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ml.chartshapes+xml"/>
  <Override PartName="/xl/drawings/drawing4.xml" ContentType="application/vnd.openxmlformats-officedocument.drawing+xml"/>
  <Override PartName="/xl/charts/chart2.xml" ContentType="application/vnd.openxmlformats-officedocument.drawingml.chart+xml"/>
  <Override PartName="/xl/drawings/drawing5.xml" ContentType="application/vnd.openxmlformats-officedocument.drawingml.chartshap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4701"/>
  <workbookPr defaultThemeVersion="124226"/>
  <mc:AlternateContent xmlns:mc="http://schemas.openxmlformats.org/markup-compatibility/2006">
    <mc:Choice Requires="x15">
      <x15ac:absPath xmlns:x15ac="http://schemas.microsoft.com/office/spreadsheetml/2010/11/ac" url="R:\lsb\DIFUSAO_PORTAL\Publicações &amp; Estudos\PUBLICAÇÕES\B-População e Sociedade\CULTURA\ECultura\2020\"/>
    </mc:Choice>
  </mc:AlternateContent>
  <xr:revisionPtr revIDLastSave="0" documentId="13_ncr:1_{80E8BBA0-2A04-4BC8-938E-60352899E31C}" xr6:coauthVersionLast="47" xr6:coauthVersionMax="47" xr10:uidLastSave="{00000000-0000-0000-0000-000000000000}"/>
  <bookViews>
    <workbookView xWindow="-120" yWindow="-120" windowWidth="29040" windowHeight="15840" tabRatio="910" xr2:uid="{00000000-000D-0000-FFFF-FFFF00000000}"/>
  </bookViews>
  <sheets>
    <sheet name="Índice" sheetId="11" r:id="rId1"/>
    <sheet name="QuadroResumo_Dados Gerais" sheetId="7" r:id="rId2"/>
    <sheet name="QuadroResumo_continuação1" sheetId="8" r:id="rId3"/>
    <sheet name="QuadroResumo_continuação2" sheetId="9" r:id="rId4"/>
    <sheet name="QuadroResumo_continuação3" sheetId="10" r:id="rId5"/>
    <sheet name="2.1.1" sheetId="12" r:id="rId6"/>
    <sheet name="2.2.1" sheetId="13" r:id="rId7"/>
    <sheet name="3.1.1AtividadesCulturaisCri" sheetId="14" r:id="rId8"/>
    <sheet name="3.1.2AtividadesCulturaisCri" sheetId="15" r:id="rId9"/>
    <sheet name="3.2.1 Impressão e reprod_nps" sheetId="16" r:id="rId10"/>
    <sheet name="3.2.2 Impress_reprod_Nuts" sheetId="17" r:id="rId11"/>
    <sheet name="3.2.2 Impress_reprod_Nuts(cont)" sheetId="18" r:id="rId12"/>
    <sheet name="3.3.1 Fab-Joalh instr_mus (nps)" sheetId="19" r:id="rId13"/>
    <sheet name="3.3.2 Fab joalh inst_mus (NUTS)" sheetId="20" r:id="rId14"/>
    <sheet name="3.4.1Comercio_npes" sheetId="21" r:id="rId15"/>
    <sheet name="3.4.2Comercio_Nuts" sheetId="22" r:id="rId16"/>
    <sheet name="3.5.1Edição_npes" sheetId="23" r:id="rId17"/>
    <sheet name="3.5.2A_Edição_Nuts " sheetId="24" r:id="rId18"/>
    <sheet name="3.5.2B_Edição_Nuts" sheetId="25" r:id="rId19"/>
    <sheet name="3.6.1_ActCinema_npes" sheetId="26" r:id="rId20"/>
    <sheet name="3.6.2A_ActCinema_Nuts" sheetId="27" r:id="rId21"/>
    <sheet name="3.6.2B_ActCinema_Nuts(Cont)" sheetId="28" r:id="rId22"/>
    <sheet name="3.7.1RadioTelevisão_npes" sheetId="29" r:id="rId23"/>
    <sheet name="3.7.2.RadioTelevisão_NuTS" sheetId="30" r:id="rId24"/>
    <sheet name="3.8.1_npes" sheetId="31" r:id="rId25"/>
    <sheet name="3.8.2A_ArqDesignFoto_NuTS" sheetId="32" r:id="rId26"/>
    <sheet name="3.8.2B Nuts_Cont" sheetId="33" r:id="rId27"/>
    <sheet name="3.91.Esino_npes_NUTS" sheetId="34" r:id="rId28"/>
    <sheet name="3.9.2 Ensino_NUTS" sheetId="35" r:id="rId29"/>
    <sheet name="3.10.1.ActArtisTeatroDança_npes" sheetId="36" r:id="rId30"/>
    <sheet name="3.10.2ActArtistTeatroDança_Nuts" sheetId="37" r:id="rId31"/>
    <sheet name="3.10.2B_ActArtistTeatrDanç_Nuts" sheetId="38" r:id="rId32"/>
    <sheet name="3.11.1BibliotecasMuseus_npes" sheetId="39" r:id="rId33"/>
    <sheet name="3.11.2_BibliotecasMuseus_Nuts" sheetId="40" r:id="rId34"/>
    <sheet name="3.12.1 Royalties" sheetId="41" r:id="rId35"/>
    <sheet name="4.1" sheetId="42" r:id="rId36"/>
    <sheet name="4.2" sheetId="43" r:id="rId37"/>
    <sheet name="4.3" sheetId="44" r:id="rId38"/>
    <sheet name="4.4" sheetId="45" r:id="rId39"/>
    <sheet name="4.5" sheetId="46" r:id="rId40"/>
    <sheet name="4.6" sheetId="47" r:id="rId41"/>
    <sheet name="5.1" sheetId="48" r:id="rId42"/>
    <sheet name="5.2" sheetId="49" r:id="rId43"/>
    <sheet name="5.3" sheetId="50" r:id="rId44"/>
    <sheet name="5.4" sheetId="51" r:id="rId45"/>
    <sheet name="5.5" sheetId="52" r:id="rId46"/>
    <sheet name="5.6" sheetId="53" r:id="rId47"/>
    <sheet name="6.1.1" sheetId="54" r:id="rId48"/>
    <sheet name="6.1.2" sheetId="55" r:id="rId49"/>
    <sheet name="6.1.3" sheetId="56" r:id="rId50"/>
    <sheet name="6.1.4" sheetId="57" r:id="rId51"/>
    <sheet name="6.1.5" sheetId="58" r:id="rId52"/>
    <sheet name="6.1.6 " sheetId="59" r:id="rId53"/>
    <sheet name="6.1.7" sheetId="60" r:id="rId54"/>
    <sheet name="6.1.8" sheetId="61" r:id="rId55"/>
    <sheet name="6.1.8 (continuação)" sheetId="62" r:id="rId56"/>
    <sheet name="6.1.9" sheetId="63" r:id="rId57"/>
    <sheet name="6.1.10" sheetId="64" r:id="rId58"/>
    <sheet name="6.1.11" sheetId="65" r:id="rId59"/>
    <sheet name="6.1.11(Continuação)" sheetId="66" r:id="rId60"/>
    <sheet name="6.1.12" sheetId="67" r:id="rId61"/>
    <sheet name="6.1.12 (Continuação)" sheetId="68" r:id="rId62"/>
    <sheet name="6.1.13" sheetId="69" r:id="rId63"/>
    <sheet name="6.1.14" sheetId="70" r:id="rId64"/>
    <sheet name="6.1.15" sheetId="71" r:id="rId65"/>
    <sheet name="6.1.16" sheetId="72" r:id="rId66"/>
    <sheet name="6.1.16 (Continuação)" sheetId="73" r:id="rId67"/>
    <sheet name="6.2.1" sheetId="74" r:id="rId68"/>
    <sheet name="6.2.2" sheetId="75" r:id="rId69"/>
    <sheet name="6.2.3" sheetId="76" r:id="rId70"/>
    <sheet name="6.2.4" sheetId="77" r:id="rId71"/>
    <sheet name="6.2.5" sheetId="78" r:id="rId72"/>
    <sheet name="6.2.6" sheetId="79" r:id="rId73"/>
    <sheet name="6.2.7" sheetId="80" r:id="rId74"/>
    <sheet name="7.1.1" sheetId="81" r:id="rId75"/>
    <sheet name="7.1.2" sheetId="82" r:id="rId76"/>
    <sheet name="7.1.2 (Continuação 1)" sheetId="83" r:id="rId77"/>
    <sheet name="7.1.2 (Continuação 2)" sheetId="84" r:id="rId78"/>
    <sheet name="7.1.3" sheetId="85" r:id="rId79"/>
    <sheet name="7.1.4" sheetId="86" r:id="rId80"/>
    <sheet name="7.1.5" sheetId="87" r:id="rId81"/>
    <sheet name="7.1.6" sheetId="88" r:id="rId82"/>
    <sheet name="8.1.1" sheetId="89" r:id="rId83"/>
    <sheet name="8.1.2" sheetId="90" r:id="rId84"/>
    <sheet name="8.1.3" sheetId="91" r:id="rId85"/>
    <sheet name="8.1.4" sheetId="92" r:id="rId86"/>
    <sheet name="8.1.5" sheetId="93" r:id="rId87"/>
    <sheet name="8.1.6" sheetId="94" r:id="rId88"/>
    <sheet name="8.1.7" sheetId="95" r:id="rId89"/>
    <sheet name="8.1.8" sheetId="96" r:id="rId90"/>
    <sheet name="8.1.9" sheetId="97" r:id="rId91"/>
    <sheet name="8.1.10" sheetId="98" r:id="rId92"/>
    <sheet name="8.1.11" sheetId="99" r:id="rId93"/>
    <sheet name="8.1.12" sheetId="100" r:id="rId94"/>
    <sheet name="8.1.12 (Continuação)" sheetId="101" r:id="rId95"/>
    <sheet name="8.1.13" sheetId="102" r:id="rId96"/>
    <sheet name="8.1.13(Continuação)" sheetId="103" r:id="rId97"/>
    <sheet name="8.1.14" sheetId="104" r:id="rId98"/>
    <sheet name="8.1.14(Continuação)" sheetId="105" r:id="rId99"/>
    <sheet name="8.1.15" sheetId="106" r:id="rId100"/>
    <sheet name="8.1.16" sheetId="107" r:id="rId101"/>
    <sheet name="8.1.17" sheetId="108" r:id="rId102"/>
    <sheet name="8.1.18" sheetId="109" r:id="rId103"/>
    <sheet name="8.1.19" sheetId="110" r:id="rId104"/>
    <sheet name="8.1.20" sheetId="111" r:id="rId105"/>
    <sheet name="8.1.21" sheetId="112" r:id="rId106"/>
    <sheet name="8.1.22" sheetId="113" r:id="rId107"/>
    <sheet name="9.1.1 " sheetId="114" r:id="rId108"/>
    <sheet name="9.2.1" sheetId="115" r:id="rId109"/>
    <sheet name="9.2.2" sheetId="116" r:id="rId110"/>
    <sheet name="9.2.3 " sheetId="117" r:id="rId111"/>
    <sheet name="9.2.3 (Continuação)" sheetId="118" r:id="rId112"/>
    <sheet name="9.2.4 " sheetId="119" r:id="rId113"/>
    <sheet name="9.2.4 (Continuação)" sheetId="120" r:id="rId114"/>
    <sheet name="10.1.1" sheetId="121" r:id="rId115"/>
    <sheet name="10.1.2" sheetId="122" r:id="rId116"/>
    <sheet name="10.1.3" sheetId="123" r:id="rId117"/>
    <sheet name="10.1.4" sheetId="124" r:id="rId118"/>
    <sheet name="10.1.4 (Continuação 1)" sheetId="125" r:id="rId119"/>
    <sheet name="10.1.4 (Continuação 2)" sheetId="126" r:id="rId120"/>
    <sheet name="10.1.4 (Continuação 3)" sheetId="127" r:id="rId121"/>
    <sheet name="10.1.5" sheetId="128" r:id="rId122"/>
    <sheet name="10.1.6" sheetId="129" r:id="rId123"/>
    <sheet name="11.1.1" sheetId="130" r:id="rId124"/>
    <sheet name="11.1.2 " sheetId="131" r:id="rId125"/>
    <sheet name="11.2.1" sheetId="132" r:id="rId126"/>
    <sheet name="11.2.2" sheetId="133" r:id="rId127"/>
    <sheet name="11.2.3" sheetId="134" r:id="rId128"/>
    <sheet name="11.2.4" sheetId="135" r:id="rId129"/>
    <sheet name="11.2.5" sheetId="137" r:id="rId130"/>
    <sheet name="11.2.6" sheetId="138" r:id="rId131"/>
    <sheet name="11.2.7" sheetId="139" r:id="rId132"/>
    <sheet name="12.1.1_2019_2020" sheetId="140" r:id="rId133"/>
    <sheet name="12.1.1_2018 " sheetId="141" r:id="rId134"/>
    <sheet name="12.2.1" sheetId="142" r:id="rId135"/>
    <sheet name="12.2.1 (Continuação)" sheetId="143" r:id="rId136"/>
    <sheet name="12.2.2" sheetId="144" r:id="rId137"/>
    <sheet name="12.2.3" sheetId="145" r:id="rId138"/>
    <sheet name="12.2.3 (Continuação)" sheetId="146" r:id="rId139"/>
    <sheet name="12.2.4" sheetId="147" r:id="rId140"/>
    <sheet name="12.2.5" sheetId="148" r:id="rId141"/>
    <sheet name="12.2.6" sheetId="149" r:id="rId142"/>
    <sheet name="12.2.6 (Continuação)" sheetId="150" r:id="rId143"/>
    <sheet name="12.2.7" sheetId="151" r:id="rId144"/>
    <sheet name="12.2.7 (Continuação)" sheetId="152" r:id="rId145"/>
    <sheet name="12.2.8" sheetId="153" r:id="rId146"/>
    <sheet name="12.2.8 (Continuação)" sheetId="154" r:id="rId147"/>
    <sheet name="12.2.9" sheetId="155" r:id="rId148"/>
    <sheet name="12.2.10" sheetId="156" r:id="rId149"/>
    <sheet name="12.2.11" sheetId="157" r:id="rId150"/>
    <sheet name="12.2.12" sheetId="158" r:id="rId151"/>
  </sheets>
  <definedNames>
    <definedName name="_Hlk529442577" localSheetId="122">'10.1.6'!$A$55</definedName>
    <definedName name="_Hlk529442588" localSheetId="122">'10.1.6'!$A$56</definedName>
    <definedName name="_Hlk529442600" localSheetId="122">'10.1.6'!$A$57</definedName>
    <definedName name="_Hlk529442609" localSheetId="122">'10.1.6'!$A$58</definedName>
    <definedName name="_Hlk529442621" localSheetId="122">'10.1.6'!$A$59</definedName>
    <definedName name="_Hlk529442633" localSheetId="122">'10.1.6'!$A$62</definedName>
    <definedName name="_Hlk529442642" localSheetId="122">'10.1.6'!$A$63</definedName>
    <definedName name="_Hlk529442651" localSheetId="122">'10.1.6'!$A$64</definedName>
    <definedName name="_Hlk529442660" localSheetId="122">'10.1.6'!$A$65</definedName>
    <definedName name="_Hlk529442805" localSheetId="121">'10.1.5'!$A$57</definedName>
    <definedName name="_Hlk529442814" localSheetId="121">'10.1.5'!$A$58</definedName>
    <definedName name="_Hlk529442827" localSheetId="121">'10.1.5'!$A$59</definedName>
    <definedName name="_Hlk529442839" localSheetId="121">'10.1.5'!$A$60</definedName>
    <definedName name="_Hlk529442849" localSheetId="121">'10.1.5'!$A$61</definedName>
    <definedName name="_Hlk529443034" localSheetId="120">'10.1.4 (Continuação 3)'!$A$57</definedName>
    <definedName name="_Hlk529443042" localSheetId="120">'10.1.4 (Continuação 3)'!$A$58</definedName>
    <definedName name="_Hlk529443050" localSheetId="120">'10.1.4 (Continuação 3)'!$A$59</definedName>
    <definedName name="_Hlk529443059" localSheetId="120">'10.1.4 (Continuação 3)'!$A$60</definedName>
    <definedName name="_Hlk529443068" localSheetId="120">'10.1.4 (Continuação 3)'!$A$61</definedName>
    <definedName name="_Hlk529443364" localSheetId="114">'10.1.1'!$A$40</definedName>
    <definedName name="_Hlk529443373" localSheetId="114">'10.1.1'!$A$41</definedName>
    <definedName name="_Hlk529443381" localSheetId="114">'10.1.1'!$A$42</definedName>
    <definedName name="_Hlk529443391" localSheetId="114">'10.1.1'!$A$43</definedName>
    <definedName name="_Hlk529443400" localSheetId="114">'10.1.1'!$A$44</definedName>
    <definedName name="_Hlk529519259" localSheetId="120">'10.1.4 (Continuação 3)'!$A$68</definedName>
    <definedName name="_Hlk529519271" localSheetId="120">'10.1.4 (Continuação 3)'!$A$69</definedName>
    <definedName name="_Hlk529519282" localSheetId="120">'10.1.4 (Continuação 3)'!$A$70</definedName>
    <definedName name="_Hlk529519296" localSheetId="120">'10.1.4 (Continuação 3)'!$A$71</definedName>
    <definedName name="_Hlk529519306" localSheetId="120">'10.1.4 (Continuação 3)'!$A$73</definedName>
    <definedName name="_Hlk529519314" localSheetId="120">'10.1.4 (Continuação 3)'!$A$74</definedName>
    <definedName name="_Hlk529519324" localSheetId="120">'10.1.4 (Continuação 3)'!$A$75</definedName>
    <definedName name="_Hlk529519673" localSheetId="120">'10.1.4 (Continuação 3)'!$A$76</definedName>
    <definedName name="_Hlk529535340" localSheetId="122">'10.1.6'!$A$67</definedName>
    <definedName name="_Hlk529535349" localSheetId="122">'10.1.6'!$A$68</definedName>
    <definedName name="_Hlk529535359" localSheetId="122">'10.1.6'!$A$69</definedName>
    <definedName name="_Hlk529535367" localSheetId="122">'10.1.6'!$A$70</definedName>
    <definedName name="_Hlk529535379" localSheetId="122">'10.1.6'!$A$72</definedName>
    <definedName name="_Hlk529535388" localSheetId="122">'10.1.6'!$A$73</definedName>
    <definedName name="_Hlk529535396" localSheetId="122">'10.1.6'!$A$74</definedName>
    <definedName name="_Hlk529535406" localSheetId="122">'10.1.6'!$A$75</definedName>
    <definedName name="_Regression_Int" localSheetId="67" hidden="1">1</definedName>
    <definedName name="_Regression_Int" localSheetId="68" hidden="1">1</definedName>
    <definedName name="_Regression_Int" localSheetId="69" hidden="1">1</definedName>
    <definedName name="_Regression_Int" localSheetId="70" hidden="1">1</definedName>
    <definedName name="_Regression_Int" localSheetId="71" hidden="1">1</definedName>
    <definedName name="_Regression_Int" localSheetId="73" hidden="1">1</definedName>
    <definedName name="_Regression_Int" localSheetId="74" hidden="1">1</definedName>
    <definedName name="_Regression_Int" localSheetId="78" hidden="1">1</definedName>
    <definedName name="_Regression_Int" localSheetId="80" hidden="1">1</definedName>
    <definedName name="_Regression_Int" localSheetId="81" hidden="1">1</definedName>
    <definedName name="OLE_LINK4" localSheetId="120">'10.1.4 (Continuação 3)'!$A$67</definedName>
    <definedName name="_xlnm.Print_Area" localSheetId="114">'10.1.1'!$A$3:$H$39</definedName>
    <definedName name="_xlnm.Print_Area" localSheetId="115">'10.1.2'!$A$2:$G$28</definedName>
    <definedName name="_xlnm.Print_Area" localSheetId="116">'10.1.3'!$A$2:$G$28</definedName>
    <definedName name="_xlnm.Print_Area" localSheetId="117">'10.1.4'!$A$2:$G$66</definedName>
    <definedName name="_xlnm.Print_Area" localSheetId="118">'10.1.4 (Continuação 1)'!$A$2:$G$64</definedName>
    <definedName name="_xlnm.Print_Area" localSheetId="119">'10.1.4 (Continuação 2)'!$A$2:$G$53</definedName>
    <definedName name="_xlnm.Print_Area" localSheetId="120">'10.1.4 (Continuação 3)'!$A$2:$G$56</definedName>
    <definedName name="_xlnm.Print_Area" localSheetId="121">'10.1.5'!$A$2:$G$56</definedName>
    <definedName name="_xlnm.Print_Area" localSheetId="122">'10.1.6'!$A$2:$G$54</definedName>
    <definedName name="_xlnm.Print_Area" localSheetId="123">'11.1.1'!$A$2:$E$57</definedName>
    <definedName name="_xlnm.Print_Area" localSheetId="124">'11.1.2 '!$A$2:$K$25</definedName>
    <definedName name="_xlnm.Print_Area" localSheetId="125">'11.2.1'!$A$2:$F$26</definedName>
    <definedName name="_xlnm.Print_Area" localSheetId="126">'11.2.2'!$A$2:$F$26</definedName>
    <definedName name="_xlnm.Print_Area" localSheetId="127">'11.2.3'!$A$2:$F$26</definedName>
    <definedName name="_xlnm.Print_Area" localSheetId="133">'12.1.1_2018 '!$A$2:$E$32</definedName>
    <definedName name="_xlnm.Print_Area" localSheetId="132">'12.1.1_2019_2020'!$A$3:$F$35</definedName>
    <definedName name="_xlnm.Print_Area" localSheetId="134">'12.2.1'!$A$2:$G$26</definedName>
    <definedName name="_xlnm.Print_Area" localSheetId="148">'12.2.10'!$A$2:$F$41</definedName>
    <definedName name="_xlnm.Print_Area" localSheetId="149">'12.2.11'!$A$2:$F$50</definedName>
    <definedName name="_xlnm.Print_Area" localSheetId="150">'12.2.12'!$A$2:$F$50</definedName>
    <definedName name="_xlnm.Print_Area" localSheetId="136">'12.2.2'!$A$2:$L$46</definedName>
    <definedName name="_xlnm.Print_Area" localSheetId="137">'12.2.3'!$A$2:$F$44</definedName>
    <definedName name="_xlnm.Print_Area" localSheetId="138">'12.2.3 (Continuação)'!$A$2:$F$42</definedName>
    <definedName name="_xlnm.Print_Area" localSheetId="139">'12.2.4'!$A$2:$F$50</definedName>
    <definedName name="_xlnm.Print_Area" localSheetId="140">'12.2.5'!$A$2:$F$48</definedName>
    <definedName name="_xlnm.Print_Area" localSheetId="141">'12.2.6'!$A$2:$F$38</definedName>
    <definedName name="_xlnm.Print_Area" localSheetId="142">'12.2.6 (Continuação)'!$A$2:$F$37</definedName>
    <definedName name="_xlnm.Print_Area" localSheetId="143">'12.2.7'!$A$2:$F$49</definedName>
    <definedName name="_xlnm.Print_Area" localSheetId="144">'12.2.7 (Continuação)'!$A$2:$F$44</definedName>
    <definedName name="_xlnm.Print_Area" localSheetId="145">'12.2.8'!$A$2:$F$39</definedName>
    <definedName name="_xlnm.Print_Area" localSheetId="146">'12.2.8 (Continuação)'!$A$2:$F$38</definedName>
    <definedName name="_xlnm.Print_Area" localSheetId="147">'12.2.9'!$A$2:$F$50</definedName>
    <definedName name="_xlnm.Print_Area" localSheetId="5">'2.1.1'!$A$2:$K$25</definedName>
    <definedName name="_xlnm.Print_Area" localSheetId="6">'2.2.1'!$A$2:$L$49</definedName>
    <definedName name="_xlnm.Print_Area" localSheetId="7">'3.1.1AtividadesCulturaisCri'!$A$2:$J$24</definedName>
    <definedName name="_xlnm.Print_Area" localSheetId="8">'3.1.2AtividadesCulturaisCri'!$A$2:$J$29</definedName>
    <definedName name="_xlnm.Print_Area" localSheetId="29">'3.10.1.ActArtisTeatroDança_npes'!$A$2:$J$48</definedName>
    <definedName name="_xlnm.Print_Area" localSheetId="30">'3.10.2ActArtistTeatroDança_Nuts'!$A$2:$J$46</definedName>
    <definedName name="_xlnm.Print_Area" localSheetId="31">'3.10.2B_ActArtistTeatrDanç_Nuts'!$A$2:$J$36</definedName>
    <definedName name="_xlnm.Print_Area" localSheetId="32">'3.11.1BibliotecasMuseus_npes'!$A$2:$J$41</definedName>
    <definedName name="_xlnm.Print_Area" localSheetId="33">'3.11.2_BibliotecasMuseus_Nuts'!$A$2:$J$62</definedName>
    <definedName name="_xlnm.Print_Area" localSheetId="34">'3.12.1 Royalties'!$A$2:$G$52</definedName>
    <definedName name="_xlnm.Print_Area" localSheetId="9">'3.2.1 Impressão e reprod_nps'!$A$2:$J$56</definedName>
    <definedName name="_xlnm.Print_Area" localSheetId="10">'3.2.2 Impress_reprod_Nuts'!$A$2:$J$57</definedName>
    <definedName name="_xlnm.Print_Area" localSheetId="11">'3.2.2 Impress_reprod_Nuts(cont)'!$A$2:$J$49</definedName>
    <definedName name="_xlnm.Print_Area" localSheetId="12">'3.3.1 Fab-Joalh instr_mus (nps)'!$A$2:$J$37</definedName>
    <definedName name="_xlnm.Print_Area" localSheetId="13">'3.3.2 Fab joalh inst_mus (NUTS)'!$A$2:$J$49</definedName>
    <definedName name="_xlnm.Print_Area" localSheetId="14">'3.4.1Comercio_npes'!$A$2:$J$34</definedName>
    <definedName name="_xlnm.Print_Area" localSheetId="15">'3.4.2Comercio_Nuts'!$A$2:$J$49</definedName>
    <definedName name="_xlnm.Print_Area" localSheetId="16">'3.5.1Edição_npes'!$A$2:$J$69</definedName>
    <definedName name="_xlnm.Print_Area" localSheetId="17">'3.5.2A_Edição_Nuts '!$A$2:$J$49</definedName>
    <definedName name="_xlnm.Print_Area" localSheetId="18">'3.5.2B_Edição_Nuts'!$A$2:$J$60</definedName>
    <definedName name="_xlnm.Print_Area" localSheetId="19">'3.6.1_ActCinema_npes'!$A$2:$J$56</definedName>
    <definedName name="_xlnm.Print_Area" localSheetId="20">'3.6.2A_ActCinema_Nuts'!$A$2:$J$53</definedName>
    <definedName name="_xlnm.Print_Area" localSheetId="21">'3.6.2B_ActCinema_Nuts(Cont)'!$A$2:$J$47</definedName>
    <definedName name="_xlnm.Print_Area" localSheetId="22">'3.7.1RadioTelevisão_npes'!$A$2:$J$42</definedName>
    <definedName name="_xlnm.Print_Area" localSheetId="23">'3.7.2.RadioTelevisão_NuTS'!$A$2:$J$57</definedName>
    <definedName name="_xlnm.Print_Area" localSheetId="24">'3.8.1_npes'!$A$2:$J$56</definedName>
    <definedName name="_xlnm.Print_Area" localSheetId="25">'3.8.2A_ArqDesignFoto_NuTS'!$A$2:$J$47</definedName>
    <definedName name="_xlnm.Print_Area" localSheetId="26">'3.8.2B Nuts_Cont'!$A$2:$J$47</definedName>
    <definedName name="_xlnm.Print_Area" localSheetId="27">'3.91.Esino_npes_NUTS'!$A$2:$J$22</definedName>
    <definedName name="_xlnm.Print_Area" localSheetId="35">'4.1'!$A$2:$G$31</definedName>
    <definedName name="_xlnm.Print_Area" localSheetId="36">'4.2'!$A$2:$G$30</definedName>
    <definedName name="_xlnm.Print_Area" localSheetId="37">'4.3'!$A$2:$G$30</definedName>
    <definedName name="_xlnm.Print_Area" localSheetId="38">'4.4'!$A$2:$G$31</definedName>
    <definedName name="_xlnm.Print_Area" localSheetId="39">'4.5'!$A$2:$G$31</definedName>
    <definedName name="_xlnm.Print_Area" localSheetId="40">'4.6'!$A$2:$G$31</definedName>
    <definedName name="_xlnm.Print_Area" localSheetId="41">'5.1'!$A$2:$F$21</definedName>
    <definedName name="_xlnm.Print_Area" localSheetId="44">'5.4'!$A$2:$E$56</definedName>
    <definedName name="_xlnm.Print_Area" localSheetId="45">'5.5'!$A$2:$C$23</definedName>
    <definedName name="_xlnm.Print_Area" localSheetId="46">'5.6'!$A$2:$E$56</definedName>
    <definedName name="_xlnm.Print_Area" localSheetId="47">'6.1.1'!$A$2:$H$29</definedName>
    <definedName name="_xlnm.Print_Area" localSheetId="57">'6.1.10'!$A$2:$J$27</definedName>
    <definedName name="_xlnm.Print_Area" localSheetId="58">'6.1.11'!$A$2:$L$23</definedName>
    <definedName name="_xlnm.Print_Area" localSheetId="59">'6.1.11(Continuação)'!$A$2:$L$24</definedName>
    <definedName name="_xlnm.Print_Area" localSheetId="60">'6.1.12'!$A$2:$G$21</definedName>
    <definedName name="_xlnm.Print_Area" localSheetId="62">'6.1.13'!$A$2:$H$23</definedName>
    <definedName name="_xlnm.Print_Area" localSheetId="64">'6.1.15'!$A$2:$E$25</definedName>
    <definedName name="_xlnm.Print_Area" localSheetId="65">'6.1.16'!$A$2:$G$23</definedName>
    <definedName name="_xlnm.Print_Area" localSheetId="48">'6.1.2'!$A$2:$H$30</definedName>
    <definedName name="_xlnm.Print_Area" localSheetId="49">'6.1.3'!$A$2:$E$26</definedName>
    <definedName name="_xlnm.Print_Area" localSheetId="51">'6.1.5'!$A$2:$G$27</definedName>
    <definedName name="_xlnm.Print_Area" localSheetId="52">'6.1.6 '!$A$2:$G$28</definedName>
    <definedName name="_xlnm.Print_Area" localSheetId="54">'6.1.8'!$A$2:$G$25</definedName>
    <definedName name="_xlnm.Print_Area" localSheetId="56">'6.1.9'!$A$2:$K$27</definedName>
    <definedName name="_xlnm.Print_Area" localSheetId="67">'6.2.1'!$A$2:$E$60</definedName>
    <definedName name="_xlnm.Print_Area" localSheetId="68">'6.2.2'!$A$2:$E$63</definedName>
    <definedName name="_xlnm.Print_Area" localSheetId="69">'6.2.3'!$A$2:$G$61</definedName>
    <definedName name="_xlnm.Print_Area" localSheetId="70">'6.2.4'!$A$2:$F$61</definedName>
    <definedName name="_xlnm.Print_Area" localSheetId="71">'6.2.5'!$A$2:$C$27</definedName>
    <definedName name="_xlnm.Print_Area" localSheetId="73">'6.2.7'!$A$2:$F$39</definedName>
    <definedName name="_xlnm.Print_Area" localSheetId="74">'7.1.1'!$A$2:$G$41</definedName>
    <definedName name="_xlnm.Print_Area" localSheetId="75">'7.1.2'!$A$2:$G$23</definedName>
    <definedName name="_xlnm.Print_Area" localSheetId="77">'7.1.2 (Continuação 2)'!$A$2:$G$24</definedName>
    <definedName name="_xlnm.Print_Area" localSheetId="78">'7.1.3'!$A$2:$E$31</definedName>
    <definedName name="_xlnm.Print_Area" localSheetId="79">'7.1.4'!$A$2:$E$43</definedName>
    <definedName name="_xlnm.Print_Area" localSheetId="80">'7.1.5'!$A$2:$E$28</definedName>
    <definedName name="_xlnm.Print_Area" localSheetId="81">'7.1.6'!$A$2:$F$27</definedName>
    <definedName name="_xlnm.Print_Area" localSheetId="82">'8.1.1'!$A$2:$F$25</definedName>
    <definedName name="_xlnm.Print_Area" localSheetId="91">'8.1.10'!$A$2:$C$22</definedName>
    <definedName name="_xlnm.Print_Area" localSheetId="92">'8.1.11'!$A$2:$C$22</definedName>
    <definedName name="_xlnm.Print_Area" localSheetId="93">'8.1.12'!$A$2:$H$22</definedName>
    <definedName name="_xlnm.Print_Area" localSheetId="94">'8.1.12 (Continuação)'!$A$2:$H$26</definedName>
    <definedName name="_xlnm.Print_Area" localSheetId="95">'8.1.13'!$A$2:$H$16</definedName>
    <definedName name="_xlnm.Print_Area" localSheetId="96">'8.1.13(Continuação)'!$A$2:$H$21</definedName>
    <definedName name="_xlnm.Print_Area" localSheetId="97">'8.1.14'!$A$2:$J$14</definedName>
    <definedName name="_xlnm.Print_Area" localSheetId="98">'8.1.14(Continuação)'!$A$2:$J$21</definedName>
    <definedName name="_xlnm.Print_Area" localSheetId="99">'8.1.15'!$A$2:$H$25</definedName>
    <definedName name="_xlnm.Print_Area" localSheetId="100">'8.1.16'!$A$2:$H$18</definedName>
    <definedName name="_xlnm.Print_Area" localSheetId="101">'8.1.17'!$A$2:$H$20</definedName>
    <definedName name="_xlnm.Print_Area" localSheetId="102">'8.1.18'!$A$2:$H$27</definedName>
    <definedName name="_xlnm.Print_Area" localSheetId="103">'8.1.19'!$A$2:$H$25</definedName>
    <definedName name="_xlnm.Print_Area" localSheetId="83">'8.1.2'!$A$2:$D$21</definedName>
    <definedName name="_xlnm.Print_Area" localSheetId="104">'8.1.20'!$A$2:$H$19</definedName>
    <definedName name="_xlnm.Print_Area" localSheetId="105">'8.1.21'!$A$2:$G$23</definedName>
    <definedName name="_xlnm.Print_Area" localSheetId="106">'8.1.22'!$A$2:$G$17</definedName>
    <definedName name="_xlnm.Print_Area" localSheetId="84">'8.1.3'!$A$2:$D$27</definedName>
    <definedName name="_xlnm.Print_Area" localSheetId="85">'8.1.4'!$A$2:$G$38</definedName>
    <definedName name="_xlnm.Print_Area" localSheetId="86">'8.1.5'!$A$2:$G$23</definedName>
    <definedName name="_xlnm.Print_Area" localSheetId="87">'8.1.6'!$A$2:$F$26</definedName>
    <definedName name="_xlnm.Print_Area" localSheetId="88">'8.1.7'!$A$2:$F$20</definedName>
    <definedName name="_xlnm.Print_Area" localSheetId="89">'8.1.8'!$A$2:$J$28</definedName>
    <definedName name="_xlnm.Print_Area" localSheetId="90">'8.1.9'!$A$2:$J$21</definedName>
    <definedName name="_xlnm.Print_Area" localSheetId="107">'9.1.1 '!$A$2:$F$59</definedName>
    <definedName name="_xlnm.Print_Area" localSheetId="108">'9.2.1'!$A$2:$H$47</definedName>
    <definedName name="_xlnm.Print_Area" localSheetId="109">'9.2.2'!$A$2:$E$35</definedName>
    <definedName name="_xlnm.Print_Area" localSheetId="110">'9.2.3 '!$A$2:$G$23</definedName>
    <definedName name="_xlnm.Print_Area" localSheetId="112">'9.2.4 '!$A$2:$G$28</definedName>
    <definedName name="_xlnm.Print_Area" localSheetId="2">QuadroResumo_continuação1!$A$2:$H$209</definedName>
    <definedName name="_xlnm.Print_Area" localSheetId="3">QuadroResumo_continuação2!$A$2:$G$101</definedName>
    <definedName name="_xlnm.Print_Area" localSheetId="4">QuadroResumo_continuação3!$A$2:$G$97</definedName>
    <definedName name="_xlnm.Print_Area" localSheetId="1">'QuadroResumo_Dados Gerais'!$A$2:$G$84</definedName>
    <definedName name="Print_Area_MI" localSheetId="6">#REF!</definedName>
    <definedName name="Print_Area_MI" localSheetId="40">#REF!</definedName>
    <definedName name="Print_Area_MI" localSheetId="45">#REF!</definedName>
    <definedName name="Print_Area_MI" localSheetId="68">'6.2.2'!$A$2:$B$17</definedName>
    <definedName name="Print_Area_MI" localSheetId="69">'6.2.3'!$A$2:$B$17</definedName>
    <definedName name="Print_Area_MI" localSheetId="70">'6.2.4'!$A$2:$B$17</definedName>
    <definedName name="Print_Area_MI" localSheetId="71">'6.2.5'!$B$2:$C$23</definedName>
    <definedName name="Print_Area_MI" localSheetId="73">'6.2.7'!$B$2:$C$37</definedName>
    <definedName name="Print_Area_MI" localSheetId="75">#REF!</definedName>
    <definedName name="Print_Area_MI" localSheetId="77">#REF!</definedName>
    <definedName name="Print_Area_MI" localSheetId="78">'7.1.3'!$A$2:$E$28</definedName>
    <definedName name="Print_Area_MI" localSheetId="79">#REF!</definedName>
    <definedName name="Print_Area_MI" localSheetId="80">'7.1.5'!$A$2:$E$25</definedName>
    <definedName name="Print_Area_MI" localSheetId="81">'7.1.6'!$A$2:$F$28</definedName>
    <definedName name="Print_Area_MI" localSheetId="92">#REF!</definedName>
    <definedName name="Print_Area_MI">#REF!</definedName>
    <definedName name="_xlnm.Print_Titles" localSheetId="1">'QuadroResumo_Dados Gerais'!$2:$4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9" i="158" l="1"/>
  <c r="E9" i="158"/>
  <c r="F9" i="158"/>
  <c r="C10" i="158"/>
  <c r="C9" i="158" s="1"/>
  <c r="B11" i="158"/>
  <c r="C11" i="158"/>
  <c r="B12" i="158"/>
  <c r="C12" i="158"/>
  <c r="C14" i="158"/>
  <c r="D14" i="158"/>
  <c r="E14" i="158"/>
  <c r="F14" i="158"/>
  <c r="C15" i="158"/>
  <c r="B15" i="158" s="1"/>
  <c r="B16" i="158"/>
  <c r="C16" i="158"/>
  <c r="C17" i="158"/>
  <c r="B17" i="158" s="1"/>
  <c r="D18" i="158"/>
  <c r="E18" i="158"/>
  <c r="F18" i="158"/>
  <c r="B19" i="158"/>
  <c r="C19" i="158"/>
  <c r="C20" i="158"/>
  <c r="C18" i="158" s="1"/>
  <c r="B21" i="158"/>
  <c r="C21" i="158"/>
  <c r="D22" i="158"/>
  <c r="E22" i="158"/>
  <c r="F22" i="158"/>
  <c r="C23" i="158"/>
  <c r="B23" i="158" s="1"/>
  <c r="C24" i="158"/>
  <c r="B24" i="158" s="1"/>
  <c r="B25" i="158"/>
  <c r="C25" i="158"/>
  <c r="D26" i="158"/>
  <c r="E26" i="158"/>
  <c r="F26" i="158"/>
  <c r="B27" i="158"/>
  <c r="C27" i="158"/>
  <c r="B28" i="158"/>
  <c r="C28" i="158"/>
  <c r="C29" i="158"/>
  <c r="C26" i="158" s="1"/>
  <c r="D30" i="158"/>
  <c r="E30" i="158"/>
  <c r="F30" i="158"/>
  <c r="B31" i="158"/>
  <c r="C31" i="158"/>
  <c r="C30" i="158" s="1"/>
  <c r="C32" i="158"/>
  <c r="B32" i="158" s="1"/>
  <c r="C33" i="158"/>
  <c r="B33" i="158" s="1"/>
  <c r="D34" i="158"/>
  <c r="E34" i="158"/>
  <c r="F34" i="158"/>
  <c r="C35" i="158"/>
  <c r="C34" i="158" s="1"/>
  <c r="B36" i="158"/>
  <c r="C36" i="158"/>
  <c r="B37" i="158"/>
  <c r="C37" i="158"/>
  <c r="C38" i="158"/>
  <c r="D38" i="158"/>
  <c r="E38" i="158"/>
  <c r="F38" i="158"/>
  <c r="C39" i="158"/>
  <c r="B39" i="158" s="1"/>
  <c r="B40" i="158"/>
  <c r="C40" i="158"/>
  <c r="C41" i="158"/>
  <c r="B41" i="158" s="1"/>
  <c r="D42" i="158"/>
  <c r="E42" i="158"/>
  <c r="F42" i="158"/>
  <c r="B43" i="158"/>
  <c r="C43" i="158"/>
  <c r="C44" i="158"/>
  <c r="C42" i="158" s="1"/>
  <c r="B45" i="158"/>
  <c r="C45" i="158"/>
  <c r="D10" i="157"/>
  <c r="E10" i="157"/>
  <c r="F10" i="157"/>
  <c r="C11" i="157"/>
  <c r="B11" i="157" s="1"/>
  <c r="B10" i="157" s="1"/>
  <c r="C12" i="157"/>
  <c r="B12" i="157" s="1"/>
  <c r="D14" i="157"/>
  <c r="E14" i="157"/>
  <c r="F14" i="157"/>
  <c r="C15" i="157"/>
  <c r="C14" i="157" s="1"/>
  <c r="B16" i="157"/>
  <c r="C16" i="157"/>
  <c r="D18" i="157"/>
  <c r="E18" i="157"/>
  <c r="F18" i="157"/>
  <c r="C19" i="157"/>
  <c r="B19" i="157" s="1"/>
  <c r="C20" i="157"/>
  <c r="B20" i="157" s="1"/>
  <c r="D22" i="157"/>
  <c r="E22" i="157"/>
  <c r="F22" i="157"/>
  <c r="C23" i="157"/>
  <c r="C22" i="157" s="1"/>
  <c r="B24" i="157"/>
  <c r="C24" i="157"/>
  <c r="D26" i="157"/>
  <c r="E26" i="157"/>
  <c r="F26" i="157"/>
  <c r="C27" i="157"/>
  <c r="B27" i="157" s="1"/>
  <c r="B26" i="157" s="1"/>
  <c r="C28" i="157"/>
  <c r="B28" i="157" s="1"/>
  <c r="D30" i="157"/>
  <c r="E30" i="157"/>
  <c r="F30" i="157"/>
  <c r="C31" i="157"/>
  <c r="C30" i="157" s="1"/>
  <c r="B32" i="157"/>
  <c r="C32" i="157"/>
  <c r="D34" i="157"/>
  <c r="E34" i="157"/>
  <c r="F34" i="157"/>
  <c r="C35" i="157"/>
  <c r="B35" i="157" s="1"/>
  <c r="C36" i="157"/>
  <c r="B36" i="157" s="1"/>
  <c r="D38" i="157"/>
  <c r="E38" i="157"/>
  <c r="F38" i="157"/>
  <c r="C39" i="157"/>
  <c r="C38" i="157" s="1"/>
  <c r="B40" i="157"/>
  <c r="C40" i="157"/>
  <c r="D42" i="157"/>
  <c r="E42" i="157"/>
  <c r="F42" i="157"/>
  <c r="C43" i="157"/>
  <c r="B43" i="157" s="1"/>
  <c r="C44" i="157"/>
  <c r="B44" i="157" s="1"/>
  <c r="D9" i="156"/>
  <c r="E9" i="156"/>
  <c r="F9" i="156"/>
  <c r="C10" i="156"/>
  <c r="C9" i="156" s="1"/>
  <c r="B11" i="156"/>
  <c r="C11" i="156"/>
  <c r="D12" i="156"/>
  <c r="C12" i="156" s="1"/>
  <c r="E12" i="156"/>
  <c r="F12" i="156"/>
  <c r="C13" i="156"/>
  <c r="B13" i="156" s="1"/>
  <c r="C14" i="156"/>
  <c r="B14" i="156" s="1"/>
  <c r="D15" i="156"/>
  <c r="E15" i="156"/>
  <c r="C15" i="156" s="1"/>
  <c r="F15" i="156"/>
  <c r="C16" i="156"/>
  <c r="B16" i="156" s="1"/>
  <c r="B15" i="156" s="1"/>
  <c r="B17" i="156"/>
  <c r="C17" i="156"/>
  <c r="D18" i="156"/>
  <c r="E18" i="156"/>
  <c r="F18" i="156"/>
  <c r="C19" i="156"/>
  <c r="B19" i="156" s="1"/>
  <c r="B18" i="156" s="1"/>
  <c r="C20" i="156"/>
  <c r="B20" i="156" s="1"/>
  <c r="D21" i="156"/>
  <c r="E21" i="156"/>
  <c r="C21" i="156" s="1"/>
  <c r="F21" i="156"/>
  <c r="C22" i="156"/>
  <c r="B22" i="156" s="1"/>
  <c r="B21" i="156" s="1"/>
  <c r="B23" i="156"/>
  <c r="C23" i="156"/>
  <c r="D24" i="156"/>
  <c r="E24" i="156"/>
  <c r="F24" i="156"/>
  <c r="C25" i="156"/>
  <c r="B25" i="156" s="1"/>
  <c r="B24" i="156" s="1"/>
  <c r="C26" i="156"/>
  <c r="B26" i="156" s="1"/>
  <c r="D27" i="156"/>
  <c r="E27" i="156"/>
  <c r="C27" i="156" s="1"/>
  <c r="F27" i="156"/>
  <c r="C28" i="156"/>
  <c r="B28" i="156" s="1"/>
  <c r="B27" i="156" s="1"/>
  <c r="B29" i="156"/>
  <c r="C29" i="156"/>
  <c r="D30" i="156"/>
  <c r="E30" i="156"/>
  <c r="F30" i="156"/>
  <c r="C31" i="156"/>
  <c r="B31" i="156" s="1"/>
  <c r="C32" i="156"/>
  <c r="B32" i="156" s="1"/>
  <c r="D33" i="156"/>
  <c r="F33" i="156"/>
  <c r="C34" i="156"/>
  <c r="B34" i="156" s="1"/>
  <c r="D10" i="155"/>
  <c r="E10" i="155"/>
  <c r="F10" i="155"/>
  <c r="B11" i="155"/>
  <c r="C11" i="155"/>
  <c r="C12" i="155"/>
  <c r="D14" i="155"/>
  <c r="E14" i="155"/>
  <c r="F14" i="155"/>
  <c r="B15" i="155"/>
  <c r="C15" i="155"/>
  <c r="C14" i="155" s="1"/>
  <c r="C16" i="155"/>
  <c r="B16" i="155" s="1"/>
  <c r="D18" i="155"/>
  <c r="E18" i="155"/>
  <c r="F18" i="155"/>
  <c r="B19" i="155"/>
  <c r="C19" i="155"/>
  <c r="C20" i="155"/>
  <c r="D22" i="155"/>
  <c r="E22" i="155"/>
  <c r="F22" i="155"/>
  <c r="B23" i="155"/>
  <c r="C23" i="155"/>
  <c r="C22" i="155" s="1"/>
  <c r="C24" i="155"/>
  <c r="B24" i="155" s="1"/>
  <c r="D26" i="155"/>
  <c r="E26" i="155"/>
  <c r="F26" i="155"/>
  <c r="B27" i="155"/>
  <c r="C27" i="155"/>
  <c r="C28" i="155"/>
  <c r="D30" i="155"/>
  <c r="E30" i="155"/>
  <c r="F30" i="155"/>
  <c r="B31" i="155"/>
  <c r="C31" i="155"/>
  <c r="C30" i="155" s="1"/>
  <c r="C32" i="155"/>
  <c r="B32" i="155" s="1"/>
  <c r="D34" i="155"/>
  <c r="E34" i="155"/>
  <c r="F34" i="155"/>
  <c r="B35" i="155"/>
  <c r="C35" i="155"/>
  <c r="C36" i="155"/>
  <c r="D38" i="155"/>
  <c r="E38" i="155"/>
  <c r="F38" i="155"/>
  <c r="B39" i="155"/>
  <c r="C39" i="155"/>
  <c r="C38" i="155" s="1"/>
  <c r="C40" i="155"/>
  <c r="B40" i="155" s="1"/>
  <c r="D42" i="155"/>
  <c r="E42" i="155"/>
  <c r="F42" i="155"/>
  <c r="B43" i="155"/>
  <c r="C43" i="155"/>
  <c r="C44" i="155"/>
  <c r="D10" i="154"/>
  <c r="E10" i="154"/>
  <c r="F10" i="154"/>
  <c r="B11" i="154"/>
  <c r="C11" i="154"/>
  <c r="C10" i="154" s="1"/>
  <c r="C12" i="154"/>
  <c r="B12" i="154" s="1"/>
  <c r="C13" i="154"/>
  <c r="B13" i="154" s="1"/>
  <c r="B14" i="154"/>
  <c r="C14" i="154"/>
  <c r="D16" i="154"/>
  <c r="E16" i="154"/>
  <c r="F16" i="154"/>
  <c r="B17" i="154"/>
  <c r="C17" i="154"/>
  <c r="B18" i="154"/>
  <c r="C18" i="154"/>
  <c r="C19" i="154"/>
  <c r="B20" i="154"/>
  <c r="C20" i="154"/>
  <c r="D22" i="154"/>
  <c r="E22" i="154"/>
  <c r="F22" i="154"/>
  <c r="C23" i="154"/>
  <c r="B23" i="154" s="1"/>
  <c r="C24" i="154"/>
  <c r="B24" i="154" s="1"/>
  <c r="B25" i="154"/>
  <c r="C25" i="154"/>
  <c r="C26" i="154"/>
  <c r="B26" i="154" s="1"/>
  <c r="D28" i="154"/>
  <c r="E28" i="154"/>
  <c r="F28" i="154"/>
  <c r="B29" i="154"/>
  <c r="C29" i="154"/>
  <c r="C30" i="154"/>
  <c r="B31" i="154"/>
  <c r="C31" i="154"/>
  <c r="B32" i="154"/>
  <c r="C32" i="154"/>
  <c r="C10" i="153"/>
  <c r="D10" i="153"/>
  <c r="E10" i="153"/>
  <c r="F10" i="153"/>
  <c r="C11" i="153"/>
  <c r="B11" i="153" s="1"/>
  <c r="B10" i="153" s="1"/>
  <c r="B12" i="153"/>
  <c r="C12" i="153"/>
  <c r="C13" i="153"/>
  <c r="B13" i="153" s="1"/>
  <c r="C14" i="153"/>
  <c r="B14" i="153" s="1"/>
  <c r="D16" i="153"/>
  <c r="E16" i="153"/>
  <c r="F16" i="153"/>
  <c r="C17" i="153"/>
  <c r="B18" i="153"/>
  <c r="C18" i="153"/>
  <c r="B19" i="153"/>
  <c r="C19" i="153"/>
  <c r="C20" i="153"/>
  <c r="B20" i="153" s="1"/>
  <c r="D22" i="153"/>
  <c r="E22" i="153"/>
  <c r="F22" i="153"/>
  <c r="B23" i="153"/>
  <c r="B22" i="153" s="1"/>
  <c r="C23" i="153"/>
  <c r="C22" i="153" s="1"/>
  <c r="C24" i="153"/>
  <c r="B24" i="153" s="1"/>
  <c r="C25" i="153"/>
  <c r="B25" i="153" s="1"/>
  <c r="B26" i="153"/>
  <c r="C26" i="153"/>
  <c r="D28" i="153"/>
  <c r="E28" i="153"/>
  <c r="F28" i="153"/>
  <c r="B29" i="153"/>
  <c r="C29" i="153"/>
  <c r="B30" i="153"/>
  <c r="C30" i="153"/>
  <c r="C31" i="153"/>
  <c r="B32" i="153"/>
  <c r="C32" i="153"/>
  <c r="D34" i="153"/>
  <c r="E34" i="153"/>
  <c r="F34" i="153"/>
  <c r="C35" i="153"/>
  <c r="B35" i="153" s="1"/>
  <c r="C36" i="153"/>
  <c r="B36" i="153" s="1"/>
  <c r="B37" i="153"/>
  <c r="C37" i="153"/>
  <c r="C38" i="153"/>
  <c r="B38" i="153" s="1"/>
  <c r="D9" i="152"/>
  <c r="E9" i="152"/>
  <c r="F9" i="152"/>
  <c r="B10" i="152"/>
  <c r="C10" i="152"/>
  <c r="C11" i="152"/>
  <c r="B12" i="152"/>
  <c r="C12" i="152"/>
  <c r="B13" i="152"/>
  <c r="C13" i="152"/>
  <c r="C14" i="152"/>
  <c r="B14" i="152" s="1"/>
  <c r="B15" i="152"/>
  <c r="C15" i="152"/>
  <c r="B16" i="152"/>
  <c r="C16" i="152"/>
  <c r="E17" i="152"/>
  <c r="F17" i="152"/>
  <c r="B18" i="152"/>
  <c r="B17" i="152" s="1"/>
  <c r="C18" i="152"/>
  <c r="C20" i="152"/>
  <c r="B20" i="152" s="1"/>
  <c r="B21" i="152"/>
  <c r="C21" i="152"/>
  <c r="B22" i="152"/>
  <c r="C22" i="152"/>
  <c r="C23" i="152"/>
  <c r="B23" i="152" s="1"/>
  <c r="B24" i="152"/>
  <c r="C24" i="152"/>
  <c r="D25" i="152"/>
  <c r="E25" i="152"/>
  <c r="F25" i="152"/>
  <c r="C26" i="152"/>
  <c r="B26" i="152" s="1"/>
  <c r="C27" i="152"/>
  <c r="B27" i="152" s="1"/>
  <c r="B28" i="152"/>
  <c r="C28" i="152"/>
  <c r="C29" i="152"/>
  <c r="B29" i="152" s="1"/>
  <c r="C30" i="152"/>
  <c r="B30" i="152" s="1"/>
  <c r="B31" i="152"/>
  <c r="C31" i="152"/>
  <c r="C32" i="152"/>
  <c r="B32" i="152" s="1"/>
  <c r="D33" i="152"/>
  <c r="E33" i="152"/>
  <c r="F33" i="152"/>
  <c r="B34" i="152"/>
  <c r="C34" i="152"/>
  <c r="C35" i="152"/>
  <c r="B36" i="152"/>
  <c r="C36" i="152"/>
  <c r="B37" i="152"/>
  <c r="C37" i="152"/>
  <c r="C38" i="152"/>
  <c r="B38" i="152" s="1"/>
  <c r="B39" i="152"/>
  <c r="C39" i="152"/>
  <c r="B40" i="152"/>
  <c r="C40" i="152"/>
  <c r="C9" i="151"/>
  <c r="D9" i="151"/>
  <c r="E9" i="151"/>
  <c r="F9" i="151"/>
  <c r="C10" i="151"/>
  <c r="B10" i="151" s="1"/>
  <c r="B11" i="151"/>
  <c r="C11" i="151"/>
  <c r="C12" i="151"/>
  <c r="B12" i="151" s="1"/>
  <c r="C13" i="151"/>
  <c r="B13" i="151" s="1"/>
  <c r="B14" i="151"/>
  <c r="C14" i="151"/>
  <c r="C15" i="151"/>
  <c r="B15" i="151" s="1"/>
  <c r="C16" i="151"/>
  <c r="B16" i="151" s="1"/>
  <c r="D17" i="151"/>
  <c r="E17" i="151"/>
  <c r="F17" i="151"/>
  <c r="C18" i="151"/>
  <c r="B19" i="151"/>
  <c r="C19" i="151"/>
  <c r="B20" i="151"/>
  <c r="C20" i="151"/>
  <c r="C21" i="151"/>
  <c r="B21" i="151" s="1"/>
  <c r="B22" i="151"/>
  <c r="C22" i="151"/>
  <c r="B23" i="151"/>
  <c r="C23" i="151"/>
  <c r="C24" i="151"/>
  <c r="B24" i="151" s="1"/>
  <c r="D25" i="151"/>
  <c r="E25" i="151"/>
  <c r="F25" i="151"/>
  <c r="B26" i="151"/>
  <c r="C26" i="151"/>
  <c r="C25" i="151" s="1"/>
  <c r="C27" i="151"/>
  <c r="B27" i="151" s="1"/>
  <c r="C28" i="151"/>
  <c r="B28" i="151" s="1"/>
  <c r="B29" i="151"/>
  <c r="C29" i="151"/>
  <c r="C30" i="151"/>
  <c r="B30" i="151" s="1"/>
  <c r="C31" i="151"/>
  <c r="B31" i="151" s="1"/>
  <c r="B32" i="151"/>
  <c r="C32" i="151"/>
  <c r="D33" i="151"/>
  <c r="E33" i="151"/>
  <c r="F33" i="151"/>
  <c r="B34" i="151"/>
  <c r="C34" i="151"/>
  <c r="B35" i="151"/>
  <c r="C35" i="151"/>
  <c r="C36" i="151"/>
  <c r="B37" i="151"/>
  <c r="C37" i="151"/>
  <c r="B38" i="151"/>
  <c r="C38" i="151"/>
  <c r="C39" i="151"/>
  <c r="B39" i="151" s="1"/>
  <c r="B40" i="151"/>
  <c r="C40" i="151"/>
  <c r="D41" i="151"/>
  <c r="E41" i="151"/>
  <c r="F41" i="151"/>
  <c r="C42" i="151"/>
  <c r="B42" i="151" s="1"/>
  <c r="C43" i="151"/>
  <c r="B43" i="151" s="1"/>
  <c r="B44" i="151"/>
  <c r="C44" i="151"/>
  <c r="C45" i="151"/>
  <c r="B45" i="151" s="1"/>
  <c r="C46" i="151"/>
  <c r="B46" i="151" s="1"/>
  <c r="B47" i="151"/>
  <c r="C47" i="151"/>
  <c r="C48" i="151"/>
  <c r="B48" i="151" s="1"/>
  <c r="D10" i="150"/>
  <c r="E10" i="150"/>
  <c r="F10" i="150"/>
  <c r="B11" i="150"/>
  <c r="C11" i="150"/>
  <c r="C12" i="150"/>
  <c r="B13" i="150"/>
  <c r="C13" i="150"/>
  <c r="B14" i="150"/>
  <c r="C14" i="150"/>
  <c r="C16" i="150"/>
  <c r="D16" i="150"/>
  <c r="E16" i="150"/>
  <c r="F16" i="150"/>
  <c r="C17" i="150"/>
  <c r="B17" i="150" s="1"/>
  <c r="B18" i="150"/>
  <c r="C18" i="150"/>
  <c r="C19" i="150"/>
  <c r="B19" i="150" s="1"/>
  <c r="C20" i="150"/>
  <c r="B20" i="150" s="1"/>
  <c r="D22" i="150"/>
  <c r="E22" i="150"/>
  <c r="F22" i="150"/>
  <c r="C23" i="150"/>
  <c r="B24" i="150"/>
  <c r="C24" i="150"/>
  <c r="B25" i="150"/>
  <c r="C25" i="150"/>
  <c r="C26" i="150"/>
  <c r="B26" i="150" s="1"/>
  <c r="D28" i="150"/>
  <c r="E28" i="150"/>
  <c r="F28" i="150"/>
  <c r="B29" i="150"/>
  <c r="C29" i="150"/>
  <c r="C28" i="150" s="1"/>
  <c r="C30" i="150"/>
  <c r="B30" i="150" s="1"/>
  <c r="C31" i="150"/>
  <c r="B31" i="150" s="1"/>
  <c r="B32" i="150"/>
  <c r="C32" i="150"/>
  <c r="D9" i="149"/>
  <c r="E9" i="149"/>
  <c r="F9" i="149"/>
  <c r="B10" i="149"/>
  <c r="C10" i="149"/>
  <c r="B11" i="149"/>
  <c r="C11" i="149"/>
  <c r="C12" i="149"/>
  <c r="B13" i="149"/>
  <c r="C13" i="149"/>
  <c r="D15" i="149"/>
  <c r="E15" i="149"/>
  <c r="F15" i="149"/>
  <c r="C16" i="149"/>
  <c r="B16" i="149" s="1"/>
  <c r="B15" i="149" s="1"/>
  <c r="C17" i="149"/>
  <c r="B17" i="149" s="1"/>
  <c r="B18" i="149"/>
  <c r="C18" i="149"/>
  <c r="C19" i="149"/>
  <c r="B19" i="149" s="1"/>
  <c r="D21" i="149"/>
  <c r="E21" i="149"/>
  <c r="F21" i="149"/>
  <c r="B22" i="149"/>
  <c r="B21" i="149" s="1"/>
  <c r="C22" i="149"/>
  <c r="C23" i="149"/>
  <c r="B23" i="149" s="1"/>
  <c r="B24" i="149"/>
  <c r="C24" i="149"/>
  <c r="B25" i="149"/>
  <c r="C25" i="149"/>
  <c r="C27" i="149"/>
  <c r="D27" i="149"/>
  <c r="E27" i="149"/>
  <c r="F27" i="149"/>
  <c r="C28" i="149"/>
  <c r="B28" i="149" s="1"/>
  <c r="B29" i="149"/>
  <c r="C29" i="149"/>
  <c r="C30" i="149"/>
  <c r="B30" i="149" s="1"/>
  <c r="C31" i="149"/>
  <c r="B31" i="149" s="1"/>
  <c r="D33" i="149"/>
  <c r="E33" i="149"/>
  <c r="F33" i="149"/>
  <c r="C34" i="149"/>
  <c r="B35" i="149"/>
  <c r="C35" i="149"/>
  <c r="B36" i="149"/>
  <c r="C36" i="149"/>
  <c r="C37" i="149"/>
  <c r="B37" i="149" s="1"/>
  <c r="D9" i="148"/>
  <c r="E9" i="148"/>
  <c r="F9" i="148"/>
  <c r="B10" i="148"/>
  <c r="C10" i="148"/>
  <c r="C9" i="148" s="1"/>
  <c r="C11" i="148"/>
  <c r="B11" i="148" s="1"/>
  <c r="C12" i="148"/>
  <c r="B12" i="148" s="1"/>
  <c r="D13" i="148"/>
  <c r="E13" i="148"/>
  <c r="F13" i="148"/>
  <c r="C14" i="148"/>
  <c r="B15" i="148"/>
  <c r="C15" i="148"/>
  <c r="B16" i="148"/>
  <c r="C16" i="148"/>
  <c r="C17" i="148"/>
  <c r="D17" i="148"/>
  <c r="E17" i="148"/>
  <c r="F17" i="148"/>
  <c r="C18" i="148"/>
  <c r="B18" i="148" s="1"/>
  <c r="B17" i="148" s="1"/>
  <c r="B19" i="148"/>
  <c r="C19" i="148"/>
  <c r="C20" i="148"/>
  <c r="B20" i="148" s="1"/>
  <c r="D21" i="148"/>
  <c r="E21" i="148"/>
  <c r="F21" i="148"/>
  <c r="B22" i="148"/>
  <c r="C22" i="148"/>
  <c r="C21" i="148" s="1"/>
  <c r="C23" i="148"/>
  <c r="B23" i="148" s="1"/>
  <c r="B24" i="148"/>
  <c r="C24" i="148"/>
  <c r="D25" i="148"/>
  <c r="E25" i="148"/>
  <c r="F25" i="148"/>
  <c r="C26" i="148"/>
  <c r="B26" i="148" s="1"/>
  <c r="C27" i="148"/>
  <c r="B27" i="148" s="1"/>
  <c r="B28" i="148"/>
  <c r="C28" i="148"/>
  <c r="D29" i="148"/>
  <c r="E29" i="148"/>
  <c r="F29" i="148"/>
  <c r="B30" i="148"/>
  <c r="C30" i="148"/>
  <c r="B31" i="148"/>
  <c r="C31" i="148"/>
  <c r="C32" i="148"/>
  <c r="D33" i="148"/>
  <c r="E33" i="148"/>
  <c r="F33" i="148"/>
  <c r="B34" i="148"/>
  <c r="B33" i="148" s="1"/>
  <c r="C34" i="148"/>
  <c r="C33" i="148" s="1"/>
  <c r="C35" i="148"/>
  <c r="B35" i="148" s="1"/>
  <c r="C36" i="148"/>
  <c r="B36" i="148" s="1"/>
  <c r="D37" i="148"/>
  <c r="E37" i="148"/>
  <c r="F37" i="148"/>
  <c r="C38" i="148"/>
  <c r="B39" i="148"/>
  <c r="C39" i="148"/>
  <c r="B40" i="148"/>
  <c r="C40" i="148"/>
  <c r="C41" i="148"/>
  <c r="D41" i="148"/>
  <c r="E41" i="148"/>
  <c r="F41" i="148"/>
  <c r="C42" i="148"/>
  <c r="B42" i="148" s="1"/>
  <c r="B43" i="148"/>
  <c r="C43" i="148"/>
  <c r="C44" i="148"/>
  <c r="B44" i="148" s="1"/>
  <c r="D9" i="147"/>
  <c r="E9" i="147"/>
  <c r="F9" i="147"/>
  <c r="B10" i="147"/>
  <c r="B9" i="147" s="1"/>
  <c r="C10" i="147"/>
  <c r="C11" i="147"/>
  <c r="B11" i="147" s="1"/>
  <c r="B12" i="147"/>
  <c r="C12" i="147"/>
  <c r="D13" i="147"/>
  <c r="E13" i="147"/>
  <c r="F13" i="147"/>
  <c r="C14" i="147"/>
  <c r="B14" i="147" s="1"/>
  <c r="B13" i="147" s="1"/>
  <c r="C15" i="147"/>
  <c r="B15" i="147" s="1"/>
  <c r="B16" i="147"/>
  <c r="C16" i="147"/>
  <c r="D17" i="147"/>
  <c r="E17" i="147"/>
  <c r="F17" i="147"/>
  <c r="B18" i="147"/>
  <c r="C18" i="147"/>
  <c r="B19" i="147"/>
  <c r="C19" i="147"/>
  <c r="C20" i="147"/>
  <c r="D22" i="147"/>
  <c r="E22" i="147"/>
  <c r="C23" i="147"/>
  <c r="B24" i="147"/>
  <c r="C24" i="147"/>
  <c r="C25" i="147"/>
  <c r="D26" i="147"/>
  <c r="E26" i="147"/>
  <c r="F26" i="147"/>
  <c r="B27" i="147"/>
  <c r="B26" i="147" s="1"/>
  <c r="C27" i="147"/>
  <c r="C26" i="147" s="1"/>
  <c r="C28" i="147"/>
  <c r="B28" i="147" s="1"/>
  <c r="B29" i="147"/>
  <c r="C29" i="147"/>
  <c r="D30" i="147"/>
  <c r="E30" i="147"/>
  <c r="F30" i="147"/>
  <c r="C31" i="147"/>
  <c r="B31" i="147" s="1"/>
  <c r="C32" i="147"/>
  <c r="B32" i="147" s="1"/>
  <c r="B33" i="147"/>
  <c r="C33" i="147"/>
  <c r="D34" i="147"/>
  <c r="E34" i="147"/>
  <c r="F34" i="147"/>
  <c r="B35" i="147"/>
  <c r="C35" i="147"/>
  <c r="B36" i="147"/>
  <c r="C36" i="147"/>
  <c r="C37" i="147"/>
  <c r="D38" i="147"/>
  <c r="C38" i="147" s="1"/>
  <c r="E38" i="147"/>
  <c r="F38" i="147"/>
  <c r="B39" i="147"/>
  <c r="C39" i="147"/>
  <c r="C40" i="147"/>
  <c r="B40" i="147" s="1"/>
  <c r="C41" i="147"/>
  <c r="B41" i="147" s="1"/>
  <c r="D42" i="147"/>
  <c r="E42" i="147"/>
  <c r="F42" i="147"/>
  <c r="C43" i="147"/>
  <c r="B44" i="147"/>
  <c r="C44" i="147"/>
  <c r="B45" i="147"/>
  <c r="C45" i="147"/>
  <c r="C10" i="146"/>
  <c r="D10" i="146"/>
  <c r="E10" i="146"/>
  <c r="F10" i="146"/>
  <c r="C11" i="146"/>
  <c r="B11" i="146" s="1"/>
  <c r="B12" i="146"/>
  <c r="C12" i="146"/>
  <c r="C13" i="146"/>
  <c r="B13" i="146" s="1"/>
  <c r="C14" i="146"/>
  <c r="B14" i="146" s="1"/>
  <c r="B15" i="146"/>
  <c r="C15" i="146"/>
  <c r="D17" i="146"/>
  <c r="E17" i="146"/>
  <c r="F17" i="146"/>
  <c r="B18" i="146"/>
  <c r="C18" i="146"/>
  <c r="B19" i="146"/>
  <c r="C19" i="146"/>
  <c r="C20" i="146"/>
  <c r="B21" i="146"/>
  <c r="C21" i="146"/>
  <c r="B22" i="146"/>
  <c r="C22" i="146"/>
  <c r="C24" i="146"/>
  <c r="D24" i="146"/>
  <c r="E24" i="146"/>
  <c r="F24" i="146"/>
  <c r="C25" i="146"/>
  <c r="B25" i="146" s="1"/>
  <c r="B26" i="146"/>
  <c r="C26" i="146"/>
  <c r="C27" i="146"/>
  <c r="B27" i="146" s="1"/>
  <c r="C28" i="146"/>
  <c r="B28" i="146" s="1"/>
  <c r="B29" i="146"/>
  <c r="C29" i="146"/>
  <c r="D31" i="146"/>
  <c r="E31" i="146"/>
  <c r="F31" i="146"/>
  <c r="B32" i="146"/>
  <c r="B31" i="146" s="1"/>
  <c r="C32" i="146"/>
  <c r="C34" i="146"/>
  <c r="B34" i="146" s="1"/>
  <c r="C35" i="146"/>
  <c r="B35" i="146" s="1"/>
  <c r="B36" i="146"/>
  <c r="C36" i="146"/>
  <c r="D10" i="145"/>
  <c r="E10" i="145"/>
  <c r="F10" i="145"/>
  <c r="C11" i="145"/>
  <c r="B11" i="145" s="1"/>
  <c r="B12" i="145"/>
  <c r="C12" i="145"/>
  <c r="C13" i="145"/>
  <c r="C14" i="145"/>
  <c r="B14" i="145" s="1"/>
  <c r="B15" i="145"/>
  <c r="C15" i="145"/>
  <c r="C17" i="145"/>
  <c r="D17" i="145"/>
  <c r="E17" i="145"/>
  <c r="F17" i="145"/>
  <c r="C18" i="145"/>
  <c r="B18" i="145" s="1"/>
  <c r="B19" i="145"/>
  <c r="C19" i="145"/>
  <c r="C20" i="145"/>
  <c r="B20" i="145" s="1"/>
  <c r="C21" i="145"/>
  <c r="B21" i="145" s="1"/>
  <c r="B22" i="145"/>
  <c r="C22" i="145"/>
  <c r="D24" i="145"/>
  <c r="E24" i="145"/>
  <c r="F24" i="145"/>
  <c r="C25" i="145"/>
  <c r="B25" i="145" s="1"/>
  <c r="B26" i="145"/>
  <c r="C26" i="145"/>
  <c r="C27" i="145"/>
  <c r="C28" i="145"/>
  <c r="B28" i="145" s="1"/>
  <c r="B29" i="145"/>
  <c r="C29" i="145"/>
  <c r="C31" i="145"/>
  <c r="D31" i="145"/>
  <c r="E31" i="145"/>
  <c r="F31" i="145"/>
  <c r="C32" i="145"/>
  <c r="B32" i="145" s="1"/>
  <c r="B33" i="145"/>
  <c r="C33" i="145"/>
  <c r="C34" i="145"/>
  <c r="B34" i="145" s="1"/>
  <c r="C35" i="145"/>
  <c r="B35" i="145" s="1"/>
  <c r="B36" i="145"/>
  <c r="C36" i="145"/>
  <c r="D38" i="145"/>
  <c r="E38" i="145"/>
  <c r="F38" i="145"/>
  <c r="C39" i="145"/>
  <c r="B39" i="145" s="1"/>
  <c r="B40" i="145"/>
  <c r="C40" i="145"/>
  <c r="C41" i="145"/>
  <c r="C42" i="145"/>
  <c r="B42" i="145" s="1"/>
  <c r="B43" i="145"/>
  <c r="C43" i="145"/>
  <c r="B30" i="156" l="1"/>
  <c r="B41" i="151"/>
  <c r="C42" i="155"/>
  <c r="B44" i="155"/>
  <c r="B31" i="145"/>
  <c r="C17" i="146"/>
  <c r="B20" i="146"/>
  <c r="B41" i="148"/>
  <c r="B28" i="150"/>
  <c r="B22" i="154"/>
  <c r="C30" i="156"/>
  <c r="C24" i="156"/>
  <c r="B34" i="157"/>
  <c r="B38" i="158"/>
  <c r="B38" i="147"/>
  <c r="C22" i="147"/>
  <c r="B22" i="147" s="1"/>
  <c r="B23" i="147"/>
  <c r="C33" i="149"/>
  <c r="B34" i="149"/>
  <c r="B33" i="149" s="1"/>
  <c r="B10" i="154"/>
  <c r="B42" i="155"/>
  <c r="B38" i="155"/>
  <c r="B30" i="155"/>
  <c r="B22" i="155"/>
  <c r="B18" i="155"/>
  <c r="B14" i="155"/>
  <c r="B42" i="157"/>
  <c r="B22" i="158"/>
  <c r="C42" i="147"/>
  <c r="B43" i="147"/>
  <c r="B42" i="147" s="1"/>
  <c r="C9" i="149"/>
  <c r="B12" i="149"/>
  <c r="C17" i="151"/>
  <c r="B18" i="151"/>
  <c r="B17" i="151" s="1"/>
  <c r="C34" i="155"/>
  <c r="B36" i="155"/>
  <c r="B34" i="155" s="1"/>
  <c r="C26" i="155"/>
  <c r="B28" i="155"/>
  <c r="B26" i="155" s="1"/>
  <c r="C18" i="155"/>
  <c r="B20" i="155"/>
  <c r="C10" i="155"/>
  <c r="B12" i="155"/>
  <c r="B10" i="155" s="1"/>
  <c r="B16" i="150"/>
  <c r="B9" i="151"/>
  <c r="C9" i="152"/>
  <c r="B11" i="152"/>
  <c r="C16" i="154"/>
  <c r="B19" i="154"/>
  <c r="C18" i="156"/>
  <c r="B38" i="145"/>
  <c r="C24" i="145"/>
  <c r="B27" i="145"/>
  <c r="B24" i="145" s="1"/>
  <c r="B10" i="145"/>
  <c r="B10" i="146"/>
  <c r="B25" i="148"/>
  <c r="C13" i="148"/>
  <c r="B14" i="148"/>
  <c r="B13" i="148" s="1"/>
  <c r="C21" i="149"/>
  <c r="C33" i="152"/>
  <c r="B35" i="152"/>
  <c r="C17" i="152"/>
  <c r="B9" i="152"/>
  <c r="B28" i="153"/>
  <c r="C16" i="153"/>
  <c r="B17" i="153"/>
  <c r="B16" i="153" s="1"/>
  <c r="C28" i="154"/>
  <c r="B30" i="154"/>
  <c r="B12" i="156"/>
  <c r="C38" i="145"/>
  <c r="B41" i="145"/>
  <c r="B34" i="147"/>
  <c r="C22" i="150"/>
  <c r="B23" i="150"/>
  <c r="B22" i="150" s="1"/>
  <c r="B25" i="151"/>
  <c r="C10" i="145"/>
  <c r="B13" i="145"/>
  <c r="C34" i="147"/>
  <c r="B37" i="147"/>
  <c r="B17" i="145"/>
  <c r="B24" i="146"/>
  <c r="C37" i="148"/>
  <c r="B38" i="148"/>
  <c r="B37" i="148" s="1"/>
  <c r="C29" i="148"/>
  <c r="B32" i="148"/>
  <c r="B29" i="148" s="1"/>
  <c r="B9" i="149"/>
  <c r="C10" i="150"/>
  <c r="B12" i="150"/>
  <c r="B10" i="150" s="1"/>
  <c r="B17" i="146"/>
  <c r="B30" i="147"/>
  <c r="C17" i="147"/>
  <c r="B20" i="147"/>
  <c r="B17" i="147" s="1"/>
  <c r="C9" i="147"/>
  <c r="B21" i="148"/>
  <c r="B9" i="148"/>
  <c r="B27" i="149"/>
  <c r="C33" i="151"/>
  <c r="B36" i="151"/>
  <c r="B33" i="151" s="1"/>
  <c r="B33" i="152"/>
  <c r="B25" i="152"/>
  <c r="B34" i="153"/>
  <c r="C28" i="153"/>
  <c r="B31" i="153"/>
  <c r="B28" i="154"/>
  <c r="B16" i="154"/>
  <c r="B18" i="157"/>
  <c r="B30" i="158"/>
  <c r="B14" i="158"/>
  <c r="B10" i="156"/>
  <c r="B9" i="156" s="1"/>
  <c r="B39" i="157"/>
  <c r="B38" i="157" s="1"/>
  <c r="B31" i="157"/>
  <c r="B30" i="157" s="1"/>
  <c r="B23" i="157"/>
  <c r="B22" i="157" s="1"/>
  <c r="B15" i="157"/>
  <c r="B14" i="157" s="1"/>
  <c r="B44" i="158"/>
  <c r="B42" i="158" s="1"/>
  <c r="B35" i="158"/>
  <c r="B34" i="158" s="1"/>
  <c r="B29" i="158"/>
  <c r="B26" i="158" s="1"/>
  <c r="B20" i="158"/>
  <c r="B18" i="158" s="1"/>
  <c r="B10" i="158"/>
  <c r="B9" i="158" s="1"/>
  <c r="C30" i="147"/>
  <c r="C13" i="147"/>
  <c r="C25" i="148"/>
  <c r="C15" i="149"/>
  <c r="C41" i="151"/>
  <c r="C25" i="152"/>
  <c r="C34" i="153"/>
  <c r="C22" i="154"/>
  <c r="C42" i="157"/>
  <c r="C34" i="157"/>
  <c r="C26" i="157"/>
  <c r="C18" i="157"/>
  <c r="C10" i="157"/>
  <c r="C22" i="158"/>
  <c r="B10" i="134"/>
  <c r="F10" i="134"/>
  <c r="B12" i="134"/>
  <c r="C12" i="134"/>
  <c r="C10" i="134" s="1"/>
  <c r="D12" i="134"/>
  <c r="D10" i="134" s="1"/>
  <c r="E12" i="134"/>
  <c r="E10" i="134" s="1"/>
  <c r="F12" i="134"/>
  <c r="B10" i="133"/>
  <c r="C10" i="133"/>
  <c r="D10" i="133"/>
  <c r="B12" i="133"/>
  <c r="C12" i="133"/>
  <c r="D12" i="133"/>
  <c r="E12" i="133"/>
  <c r="E10" i="133" s="1"/>
  <c r="F12" i="133"/>
  <c r="F10" i="133" s="1"/>
  <c r="D10" i="132"/>
  <c r="E10" i="132"/>
  <c r="F10" i="132"/>
  <c r="B12" i="132"/>
  <c r="B10" i="132" s="1"/>
  <c r="C12" i="132"/>
  <c r="C10" i="132" s="1"/>
  <c r="D12" i="132"/>
  <c r="E12" i="132"/>
  <c r="F12" i="132"/>
  <c r="B9" i="131"/>
  <c r="K9" i="131"/>
  <c r="B11" i="131"/>
  <c r="D11" i="131"/>
  <c r="D9" i="131" s="1"/>
  <c r="F11" i="131"/>
  <c r="F9" i="131" s="1"/>
  <c r="H11" i="131"/>
  <c r="H9" i="131" s="1"/>
  <c r="K11" i="131"/>
  <c r="D11" i="130"/>
  <c r="B15" i="130"/>
  <c r="B13" i="130" s="1"/>
  <c r="B11" i="130" s="1"/>
  <c r="C15" i="130"/>
  <c r="C13" i="130" s="1"/>
  <c r="C11" i="130" s="1"/>
  <c r="E15" i="130"/>
  <c r="E13" i="130" s="1"/>
  <c r="E11" i="130" s="1"/>
  <c r="B26" i="130"/>
  <c r="C26" i="130"/>
  <c r="E26" i="130"/>
  <c r="B39" i="130"/>
  <c r="C39" i="130"/>
  <c r="E39" i="130"/>
  <c r="B11" i="129" l="1"/>
  <c r="C11" i="129"/>
  <c r="D11" i="129"/>
  <c r="E11" i="129"/>
  <c r="F11" i="129"/>
  <c r="G11" i="129"/>
  <c r="G13" i="129"/>
  <c r="G14" i="129"/>
  <c r="G15" i="129"/>
  <c r="G16" i="129"/>
  <c r="G17" i="129"/>
  <c r="G18" i="129"/>
  <c r="G19" i="129"/>
  <c r="G20" i="129"/>
  <c r="G21" i="129"/>
  <c r="G22" i="129"/>
  <c r="G23" i="129"/>
  <c r="G24" i="129"/>
  <c r="G25" i="129"/>
  <c r="G26" i="129"/>
  <c r="G27" i="129"/>
  <c r="G28" i="129"/>
  <c r="G29" i="129"/>
  <c r="G30" i="129"/>
  <c r="B31" i="129"/>
  <c r="C31" i="129"/>
  <c r="D31" i="129"/>
  <c r="E31" i="129"/>
  <c r="F31" i="129"/>
  <c r="G31" i="129"/>
  <c r="G33" i="129"/>
  <c r="G34" i="129"/>
  <c r="G35" i="129"/>
  <c r="G36" i="129"/>
  <c r="G37" i="129"/>
  <c r="G38" i="129"/>
  <c r="G39" i="129"/>
  <c r="G40" i="129"/>
  <c r="G41" i="129"/>
  <c r="G42" i="129"/>
  <c r="G43" i="129"/>
  <c r="G44" i="129"/>
  <c r="G45" i="129"/>
  <c r="G46" i="129"/>
  <c r="G47" i="129"/>
  <c r="G48" i="129"/>
  <c r="G49" i="129"/>
  <c r="G50" i="129"/>
  <c r="B12" i="128"/>
  <c r="C12" i="128"/>
  <c r="D12" i="128"/>
  <c r="E12" i="128"/>
  <c r="F12" i="128"/>
  <c r="G12" i="128"/>
  <c r="G14" i="128"/>
  <c r="G15" i="128"/>
  <c r="G16" i="128"/>
  <c r="G17" i="128"/>
  <c r="G18" i="128"/>
  <c r="G19" i="128"/>
  <c r="G20" i="128"/>
  <c r="G21" i="128"/>
  <c r="G22" i="128"/>
  <c r="G23" i="128"/>
  <c r="G24" i="128"/>
  <c r="G25" i="128"/>
  <c r="G26" i="128"/>
  <c r="G28" i="128"/>
  <c r="G29" i="128"/>
  <c r="G30" i="128"/>
  <c r="G31" i="128"/>
  <c r="B32" i="128"/>
  <c r="C32" i="128"/>
  <c r="D32" i="128"/>
  <c r="E32" i="128"/>
  <c r="F32" i="128"/>
  <c r="G32" i="128" s="1"/>
  <c r="G34" i="128"/>
  <c r="G35" i="128"/>
  <c r="G36" i="128"/>
  <c r="G37" i="128"/>
  <c r="G38" i="128"/>
  <c r="G39" i="128"/>
  <c r="G40" i="128"/>
  <c r="G41" i="128"/>
  <c r="G42" i="128"/>
  <c r="G43" i="128"/>
  <c r="G44" i="128"/>
  <c r="G45" i="128"/>
  <c r="G46" i="128"/>
  <c r="G48" i="128"/>
  <c r="G49" i="128"/>
  <c r="G50" i="128"/>
  <c r="G51" i="128"/>
  <c r="G12" i="127"/>
  <c r="G14" i="127"/>
  <c r="G16" i="127"/>
  <c r="G17" i="127"/>
  <c r="G18" i="127"/>
  <c r="G19" i="127"/>
  <c r="G20" i="127"/>
  <c r="G21" i="127"/>
  <c r="G22" i="127"/>
  <c r="G24" i="127"/>
  <c r="G26" i="127"/>
  <c r="G28" i="127"/>
  <c r="G30" i="127"/>
  <c r="G31" i="127"/>
  <c r="B33" i="127"/>
  <c r="C33" i="127"/>
  <c r="F33" i="127"/>
  <c r="G33" i="127"/>
  <c r="G35" i="127"/>
  <c r="G36" i="127"/>
  <c r="G37" i="127"/>
  <c r="G38" i="127"/>
  <c r="G39" i="127"/>
  <c r="G40" i="127"/>
  <c r="G41" i="127"/>
  <c r="G43" i="127"/>
  <c r="G45" i="127"/>
  <c r="G46" i="127"/>
  <c r="G47" i="127"/>
  <c r="G51" i="127"/>
  <c r="G52" i="127"/>
  <c r="B12" i="126"/>
  <c r="C12" i="126"/>
  <c r="D12" i="126"/>
  <c r="E12" i="126"/>
  <c r="F12" i="126"/>
  <c r="G12" i="126" s="1"/>
  <c r="G14" i="126"/>
  <c r="G15" i="126"/>
  <c r="G16" i="126"/>
  <c r="G17" i="126"/>
  <c r="G18" i="126"/>
  <c r="G19" i="126"/>
  <c r="G20" i="126"/>
  <c r="G21" i="126"/>
  <c r="G22" i="126"/>
  <c r="G23" i="126"/>
  <c r="G24" i="126"/>
  <c r="G25" i="126"/>
  <c r="G26" i="126"/>
  <c r="G29" i="126"/>
  <c r="G30" i="126"/>
  <c r="G31" i="126"/>
  <c r="B33" i="126"/>
  <c r="C33" i="126"/>
  <c r="D33" i="126"/>
  <c r="E33" i="126"/>
  <c r="F33" i="126"/>
  <c r="G33" i="126" s="1"/>
  <c r="G35" i="126"/>
  <c r="G36" i="126"/>
  <c r="G37" i="126"/>
  <c r="G38" i="126"/>
  <c r="G39" i="126"/>
  <c r="G40" i="126"/>
  <c r="G41" i="126"/>
  <c r="G42" i="126"/>
  <c r="G43" i="126"/>
  <c r="G45" i="126"/>
  <c r="G46" i="126"/>
  <c r="G47" i="126"/>
  <c r="G49" i="126"/>
  <c r="G50" i="126"/>
  <c r="G51" i="126"/>
  <c r="G52" i="126"/>
  <c r="G14" i="125"/>
  <c r="G15" i="125"/>
  <c r="G16" i="125"/>
  <c r="G17" i="125"/>
  <c r="G18" i="125"/>
  <c r="G19" i="125"/>
  <c r="G20" i="125"/>
  <c r="G21" i="125"/>
  <c r="B23" i="125"/>
  <c r="C23" i="125"/>
  <c r="D23" i="125"/>
  <c r="E23" i="125"/>
  <c r="F23" i="125"/>
  <c r="G23" i="125" s="1"/>
  <c r="G25" i="125"/>
  <c r="G26" i="125"/>
  <c r="G27" i="125"/>
  <c r="G28" i="125"/>
  <c r="G29" i="125"/>
  <c r="G30" i="125"/>
  <c r="G31" i="125"/>
  <c r="G32" i="125"/>
  <c r="G33" i="125"/>
  <c r="G34" i="125"/>
  <c r="G35" i="125"/>
  <c r="G36" i="125"/>
  <c r="G37" i="125"/>
  <c r="G39" i="125"/>
  <c r="G40" i="125"/>
  <c r="G41" i="125"/>
  <c r="G42" i="125"/>
  <c r="B44" i="125"/>
  <c r="C44" i="125"/>
  <c r="D44" i="125"/>
  <c r="E44" i="125"/>
  <c r="F44" i="125"/>
  <c r="G44" i="125" s="1"/>
  <c r="G46" i="125"/>
  <c r="G47" i="125"/>
  <c r="G48" i="125"/>
  <c r="G49" i="125"/>
  <c r="G50" i="125"/>
  <c r="G51" i="125"/>
  <c r="G52" i="125"/>
  <c r="G53" i="125"/>
  <c r="G54" i="125"/>
  <c r="G55" i="125"/>
  <c r="G56" i="125"/>
  <c r="G57" i="125"/>
  <c r="G58" i="125"/>
  <c r="G60" i="125"/>
  <c r="G61" i="125"/>
  <c r="G62" i="125"/>
  <c r="G63" i="125"/>
  <c r="B12" i="124"/>
  <c r="C12" i="124"/>
  <c r="D12" i="124"/>
  <c r="E12" i="124"/>
  <c r="F12" i="124"/>
  <c r="G12" i="124"/>
  <c r="G14" i="124"/>
  <c r="G15" i="124"/>
  <c r="G16" i="124"/>
  <c r="G17" i="124"/>
  <c r="G18" i="124"/>
  <c r="G19" i="124"/>
  <c r="G20" i="124"/>
  <c r="G21" i="124"/>
  <c r="G22" i="124"/>
  <c r="G23" i="124"/>
  <c r="G24" i="124"/>
  <c r="G25" i="124"/>
  <c r="G26" i="124"/>
  <c r="G27" i="124"/>
  <c r="G28" i="124"/>
  <c r="G29" i="124"/>
  <c r="G30" i="124"/>
  <c r="G31" i="124"/>
  <c r="B33" i="124"/>
  <c r="C33" i="124"/>
  <c r="D33" i="124"/>
  <c r="E33" i="124"/>
  <c r="F33" i="124"/>
  <c r="G33" i="124"/>
  <c r="G35" i="124"/>
  <c r="G36" i="124"/>
  <c r="G37" i="124"/>
  <c r="G38" i="124"/>
  <c r="G39" i="124"/>
  <c r="G40" i="124"/>
  <c r="G41" i="124"/>
  <c r="G42" i="124"/>
  <c r="G43" i="124"/>
  <c r="G44" i="124"/>
  <c r="G45" i="124"/>
  <c r="G46" i="124"/>
  <c r="G47" i="124"/>
  <c r="G48" i="124"/>
  <c r="G49" i="124"/>
  <c r="G50" i="124"/>
  <c r="G51" i="124"/>
  <c r="G52" i="124"/>
  <c r="G54" i="124"/>
  <c r="G56" i="124"/>
  <c r="G57" i="124"/>
  <c r="G58" i="124"/>
  <c r="G59" i="124"/>
  <c r="G60" i="124"/>
  <c r="G61" i="124"/>
  <c r="G62" i="124"/>
  <c r="G63" i="124"/>
  <c r="G64" i="124"/>
  <c r="G65" i="124"/>
  <c r="B12" i="123"/>
  <c r="B14" i="123"/>
  <c r="C14" i="123"/>
  <c r="C12" i="123" s="1"/>
  <c r="D14" i="123"/>
  <c r="D12" i="123" s="1"/>
  <c r="E14" i="123"/>
  <c r="E12" i="123" s="1"/>
  <c r="F14" i="123"/>
  <c r="F12" i="123" s="1"/>
  <c r="G12" i="123" s="1"/>
  <c r="G14" i="123"/>
  <c r="G16" i="123"/>
  <c r="G17" i="123"/>
  <c r="G18" i="123"/>
  <c r="G19" i="123"/>
  <c r="G20" i="123"/>
  <c r="G22" i="123"/>
  <c r="G24" i="123"/>
  <c r="D12" i="122"/>
  <c r="B14" i="122"/>
  <c r="B12" i="122" s="1"/>
  <c r="C14" i="122"/>
  <c r="C12" i="122" s="1"/>
  <c r="D14" i="122"/>
  <c r="E14" i="122"/>
  <c r="E12" i="122" s="1"/>
  <c r="F14" i="122"/>
  <c r="F12" i="122" s="1"/>
  <c r="G14" i="122"/>
  <c r="G16" i="122"/>
  <c r="G17" i="122"/>
  <c r="G18" i="122"/>
  <c r="G19" i="122"/>
  <c r="G20" i="122"/>
  <c r="G22" i="122"/>
  <c r="G24" i="122"/>
  <c r="E22" i="121"/>
  <c r="B24" i="121"/>
  <c r="B22" i="121" s="1"/>
  <c r="C24" i="121"/>
  <c r="C22" i="121" s="1"/>
  <c r="D24" i="121"/>
  <c r="D22" i="121" s="1"/>
  <c r="E24" i="121"/>
  <c r="F24" i="121"/>
  <c r="G24" i="121" s="1"/>
  <c r="G26" i="121"/>
  <c r="G27" i="121"/>
  <c r="G28" i="121"/>
  <c r="G29" i="121"/>
  <c r="G30" i="121"/>
  <c r="G32" i="121"/>
  <c r="G34" i="121"/>
  <c r="G12" i="122" l="1"/>
  <c r="F22" i="121"/>
  <c r="G22" i="121" s="1"/>
  <c r="B9" i="120"/>
  <c r="C9" i="120"/>
  <c r="D9" i="120"/>
  <c r="E9" i="120"/>
  <c r="F9" i="120"/>
  <c r="G9" i="120"/>
  <c r="B9" i="119"/>
  <c r="C9" i="119"/>
  <c r="D9" i="119"/>
  <c r="E9" i="119"/>
  <c r="F9" i="119"/>
  <c r="G9" i="119"/>
  <c r="B11" i="118"/>
  <c r="B9" i="118" s="1"/>
  <c r="C11" i="118"/>
  <c r="C9" i="118" s="1"/>
  <c r="D11" i="118"/>
  <c r="D9" i="118" s="1"/>
  <c r="E11" i="118"/>
  <c r="E9" i="118" s="1"/>
  <c r="F11" i="118"/>
  <c r="F9" i="118" s="1"/>
  <c r="G11" i="118"/>
  <c r="G9" i="118" s="1"/>
  <c r="B11" i="117"/>
  <c r="B9" i="117" s="1"/>
  <c r="C11" i="117"/>
  <c r="C9" i="117" s="1"/>
  <c r="D11" i="117"/>
  <c r="D9" i="117" s="1"/>
  <c r="E11" i="117"/>
  <c r="E9" i="117" s="1"/>
  <c r="F11" i="117"/>
  <c r="F9" i="117" s="1"/>
  <c r="G11" i="117"/>
  <c r="G9" i="117" s="1"/>
  <c r="B8" i="116"/>
  <c r="C8" i="116"/>
  <c r="D8" i="116"/>
  <c r="E8" i="116"/>
  <c r="B22" i="115"/>
  <c r="B20" i="115" s="1"/>
  <c r="C22" i="115"/>
  <c r="C20" i="115" s="1"/>
  <c r="D22" i="115"/>
  <c r="D20" i="115" s="1"/>
  <c r="E22" i="115"/>
  <c r="E20" i="115" s="1"/>
  <c r="F22" i="115"/>
  <c r="F20" i="115" s="1"/>
  <c r="H22" i="115"/>
  <c r="H20" i="115" s="1"/>
  <c r="C17" i="114"/>
  <c r="B8" i="113" l="1"/>
  <c r="C8" i="113"/>
  <c r="D8" i="113"/>
  <c r="E8" i="113"/>
  <c r="F8" i="113"/>
  <c r="G8" i="113"/>
  <c r="E8" i="112"/>
  <c r="B10" i="112"/>
  <c r="B8" i="112" s="1"/>
  <c r="C10" i="112"/>
  <c r="C8" i="112" s="1"/>
  <c r="D10" i="112"/>
  <c r="D8" i="112" s="1"/>
  <c r="E10" i="112"/>
  <c r="F10" i="112"/>
  <c r="F8" i="112" s="1"/>
  <c r="G10" i="112"/>
  <c r="G8" i="112" s="1"/>
  <c r="B7" i="111"/>
  <c r="C7" i="111"/>
  <c r="D7" i="111"/>
  <c r="E7" i="111"/>
  <c r="F7" i="111"/>
  <c r="G7" i="111"/>
  <c r="H7" i="111"/>
  <c r="B7" i="110"/>
  <c r="D7" i="110"/>
  <c r="F7" i="110"/>
  <c r="G7" i="110"/>
  <c r="H7" i="110"/>
  <c r="B9" i="110"/>
  <c r="C9" i="110"/>
  <c r="C7" i="110" s="1"/>
  <c r="D9" i="110"/>
  <c r="E9" i="110"/>
  <c r="E7" i="110" s="1"/>
  <c r="F9" i="110"/>
  <c r="G9" i="110"/>
  <c r="H9" i="110"/>
  <c r="D8" i="109"/>
  <c r="E8" i="109"/>
  <c r="H8" i="109"/>
  <c r="C10" i="109"/>
  <c r="C8" i="109" s="1"/>
  <c r="D10" i="109"/>
  <c r="E10" i="109"/>
  <c r="F10" i="109"/>
  <c r="G10" i="109"/>
  <c r="G8" i="109" s="1"/>
  <c r="H10" i="109"/>
  <c r="B11" i="109"/>
  <c r="B10" i="109" s="1"/>
  <c r="B8" i="109" s="1"/>
  <c r="B12" i="109"/>
  <c r="C14" i="109"/>
  <c r="D14" i="109"/>
  <c r="E14" i="109"/>
  <c r="F14" i="109"/>
  <c r="F8" i="109" s="1"/>
  <c r="G14" i="109"/>
  <c r="H14" i="109"/>
  <c r="B15" i="109"/>
  <c r="B16" i="109"/>
  <c r="B14" i="109" s="1"/>
  <c r="B17" i="109"/>
  <c r="B18" i="109"/>
  <c r="B19" i="109"/>
  <c r="B20" i="109"/>
  <c r="B21" i="109"/>
  <c r="B22" i="109"/>
  <c r="B23" i="109"/>
  <c r="B24" i="109"/>
  <c r="B8" i="108"/>
  <c r="C8" i="108"/>
  <c r="D8" i="108"/>
  <c r="E8" i="108"/>
  <c r="F8" i="108"/>
  <c r="G8" i="108"/>
  <c r="H8" i="108"/>
  <c r="B7" i="107"/>
  <c r="C7" i="107"/>
  <c r="D7" i="107"/>
  <c r="E7" i="107"/>
  <c r="F7" i="107"/>
  <c r="G7" i="107"/>
  <c r="H7" i="107"/>
  <c r="C7" i="106"/>
  <c r="E7" i="106"/>
  <c r="F7" i="106"/>
  <c r="G7" i="106"/>
  <c r="B9" i="106"/>
  <c r="B7" i="106" s="1"/>
  <c r="C9" i="106"/>
  <c r="D9" i="106"/>
  <c r="D7" i="106" s="1"/>
  <c r="E9" i="106"/>
  <c r="F9" i="106"/>
  <c r="G9" i="106"/>
  <c r="H9" i="106"/>
  <c r="H7" i="106" s="1"/>
  <c r="B9" i="105"/>
  <c r="C9" i="105"/>
  <c r="E9" i="105"/>
  <c r="F9" i="105"/>
  <c r="G9" i="105"/>
  <c r="H9" i="105"/>
  <c r="I9" i="105"/>
  <c r="J9" i="105"/>
  <c r="D11" i="105"/>
  <c r="D12" i="105"/>
  <c r="D13" i="105"/>
  <c r="D9" i="105" s="1"/>
  <c r="D14" i="105"/>
  <c r="D15" i="105"/>
  <c r="B7" i="104"/>
  <c r="C7" i="104"/>
  <c r="D7" i="104"/>
  <c r="E7" i="104"/>
  <c r="F7" i="104"/>
  <c r="G7" i="104"/>
  <c r="H7" i="104"/>
  <c r="I7" i="104"/>
  <c r="J7" i="104"/>
  <c r="B8" i="103"/>
  <c r="C8" i="103"/>
  <c r="D8" i="103"/>
  <c r="E8" i="103"/>
  <c r="F8" i="103"/>
  <c r="G8" i="103"/>
  <c r="H8" i="103"/>
  <c r="B9" i="102"/>
  <c r="C9" i="102"/>
  <c r="D9" i="102"/>
  <c r="E9" i="102"/>
  <c r="F9" i="102"/>
  <c r="G9" i="102"/>
  <c r="H9" i="102"/>
  <c r="B8" i="101"/>
  <c r="C8" i="101"/>
  <c r="D8" i="101"/>
  <c r="F8" i="101"/>
  <c r="H8" i="101"/>
  <c r="B10" i="101"/>
  <c r="C10" i="101"/>
  <c r="D10" i="101"/>
  <c r="E10" i="101"/>
  <c r="E8" i="101" s="1"/>
  <c r="F10" i="101"/>
  <c r="G10" i="101"/>
  <c r="G8" i="101" s="1"/>
  <c r="H10" i="101"/>
  <c r="B9" i="100"/>
  <c r="D9" i="100"/>
  <c r="F9" i="100"/>
  <c r="G9" i="100"/>
  <c r="H9" i="100"/>
  <c r="B11" i="100"/>
  <c r="C11" i="100"/>
  <c r="C9" i="100" s="1"/>
  <c r="D11" i="100"/>
  <c r="E11" i="100"/>
  <c r="E9" i="100" s="1"/>
  <c r="F11" i="100"/>
  <c r="G11" i="100"/>
  <c r="H11" i="100"/>
  <c r="B12" i="99"/>
  <c r="C12" i="99"/>
  <c r="B12" i="98"/>
  <c r="C12" i="98"/>
  <c r="B9" i="97"/>
  <c r="C9" i="97"/>
  <c r="D9" i="97"/>
  <c r="E9" i="97"/>
  <c r="F9" i="97"/>
  <c r="G9" i="97"/>
  <c r="H9" i="97"/>
  <c r="I9" i="97"/>
  <c r="J9" i="97"/>
  <c r="C9" i="96"/>
  <c r="G9" i="96"/>
  <c r="I9" i="96"/>
  <c r="B11" i="96"/>
  <c r="B9" i="96" s="1"/>
  <c r="C11" i="96"/>
  <c r="D11" i="96"/>
  <c r="D9" i="96" s="1"/>
  <c r="E11" i="96"/>
  <c r="E9" i="96" s="1"/>
  <c r="F11" i="96"/>
  <c r="F9" i="96" s="1"/>
  <c r="G11" i="96"/>
  <c r="H11" i="96"/>
  <c r="H9" i="96" s="1"/>
  <c r="I11" i="96"/>
  <c r="J11" i="96"/>
  <c r="J9" i="96" s="1"/>
  <c r="B7" i="95"/>
  <c r="C7" i="95"/>
  <c r="D7" i="95"/>
  <c r="E7" i="95"/>
  <c r="F7" i="95"/>
  <c r="B7" i="94"/>
  <c r="D7" i="94"/>
  <c r="B9" i="94"/>
  <c r="C9" i="94"/>
  <c r="C7" i="94" s="1"/>
  <c r="D9" i="94"/>
  <c r="E9" i="94"/>
  <c r="E7" i="94" s="1"/>
  <c r="F9" i="94"/>
  <c r="F7" i="94" s="1"/>
  <c r="B7" i="93"/>
  <c r="C7" i="93"/>
  <c r="D7" i="93"/>
  <c r="E7" i="93"/>
  <c r="F7" i="93"/>
  <c r="G7" i="93"/>
  <c r="B18" i="92"/>
  <c r="B16" i="92" s="1"/>
  <c r="C18" i="92"/>
  <c r="C16" i="92" s="1"/>
  <c r="D18" i="92"/>
  <c r="D16" i="92" s="1"/>
  <c r="E18" i="92"/>
  <c r="E16" i="92" s="1"/>
  <c r="F18" i="92"/>
  <c r="F16" i="92" s="1"/>
  <c r="G18" i="92"/>
  <c r="G16" i="92" s="1"/>
  <c r="D9" i="91"/>
  <c r="B11" i="91"/>
  <c r="B9" i="91" s="1"/>
  <c r="C11" i="91"/>
  <c r="C9" i="91" s="1"/>
  <c r="D11" i="91"/>
  <c r="C9" i="90"/>
  <c r="D9" i="90"/>
  <c r="B9" i="90" s="1"/>
  <c r="C9" i="89"/>
  <c r="B11" i="89"/>
  <c r="B9" i="89" s="1"/>
  <c r="C11" i="89"/>
  <c r="D11" i="89"/>
  <c r="D9" i="89" s="1"/>
  <c r="E11" i="89"/>
  <c r="E9" i="89" s="1"/>
  <c r="F11" i="89"/>
  <c r="F9" i="89" s="1"/>
  <c r="B11" i="88" l="1"/>
  <c r="E11" i="88"/>
  <c r="F11" i="88"/>
  <c r="B13" i="88"/>
  <c r="C13" i="88"/>
  <c r="C11" i="88" s="1"/>
  <c r="D13" i="88"/>
  <c r="D11" i="88" s="1"/>
  <c r="E13" i="88"/>
  <c r="F13" i="88"/>
  <c r="B13" i="87"/>
  <c r="C13" i="87"/>
  <c r="D13" i="87"/>
  <c r="E13" i="87"/>
  <c r="C10" i="86"/>
  <c r="D10" i="86"/>
  <c r="E10" i="86"/>
  <c r="B12" i="86"/>
  <c r="B10" i="86" s="1"/>
  <c r="B13" i="86"/>
  <c r="B14" i="86"/>
  <c r="B15" i="86"/>
  <c r="B17" i="86"/>
  <c r="B18" i="86"/>
  <c r="B19" i="86"/>
  <c r="B20" i="86"/>
  <c r="B22" i="86"/>
  <c r="B23" i="86"/>
  <c r="B24" i="86"/>
  <c r="B25" i="86"/>
  <c r="B27" i="86"/>
  <c r="B28" i="86"/>
  <c r="B29" i="86"/>
  <c r="B30" i="86"/>
  <c r="B32" i="86"/>
  <c r="B33" i="86"/>
  <c r="B34" i="86"/>
  <c r="B35" i="86"/>
  <c r="C13" i="85"/>
  <c r="D13" i="85"/>
  <c r="B15" i="85"/>
  <c r="B13" i="85" s="1"/>
  <c r="C15" i="85"/>
  <c r="D15" i="85"/>
  <c r="E15" i="85"/>
  <c r="E13" i="85" s="1"/>
  <c r="B11" i="84"/>
  <c r="B9" i="84" s="1"/>
  <c r="C11" i="84"/>
  <c r="C9" i="84" s="1"/>
  <c r="D11" i="84"/>
  <c r="D9" i="84" s="1"/>
  <c r="E11" i="84"/>
  <c r="E9" i="84" s="1"/>
  <c r="F11" i="84"/>
  <c r="F9" i="84" s="1"/>
  <c r="G11" i="84"/>
  <c r="G9" i="84" s="1"/>
  <c r="B11" i="83"/>
  <c r="B9" i="83" s="1"/>
  <c r="C11" i="83"/>
  <c r="C9" i="83" s="1"/>
  <c r="D11" i="83"/>
  <c r="D9" i="83" s="1"/>
  <c r="E11" i="83"/>
  <c r="E9" i="83" s="1"/>
  <c r="F11" i="83"/>
  <c r="F9" i="83" s="1"/>
  <c r="G11" i="83"/>
  <c r="G9" i="83" s="1"/>
  <c r="B11" i="82"/>
  <c r="B9" i="82" s="1"/>
  <c r="C11" i="82"/>
  <c r="C9" i="82" s="1"/>
  <c r="D11" i="82"/>
  <c r="D9" i="82" s="1"/>
  <c r="E11" i="82"/>
  <c r="E9" i="82" s="1"/>
  <c r="F11" i="82"/>
  <c r="F9" i="82" s="1"/>
  <c r="G11" i="82"/>
  <c r="G9" i="82" s="1"/>
  <c r="B23" i="81"/>
  <c r="B21" i="81" s="1"/>
  <c r="C23" i="81"/>
  <c r="C21" i="81" s="1"/>
  <c r="D23" i="81"/>
  <c r="D21" i="81" s="1"/>
  <c r="E23" i="81"/>
  <c r="E21" i="81" s="1"/>
  <c r="F23" i="81"/>
  <c r="F21" i="81" s="1"/>
  <c r="G23" i="81"/>
  <c r="G21" i="81" s="1"/>
  <c r="D15" i="77" l="1"/>
  <c r="D13" i="77" s="1"/>
  <c r="C17" i="77"/>
  <c r="D17" i="77"/>
  <c r="E17" i="77"/>
  <c r="E15" i="77" s="1"/>
  <c r="E13" i="77" s="1"/>
  <c r="F17" i="77"/>
  <c r="F15" i="77" s="1"/>
  <c r="F13" i="77" s="1"/>
  <c r="B19" i="77"/>
  <c r="B17" i="77" s="1"/>
  <c r="B20" i="77"/>
  <c r="B21" i="77"/>
  <c r="B22" i="77"/>
  <c r="B23" i="77"/>
  <c r="B24" i="77"/>
  <c r="B25" i="77"/>
  <c r="B26" i="77"/>
  <c r="C28" i="77"/>
  <c r="C15" i="77" s="1"/>
  <c r="C13" i="77" s="1"/>
  <c r="D28" i="77"/>
  <c r="E28" i="77"/>
  <c r="F28" i="77"/>
  <c r="B30" i="77"/>
  <c r="B28" i="77" s="1"/>
  <c r="B31" i="77"/>
  <c r="B32" i="77"/>
  <c r="B33" i="77"/>
  <c r="B34" i="77"/>
  <c r="B35" i="77"/>
  <c r="B36" i="77"/>
  <c r="B37" i="77"/>
  <c r="B39" i="77"/>
  <c r="C41" i="77"/>
  <c r="D41" i="77"/>
  <c r="E41" i="77"/>
  <c r="F41" i="77"/>
  <c r="B43" i="77"/>
  <c r="B44" i="77"/>
  <c r="B41" i="77" s="1"/>
  <c r="B45" i="77"/>
  <c r="B46" i="77"/>
  <c r="B47" i="77"/>
  <c r="B49" i="77"/>
  <c r="B51" i="77"/>
  <c r="C17" i="76"/>
  <c r="C15" i="76" s="1"/>
  <c r="C13" i="76" s="1"/>
  <c r="D17" i="76"/>
  <c r="D15" i="76" s="1"/>
  <c r="D13" i="76" s="1"/>
  <c r="E17" i="76"/>
  <c r="E15" i="76" s="1"/>
  <c r="E13" i="76" s="1"/>
  <c r="F17" i="76"/>
  <c r="F15" i="76" s="1"/>
  <c r="F13" i="76" s="1"/>
  <c r="G17" i="76"/>
  <c r="G15" i="76" s="1"/>
  <c r="G13" i="76" s="1"/>
  <c r="B19" i="76"/>
  <c r="B17" i="76" s="1"/>
  <c r="B15" i="76" s="1"/>
  <c r="B13" i="76" s="1"/>
  <c r="B20" i="76"/>
  <c r="B21" i="76"/>
  <c r="B22" i="76"/>
  <c r="B23" i="76"/>
  <c r="B24" i="76"/>
  <c r="B25" i="76"/>
  <c r="B26" i="76"/>
  <c r="C28" i="76"/>
  <c r="D28" i="76"/>
  <c r="E28" i="76"/>
  <c r="F28" i="76"/>
  <c r="G28" i="76"/>
  <c r="B30" i="76"/>
  <c r="B28" i="76" s="1"/>
  <c r="B31" i="76"/>
  <c r="B32" i="76"/>
  <c r="B33" i="76"/>
  <c r="B34" i="76"/>
  <c r="B35" i="76"/>
  <c r="B36" i="76"/>
  <c r="B37" i="76"/>
  <c r="B39" i="76"/>
  <c r="C41" i="76"/>
  <c r="D41" i="76"/>
  <c r="E41" i="76"/>
  <c r="F41" i="76"/>
  <c r="G41" i="76"/>
  <c r="B43" i="76"/>
  <c r="B41" i="76" s="1"/>
  <c r="B44" i="76"/>
  <c r="B45" i="76"/>
  <c r="B46" i="76"/>
  <c r="B47" i="76"/>
  <c r="B49" i="76"/>
  <c r="B51" i="76"/>
  <c r="B53" i="76"/>
  <c r="C15" i="75"/>
  <c r="C13" i="75" s="1"/>
  <c r="C17" i="75"/>
  <c r="D17" i="75"/>
  <c r="B17" i="75" s="1"/>
  <c r="E17" i="75"/>
  <c r="E15" i="75" s="1"/>
  <c r="E13" i="75" s="1"/>
  <c r="B19" i="75"/>
  <c r="B20" i="75"/>
  <c r="B21" i="75"/>
  <c r="B22" i="75"/>
  <c r="B23" i="75"/>
  <c r="B24" i="75"/>
  <c r="B25" i="75"/>
  <c r="B26" i="75"/>
  <c r="C28" i="75"/>
  <c r="D28" i="75"/>
  <c r="B28" i="75" s="1"/>
  <c r="E28" i="75"/>
  <c r="B30" i="75"/>
  <c r="B31" i="75"/>
  <c r="B32" i="75"/>
  <c r="B33" i="75"/>
  <c r="B34" i="75"/>
  <c r="B35" i="75"/>
  <c r="B36" i="75"/>
  <c r="B37" i="75"/>
  <c r="B39" i="75"/>
  <c r="C41" i="75"/>
  <c r="B41" i="75" s="1"/>
  <c r="D41" i="75"/>
  <c r="D15" i="75" s="1"/>
  <c r="D13" i="75" s="1"/>
  <c r="E41" i="75"/>
  <c r="B43" i="75"/>
  <c r="B44" i="75"/>
  <c r="B45" i="75"/>
  <c r="B46" i="75"/>
  <c r="B47" i="75"/>
  <c r="B49" i="75"/>
  <c r="B51" i="75"/>
  <c r="B53" i="75"/>
  <c r="E13" i="74"/>
  <c r="E15" i="74"/>
  <c r="B17" i="74"/>
  <c r="C17" i="74"/>
  <c r="C15" i="74" s="1"/>
  <c r="D17" i="74"/>
  <c r="D15" i="74" s="1"/>
  <c r="D13" i="74" s="1"/>
  <c r="E17" i="74"/>
  <c r="B19" i="74"/>
  <c r="B20" i="74"/>
  <c r="B21" i="74"/>
  <c r="B22" i="74"/>
  <c r="B23" i="74"/>
  <c r="B24" i="74"/>
  <c r="B25" i="74"/>
  <c r="B26" i="74"/>
  <c r="B28" i="74"/>
  <c r="C28" i="74"/>
  <c r="D28" i="74"/>
  <c r="E28" i="74"/>
  <c r="B30" i="74"/>
  <c r="B31" i="74"/>
  <c r="B32" i="74"/>
  <c r="B33" i="74"/>
  <c r="B34" i="74"/>
  <c r="B35" i="74"/>
  <c r="B36" i="74"/>
  <c r="B37" i="74"/>
  <c r="B39" i="74"/>
  <c r="B41" i="74"/>
  <c r="C41" i="74"/>
  <c r="D41" i="74"/>
  <c r="E41" i="74"/>
  <c r="B43" i="74"/>
  <c r="B44" i="74"/>
  <c r="B45" i="74"/>
  <c r="B46" i="74"/>
  <c r="B47" i="74"/>
  <c r="B49" i="74"/>
  <c r="B51" i="74"/>
  <c r="B53" i="74"/>
  <c r="C9" i="73"/>
  <c r="D9" i="73"/>
  <c r="E9" i="73"/>
  <c r="F9" i="73"/>
  <c r="G9" i="73"/>
  <c r="C9" i="72"/>
  <c r="D9" i="72"/>
  <c r="E9" i="72"/>
  <c r="F9" i="72"/>
  <c r="G9" i="72"/>
  <c r="D8" i="71"/>
  <c r="E8" i="71"/>
  <c r="C10" i="71"/>
  <c r="C8" i="71" s="1"/>
  <c r="C11" i="71"/>
  <c r="C12" i="71"/>
  <c r="C13" i="71"/>
  <c r="C14" i="71"/>
  <c r="C15" i="71"/>
  <c r="C16" i="71"/>
  <c r="C17" i="71"/>
  <c r="C18" i="71"/>
  <c r="C19" i="71"/>
  <c r="D9" i="70"/>
  <c r="E9" i="70"/>
  <c r="F9" i="70"/>
  <c r="C11" i="70"/>
  <c r="C12" i="70"/>
  <c r="C13" i="70"/>
  <c r="C9" i="70" s="1"/>
  <c r="C14" i="70"/>
  <c r="C15" i="70"/>
  <c r="C16" i="70"/>
  <c r="C17" i="70"/>
  <c r="C18" i="70"/>
  <c r="C19" i="70"/>
  <c r="C20" i="70"/>
  <c r="C8" i="69"/>
  <c r="D8" i="69"/>
  <c r="E8" i="69"/>
  <c r="F8" i="69"/>
  <c r="G8" i="69"/>
  <c r="H8" i="69"/>
  <c r="C9" i="68"/>
  <c r="D9" i="68"/>
  <c r="E9" i="68"/>
  <c r="F9" i="68"/>
  <c r="G9" i="68"/>
  <c r="H9" i="68"/>
  <c r="C9" i="67"/>
  <c r="D9" i="67"/>
  <c r="E9" i="67"/>
  <c r="F9" i="67"/>
  <c r="G9" i="67"/>
  <c r="C8" i="66"/>
  <c r="D8" i="66"/>
  <c r="E8" i="66"/>
  <c r="F8" i="66"/>
  <c r="G8" i="66"/>
  <c r="H8" i="66"/>
  <c r="I8" i="66"/>
  <c r="J8" i="66"/>
  <c r="K8" i="66"/>
  <c r="L8" i="66"/>
  <c r="C8" i="65"/>
  <c r="D8" i="65"/>
  <c r="E8" i="65"/>
  <c r="F8" i="65"/>
  <c r="G8" i="65"/>
  <c r="I8" i="65"/>
  <c r="H8" i="65" s="1"/>
  <c r="J8" i="65"/>
  <c r="K8" i="65"/>
  <c r="L8" i="65"/>
  <c r="E9" i="64"/>
  <c r="F9" i="64"/>
  <c r="G9" i="64"/>
  <c r="C11" i="64"/>
  <c r="C9" i="64" s="1"/>
  <c r="D11" i="64"/>
  <c r="D9" i="64" s="1"/>
  <c r="E11" i="64"/>
  <c r="F11" i="64"/>
  <c r="G11" i="64"/>
  <c r="H11" i="64"/>
  <c r="H9" i="64" s="1"/>
  <c r="I11" i="64"/>
  <c r="I9" i="64" s="1"/>
  <c r="J11" i="64"/>
  <c r="J9" i="64" s="1"/>
  <c r="B13" i="64"/>
  <c r="B14" i="64"/>
  <c r="B15" i="64"/>
  <c r="B16" i="64"/>
  <c r="B11" i="64" s="1"/>
  <c r="B9" i="64" s="1"/>
  <c r="B17" i="64"/>
  <c r="B19" i="64"/>
  <c r="B21" i="64"/>
  <c r="C9" i="63"/>
  <c r="D9" i="63"/>
  <c r="E9" i="63"/>
  <c r="F9" i="63"/>
  <c r="G9" i="63"/>
  <c r="H9" i="63"/>
  <c r="I9" i="63"/>
  <c r="J9" i="63"/>
  <c r="K9" i="63"/>
  <c r="C9" i="62"/>
  <c r="D9" i="62"/>
  <c r="E9" i="62"/>
  <c r="F9" i="62"/>
  <c r="G9" i="62"/>
  <c r="C9" i="61"/>
  <c r="D9" i="61"/>
  <c r="E9" i="61"/>
  <c r="F9" i="61"/>
  <c r="G9" i="61"/>
  <c r="B10" i="60"/>
  <c r="B8" i="60" s="1"/>
  <c r="C10" i="60"/>
  <c r="C8" i="60" s="1"/>
  <c r="D10" i="60"/>
  <c r="D8" i="60" s="1"/>
  <c r="E10" i="60"/>
  <c r="E8" i="60" s="1"/>
  <c r="F10" i="60"/>
  <c r="F8" i="60" s="1"/>
  <c r="G10" i="60"/>
  <c r="G8" i="60" s="1"/>
  <c r="B8" i="59"/>
  <c r="C8" i="59"/>
  <c r="D8" i="59"/>
  <c r="E8" i="59"/>
  <c r="F8" i="59"/>
  <c r="G8" i="59"/>
  <c r="C9" i="58"/>
  <c r="D9" i="58"/>
  <c r="E9" i="58"/>
  <c r="F9" i="58"/>
  <c r="G9" i="58"/>
  <c r="D8" i="57"/>
  <c r="B10" i="57"/>
  <c r="B8" i="57" s="1"/>
  <c r="C10" i="57"/>
  <c r="C8" i="57" s="1"/>
  <c r="D10" i="57"/>
  <c r="B8" i="56"/>
  <c r="C8" i="56"/>
  <c r="D8" i="56"/>
  <c r="C7" i="55"/>
  <c r="D7" i="55"/>
  <c r="E7" i="55"/>
  <c r="F7" i="55"/>
  <c r="G7" i="55"/>
  <c r="H7" i="55"/>
  <c r="H16" i="54"/>
  <c r="B15" i="77" l="1"/>
  <c r="B13" i="77" s="1"/>
  <c r="B15" i="74"/>
  <c r="B13" i="74" s="1"/>
  <c r="C13" i="74"/>
  <c r="B15" i="75"/>
  <c r="B13" i="75" s="1"/>
  <c r="E13" i="41"/>
  <c r="F13" i="41"/>
  <c r="G13" i="41"/>
  <c r="L21" i="36"/>
  <c r="E89" i="8" l="1"/>
  <c r="C7" i="8"/>
  <c r="E48" i="8"/>
  <c r="F48" i="8" l="1"/>
  <c r="G48" i="8"/>
  <c r="H48" i="8"/>
  <c r="H130" i="8" l="1"/>
  <c r="G130" i="8"/>
  <c r="F130" i="8"/>
  <c r="E130" i="8"/>
  <c r="H89" i="8"/>
  <c r="G89" i="8"/>
  <c r="F89" i="8"/>
  <c r="H7" i="8"/>
  <c r="G7" i="8"/>
  <c r="F7" i="8"/>
  <c r="E7" i="8"/>
  <c r="D62" i="7" l="1"/>
</calcChain>
</file>

<file path=xl/sharedStrings.xml><?xml version="1.0" encoding="utf-8"?>
<sst xmlns="http://schemas.openxmlformats.org/spreadsheetml/2006/main" count="7789" uniqueCount="1932">
  <si>
    <t>Total</t>
  </si>
  <si>
    <t>Por sexo</t>
  </si>
  <si>
    <t xml:space="preserve">   Homens</t>
  </si>
  <si>
    <t xml:space="preserve">   Mulheres</t>
  </si>
  <si>
    <t>Escalão etário</t>
  </si>
  <si>
    <t xml:space="preserve">   15 - 24 anos</t>
  </si>
  <si>
    <t xml:space="preserve">   25 - 34 anos</t>
  </si>
  <si>
    <t xml:space="preserve">   35 - 44 anos</t>
  </si>
  <si>
    <t xml:space="preserve">   Superior</t>
  </si>
  <si>
    <t>Em percentagem do emprego total</t>
  </si>
  <si>
    <t xml:space="preserve">     30-44 anos </t>
  </si>
  <si>
    <t xml:space="preserve">     45-64 anos</t>
  </si>
  <si>
    <t xml:space="preserve">     65 e mais anos</t>
  </si>
  <si>
    <t>Grau de urbanização</t>
  </si>
  <si>
    <t xml:space="preserve">     Monumentos        </t>
  </si>
  <si>
    <t xml:space="preserve">     Monumentos nacionais</t>
  </si>
  <si>
    <t xml:space="preserve">                Número de jornais</t>
  </si>
  <si>
    <t xml:space="preserve">                Número de revistas</t>
  </si>
  <si>
    <t xml:space="preserve">     Total dos bens imóveis (protegidos)</t>
  </si>
  <si>
    <t>x</t>
  </si>
  <si>
    <t>Unidade</t>
  </si>
  <si>
    <t>%</t>
  </si>
  <si>
    <t>1000 euros</t>
  </si>
  <si>
    <t xml:space="preserve">        Receitas de bilheteira  </t>
  </si>
  <si>
    <t>Em percentagem do total das exportações</t>
  </si>
  <si>
    <t>Em percentagem do total das importações</t>
  </si>
  <si>
    <t xml:space="preserve">   Secundário </t>
  </si>
  <si>
    <t xml:space="preserve">     Belas-artes</t>
  </si>
  <si>
    <t xml:space="preserve">     Design</t>
  </si>
  <si>
    <t xml:space="preserve">     Artesanato</t>
  </si>
  <si>
    <t xml:space="preserve">        Filmes exibidos</t>
  </si>
  <si>
    <t xml:space="preserve">        Total de sessões</t>
  </si>
  <si>
    <t xml:space="preserve">        Filmes produzidos</t>
  </si>
  <si>
    <t xml:space="preserve">        Filmes nacionais estreados</t>
  </si>
  <si>
    <t xml:space="preserve">        Filmes apoiados</t>
  </si>
  <si>
    <t xml:space="preserve">        Recintos de cinema</t>
  </si>
  <si>
    <t xml:space="preserve">        Lugares em recintos de cinema</t>
  </si>
  <si>
    <t xml:space="preserve">        Total de bilhetes vendidos</t>
  </si>
  <si>
    <t xml:space="preserve">     Nunca</t>
  </si>
  <si>
    <t xml:space="preserve">            - Animação cultural</t>
  </si>
  <si>
    <t xml:space="preserve">            - Dança</t>
  </si>
  <si>
    <t xml:space="preserve">            - Estudos artísticos</t>
  </si>
  <si>
    <t xml:space="preserve">            - Música </t>
  </si>
  <si>
    <t xml:space="preserve">            - Teatro</t>
  </si>
  <si>
    <t>Nível de escolaridade completo</t>
  </si>
  <si>
    <t xml:space="preserve">    Total de visitantes </t>
  </si>
  <si>
    <t xml:space="preserve">    Visitantes inseridos em grupos escolares</t>
  </si>
  <si>
    <t xml:space="preserve">    Visitantes estrangeiros </t>
  </si>
  <si>
    <t>Índice de preços no consumidor de bens e serviços culturais</t>
  </si>
  <si>
    <t>N.º</t>
  </si>
  <si>
    <t xml:space="preserve">         Cursos, dos quais:</t>
  </si>
  <si>
    <t xml:space="preserve">     Audiovisuais e produção dos média</t>
  </si>
  <si>
    <t>Em percentagem do total de inscritos</t>
  </si>
  <si>
    <t xml:space="preserve">   Até ao 3.º ciclo</t>
  </si>
  <si>
    <t>Número de processos de registo de obras literárias, artísticas e científicas na IGAC</t>
  </si>
  <si>
    <t xml:space="preserve">            Das quais:</t>
  </si>
  <si>
    <t xml:space="preserve">            Da qual: </t>
  </si>
  <si>
    <t xml:space="preserve">                Número de exemplares vendidos </t>
  </si>
  <si>
    <t xml:space="preserve">            Dos quais: </t>
  </si>
  <si>
    <t xml:space="preserve">                Filmes estreados</t>
  </si>
  <si>
    <t xml:space="preserve">        Total de espetadores </t>
  </si>
  <si>
    <t xml:space="preserve">Número de videogramas classificados com selo de autenticação emitido pela Inspeção-Geral das Atividades Culturais </t>
  </si>
  <si>
    <t xml:space="preserve">Número de videojogos classificados com selo de autenticação emitido pela Inspeção-Geral das Atividades Culturais </t>
  </si>
  <si>
    <t xml:space="preserve">     Até 29 anos</t>
  </si>
  <si>
    <t xml:space="preserve">     Área predominantemente urbana</t>
  </si>
  <si>
    <t xml:space="preserve">     Área mediamente urbana</t>
  </si>
  <si>
    <t xml:space="preserve">     Área predominantemente rural</t>
  </si>
  <si>
    <t>Euros</t>
  </si>
  <si>
    <t xml:space="preserve">        Ecrãs em recintos de cinema</t>
  </si>
  <si>
    <t xml:space="preserve">  Publicações periódicas</t>
  </si>
  <si>
    <t xml:space="preserve">    Até 6 vezes</t>
  </si>
  <si>
    <t xml:space="preserve">    Mais de 6 vezes</t>
  </si>
  <si>
    <t xml:space="preserve">     Menos de 5 livros</t>
  </si>
  <si>
    <t xml:space="preserve">     Entre 5 - 10 livros</t>
  </si>
  <si>
    <t xml:space="preserve">     Mais de 10 livros</t>
  </si>
  <si>
    <t xml:space="preserve">    Número de museus</t>
  </si>
  <si>
    <t xml:space="preserve">   Galerias de arte e outros espaços de exposições temporárias </t>
  </si>
  <si>
    <t xml:space="preserve">   Exposições realizadas</t>
  </si>
  <si>
    <t xml:space="preserve">   Obras expostas</t>
  </si>
  <si>
    <t xml:space="preserve">   Número de publicações periódicas</t>
  </si>
  <si>
    <t xml:space="preserve">   Edições anuais</t>
  </si>
  <si>
    <t xml:space="preserve">   Tiragem total </t>
  </si>
  <si>
    <t xml:space="preserve">   Circulação total </t>
  </si>
  <si>
    <t>Em percentagem da despesa total média por agregado</t>
  </si>
  <si>
    <t>2012 = 100</t>
  </si>
  <si>
    <t xml:space="preserve">    Jornais</t>
  </si>
  <si>
    <t xml:space="preserve">    Revistas e periódicos</t>
  </si>
  <si>
    <t xml:space="preserve">    Cinema, teatro e concertos</t>
  </si>
  <si>
    <t xml:space="preserve">    Instrumentos musicais</t>
  </si>
  <si>
    <t xml:space="preserve">  Dos quais:</t>
  </si>
  <si>
    <t>Artes</t>
  </si>
  <si>
    <t xml:space="preserve">      Despesas totais em atividades culturais e criativas:</t>
  </si>
  <si>
    <t xml:space="preserve">                Despesas correntes </t>
  </si>
  <si>
    <t xml:space="preserve">                Despesas de capital </t>
  </si>
  <si>
    <t>Quadro Resumo - Dados Gerais</t>
  </si>
  <si>
    <t xml:space="preserve">Total </t>
  </si>
  <si>
    <t xml:space="preserve">  </t>
  </si>
  <si>
    <t xml:space="preserve">            - Outros</t>
  </si>
  <si>
    <t>(1) A desagregação inclui em cada uma das categorias todos os cursos relacionados com estas. Da categoria "Outros" constam cursos que poderiam ser incluidos em mais do que uma categoria ou cursos que não correspondem a nenhuma das categorias acima designadas.</t>
  </si>
  <si>
    <t>Despesa média por agregado em:</t>
  </si>
  <si>
    <r>
      <t xml:space="preserve">     Artes do espetáculo</t>
    </r>
    <r>
      <rPr>
        <sz val="8"/>
        <color indexed="8"/>
        <rFont val="Arial Narrow"/>
        <family val="2"/>
      </rPr>
      <t xml:space="preserve"> (1)</t>
    </r>
  </si>
  <si>
    <r>
      <t xml:space="preserve">Por sexo </t>
    </r>
    <r>
      <rPr>
        <sz val="8"/>
        <color indexed="8"/>
        <rFont val="Arial Narrow"/>
        <family val="2"/>
      </rPr>
      <t>(do indíviduo de referência do agregado)</t>
    </r>
  </si>
  <si>
    <r>
      <t xml:space="preserve">Escalão etário </t>
    </r>
    <r>
      <rPr>
        <sz val="8"/>
        <color indexed="8"/>
        <rFont val="Arial Narrow"/>
        <family val="2"/>
      </rPr>
      <t>(do indíviduo de referência do agregado)</t>
    </r>
  </si>
  <si>
    <r>
      <t>10</t>
    </r>
    <r>
      <rPr>
        <vertAlign val="superscript"/>
        <sz val="8"/>
        <color indexed="8"/>
        <rFont val="Arial Narrow"/>
        <family val="2"/>
      </rPr>
      <t xml:space="preserve"> 6 </t>
    </r>
    <r>
      <rPr>
        <sz val="8"/>
        <color indexed="8"/>
        <rFont val="Arial Narrow"/>
        <family val="2"/>
      </rPr>
      <t>euros</t>
    </r>
  </si>
  <si>
    <t xml:space="preserve">     Outros</t>
  </si>
  <si>
    <t xml:space="preserve">   Número de galerias de arte e outros espaços de exposições temporárias</t>
  </si>
  <si>
    <t xml:space="preserve">    Museus, bibliotecas e jardins zoológicos</t>
  </si>
  <si>
    <t xml:space="preserve">    Sim</t>
  </si>
  <si>
    <t xml:space="preserve">    Não</t>
  </si>
  <si>
    <t>Quantas vezes assistiu a espetáculos ao vivo, nos últimos 12 meses?</t>
  </si>
  <si>
    <t>Nos últimos 12 meses  assistiu a alguma sessão de cinema?</t>
  </si>
  <si>
    <t>Nos últimos 12 meses  visitou locais culturais (por exemplo, monumentos, museus, galerias de arte)?</t>
  </si>
  <si>
    <t>Quantas vezes visitou locais culturais nos últimos 12 meses?</t>
  </si>
  <si>
    <t>Nos últimos 12 meses, com que frequência leu  jornais ou revistas, incluindo leitura na internet?</t>
  </si>
  <si>
    <t xml:space="preserve">      Menos de uma vez por mês</t>
  </si>
  <si>
    <t xml:space="preserve">      Pelo menos uma vez por mês</t>
  </si>
  <si>
    <t xml:space="preserve">      Pelo menos uma vez por semana</t>
  </si>
  <si>
    <t xml:space="preserve">      Todos os dias ou quase todos os dias</t>
  </si>
  <si>
    <t xml:space="preserve">      Até 6 vezes</t>
  </si>
  <si>
    <t xml:space="preserve">      Não</t>
  </si>
  <si>
    <t xml:space="preserve">      Sim</t>
  </si>
  <si>
    <t xml:space="preserve">      Mais de 6 vezes</t>
  </si>
  <si>
    <t xml:space="preserve">Nos últimos 12 meses leu algum livro como atividade de lazer? </t>
  </si>
  <si>
    <t>Nos últimos 12 meses  assistiu a algum espetáculo ao vivo (por exemplo, de teatro, concertos de música, bailado ou dança)?</t>
  </si>
  <si>
    <t>Lazer, recreação  e cultura (divisão 09 da COICOP) - Total</t>
  </si>
  <si>
    <t>Quantas vezes assistiu a sessões de cinema,nos últimos 12 meses, ?</t>
  </si>
  <si>
    <t xml:space="preserve">Leu menos de 5 livros, entre 5 e 10 livros ou mais de 10 livros ? </t>
  </si>
  <si>
    <t>1.1. ENSINO CULTURAL</t>
  </si>
  <si>
    <t>1.1.1. Alunos inscritos no ensino superior por áreas de estudo</t>
  </si>
  <si>
    <t>1.1.2. Alunos diplomados no ensino superior por área de estudo</t>
  </si>
  <si>
    <t>1.3. ÍNDICE DE PREÇOS NO CONSUMIDOR</t>
  </si>
  <si>
    <t>1.4. PROPRIEDADE INTELECTUAL</t>
  </si>
  <si>
    <t xml:space="preserve">1.5. EMPRESAS DAS ATIVIDADES CULTURAIS E CRIATIVAS </t>
  </si>
  <si>
    <t>1.6. COMÉRCIO INTERNACIONAL DE BENS CULTURAIS</t>
  </si>
  <si>
    <t xml:space="preserve">1.6.1. Exportações de bens </t>
  </si>
  <si>
    <t xml:space="preserve">1.6.2. Importações de bens </t>
  </si>
  <si>
    <t>1.7. PARTICIPAÇÃO CULTURAL</t>
  </si>
  <si>
    <t>1.8. PATRIMÓNIO CULTURAL</t>
  </si>
  <si>
    <t xml:space="preserve">1.8.1.  Museus </t>
  </si>
  <si>
    <t xml:space="preserve">1.8.2. Património cultural imóvel </t>
  </si>
  <si>
    <t>1.9. ARTES PLÁSTICAS</t>
  </si>
  <si>
    <t xml:space="preserve">1.10. MATERIAIS IMPRESSOS E DE LITERATURA </t>
  </si>
  <si>
    <t xml:space="preserve">1.11. CINEMA </t>
  </si>
  <si>
    <t>1.11.1. Produção cinematográfica</t>
  </si>
  <si>
    <t xml:space="preserve">1.11.2.  Exibição </t>
  </si>
  <si>
    <t>1.12. DISTRIBUIÇÃO VIDEOGRÁFICA</t>
  </si>
  <si>
    <t xml:space="preserve">1.13. ESPETÁCULOS AO VIVO </t>
  </si>
  <si>
    <t>1.14. RADIODIFUSÃO</t>
  </si>
  <si>
    <t>1.15. DESPESAS DAS FAMÍLIAS EM CULTURA</t>
  </si>
  <si>
    <t xml:space="preserve">   45 e mais anos</t>
  </si>
  <si>
    <t>1.2. EMPREGO CULTURAL</t>
  </si>
  <si>
    <t>PATRIMÓNIO CULTURAL</t>
  </si>
  <si>
    <t xml:space="preserve">Antiguidades </t>
  </si>
  <si>
    <t>LIVROS E MATERIAIS IMPRESSOS</t>
  </si>
  <si>
    <t>ARTES VISUAIS</t>
  </si>
  <si>
    <t>Fotografia</t>
  </si>
  <si>
    <t>ARTESANATO</t>
  </si>
  <si>
    <t>ARTES PERFORMATIVAS</t>
  </si>
  <si>
    <t>AUDIOVISUAL E MULTIMÉDIA</t>
  </si>
  <si>
    <t>CD´S</t>
  </si>
  <si>
    <t>DVD'S</t>
  </si>
  <si>
    <t>Outros Suportes</t>
  </si>
  <si>
    <t>ARQUITETURA</t>
  </si>
  <si>
    <t>Plantas e Desenhos de Arquitetura</t>
  </si>
  <si>
    <t>Audiovisual e Média Interativa</t>
  </si>
  <si>
    <t>Instrumentos Musicais( Partes de acessórios)</t>
  </si>
  <si>
    <t>Artigos de Joalharia (Metais e predras preciosas e semi-preciosas)</t>
  </si>
  <si>
    <t>Artesanato (Fabrico manual e artigos ornamentais)</t>
  </si>
  <si>
    <t>Objectos de arte (Pinturas, Gravuras, Esculturas, Desenhos)</t>
  </si>
  <si>
    <t>Mapas e Gráficos Hidrográficos ou similares</t>
  </si>
  <si>
    <t>Bens e serviços culturais (Rc)</t>
  </si>
  <si>
    <t xml:space="preserve"> Número de alojamentos cablados com FHC (Hybrid Fiber-Coaxial)</t>
  </si>
  <si>
    <t xml:space="preserve"> Número de alojamentos cablados com Fibra ótica</t>
  </si>
  <si>
    <t xml:space="preserve"> Número de assinantes do serviço de distribuição de sinais de televisão por subscrição</t>
  </si>
  <si>
    <t xml:space="preserve"> Número de clientes residenciais das redes e serviços de alta velocidade em local fixo</t>
  </si>
  <si>
    <t>Os valores da série  dos Bens e Servilos Culturais foram atualizados de acordo com a nova metodologia de 2018.</t>
  </si>
  <si>
    <t>1.5.1. Empresas com atividade económica principal</t>
  </si>
  <si>
    <t xml:space="preserve">1.5.4. Valor acrescentado bruto das empresas </t>
  </si>
  <si>
    <t>Quadro Resumo - Dados Gerais (continuação)</t>
  </si>
  <si>
    <t xml:space="preserve">1.5.3. Volume de negócios das empresas </t>
  </si>
  <si>
    <t>Po</t>
  </si>
  <si>
    <t>1811: Impressão de jornais</t>
  </si>
  <si>
    <t>1812: Outra impressão</t>
  </si>
  <si>
    <t>1813: Atividades de preparação da impressão e de produtos media</t>
  </si>
  <si>
    <t>1814: Encadernação e atividades relacionadas</t>
  </si>
  <si>
    <t>1820: Reprodução de suportes gravados</t>
  </si>
  <si>
    <t>3212: Fabricação de joalharia, ourivesaria e artigos similares</t>
  </si>
  <si>
    <t>3220: Fabricação de instrumentos musicais</t>
  </si>
  <si>
    <t>4761: Comércio a retalho de livros, em estabelecimentos especializados</t>
  </si>
  <si>
    <t>4762: Comércio a retalho de jornais, revistas e artigos de papelaria, em estabelecimentos especializados</t>
  </si>
  <si>
    <t>4763: Comércio a retalho de discos, CD, DVD, cassetes e similares, em estabelecimentos especializados</t>
  </si>
  <si>
    <t>5811: Edição de livros</t>
  </si>
  <si>
    <t>5813: Edição de jornais</t>
  </si>
  <si>
    <t>5814: Edição de revistas e de outras publicações periódicas</t>
  </si>
  <si>
    <t>5821: Edição de jogos de computador</t>
  </si>
  <si>
    <t>5911: Produção de filmes, de vídeos e de programas de televisão</t>
  </si>
  <si>
    <t>5912: Atividades técnicas de pós-produção para filmes, vídeos e programas de televisão</t>
  </si>
  <si>
    <t>5913: Distribuição de filmes, de vídeos e de programas de televisão</t>
  </si>
  <si>
    <t>5914: Projeção de filmes e de vídeos</t>
  </si>
  <si>
    <t>5920: Atividades de gravação de som e edição de música</t>
  </si>
  <si>
    <t>6010: Atividades de rádio</t>
  </si>
  <si>
    <t>6020: Atividades de televisão</t>
  </si>
  <si>
    <t>6391: Atividades de agências de notícias</t>
  </si>
  <si>
    <t>7111: Atividades de arquitetura</t>
  </si>
  <si>
    <t>7311: Agências de publicidade</t>
  </si>
  <si>
    <t>7410: Atividades de design</t>
  </si>
  <si>
    <t>7420: Atividades fotográficas</t>
  </si>
  <si>
    <t>7430: Atividades de tradução e interpretação</t>
  </si>
  <si>
    <t>7722: Aluguer de videocassetes e discos</t>
  </si>
  <si>
    <t>8552: Ensino de atividades culturais</t>
  </si>
  <si>
    <t>9001: Atividades das artes do espetáculo</t>
  </si>
  <si>
    <t>9002: Atividades de apoio às artes do espetáculo</t>
  </si>
  <si>
    <t>9003: Criação artística e literária</t>
  </si>
  <si>
    <t>9004: Exploração de salas de espetáculos e atividades conexas</t>
  </si>
  <si>
    <t>9101: Atividades das bibliotecas e arquivos</t>
  </si>
  <si>
    <t>9102: Atividades dos museus</t>
  </si>
  <si>
    <t>9103: Atividades dos sítios e monumentos históricos</t>
  </si>
  <si>
    <t>1.5.2. Remunerações do pessoal ao serviço</t>
  </si>
  <si>
    <t>Total das atividades culturais e criativas</t>
  </si>
  <si>
    <t>1.5.5. Produtividade aparente do trabalho</t>
  </si>
  <si>
    <t>História e arqueologia</t>
  </si>
  <si>
    <t>Informação e jornalismo</t>
  </si>
  <si>
    <t>Arquitetura e urbanismo</t>
  </si>
  <si>
    <r>
      <t xml:space="preserve">Em percentagem do total do setor empresarial não financeiro </t>
    </r>
    <r>
      <rPr>
        <i/>
        <sz val="8"/>
        <color indexed="8"/>
        <rFont val="Arial Narrow"/>
        <family val="2"/>
      </rPr>
      <t>(Rv)</t>
    </r>
  </si>
  <si>
    <t>Em percentagem no total do sector empresarial não financeiro</t>
  </si>
  <si>
    <t>Total do sector empresarial não financeiro</t>
  </si>
  <si>
    <t>IPC (Total)</t>
  </si>
  <si>
    <t>Ler notícias em jornais, revistas online ou noutros websites de informação</t>
  </si>
  <si>
    <t>Ouvir música</t>
  </si>
  <si>
    <t>Ver TV</t>
  </si>
  <si>
    <t>Jogar através da Internet ou fazer download de jogos</t>
  </si>
  <si>
    <t>1.7.1 Participação em atividades culturais</t>
  </si>
  <si>
    <t>1.16. FINANCIAMENTO PÚBLICO DAS ATIVIDADES CULTURAIS E CRIATIVAS</t>
  </si>
  <si>
    <r>
      <rPr>
        <b/>
        <sz val="8"/>
        <rFont val="Arial Narrow"/>
        <family val="2"/>
      </rPr>
      <t>Fonte:</t>
    </r>
    <r>
      <rPr>
        <sz val="8"/>
        <rFont val="Arial Narrow"/>
        <family val="2"/>
      </rPr>
      <t xml:space="preserve"> Ministério da Educação e Ministério da Ciência, Tecnologia e Ensino Superior - Direção-Geral de Estatísticas da Educação e Ciência.</t>
    </r>
  </si>
  <si>
    <t>Fonte: INE, I.P., Inquérito ao Emprego</t>
  </si>
  <si>
    <r>
      <rPr>
        <b/>
        <sz val="8"/>
        <color indexed="8"/>
        <rFont val="Arial Narrow"/>
        <family val="2"/>
      </rPr>
      <t>Fonte</t>
    </r>
    <r>
      <rPr>
        <sz val="8"/>
        <color indexed="8"/>
        <rFont val="Arial Narrow"/>
        <family val="2"/>
      </rPr>
      <t>: INE, I.P., Índice de Preços no Consumidor</t>
    </r>
  </si>
  <si>
    <r>
      <rPr>
        <b/>
        <sz val="8"/>
        <color indexed="8"/>
        <rFont val="Arial Narrow"/>
        <family val="2"/>
      </rPr>
      <t>Fonte</t>
    </r>
    <r>
      <rPr>
        <sz val="8"/>
        <color indexed="8"/>
        <rFont val="Arial Narrow"/>
        <family val="2"/>
      </rPr>
      <t>: Inquérito à Educação e Formação de Adultos 2016 (IEFA).</t>
    </r>
  </si>
  <si>
    <r>
      <rPr>
        <b/>
        <sz val="8"/>
        <rFont val="Arial Narrow"/>
        <family val="2"/>
      </rPr>
      <t>Fonte:</t>
    </r>
    <r>
      <rPr>
        <sz val="8"/>
        <rFont val="Arial Narrow"/>
        <family val="2"/>
      </rPr>
      <t xml:space="preserve"> ANACOM - Autotidade Nacional de Comunicações</t>
    </r>
  </si>
  <si>
    <r>
      <rPr>
        <b/>
        <sz val="8"/>
        <color indexed="8"/>
        <rFont val="Arial Narrow"/>
        <family val="2"/>
      </rPr>
      <t>Fonte</t>
    </r>
    <r>
      <rPr>
        <sz val="8"/>
        <color indexed="8"/>
        <rFont val="Arial Narrow"/>
        <family val="2"/>
      </rPr>
      <t>: INE, I.P., Inquérito Galerias de Arte e outros espaços de Exposições Temporárias</t>
    </r>
  </si>
  <si>
    <r>
      <rPr>
        <b/>
        <sz val="8"/>
        <color indexed="8"/>
        <rFont val="Arial Narrow"/>
        <family val="2"/>
      </rPr>
      <t>Fonte:</t>
    </r>
    <r>
      <rPr>
        <sz val="8"/>
        <color indexed="8"/>
        <rFont val="Arial Narrow"/>
        <family val="2"/>
      </rPr>
      <t xml:space="preserve"> INE, I.P., Inquérito às Publicações Periódicas</t>
    </r>
  </si>
  <si>
    <r>
      <rPr>
        <b/>
        <sz val="8"/>
        <color indexed="8"/>
        <rFont val="Arial Narrow"/>
        <family val="2"/>
      </rPr>
      <t>Fonte</t>
    </r>
    <r>
      <rPr>
        <sz val="8"/>
        <color indexed="8"/>
        <rFont val="Arial Narrow"/>
        <family val="2"/>
      </rPr>
      <t>: ICA - Instituto do Cinema e do Audiovisual, I.P.</t>
    </r>
  </si>
  <si>
    <r>
      <rPr>
        <b/>
        <sz val="8"/>
        <color indexed="8"/>
        <rFont val="Arial Narrow"/>
        <family val="2"/>
      </rPr>
      <t>Fonte:</t>
    </r>
    <r>
      <rPr>
        <sz val="8"/>
        <color indexed="8"/>
        <rFont val="Arial Narrow"/>
        <family val="2"/>
      </rPr>
      <t xml:space="preserve"> IINE, I.P., Inquérito aos Espetáculos ao Vivo</t>
    </r>
  </si>
  <si>
    <r>
      <rPr>
        <b/>
        <sz val="8"/>
        <rFont val="Arial Narrow"/>
        <family val="2"/>
      </rPr>
      <t>Fonte:</t>
    </r>
    <r>
      <rPr>
        <sz val="8"/>
        <rFont val="Arial Narrow"/>
        <family val="2"/>
      </rPr>
      <t xml:space="preserve"> INE, I.P., Inquérito ao Financiamento das Atividades Culturais, Criativas e Desportivas pelas Câmaras Municipais</t>
    </r>
  </si>
  <si>
    <r>
      <rPr>
        <b/>
        <sz val="8"/>
        <color indexed="8"/>
        <rFont val="Arial Narrow"/>
        <family val="2"/>
      </rPr>
      <t>Fonte</t>
    </r>
    <r>
      <rPr>
        <sz val="8"/>
        <color indexed="8"/>
        <rFont val="Arial Narrow"/>
        <family val="2"/>
      </rPr>
      <t>: INE, I.P., Sistema de Contas Integradas das Empresas</t>
    </r>
  </si>
  <si>
    <t>41 Rv</t>
  </si>
  <si>
    <t>31 Rv</t>
  </si>
  <si>
    <t>98 Rv</t>
  </si>
  <si>
    <t>71 Rv</t>
  </si>
  <si>
    <t>61 Rv</t>
  </si>
  <si>
    <t>79 Rv</t>
  </si>
  <si>
    <t>Livros*</t>
  </si>
  <si>
    <t>Jornais e Periódicos*</t>
  </si>
  <si>
    <r>
      <rPr>
        <b/>
        <sz val="8"/>
        <color rgb="FF000000"/>
        <rFont val="Arial Narrow"/>
        <family val="2"/>
      </rPr>
      <t>Fonte</t>
    </r>
    <r>
      <rPr>
        <sz val="8"/>
        <color indexed="8"/>
        <rFont val="Arial Narrow"/>
        <family val="2"/>
      </rPr>
      <t>: IGAC - Inspeção-Geral das Atividades Culturais (Número de processos de registo de obras literárias, artísticas e científicas).</t>
    </r>
  </si>
  <si>
    <r>
      <rPr>
        <b/>
        <sz val="8"/>
        <color indexed="8"/>
        <rFont val="Arial Narrow"/>
        <family val="2"/>
      </rPr>
      <t>Fonte</t>
    </r>
    <r>
      <rPr>
        <sz val="8"/>
        <color indexed="8"/>
        <rFont val="Arial Narrow"/>
        <family val="2"/>
      </rPr>
      <t>: INE, I.P., Sistema de Contas Integradas das Empresas (Royalties).</t>
    </r>
  </si>
  <si>
    <t xml:space="preserve">  Das quais: empresas culturais e criativas</t>
  </si>
  <si>
    <t>Royalties (fornecimentos e serviços externos) - total das empresas do sector não financeiro</t>
  </si>
  <si>
    <t>Royalties (rendimentos suplementares) - total das empresas do sector não financeiro</t>
  </si>
  <si>
    <r>
      <rPr>
        <b/>
        <sz val="8"/>
        <color indexed="8"/>
        <rFont val="Arial Narrow"/>
        <family val="2"/>
      </rPr>
      <t>Fonte:</t>
    </r>
    <r>
      <rPr>
        <sz val="8"/>
        <color indexed="8"/>
        <rFont val="Arial Narrow"/>
        <family val="2"/>
      </rPr>
      <t xml:space="preserve"> INE, I.P. - Inquérito à Utilização de Tecnologias da Informação e da Comunicação pelas Famílias</t>
    </r>
  </si>
  <si>
    <r>
      <rPr>
        <b/>
        <sz val="8"/>
        <color rgb="FF000000"/>
        <rFont val="Arial Narrow"/>
        <family val="2"/>
      </rPr>
      <t>Fonte:</t>
    </r>
    <r>
      <rPr>
        <sz val="8"/>
        <color indexed="8"/>
        <rFont val="Arial Narrow"/>
        <family val="2"/>
      </rPr>
      <t xml:space="preserve"> IGAC - Inspeção-Geral das Atividades Culturais</t>
    </r>
  </si>
  <si>
    <t>9 381 Rv</t>
  </si>
  <si>
    <t>1 623 Rv</t>
  </si>
  <si>
    <t>* Troca dos respetivos valores em relação ao publicado anteriormente.</t>
  </si>
  <si>
    <r>
      <t>1.7.2 Uso d</t>
    </r>
    <r>
      <rPr>
        <b/>
        <sz val="8"/>
        <rFont val="Arial Narrow"/>
        <family val="2"/>
      </rPr>
      <t>a Internet nas atividades culturais</t>
    </r>
  </si>
  <si>
    <r>
      <rPr>
        <b/>
        <sz val="8"/>
        <color indexed="8"/>
        <rFont val="Arial Narrow"/>
        <family val="2"/>
      </rPr>
      <t>Fonte:</t>
    </r>
    <r>
      <rPr>
        <sz val="8"/>
        <color indexed="8"/>
        <rFont val="Arial Narrow"/>
        <family val="2"/>
      </rPr>
      <t xml:space="preserve"> INE, I.P., Inquérito às Despesas das Famílias (IDEF) 2015/2016</t>
    </r>
  </si>
  <si>
    <t xml:space="preserve"> </t>
  </si>
  <si>
    <t xml:space="preserve">      Despesas culturais e criativas dos municípios por habitante</t>
  </si>
  <si>
    <t>Nota: Os dados estão de acordo com a CAE-Rev. 3. A informação de 2020 é provisória (Versão de 28-10-2021).</t>
  </si>
  <si>
    <r>
      <rPr>
        <b/>
        <sz val="8"/>
        <color indexed="8"/>
        <rFont val="Arial Narrow"/>
        <family val="2"/>
      </rPr>
      <t>Fonte:</t>
    </r>
    <r>
      <rPr>
        <sz val="8"/>
        <color indexed="8"/>
        <rFont val="Arial Narrow"/>
        <family val="2"/>
      </rPr>
      <t xml:space="preserve"> INE, I.P., Comércio Internacional (versão de 9-09-2021)</t>
    </r>
  </si>
  <si>
    <t>-</t>
  </si>
  <si>
    <t>…</t>
  </si>
  <si>
    <t>...</t>
  </si>
  <si>
    <r>
      <rPr>
        <b/>
        <sz val="8"/>
        <color rgb="FF000000"/>
        <rFont val="Arial Narrow"/>
        <family val="2"/>
      </rPr>
      <t>Fonte:</t>
    </r>
    <r>
      <rPr>
        <sz val="8"/>
        <color indexed="8"/>
        <rFont val="Arial Narrow"/>
        <family val="2"/>
      </rPr>
      <t xml:space="preserve"> INE, I.P., Inquérito aos Museus</t>
    </r>
  </si>
  <si>
    <r>
      <rPr>
        <b/>
        <sz val="8"/>
        <color rgb="FF000000"/>
        <rFont val="Arial Narrow"/>
        <family val="2"/>
      </rPr>
      <t>Fonte</t>
    </r>
    <r>
      <rPr>
        <sz val="8"/>
        <color indexed="8"/>
        <rFont val="Arial Narrow"/>
        <family val="2"/>
      </rPr>
      <t>: DGPC - Direção-Geral do Património Cultural (Continente); Direção Regional de Cultura (R.A. dos Açores);Direção Regional de Cultura (R.A. da Madeira).</t>
    </r>
  </si>
  <si>
    <t>Quadro Resumo</t>
  </si>
  <si>
    <t>Quadro Resumo (continuação 1)</t>
  </si>
  <si>
    <t>Quadro Resumo (continuação 2)</t>
  </si>
  <si>
    <t>Quadro Resumo (continuação 3)</t>
  </si>
  <si>
    <t>Emprego cultural (N.º) por Sexo; Anual</t>
  </si>
  <si>
    <t>Emprego cultural (N.º) por nível de escolaridade mais elevado completo; Anual</t>
  </si>
  <si>
    <t>Emprego cultural (N.º) por Grupo etário; Anual</t>
  </si>
  <si>
    <t>Para mais informação consulte:</t>
  </si>
  <si>
    <r>
      <t>Fonte</t>
    </r>
    <r>
      <rPr>
        <sz val="8"/>
        <color indexed="8"/>
        <rFont val="Arial Narrow"/>
        <family val="2"/>
      </rPr>
      <t>: INE, I.P. - Inquérito ao Emprego</t>
    </r>
  </si>
  <si>
    <r>
      <rPr>
        <b/>
        <sz val="8"/>
        <color theme="1"/>
        <rFont val="Arial Narrow"/>
        <family val="2"/>
      </rPr>
      <t xml:space="preserve">(1) </t>
    </r>
    <r>
      <rPr>
        <sz val="8"/>
        <color theme="1"/>
        <rFont val="Arial Narrow"/>
        <family val="2"/>
      </rPr>
      <t xml:space="preserve">Incluí as atividades (CAE-Rev.3): 181, 182, 322, 581, 591, 592, 601, 602, 741, 742, 743, 900, 910 e as Profissões (CPP/2010): 216, 262, 264, 265. Para mais informação relativa à metodologia para cálculo do emprego cultural, consultar as Notas Metodológicas.
       </t>
    </r>
  </si>
  <si>
    <t xml:space="preserve">   Secundário e pós-secundário</t>
  </si>
  <si>
    <t xml:space="preserve">   Até ao 3.º ciclo do ensino básico</t>
  </si>
  <si>
    <t xml:space="preserve">   35-44 anos</t>
  </si>
  <si>
    <t xml:space="preserve">   25-34 anos</t>
  </si>
  <si>
    <t xml:space="preserve">   15-24 anos</t>
  </si>
  <si>
    <t>Sexo</t>
  </si>
  <si>
    <t>Emprego cultural</t>
  </si>
  <si>
    <t>2016</t>
  </si>
  <si>
    <t>2017</t>
  </si>
  <si>
    <t>2019</t>
  </si>
  <si>
    <r>
      <rPr>
        <b/>
        <sz val="8"/>
        <color theme="0"/>
        <rFont val="Arial Narrow"/>
        <family val="2"/>
      </rPr>
      <t>Portugal</t>
    </r>
    <r>
      <rPr>
        <b/>
        <strike/>
        <sz val="8"/>
        <color theme="0"/>
        <rFont val="Arial Narrow"/>
        <family val="2"/>
      </rPr>
      <t xml:space="preserve">
</t>
    </r>
  </si>
  <si>
    <t>Unidade: Milhares de pessoas</t>
  </si>
  <si>
    <t>QUADRO 2.1.1</t>
  </si>
  <si>
    <r>
      <rPr>
        <b/>
        <sz val="8"/>
        <rFont val="Arial Narrow"/>
        <family val="2"/>
      </rPr>
      <t>Fonte</t>
    </r>
    <r>
      <rPr>
        <sz val="8"/>
        <rFont val="Arial Narrow"/>
        <family val="2"/>
      </rPr>
      <t>: INE, I.P. - Índice de Preços no Consumidor</t>
    </r>
  </si>
  <si>
    <t>(1) Categoria nova. Dezembro 2017=100</t>
  </si>
  <si>
    <t>Artigos de papel</t>
  </si>
  <si>
    <t>09541</t>
  </si>
  <si>
    <t>Artigos de papelaria e de desenho</t>
  </si>
  <si>
    <t>0954</t>
  </si>
  <si>
    <t>Revistas e periódicos</t>
  </si>
  <si>
    <t>09522</t>
  </si>
  <si>
    <t>Jornais</t>
  </si>
  <si>
    <t>09521</t>
  </si>
  <si>
    <t>Jornais e outras publicações periódicas</t>
  </si>
  <si>
    <t>0952</t>
  </si>
  <si>
    <t>Serviços de encadernação e descarregamentos de livros eletrónicos</t>
  </si>
  <si>
    <t>09514</t>
  </si>
  <si>
    <t>Outros livros de caráter geral</t>
  </si>
  <si>
    <t>09513</t>
  </si>
  <si>
    <t>Manuais escolares</t>
  </si>
  <si>
    <t>09512</t>
  </si>
  <si>
    <t>Literatura</t>
  </si>
  <si>
    <t>09511</t>
  </si>
  <si>
    <t>Livros</t>
  </si>
  <si>
    <t>0951</t>
  </si>
  <si>
    <t>Serviços fotográficos</t>
  </si>
  <si>
    <t>09425</t>
  </si>
  <si>
    <r>
      <t>Taxas das licenças de televisão e de rádio, assinaturas</t>
    </r>
    <r>
      <rPr>
        <vertAlign val="superscript"/>
        <sz val="8"/>
        <rFont val="Arial Narrow"/>
        <family val="2"/>
      </rPr>
      <t>1</t>
    </r>
  </si>
  <si>
    <t>09423</t>
  </si>
  <si>
    <t>Museus, bibliotecas e jardins zoológicos</t>
  </si>
  <si>
    <t>09422</t>
  </si>
  <si>
    <t>Cinema, teatro e concertos</t>
  </si>
  <si>
    <t>09421</t>
  </si>
  <si>
    <t>Serviços culturais</t>
  </si>
  <si>
    <t>0942</t>
  </si>
  <si>
    <t>Instrumentos musicais</t>
  </si>
  <si>
    <t>09221</t>
  </si>
  <si>
    <t>Reparação de equipamento audiovisual, fotográfico e informático</t>
  </si>
  <si>
    <t>09151</t>
  </si>
  <si>
    <t>Meios ou suportes de gravação pré-gravados</t>
  </si>
  <si>
    <t>09141</t>
  </si>
  <si>
    <t>Acessórios para equipamento informático</t>
  </si>
  <si>
    <t>Computadores Pessoais</t>
  </si>
  <si>
    <t>Equipamento informático</t>
  </si>
  <si>
    <t>0913</t>
  </si>
  <si>
    <t xml:space="preserve">Máquinas fotográficas </t>
  </si>
  <si>
    <t>09121</t>
  </si>
  <si>
    <t>Equipamento fotográfico e cinematográfico e instrumentos de ótica</t>
  </si>
  <si>
    <t>Dispositivos portáteis de som e vídeo</t>
  </si>
  <si>
    <t>09113</t>
  </si>
  <si>
    <t>Equipamento para receção, registo e reprodução de som e vídeo</t>
  </si>
  <si>
    <t>09112</t>
  </si>
  <si>
    <t>Equipamento para receção, registo e reprodução de som</t>
  </si>
  <si>
    <t>09111</t>
  </si>
  <si>
    <t>Equipamento para receção, registo e     reprodução de som e imagem</t>
  </si>
  <si>
    <t>Equipamento audiovisual, fotográfico e de processamento de dados</t>
  </si>
  <si>
    <t xml:space="preserve">Bens e serviços culturais  </t>
  </si>
  <si>
    <t>T</t>
  </si>
  <si>
    <t>Produtos - COICOP 2010</t>
  </si>
  <si>
    <t>Códigos - COICOP 2010</t>
  </si>
  <si>
    <t>(2012 = 100)</t>
  </si>
  <si>
    <t>Índice de preços no consumidor de bens e serviços culturais (2012 = 100), 2013-2020</t>
  </si>
  <si>
    <t>QUADRO 2.2.1</t>
  </si>
  <si>
    <r>
      <t>Emprego total e emprego cultural</t>
    </r>
    <r>
      <rPr>
        <b/>
        <vertAlign val="superscript"/>
        <sz val="8"/>
        <color theme="0"/>
        <rFont val="Arial Narrow"/>
        <family val="2"/>
      </rPr>
      <t>1</t>
    </r>
    <r>
      <rPr>
        <b/>
        <sz val="8"/>
        <color theme="0"/>
        <rFont val="Arial Narrow"/>
        <family val="2"/>
      </rPr>
      <t xml:space="preserve"> por sexo, escalão etário e nível de escolaridade completo, 2016-2020</t>
    </r>
  </si>
  <si>
    <t>2.1.1 - Emprego total e emprego cultural por sexo, escalão etário e nível de escolaridade completo, 2016-2020</t>
  </si>
  <si>
    <t>2.2.1 - Índice de preços no consumidor de bens e serviços culturais (2012 = 100), 2013-2020</t>
  </si>
  <si>
    <r>
      <t xml:space="preserve">Fonte: </t>
    </r>
    <r>
      <rPr>
        <sz val="8"/>
        <color rgb="FF000000"/>
        <rFont val="Arial Narrow"/>
        <family val="2"/>
      </rPr>
      <t xml:space="preserve">INE, I.P. </t>
    </r>
    <r>
      <rPr>
        <b/>
        <sz val="8"/>
        <color indexed="8"/>
        <rFont val="Arial Narrow"/>
        <family val="2"/>
      </rPr>
      <t xml:space="preserve">- </t>
    </r>
    <r>
      <rPr>
        <sz val="8"/>
        <color indexed="8"/>
        <rFont val="Arial Narrow"/>
        <family val="2"/>
      </rPr>
      <t xml:space="preserve">Sistema de Contas Integradas das Empresas </t>
    </r>
  </si>
  <si>
    <t>(1) Inclui as seguintes classes da CAE-Rev.3: 1811, 1812, 1813, 1814,1820,3212, 3220, 4761, 4762, 4763, 5811, 5813, 5814, 5821, 5911, 5912, 5913, 5914, 5920, 6010, 6020, 6391, 7111, 7311, 7410, 7420, 7430, 7722, 8552, 9001, 9002, 9003, 9004, 9101,9102 e 9103.</t>
  </si>
  <si>
    <t>250 ou mais</t>
  </si>
  <si>
    <t>50 - 249</t>
  </si>
  <si>
    <t>10 - 49</t>
  </si>
  <si>
    <t>Menos de 10</t>
  </si>
  <si>
    <r>
      <t xml:space="preserve"> Atividades culturais e criativas</t>
    </r>
    <r>
      <rPr>
        <b/>
        <vertAlign val="superscript"/>
        <sz val="8"/>
        <color rgb="FF000000"/>
        <rFont val="Arial Narrow"/>
        <family val="2"/>
      </rPr>
      <t>1</t>
    </r>
  </si>
  <si>
    <t>1000 Euros</t>
  </si>
  <si>
    <t>Prestações de serviços</t>
  </si>
  <si>
    <t>Vendas</t>
  </si>
  <si>
    <t>FSE</t>
  </si>
  <si>
    <t>CMVMC</t>
  </si>
  <si>
    <t>Gastos com o pessoal</t>
  </si>
  <si>
    <t>Produtividade Aparente do Trabalho</t>
  </si>
  <si>
    <t>VAB</t>
  </si>
  <si>
    <t>Resultado líquido do período</t>
  </si>
  <si>
    <t>Volume de Negócios</t>
  </si>
  <si>
    <t>Principais gastos</t>
  </si>
  <si>
    <t>Pessoal ao serviço</t>
  </si>
  <si>
    <t>Empresas</t>
  </si>
  <si>
    <t>CAE-Rev.3 e escalões de pessoal ao serviço</t>
  </si>
  <si>
    <t xml:space="preserve"> Principais variáveis das empresas culturais e criativas, por escalões de pessoal ao serviço</t>
  </si>
  <si>
    <t>QUADRO 3.1.1</t>
  </si>
  <si>
    <t xml:space="preserve">R. A. Madeira    </t>
  </si>
  <si>
    <t xml:space="preserve">R. A. Açores </t>
  </si>
  <si>
    <t xml:space="preserve">     Algarve</t>
  </si>
  <si>
    <t xml:space="preserve">     Alentejo</t>
  </si>
  <si>
    <t xml:space="preserve">     A. M. Lisboa </t>
  </si>
  <si>
    <t xml:space="preserve">     Centro</t>
  </si>
  <si>
    <t xml:space="preserve">     Norte</t>
  </si>
  <si>
    <t>Continente</t>
  </si>
  <si>
    <t>Portugal</t>
  </si>
  <si>
    <t>Região</t>
  </si>
  <si>
    <t>e</t>
  </si>
  <si>
    <t>CAE-Rev.3</t>
  </si>
  <si>
    <t>Produtividade Aparente do trabalho</t>
  </si>
  <si>
    <t xml:space="preserve"> Principais variáveis das empresas culturais e criativas, por região (NUTS II)</t>
  </si>
  <si>
    <t>QUADRO 3.1.2</t>
  </si>
  <si>
    <t>1820 - Reprodução de suportes gravados</t>
  </si>
  <si>
    <t>1814 - Atividades de encadernação e atividades relacionadas</t>
  </si>
  <si>
    <t>1813 - Atividades de preparação da impressão e de produtos media</t>
  </si>
  <si>
    <t>1812 - Outra impressão</t>
  </si>
  <si>
    <t>1811 - Impressão de jornais</t>
  </si>
  <si>
    <t>181 - Impressão e atividades dos serviços relacionados com a impressão</t>
  </si>
  <si>
    <t>18 -Impressão e reprodução de suportes gravados</t>
  </si>
  <si>
    <t>Principais variáveis das empresas de impressão e reprodução de suportes gravados, por CAE- Rev.3, e escalões de pessoal ao serviço</t>
  </si>
  <si>
    <t>QUADRO 3.2.1</t>
  </si>
  <si>
    <t xml:space="preserve">R. A. Madeira </t>
  </si>
  <si>
    <t xml:space="preserve">R. A. Açores  </t>
  </si>
  <si>
    <t xml:space="preserve"> Principais variáveis das empresas de atividades de impressão e reprodução de suportes gravados, por CAE- Rev.3 e região (NUTS II)</t>
  </si>
  <si>
    <t>QUADRO 3.2.2</t>
  </si>
  <si>
    <t xml:space="preserve">            </t>
  </si>
  <si>
    <t xml:space="preserve"> Principais variáveis das empresas de atividades de impressão e reprodução de suportes gravados, por CAE- Rev.3 e região (NUTS II) - continuação</t>
  </si>
  <si>
    <r>
      <t xml:space="preserve">Fonte: </t>
    </r>
    <r>
      <rPr>
        <sz val="8"/>
        <color rgb="FF000000"/>
        <rFont val="Arial Narrow"/>
        <family val="2"/>
      </rPr>
      <t>INE, I.P.</t>
    </r>
    <r>
      <rPr>
        <b/>
        <sz val="8"/>
        <color indexed="8"/>
        <rFont val="Arial Narrow"/>
        <family val="2"/>
      </rPr>
      <t xml:space="preserve"> </t>
    </r>
    <r>
      <rPr>
        <sz val="8"/>
        <color rgb="FF000000"/>
        <rFont val="Arial Narrow"/>
        <family val="2"/>
      </rPr>
      <t xml:space="preserve">- Sistema de Contas Integradas das Empresas </t>
    </r>
  </si>
  <si>
    <t>3220 - Fabricação de instrumentos musicais</t>
  </si>
  <si>
    <t>322 - Fabricação de instrumentos musicais</t>
  </si>
  <si>
    <t>3212 - Fabricação de joalharia, ourivesaria e artigos similares</t>
  </si>
  <si>
    <t xml:space="preserve"> Principais variáveis das empresas de fabricação de joalharia, ourivesaria e artigos similares e das empresas de fabricação de instrumentos musicais, por CAE - Rev.3 e escalões de pessoal ao serviço</t>
  </si>
  <si>
    <t>QUADRO 3.3.1</t>
  </si>
  <si>
    <t xml:space="preserve"> Principais variáveis das empresas de fabricação de joalharia, ourivesaria e artigos similares e das empresas de fabricação de instrumentos musicais, por CAE - Rev.3 e região (NUTS II)</t>
  </si>
  <si>
    <t>QUADRO 3.3.2</t>
  </si>
  <si>
    <t>4763 - Comércio a retalho de discos, CD, DVD, cassetes e similares, em estabelecimentos especializados</t>
  </si>
  <si>
    <t>4762 - Comércio a retalho de jornais, revistas e artigos de papelaria, em estabelecimentos especializados</t>
  </si>
  <si>
    <t>4761 - Comércio a retalho de livros, em estabelecimentos especializados</t>
  </si>
  <si>
    <t>Principais variáveis das empresas de comércio a retalho de bens culturais e recreativos, em estabelecimentos especializados, por CAE- Rev.3 e escalões de pessoal ao serviço</t>
  </si>
  <si>
    <t>QUADRO 3.4.1</t>
  </si>
  <si>
    <t xml:space="preserve"> Principais variáveis das empresas de comércio a retalho de bens culturais e recreativos,
em estabelecimentos especializados, por CAE - Rev.3 e região (NUTS II)</t>
  </si>
  <si>
    <t>QUADRO 3.4.2</t>
  </si>
  <si>
    <t>5821 - Edição de jogos de computador</t>
  </si>
  <si>
    <t>582 - Edição de programas de computador</t>
  </si>
  <si>
    <t>5814 - Edição de revistas e de outras publicações periódicas</t>
  </si>
  <si>
    <t xml:space="preserve">5813 - Edição de jornais </t>
  </si>
  <si>
    <t>5811 - Edição de livros</t>
  </si>
  <si>
    <t>581 - Edição de livros, de jornais e de outras publicações</t>
  </si>
  <si>
    <t>58 - Atividades de edição</t>
  </si>
  <si>
    <t>Principais variáveis das empresas de edição, por CAE - Rev.3 e escalões de pessoal ao serviço</t>
  </si>
  <si>
    <t>QUADRO 3.5.1</t>
  </si>
  <si>
    <t>Principais variáveis das empresas de edição, por CAE - Rev.3 e região (NUTS II)</t>
  </si>
  <si>
    <t>QUADRO 3.5.2</t>
  </si>
  <si>
    <t>582 - Edição de programas informáticos</t>
  </si>
  <si>
    <t>Principais variáveis das empresas de edição, por CAE - Rev.3 e região (NUTS II) - continuação</t>
  </si>
  <si>
    <t>5920 - Atividades de gravação de som e edição de música</t>
  </si>
  <si>
    <t>5914 - Projeção de filmes e de vídeos</t>
  </si>
  <si>
    <t>5913 - Distribuição de filmes, de vídeos e de programas de televisão</t>
  </si>
  <si>
    <t>5912 - Atividades técnicas de pós-produção para filmes, vídeos e programas de televisão</t>
  </si>
  <si>
    <t>5911 - Produção de filmes, de vídeos e de programas de televisão</t>
  </si>
  <si>
    <t>591 - Atividades cinematográficas, de vídeo e de produção de programas de televisão</t>
  </si>
  <si>
    <t>59 - Atividades cinematográficas, de vídeo, de produção de programas de televisão, de gravação de som e de edição de música</t>
  </si>
  <si>
    <t xml:space="preserve"> Principais variáveis das empresas de atividades cinematográficas, de vídeo, de produção de programas de televisão, 
de gravação de som e de edição de música, por CAE- Rev.3 e escalões de pessoal ao serviço</t>
  </si>
  <si>
    <t>QUADRO 3.6.1</t>
  </si>
  <si>
    <t xml:space="preserve"> Principais variáveis das empresas de atividades cinematográficas, de vídeo, de produção de
programas de televisão, de gravação de som e de edição de música, por CAE- Rev.3 e região (NUTS II)</t>
  </si>
  <si>
    <t>QUADRO 3.6.2</t>
  </si>
  <si>
    <t>Principais variáveis das empresas de atividades cinematográficas, de vídeo, de produção de
programas de televisão, de gravação de som e de edição de música, por CAE- Rev.3 e região (NUTS II) - continuação</t>
  </si>
  <si>
    <t>6391 - Atividades de agências de notícias</t>
  </si>
  <si>
    <t>6020 - Atividades de televisão</t>
  </si>
  <si>
    <t xml:space="preserve">6010 - Atividades de rádio </t>
  </si>
  <si>
    <t>60 - Atividades de rádio e de televisão</t>
  </si>
  <si>
    <t xml:space="preserve"> Principais variáveis das empresas de atividades de rádio, de televisão e atividades de agências de notícias, por CAE- Rev.3  e escalões de pessoal ao serviço</t>
  </si>
  <si>
    <t>QUADRO 3.7.1</t>
  </si>
  <si>
    <t xml:space="preserve"> Principais variáveis das empresas de atividades de rádio, de televisão e atividades de agências de notícias, por CAE- Rev.3 e região (NUTS II)</t>
  </si>
  <si>
    <t>QUADRO 3.7.2</t>
  </si>
  <si>
    <t>7722 - Aluguer de videocassetes e discos</t>
  </si>
  <si>
    <t>7430 - Atividades de tradução e interpretação</t>
  </si>
  <si>
    <t>7420 - Atividades fotográficas</t>
  </si>
  <si>
    <t>7410 - Atividades de design</t>
  </si>
  <si>
    <t>7311 - Agências de publicidade</t>
  </si>
  <si>
    <t>7111 - Atividades de arquitetura</t>
  </si>
  <si>
    <t>Principais variáveis das empresas de atividades de arquitetura, agências de publicidade, atividades de design, atividades de tradução e interpretação, aluguer de videocassetes e discos, por CAE- Rev.3 e escalões de pessoal ao serviço</t>
  </si>
  <si>
    <t>QUADRO 3.8.1</t>
  </si>
  <si>
    <t xml:space="preserve"> Principais variáveis das empresas de atividades de arquitetura, agências de publicidade, atividades de design, atividades de tradução e interpretação, aluguer de videocassetes e discos, por CAE- Rev.3 e região (NUTS II)</t>
  </si>
  <si>
    <t>QUADRO 3.8.2</t>
  </si>
  <si>
    <t>Principais variáveis das empresas de atividades de arquitetura, agências de publicidade, atividades de design, atividades de tradução e interpretação, aluguer de videocassetes e discos, por CAE- Rev.3 e região (NUTS II) - continuação</t>
  </si>
  <si>
    <t>8552 - Ensino de atividades culturais</t>
  </si>
  <si>
    <t>Principais variáveis das empresas de ensino de atividades culturais, por CAE- Rev.3 e escalões de pessoal ao serviço</t>
  </si>
  <si>
    <t>QUADRO 3.9.1</t>
  </si>
  <si>
    <t xml:space="preserve"> Principais variáveis das empresas de ensino de atividades culturais, por CAE- Rev.3 e região (NUTS II)</t>
  </si>
  <si>
    <t>QUADRO 3.9.2</t>
  </si>
  <si>
    <t>9004 - Exploração de salas de espetáculos e atividades conexas</t>
  </si>
  <si>
    <t>9003 - Criação artística e literária</t>
  </si>
  <si>
    <t>9002 - Atividades de apoio às artes do espetáculo</t>
  </si>
  <si>
    <t>9001 - Atividades das artes do espetáculo</t>
  </si>
  <si>
    <t>90 - Atividades de teatro, de música, de dança e outras atividades artísticas e literárias</t>
  </si>
  <si>
    <t xml:space="preserve"> Principais variáveis das empresas de atividades de teatro, de música, de dança e outras atividades artísticas e literárias, por CAE-Rev.3 e escalões de pessoal ao serviço</t>
  </si>
  <si>
    <t>QUADRO 3.10.1</t>
  </si>
  <si>
    <t>Principais variáveis das empresas de atividades de teatro, de música, de dança e outras atividades artísticas e literárias, por CAE-Rev.3 e região (NUTS II)</t>
  </si>
  <si>
    <t>QUADRO 3.10.2</t>
  </si>
  <si>
    <t>Principais variáveis das empresas de atividades de teatro, de música, de dança e outras atividades artísticas e literárias, por CAE-Rev.3 e região (NUTS II) - continuação</t>
  </si>
  <si>
    <t>9103 - Atividades dos sítios e monumentos históricos</t>
  </si>
  <si>
    <t xml:space="preserve">9102 - Atividades dos museus </t>
  </si>
  <si>
    <t>9101 - Atividades das bibliotecas e arquivos</t>
  </si>
  <si>
    <t>91 - Atividades das bibliotecas, arquivos, museus e outras atividades culturais</t>
  </si>
  <si>
    <t>Principais variáveis das empresas de atividades de bibliotecas, arquivos, museus e outras atividades culturais, por CAE-Rev.3 e escalões de pessoal ao serviço</t>
  </si>
  <si>
    <t>QUADRO 3.11.1</t>
  </si>
  <si>
    <t>Principais variáveis das empresas de atividades de bibliotecas, arquivos, museus e outras atividades culturais, por CAE- Rev.3 e região (NUTS II)</t>
  </si>
  <si>
    <t>QUADRO 3.11.2</t>
  </si>
  <si>
    <r>
      <t xml:space="preserve">Fonte: </t>
    </r>
    <r>
      <rPr>
        <sz val="8"/>
        <color indexed="8"/>
        <rFont val="Arial Narrow"/>
        <family val="2"/>
      </rPr>
      <t xml:space="preserve">Sistema de Contas Integradas das Empresas </t>
    </r>
  </si>
  <si>
    <t>Atividades dos sítios e monumentos históricos</t>
  </si>
  <si>
    <t>Atividades dos museus</t>
  </si>
  <si>
    <t>Atividades das bibliotecas e arquivos</t>
  </si>
  <si>
    <t>ǝ</t>
  </si>
  <si>
    <t>Exploração de salas de espetáculos e atividades conexas</t>
  </si>
  <si>
    <t>Criação artística e literária</t>
  </si>
  <si>
    <t>Atividades de apoio às artes do espetáculo</t>
  </si>
  <si>
    <t>Atividades das artes do espetáculo</t>
  </si>
  <si>
    <t>Ensino de atividades culturais</t>
  </si>
  <si>
    <t>Aluguer de videocassetes e discos</t>
  </si>
  <si>
    <t>Atividades de tradução e interpretação</t>
  </si>
  <si>
    <t>Atividades fotográficas</t>
  </si>
  <si>
    <t>Atividades de design</t>
  </si>
  <si>
    <t>Agências de publicidade</t>
  </si>
  <si>
    <t>Atividades de arquitetura</t>
  </si>
  <si>
    <t>Atividades de agências de notícias</t>
  </si>
  <si>
    <t>Atividades de televisão</t>
  </si>
  <si>
    <t>Atividades de rádio</t>
  </si>
  <si>
    <t>Atividades de gravação de som e edição de música</t>
  </si>
  <si>
    <t>Projeção de filmes e de vídeos</t>
  </si>
  <si>
    <t>Distribuição de filmes, de vídeos e de programas de televisão</t>
  </si>
  <si>
    <t>Atividades técnicas de pós-produção para filmes, vídeos e programas de televisão</t>
  </si>
  <si>
    <t>Produção de filmes, de vídeos e de programas de televisão</t>
  </si>
  <si>
    <t>Edição de jogos de computador</t>
  </si>
  <si>
    <t>Edição de revistas e de outras publicações periódicas</t>
  </si>
  <si>
    <t>Edição de jornais</t>
  </si>
  <si>
    <t>Edição de livros</t>
  </si>
  <si>
    <t>Comércio a retalho de discos, CD, DVD, cassetes e similares, em estabelecimentos especializados</t>
  </si>
  <si>
    <t>Comércio a retalho de jornais, revistas e artigos de papelaria, em estabelecimentos especializados</t>
  </si>
  <si>
    <t>Comércio a retalho de livros, em estabelecimentos especializados</t>
  </si>
  <si>
    <t>Fabricação de instrumentos musicais</t>
  </si>
  <si>
    <t>Fabricação de joalharia, ourivesaria e artigos similares</t>
  </si>
  <si>
    <t>Reprodução de suportes gravados</t>
  </si>
  <si>
    <t>Encadernação e atividades relacionadas</t>
  </si>
  <si>
    <t>Atividades de preparação da impressão e de produtos media</t>
  </si>
  <si>
    <t>Outra impressão</t>
  </si>
  <si>
    <t>Impressão de jornais</t>
  </si>
  <si>
    <t>Atividades culturais e criativas</t>
  </si>
  <si>
    <t xml:space="preserve">Royalties - Rendimentos suplementares </t>
  </si>
  <si>
    <t xml:space="preserve">Royalties - Fornecimentos e serviços externos </t>
  </si>
  <si>
    <t>Atividades</t>
  </si>
  <si>
    <t xml:space="preserve"> Royalties – Fornecimentos e serviços externos e rendimentos suplementares, por atividades culturais e criativas, 2018-2019</t>
  </si>
  <si>
    <t>QUADRO 3.12.1</t>
  </si>
  <si>
    <t>3.1.2 - Principais variáveis das empresas culturais e criativas, por região (NUTS II)</t>
  </si>
  <si>
    <t>3.1.1 - Principais variáveis das empresas culturais e criativas, por escalões de pessoal ao serviço</t>
  </si>
  <si>
    <t>3.2.1 - Principais variáveis das empresas de impressão e reprodução de suportes gravados, por CAE- Rev.3, e escalões de pessoal ao serviço</t>
  </si>
  <si>
    <t>3.2.2 - Principais variáveis das empresas de atividades de impressão e reprodução de suportes gravados, por CAE- Rev.3 e região (NUTS II)</t>
  </si>
  <si>
    <t>3.3.1 - Principais variáveis das empresas de fabricação de joalharia, ourivesaria e artigos similares e das empresas de fabricação de instrumentos musicais, por CAE - Rev.3 e escalões de pessoal ao serviço</t>
  </si>
  <si>
    <t>3.3.2 - Principais variáveis das empresas de fabricação de joalharia, ourivesaria e artigos similares e das empresas de fabricação de instrumentos musicais, por CAE - Rev.3 e região (NUTS II)</t>
  </si>
  <si>
    <t>3.4.1 - Principais variáveis das empresas de comércio a retalho de bens culturais e recreativos, em estabelecimentos especializados, por CAE- Rev.3 e escalões de pessoal ao serviço</t>
  </si>
  <si>
    <t>3.4.2 - Principais variáveis das empresas de comércio a retalho de bens culturais e recreativos, em estabelecimentos especializados, por CAE - Rev.3 e região (NUTS II)</t>
  </si>
  <si>
    <t>3.5.1 - Principais variáveis das empresas de edição, por CAE - Rev.3 e escalões de pessoal ao serviço</t>
  </si>
  <si>
    <t>3.5.2 - Principais variáveis das empresas de edição, por CAE - Rev.3 e região (NUTS II)</t>
  </si>
  <si>
    <t>3.5.2 - Principais variáveis das empresas de edição, por CAE - Rev.3 e região (NUTS II) - (continuação)</t>
  </si>
  <si>
    <t>3.2.2 - Principais variáveis das empresas de atividades de impressão e reprodução de suportes gravados, por CAE- Rev.3 e região (NUTS II) - (continuação)</t>
  </si>
  <si>
    <t>ÍNDICE</t>
  </si>
  <si>
    <t>3.6.1 - Principais variáveis das empresas de atividades cinematográficas, de vídeo, de produção de programas de televisão, de gravação de som e de edição de música, por CAE- Rev.3 e escalões de pessoal ao serviço</t>
  </si>
  <si>
    <t>3.6.2 - Principais variáveis das empresas de atividades cinematográficas, de vídeo, de produção de
programas de televisão, de gravação de som e de edição de música, por CAE- Rev.3 e região (NUTS II)</t>
  </si>
  <si>
    <t>3.6.2 - Principais variáveis das empresas de atividades cinematográficas, de vídeo, de produção de programas de televisão, de gravação de som e de edição de música, por CAE- Rev.3 e região (NUTS II) - (continuação)</t>
  </si>
  <si>
    <t>3.7.2 - Principais variáveis das empresas de atividades de rádio, de televisão e atividades de agências de notícias, por CAE- Rev.3 e região (NUTS II)</t>
  </si>
  <si>
    <t>3.8.1 - Principais variáveis das empresas de atividades de arquitetura, agências de publicidade, atividades de design, atividades de tradução e interpretação, aluguer de videocassetes e discos, por CAE- Rev.3 e escalões de pessoal ao serviço</t>
  </si>
  <si>
    <t>3.7.1 - Principais variáveis das empresas de atividades de rádio, de televisão e atividades de agências de notícias, por CAE- Rev.3  e escalões de pessoal ao serviço</t>
  </si>
  <si>
    <t>3.8.2 - Principais variáveis das empresas de atividades de arquitetura, agências de publicidade, atividades de design, atividades de tradução e interpretação, aluguer de videocassetes e discos, por CAE- Rev.3 e região (NUTS II)</t>
  </si>
  <si>
    <t>3.8.2 - Principais variáveis das empresas de atividades de arquitetura, agências de publicidade, atividades de design, atividades de tradução e interpretação, aluguer de videocassetes e discos, por CAE- Rev.3 e região (NUTS II) - (continuação)</t>
  </si>
  <si>
    <t>3.9.1 - Principais variáveis das empresas de ensino de atividades culturais, por CAE- Rev.3 e escalões de pessoal ao serviço</t>
  </si>
  <si>
    <t>3.9.2 - Principais variáveis das empresas de ensino de atividades culturais, por CAE- Rev.3 e região (NUTS II)</t>
  </si>
  <si>
    <t>3.10.1 - Principais variáveis das empresas de atividades de teatro, de música, de dança e outras atividades artísticas e literárias, por CAE-Rev.3 e escalões de pessoal ao serviço</t>
  </si>
  <si>
    <t>3.10.2 - Principais variáveis das empresas de atividades de teatro, de música, de dança e outras atividades artísticas e literárias, por CAE-Rev.3 e região (NUTS II)</t>
  </si>
  <si>
    <t>3.10.2 - Principais variáveis das empresas de atividades de teatro, de música, de dança e outras atividades artísticas e literárias, por CAE-Rev.3 e região (NUTS II) -(continuação)</t>
  </si>
  <si>
    <t>3.11.1 - Principais variáveis das empresas de atividades de bibliotecas, arquivos, museus e outras atividades culturais, por CAE-Rev.3 e escalões de pessoal ao serviço</t>
  </si>
  <si>
    <t>3.11.2 - Principais variáveis das empresas de atividades de bibliotecas, arquivos, museus e outras atividades culturais, por CAE- Rev.3 e região (NUTS II)</t>
  </si>
  <si>
    <t>3.12.1 - Royalties – Fornecimentos e serviços externos e rendimentos suplementares, por atividades culturais e criativas, 2018-2019</t>
  </si>
  <si>
    <r>
      <t>Fonte</t>
    </r>
    <r>
      <rPr>
        <sz val="8"/>
        <color indexed="8"/>
        <rFont val="Arial Narrow"/>
        <family val="2"/>
      </rPr>
      <t>: INE, I.P. - Estatísticas do Comércio Internacional (versão de 09-09-2021)</t>
    </r>
  </si>
  <si>
    <t>(1) Consultar as Notas Metodológicas.</t>
  </si>
  <si>
    <t xml:space="preserve">                          Moçambique</t>
  </si>
  <si>
    <t xml:space="preserve">                          Angola</t>
  </si>
  <si>
    <t xml:space="preserve">               dos quais:</t>
  </si>
  <si>
    <t xml:space="preserve">        Países Africanos de Lingua Oficial Portuguesa (PALOP)</t>
  </si>
  <si>
    <t xml:space="preserve">        Estados Unidos da América</t>
  </si>
  <si>
    <t xml:space="preserve">        China</t>
  </si>
  <si>
    <t xml:space="preserve">        Brasil</t>
  </si>
  <si>
    <t xml:space="preserve"> dos quais:</t>
  </si>
  <si>
    <t>Resto do mundo</t>
  </si>
  <si>
    <t xml:space="preserve">    Outros países da Europa</t>
  </si>
  <si>
    <t xml:space="preserve">             França</t>
  </si>
  <si>
    <t xml:space="preserve">             Espanha</t>
  </si>
  <si>
    <t xml:space="preserve">             Alemanha</t>
  </si>
  <si>
    <t xml:space="preserve">     dos quais:</t>
  </si>
  <si>
    <t xml:space="preserve">    União Europeia (UE-27)</t>
  </si>
  <si>
    <t>Europa</t>
  </si>
  <si>
    <t>2018</t>
  </si>
  <si>
    <t>2020</t>
  </si>
  <si>
    <t>Exportações de Bens</t>
  </si>
  <si>
    <t>Importações de Bens</t>
  </si>
  <si>
    <t>Países</t>
  </si>
  <si>
    <t xml:space="preserve">        Unidade: 1000 Euros</t>
  </si>
  <si>
    <t>QUADRO 4.1</t>
  </si>
  <si>
    <t>ə</t>
  </si>
  <si>
    <t>Unidade: 1000 Euros</t>
  </si>
  <si>
    <t>Comércio internacional de bens pertencentes ao dominío dos livros e materiais impressos, por países, 2018-2020</t>
  </si>
  <si>
    <t>QUADRO 4.2</t>
  </si>
  <si>
    <t xml:space="preserve"> Comércio internacional de bens pertencentes ao dominío das artes visuais, por países, 2018-2020</t>
  </si>
  <si>
    <t>QUADRO 4.3</t>
  </si>
  <si>
    <t xml:space="preserve"> Comércio internacional de bens pertencentes ao dominío de artesanato, por países, 2018-2020</t>
  </si>
  <si>
    <t>QUADRO 4.4</t>
  </si>
  <si>
    <t>Comércio internacional de bens pertencentes ao dominío das artes performativas, por países, 2018-2020</t>
  </si>
  <si>
    <t>QUADRO 4.5</t>
  </si>
  <si>
    <t>Comércio internacional de bens pertencentes dominío do audiovisual e multimédia, por países, 2018-2020</t>
  </si>
  <si>
    <t>QUADRO 4.6</t>
  </si>
  <si>
    <r>
      <t>Comércio internacional de bens culturais</t>
    </r>
    <r>
      <rPr>
        <b/>
        <vertAlign val="superscript"/>
        <sz val="8"/>
        <color theme="0"/>
        <rFont val="Arial Narrow"/>
        <family val="2"/>
      </rPr>
      <t>1</t>
    </r>
    <r>
      <rPr>
        <b/>
        <sz val="8"/>
        <color theme="0"/>
        <rFont val="Arial Narrow"/>
        <family val="2"/>
      </rPr>
      <t>, por países, 2018-2020</t>
    </r>
  </si>
  <si>
    <t>4.1 - Comércio internacional de bens culturais1, por países, 2018-2020</t>
  </si>
  <si>
    <t>4.2 - Comércio internacional de bens pertencentes ao dominío dos livros e materiais impressos, por países, 2018-2020</t>
  </si>
  <si>
    <t>4.3 - Comércio internacional de bens pertencentes ao dominío das artes visuais, por países, 2018-2020</t>
  </si>
  <si>
    <t>4.4 - Comércio internacional de bens pertencentes ao dominío de artesanato, por países, 2018-2020</t>
  </si>
  <si>
    <t>4.5 - Comércio internacional de bens pertencentes ao dominío das artes performativas, por países, 2018-2020</t>
  </si>
  <si>
    <t>4.6 - Comércio internacional de bens pertencentes dominío do audiovisual e multimédia, por países, 2018-2020</t>
  </si>
  <si>
    <t>Proporção de agregados domésticos privados com pelo menos um indivíduo com idade entre 16 e 74 anos e com ligação à Internet em casa (%) por Local de residência (NUTS - 2013); Anual</t>
  </si>
  <si>
    <t>Proporção de agregados domésticos privados com pelo menos um indivíduo com idade entre 16 e 74 anos e com ligação à Internet em casa através de banda larga (%) por Local de residência (NUTS - 2013); Anual</t>
  </si>
  <si>
    <r>
      <rPr>
        <b/>
        <sz val="8"/>
        <color rgb="FF000000"/>
        <rFont val="Arial Narrow"/>
        <family val="2"/>
      </rPr>
      <t>Fonte</t>
    </r>
    <r>
      <rPr>
        <b/>
        <sz val="8"/>
        <color indexed="8"/>
        <rFont val="Arial Narrow"/>
        <family val="2"/>
      </rPr>
      <t>:</t>
    </r>
    <r>
      <rPr>
        <sz val="8"/>
        <color indexed="8"/>
        <rFont val="Arial Narrow"/>
        <family val="2"/>
      </rPr>
      <t xml:space="preserve"> INE, I.P. - Inquérito à Utilização de Tecnologias da Informação e da Comunicação pelas Famílias</t>
    </r>
  </si>
  <si>
    <t>(1) incluí: ADSL, cabo, fibra ótica, satélite ou rede wi-fi pública e a rede móvel por banda larga.</t>
  </si>
  <si>
    <t>Nota: Universo: Indivíduos com idade entre 16 e 74 anos, residentes no território nacional e em alojamentos não coletivos.</t>
  </si>
  <si>
    <r>
      <t xml:space="preserve">Banda larga </t>
    </r>
    <r>
      <rPr>
        <vertAlign val="superscript"/>
        <sz val="8"/>
        <color indexed="8"/>
        <rFont val="Arial Narrow"/>
        <family val="2"/>
      </rPr>
      <t>1</t>
    </r>
  </si>
  <si>
    <t>Internet</t>
  </si>
  <si>
    <t>Unidade: %</t>
  </si>
  <si>
    <t>Proporção de agregados domésticos com ligação à internet e ligação através de banda larga em casa, Portugal, 2016-2020</t>
  </si>
  <si>
    <t>QUADRO 5.1</t>
  </si>
  <si>
    <t>12 meses</t>
  </si>
  <si>
    <t>3 meses</t>
  </si>
  <si>
    <t>Unidade. %</t>
  </si>
  <si>
    <t>Proporção de pessoas dos 16 aos 74 anos que utilizaram internet nos 3 meses e nos 12 meses anteriores à entrevista, Portugal, 2016-2020</t>
  </si>
  <si>
    <t>QUADRO 5.2</t>
  </si>
  <si>
    <t>Proporção de indivíduos com idade entre 16 e 74 anos que utilizaram Internet nos primeiros 3 meses do ano (%) por Tipo de actividades efectuadas na Internet (acesso a informação e uso de serviços online ); Anual</t>
  </si>
  <si>
    <t>Nota: Universo: Indivíduos com idade entre 16 e 74 anos, residentes em território nacional que utilizaram internet nos 3 meses anteriores à entrevista.</t>
  </si>
  <si>
    <t>Atividades culturais</t>
  </si>
  <si>
    <t xml:space="preserve"> Proporção de pessoas dos 16 aos 74 anos que utilizaram internet nos 3 meses anteriores à entrevista por atividades culturais realizadas, Portugal, 2016-2020</t>
  </si>
  <si>
    <t>QUADRO 5.3</t>
  </si>
  <si>
    <t>R.A. da Madeira</t>
  </si>
  <si>
    <t>R.A. dos Açores</t>
  </si>
  <si>
    <t>Algarve</t>
  </si>
  <si>
    <t>Alentejo</t>
  </si>
  <si>
    <t>A.M. de Lisboa</t>
  </si>
  <si>
    <t>Centrto</t>
  </si>
  <si>
    <t>Norte</t>
  </si>
  <si>
    <t>NUTS II</t>
  </si>
  <si>
    <t>Áreas predominantemente urbanas</t>
  </si>
  <si>
    <t>Áreas medianamente urbanas</t>
  </si>
  <si>
    <t>Áreas predominantemente rurais</t>
  </si>
  <si>
    <t>5º quintil</t>
  </si>
  <si>
    <t>4º quintil</t>
  </si>
  <si>
    <t>3º quintil</t>
  </si>
  <si>
    <t>2º quintil</t>
  </si>
  <si>
    <t>1º quintil</t>
  </si>
  <si>
    <t>Rendimento do agregado familiar</t>
  </si>
  <si>
    <t>Outros inativos</t>
  </si>
  <si>
    <t>Estudante</t>
  </si>
  <si>
    <t>Desempregado</t>
  </si>
  <si>
    <t>Empregado</t>
  </si>
  <si>
    <t>Condição perante o trabalho</t>
  </si>
  <si>
    <t>Ensino superior</t>
  </si>
  <si>
    <t>Ensino secundário</t>
  </si>
  <si>
    <t>Até ao básico - 3.º ciclo</t>
  </si>
  <si>
    <t>65 a 74 anos</t>
  </si>
  <si>
    <t>55 a 64 anos</t>
  </si>
  <si>
    <t>45 a 54 anos</t>
  </si>
  <si>
    <t>35 a 44 anos</t>
  </si>
  <si>
    <t>25 a 34 anos</t>
  </si>
  <si>
    <t>16 a 24 anos</t>
  </si>
  <si>
    <t>Escalões etários</t>
  </si>
  <si>
    <t>Mulheres</t>
  </si>
  <si>
    <t>Homens</t>
  </si>
  <si>
    <t>Proporção de pessoas com idade entre 16 e 74 anos que utilizaram internet nos 3 meses anteriores à entrevista, para atividades culturais e por algumas características sociodemográficas (sexo, escalões etários, nível de escolaridade completo, condição perante o trabalho, rendimento do agregado familiar, grau de urbanização e regiões NUTS II), Portugal, 2020</t>
  </si>
  <si>
    <t>QUADRO 5.4</t>
  </si>
  <si>
    <t>Nota: Universo: Indivíduos com idade entre 16 e 74 anos, residentes no território nacional que utilizaram comércio eletrónico nos 3 meses anteriores à entrevista.</t>
  </si>
  <si>
    <t>Bilhetes para eventos desportivos</t>
  </si>
  <si>
    <t>Bilhetes para eventos culturais ou outros, como cinema, concertos, feiras</t>
  </si>
  <si>
    <t>Bilhetes para eventos culturais e desportivos</t>
  </si>
  <si>
    <t>Música para download ou subscrição de um serviço de música online</t>
  </si>
  <si>
    <t>Música (ex.: CD, disco de vinil)</t>
  </si>
  <si>
    <t>Filmes, séries ou programas de desporto para download ou subscrição de um serviço online</t>
  </si>
  <si>
    <t>Filmes ou séries (ex.: DVD, Blu-ray)</t>
  </si>
  <si>
    <t>Filmes e música (produtos físicos e digitais, assim como streaming)</t>
  </si>
  <si>
    <t>Livros eletrónicos, revistas eletrónicas ou jornais eletrónicos</t>
  </si>
  <si>
    <t>Livros, revistas ou jornais (em papel)</t>
  </si>
  <si>
    <t>Livros, revistas e jornais (papel e digital, assim como subscrições online)</t>
  </si>
  <si>
    <t>Produtos culturais</t>
  </si>
  <si>
    <t>Proporção de pessoas dos 16 aos 74 anos que utilizaram comércio eletrónico para compras de produtos e serviços culturais nos 3 meses anteriores à entrevista por tipo de produtos ou serviços encomendados, Portugal, 2020</t>
  </si>
  <si>
    <t>QUADRO 5.5</t>
  </si>
  <si>
    <t>§ - dado com coeficiente de variação elevado</t>
  </si>
  <si>
    <t>§</t>
  </si>
  <si>
    <t>Filmes e música (produtos físicos e digitais, assim como streaming</t>
  </si>
  <si>
    <t>Proporção de pessoas com idade entre 16 e 74 anos que utilizaram internet nos 3 meses anteriores à entrevista, para compras  e por algumas características sociodemográficas (sexo, escalões etários, nível de escolaridade completo, condição perante o trabalho, rendimento do agregado familiar, grau de urbanização) e regiões NUTS II), Portugal, 2020</t>
  </si>
  <si>
    <t>QUADRO 5.6</t>
  </si>
  <si>
    <t>5.1 - Proporção de agregados domésticos com ligação à internet e ligação através de banda larga em casa, Portugal, 2016-2020</t>
  </si>
  <si>
    <t>5.2 - Proporção de pessoas dos 16 aos 74 anos que utilizaram internet nos 3 meses e nos 12 meses anteriores à entrevista, Portugal, 2016-2020</t>
  </si>
  <si>
    <t>5.3 - Proporção de pessoas dos 16 aos 74 anos que utilizaram internet nos 3 meses anteriores à entrevista por atividades culturais realizadas, Portugal, 2016-2020</t>
  </si>
  <si>
    <t>5.4 - Proporção de pessoas com idade entre 16 e 74 anos que utilizaram internet nos 3 meses anteriores à entrevista, para atividades culturais e por algumas características sociodemográficas (sexo, escalões etários, nível de escolaridade completo, condição perante o trabalho, rendimento do agregado familiar, grau de urbanização e regiões NUTS II), Portugal, 2020</t>
  </si>
  <si>
    <t>5.5 - Proporção de pessoas dos 16 aos 74 anos que utilizaram comércio eletrónico para compras de produtos e serviços culturais nos 3 meses anteriores à entrevista por tipo de produtos ou serviços encomendados, Portugal, 2020</t>
  </si>
  <si>
    <t>5.6 - Proporção de pessoas com idade entre 16 e 74 anos que utilizaram internet nos 3 meses anteriores à entrevista, para compras  e por algumas características sociodemográficas (sexo, escalões etários, nível de escolaridade completo, condição perante o trabalho, rendimento do agregado familiar, grau de urbanização) e regiões NUTS II), Portugal, 2020</t>
  </si>
  <si>
    <r>
      <rPr>
        <b/>
        <sz val="8"/>
        <color rgb="FF000000"/>
        <rFont val="Arial Narrow"/>
        <family val="2"/>
      </rPr>
      <t>Fonte</t>
    </r>
    <r>
      <rPr>
        <sz val="8"/>
        <color rgb="FF000000"/>
        <rFont val="Arial Narrow"/>
        <family val="2"/>
      </rPr>
      <t>:</t>
    </r>
    <r>
      <rPr>
        <sz val="8"/>
        <color indexed="8"/>
        <rFont val="Arial Narrow"/>
        <family val="2"/>
      </rPr>
      <t xml:space="preserve"> INE, I.P. - Inquérito aos Museus</t>
    </r>
  </si>
  <si>
    <r>
      <t xml:space="preserve">     Critério 5</t>
    </r>
    <r>
      <rPr>
        <sz val="8"/>
        <color indexed="8"/>
        <rFont val="Arial Narrow"/>
        <family val="2"/>
      </rPr>
      <t>: museus que têm inventário (ótica mínima: inventário sumário)</t>
    </r>
  </si>
  <si>
    <r>
      <t xml:space="preserve">     Critério 4</t>
    </r>
    <r>
      <rPr>
        <sz val="8"/>
        <color indexed="8"/>
        <rFont val="Arial Narrow"/>
        <family val="2"/>
      </rPr>
      <t>: museus que têm orçamento (ótica mínima: conhecimento do total da despesa)</t>
    </r>
  </si>
  <si>
    <r>
      <t xml:space="preserve">     Critério 3</t>
    </r>
    <r>
      <rPr>
        <sz val="8"/>
        <color indexed="8"/>
        <rFont val="Arial Narrow"/>
        <family val="2"/>
      </rPr>
      <t>: museus que têm pelo menos um conservador ou técnico superior (incluindo pessoal dirigente)</t>
    </r>
  </si>
  <si>
    <r>
      <t xml:space="preserve">     Critério 2</t>
    </r>
    <r>
      <rPr>
        <sz val="8"/>
        <color indexed="8"/>
        <rFont val="Arial Narrow"/>
        <family val="2"/>
      </rPr>
      <t>: museus abertos ao público (permanente ou sazonal)</t>
    </r>
  </si>
  <si>
    <r>
      <t xml:space="preserve">     Critério 1</t>
    </r>
    <r>
      <rPr>
        <sz val="8"/>
        <color indexed="8"/>
        <rFont val="Arial Narrow"/>
        <family val="2"/>
      </rPr>
      <t>: museus que têm pelo menos uma sala de exposição</t>
    </r>
  </si>
  <si>
    <t>(1)  A definição dos critérios considerados é a seguinte:</t>
  </si>
  <si>
    <t xml:space="preserve">                 Com  cessação definitiva</t>
  </si>
  <si>
    <t xml:space="preserve">                 Com  atividade suspensa</t>
  </si>
  <si>
    <t xml:space="preserve">                                                       Com  cessação definitiva</t>
  </si>
  <si>
    <t xml:space="preserve">                 Aguardam início de atividade</t>
  </si>
  <si>
    <t xml:space="preserve">                                                       Aguardam início de atividade</t>
  </si>
  <si>
    <t xml:space="preserve">                               Dos quais:  </t>
  </si>
  <si>
    <t xml:space="preserve">                    Inativos</t>
  </si>
  <si>
    <r>
      <t xml:space="preserve">                          Que </t>
    </r>
    <r>
      <rPr>
        <b/>
        <sz val="8"/>
        <color indexed="8"/>
        <rFont val="Arial Narrow"/>
        <family val="2"/>
      </rPr>
      <t>não cumprem</t>
    </r>
    <r>
      <rPr>
        <sz val="8"/>
        <color indexed="8"/>
        <rFont val="Arial Narrow"/>
        <family val="2"/>
      </rPr>
      <t xml:space="preserve"> os 5 critérios </t>
    </r>
  </si>
  <si>
    <r>
      <t xml:space="preserve">                          Que </t>
    </r>
    <r>
      <rPr>
        <b/>
        <sz val="8"/>
        <color indexed="8"/>
        <rFont val="Arial Narrow"/>
        <family val="2"/>
      </rPr>
      <t>cumprem</t>
    </r>
    <r>
      <rPr>
        <sz val="8"/>
        <color indexed="8"/>
        <rFont val="Arial Narrow"/>
        <family val="2"/>
      </rPr>
      <t xml:space="preserve"> os 5 critérios </t>
    </r>
    <r>
      <rPr>
        <vertAlign val="superscript"/>
        <sz val="8"/>
        <color indexed="8"/>
        <rFont val="Arial Narrow"/>
        <family val="2"/>
      </rPr>
      <t>(1)</t>
    </r>
  </si>
  <si>
    <t xml:space="preserve">                 Em atividade</t>
  </si>
  <si>
    <r>
      <t xml:space="preserve">                Total</t>
    </r>
    <r>
      <rPr>
        <sz val="8"/>
        <color indexed="8"/>
        <rFont val="Arial Narrow"/>
        <family val="2"/>
      </rPr>
      <t xml:space="preserve"> (com resposta)</t>
    </r>
  </si>
  <si>
    <t xml:space="preserve">                           Não responderam</t>
  </si>
  <si>
    <t xml:space="preserve">                Total das entidades em observação</t>
  </si>
  <si>
    <t>Número</t>
  </si>
  <si>
    <t>Situação</t>
  </si>
  <si>
    <t>Situação dos Museus observados</t>
  </si>
  <si>
    <t>QUADRO 6.1.1</t>
  </si>
  <si>
    <t>Museus (N.º) por Tipologia; Anual</t>
  </si>
  <si>
    <r>
      <rPr>
        <b/>
        <sz val="8"/>
        <color rgb="FF000000"/>
        <rFont val="Arial Narrow"/>
        <family val="2"/>
      </rPr>
      <t>Fonte</t>
    </r>
    <r>
      <rPr>
        <sz val="8"/>
        <color indexed="8"/>
        <rFont val="Arial Narrow"/>
        <family val="2"/>
      </rPr>
      <t>: INE, I.P. - Inquérito aos Museus</t>
    </r>
  </si>
  <si>
    <t>Outros Museus</t>
  </si>
  <si>
    <t>Museus de Território</t>
  </si>
  <si>
    <t>Museus Mistos e Pluridisciplinares</t>
  </si>
  <si>
    <t>Museus de História</t>
  </si>
  <si>
    <t>Museus Especializados</t>
  </si>
  <si>
    <t>Museus de Etnografia e de Antropologia</t>
  </si>
  <si>
    <t>Museus de Ciências e de Técnica</t>
  </si>
  <si>
    <t>Museus de Ciências Naturais e de História Natural</t>
  </si>
  <si>
    <t>Museus de Arqueologia</t>
  </si>
  <si>
    <t>Museus de Arte</t>
  </si>
  <si>
    <t>Critérios em conjunto</t>
  </si>
  <si>
    <t>Critério 5</t>
  </si>
  <si>
    <t>Critério 4</t>
  </si>
  <si>
    <t>Critério 3</t>
  </si>
  <si>
    <t>Critério 2</t>
  </si>
  <si>
    <t>Critério 1</t>
  </si>
  <si>
    <t>Tipologia</t>
  </si>
  <si>
    <t>Unidade: N.º</t>
  </si>
  <si>
    <r>
      <t xml:space="preserve"> Museus, segundo os critérios de seleção</t>
    </r>
    <r>
      <rPr>
        <b/>
        <vertAlign val="superscript"/>
        <sz val="8"/>
        <color indexed="9"/>
        <rFont val="Arial Narrow"/>
        <family val="2"/>
      </rPr>
      <t xml:space="preserve"> (1)</t>
    </r>
    <r>
      <rPr>
        <b/>
        <sz val="8"/>
        <color indexed="9"/>
        <rFont val="Arial Narrow"/>
        <family val="2"/>
      </rPr>
      <t xml:space="preserve">, por tipologia </t>
    </r>
  </si>
  <si>
    <t>QUADRO 6.1.2</t>
  </si>
  <si>
    <t>Sazonal</t>
  </si>
  <si>
    <t>Permanente</t>
  </si>
  <si>
    <t>Funcionamento</t>
  </si>
  <si>
    <t>Museus, segundo o funcionamento, por tipologia</t>
  </si>
  <si>
    <t>QUADRO 6.1.3</t>
  </si>
  <si>
    <t>Museus (N.º) por Localização geográfica (NUTS - 2013); Anual</t>
  </si>
  <si>
    <t>Região Autónoma da Madeira</t>
  </si>
  <si>
    <t>Região Autónoma dos Açores</t>
  </si>
  <si>
    <t xml:space="preserve">   Algarve</t>
  </si>
  <si>
    <t xml:space="preserve">   Alentejo</t>
  </si>
  <si>
    <t xml:space="preserve">   Área Metropolitana de Lisboa</t>
  </si>
  <si>
    <t xml:space="preserve">   Centro</t>
  </si>
  <si>
    <t xml:space="preserve">   Norte</t>
  </si>
  <si>
    <t>Âmbito geográfico</t>
  </si>
  <si>
    <t xml:space="preserve"> Museus, segundo o funcionamento, por região (NUTS II)</t>
  </si>
  <si>
    <t>QUADRO 6.1.4</t>
  </si>
  <si>
    <t>Não</t>
  </si>
  <si>
    <t>Sim</t>
  </si>
  <si>
    <t>Controlo de entrada informatizado</t>
  </si>
  <si>
    <t>Controlo de visitantes</t>
  </si>
  <si>
    <t>Número de museus</t>
  </si>
  <si>
    <t xml:space="preserve"> Controlo dos visitantes nos Museus, por tipologia</t>
  </si>
  <si>
    <t>QUADRO 6.1.5</t>
  </si>
  <si>
    <t>Visitantes estrangeiros (N.º) de museus por Tipologia; Anual</t>
  </si>
  <si>
    <t>Visitantes inseridos em grupos escolares (N.º) de museus por Tipologia; Anual</t>
  </si>
  <si>
    <t>Visitantes (N.º) de museus por Tipologia; Anual</t>
  </si>
  <si>
    <t>Em exposições temporárias</t>
  </si>
  <si>
    <t>Com entrada gratuita</t>
  </si>
  <si>
    <t>Estrangeiros</t>
  </si>
  <si>
    <t>Inseridos em grupos escolares</t>
  </si>
  <si>
    <t>Visitantes</t>
  </si>
  <si>
    <t xml:space="preserve">     Visitantes, dos quais:</t>
  </si>
  <si>
    <t xml:space="preserve"> Visitantes dos Museus, por tipologia</t>
  </si>
  <si>
    <t>QUADRO 6.1.6</t>
  </si>
  <si>
    <t>Visitantes de museus por habitante (N.º) por Localização geográfica (NUTS - 2013); Anual</t>
  </si>
  <si>
    <t>Visitantes estrangeiros (N.º) de museus por Localização geográfica (NUTS - 2013); Anual</t>
  </si>
  <si>
    <t>Visitantes inseridos em grupos escolares (N.º) de museus por Localização geográfica (NUTS - 2013); Anual</t>
  </si>
  <si>
    <t>Visitantes (N.º) de museus por Localização geográfica (NUTS - 2013); Anual</t>
  </si>
  <si>
    <t xml:space="preserve">Visitantes dos Museus, por região (NUTS II) </t>
  </si>
  <si>
    <t>QUADRO 6.1.7</t>
  </si>
  <si>
    <t>(1) Cada entidade pode ter mais do que um tipo dominante (até um máximo de três tipos dominantes).</t>
  </si>
  <si>
    <t>Espécies não vivas</t>
  </si>
  <si>
    <t>Etnografia</t>
  </si>
  <si>
    <t>Ciência e técnica</t>
  </si>
  <si>
    <t xml:space="preserve"> Arte</t>
  </si>
  <si>
    <t xml:space="preserve"> Arqueologia</t>
  </si>
  <si>
    <r>
      <t>Tipos dominantes dos bens</t>
    </r>
    <r>
      <rPr>
        <b/>
        <vertAlign val="superscript"/>
        <sz val="8"/>
        <color indexed="9"/>
        <rFont val="Arial Narrow"/>
        <family val="2"/>
      </rPr>
      <t xml:space="preserve"> (1)</t>
    </r>
  </si>
  <si>
    <t>Museus, segundo o tipo dominante de bens, por tipologia</t>
  </si>
  <si>
    <t>QUADRO 6.1.8</t>
  </si>
  <si>
    <t>Outras</t>
  </si>
  <si>
    <t>Traje</t>
  </si>
  <si>
    <t>Indústria</t>
  </si>
  <si>
    <t>História</t>
  </si>
  <si>
    <t>Museus, segundo o tipo dominante de bens, por tipologia - continuação</t>
  </si>
  <si>
    <t>Bens dos museus (N.º) por Tipologia; Anual</t>
  </si>
  <si>
    <t xml:space="preserve">Outros bens </t>
  </si>
  <si>
    <t>Bens naturais não vivos</t>
  </si>
  <si>
    <t>Bens naturais vivos</t>
  </si>
  <si>
    <t>Bens etnográ-ficos</t>
  </si>
  <si>
    <t>Bens técnico-científicos e industriais</t>
  </si>
  <si>
    <t>Bens bibliográ-ficos e arquivísticos</t>
  </si>
  <si>
    <t>Bens artís-ticos e históricos</t>
  </si>
  <si>
    <t>Bens arqueo-lógicos</t>
  </si>
  <si>
    <t>Número de bens, segundo o tipo</t>
  </si>
  <si>
    <t>Número de bens dos Museus, segundo o tipo dominante dos bens, por tipologia</t>
  </si>
  <si>
    <t>QUADRO 6.1.9</t>
  </si>
  <si>
    <t>Bens dos museus (N.º) por Localização geográfica (NUTS - 2013); Anual</t>
  </si>
  <si>
    <t xml:space="preserve">     Área Metropolitana de Lisboa</t>
  </si>
  <si>
    <t>Bens artísticos e históricos</t>
  </si>
  <si>
    <t>Número de bens dos Museus, segundo o tipo dominante dos bens, por região (NUTS II)</t>
  </si>
  <si>
    <t>QUADRO 6.1.10</t>
  </si>
  <si>
    <t>Pessoal ao serviço (N.º) nos museus por Tipologia e Tipo de pessoal ao serviço; Anual</t>
  </si>
  <si>
    <t>Auxiliar e operário</t>
  </si>
  <si>
    <t>Adminis-trativo</t>
  </si>
  <si>
    <t>Outro pessoal técnico</t>
  </si>
  <si>
    <t>Conser-vador/ técnico superior</t>
  </si>
  <si>
    <t>Administrativo</t>
  </si>
  <si>
    <t>Total geral</t>
  </si>
  <si>
    <t>Pessoal remunerado</t>
  </si>
  <si>
    <t>Pessoal ao serviço, remunerado, não remunerado e pessoal voluntário nos Museus, por tipologia</t>
  </si>
  <si>
    <t>QUADRO 6.1.11</t>
  </si>
  <si>
    <t>Conservador/ técnico superior</t>
  </si>
  <si>
    <t>Adminis-
trativo</t>
  </si>
  <si>
    <t>Pessoal voluntário</t>
  </si>
  <si>
    <t>Pessoal não remunerado</t>
  </si>
  <si>
    <t>Pessoal ao serviço, remunerado, não remunerado e pessoal voluntário nos Museus, por tipologia - continuação</t>
  </si>
  <si>
    <t xml:space="preserve">Ação dirigida a outro tipo de público </t>
  </si>
  <si>
    <t>Ação dirigida ao público adulto</t>
  </si>
  <si>
    <t>Ação dirigida ao público escolar</t>
  </si>
  <si>
    <t>Exposição temporária</t>
  </si>
  <si>
    <t>Renovação de exposição permanente</t>
  </si>
  <si>
    <t xml:space="preserve">Museus, segundo as actividades orientadas para os visitantes, por tipologia </t>
  </si>
  <si>
    <t>QUADRO 6.1.12</t>
  </si>
  <si>
    <t>(1) Cada entidade pode ter realizado uma ou mais atividades orientadas para os visitantes.</t>
  </si>
  <si>
    <t>Nenhuma</t>
  </si>
  <si>
    <t>Outra</t>
  </si>
  <si>
    <t>Visita orientada</t>
  </si>
  <si>
    <t>Espetáculo</t>
  </si>
  <si>
    <t>Atelier/ oficina/ workshop</t>
  </si>
  <si>
    <t>Conferência/ seminário/  curso</t>
  </si>
  <si>
    <t>Museus, segundo as actividades orientadas para os visitantes, por tipologia - continuação</t>
  </si>
  <si>
    <t>Museus de Ciências Naturais 
e de História Natural</t>
  </si>
  <si>
    <t>O serviço educativo está formalizado na lei orgânica</t>
  </si>
  <si>
    <t>Tem serviço educativo</t>
  </si>
  <si>
    <t xml:space="preserve">Serviço educativo dos Museus, por tipologia </t>
  </si>
  <si>
    <t>QUADRO 6.1.13</t>
  </si>
  <si>
    <t>Museus de Ciências Naturais
e de História Natural</t>
  </si>
  <si>
    <t xml:space="preserve"> Núcleos dos Museus Polinucleados</t>
  </si>
  <si>
    <t>Museu Polinucleado</t>
  </si>
  <si>
    <t xml:space="preserve">Museus polinucleados e número de núcleos, por tipologia </t>
  </si>
  <si>
    <t>QUADRO 6.1.14</t>
  </si>
  <si>
    <t>Museu tem personalidade jurídica própria</t>
  </si>
  <si>
    <t xml:space="preserve"> Museus segundo a personalidade jurídica, por tipologia</t>
  </si>
  <si>
    <t>QUADRO 6.1.15</t>
  </si>
  <si>
    <t>Empresa municipal ou intermunicipal</t>
  </si>
  <si>
    <t>Empresa pública</t>
  </si>
  <si>
    <t>Administração local</t>
  </si>
  <si>
    <t>Administração central ou regional</t>
  </si>
  <si>
    <t>Forma jurídica</t>
  </si>
  <si>
    <t>Forma jurídica do espaço ou entidade de que o museu depende, por tipologia</t>
  </si>
  <si>
    <t>QUADRO 6.1.16</t>
  </si>
  <si>
    <t>Outra entidade</t>
  </si>
  <si>
    <t>Instituição religiosa</t>
  </si>
  <si>
    <t>Fundação de direito público</t>
  </si>
  <si>
    <t>Fundação de direito privado</t>
  </si>
  <si>
    <t>Empresa privada</t>
  </si>
  <si>
    <t xml:space="preserve"> Forma jurídica</t>
  </si>
  <si>
    <t>Forma jurídica do espaço ou entidade de que o museu depende, por tipologia - continuação</t>
  </si>
  <si>
    <t>Bens imóveis culturais (N.º) por Localização geográfica (NUTS - 2013) e Tipo (bem imóvel cultural); Anual</t>
  </si>
  <si>
    <t xml:space="preserve">           Direcção Regional da Cultura (Região Autónoma da Madeira) 
</t>
  </si>
  <si>
    <t xml:space="preserve">           Direcção Regional da Cultura (Região Autónoma dos Açores)
</t>
  </si>
  <si>
    <r>
      <rPr>
        <b/>
        <sz val="8"/>
        <color rgb="FF000000"/>
        <rFont val="Arial Narrow"/>
        <family val="2"/>
      </rPr>
      <t>Fonte</t>
    </r>
    <r>
      <rPr>
        <sz val="8"/>
        <color rgb="FF000000"/>
        <rFont val="Arial Narrow"/>
        <family val="2"/>
      </rPr>
      <t>:</t>
    </r>
    <r>
      <rPr>
        <sz val="8"/>
        <color indexed="8"/>
        <rFont val="Arial Narrow"/>
        <family val="2"/>
      </rPr>
      <t xml:space="preserve"> DGPC - Direcção-Geral do Património Cultural (Continente)</t>
    </r>
  </si>
  <si>
    <t xml:space="preserve">   Região Autónoma da Madeira</t>
  </si>
  <si>
    <r>
      <t xml:space="preserve">   Região Autónoma dos Açores</t>
    </r>
    <r>
      <rPr>
        <b/>
        <sz val="9"/>
        <color indexed="8"/>
        <rFont val="Arial Narrow"/>
        <family val="2"/>
      </rPr>
      <t/>
    </r>
  </si>
  <si>
    <t xml:space="preserve">       Algarve</t>
  </si>
  <si>
    <t xml:space="preserve">               Alentejo Central</t>
  </si>
  <si>
    <t xml:space="preserve">               Alto Alentejo</t>
  </si>
  <si>
    <t xml:space="preserve">               Lezíria do Tejo</t>
  </si>
  <si>
    <t xml:space="preserve">               Baixo Alentejo</t>
  </si>
  <si>
    <t xml:space="preserve">               Alentejo Litoral</t>
  </si>
  <si>
    <t xml:space="preserve">       Alentejo</t>
  </si>
  <si>
    <t xml:space="preserve">       Área Metropolitana de Lisboa </t>
  </si>
  <si>
    <t xml:space="preserve">               Beiras e Serra da Estrela</t>
  </si>
  <si>
    <t xml:space="preserve">               Médio Tejo</t>
  </si>
  <si>
    <t xml:space="preserve">               Beira Baixa</t>
  </si>
  <si>
    <t xml:space="preserve">               Viseu Dão-Lafões</t>
  </si>
  <si>
    <t xml:space="preserve">               Região de Leiria</t>
  </si>
  <si>
    <t xml:space="preserve">               Região de Coimbra</t>
  </si>
  <si>
    <t xml:space="preserve">               Região de Aveiro</t>
  </si>
  <si>
    <t xml:space="preserve">               Oeste</t>
  </si>
  <si>
    <t xml:space="preserve">       Centro</t>
  </si>
  <si>
    <t xml:space="preserve">              Terras de Trás-os-Montes</t>
  </si>
  <si>
    <t xml:space="preserve">               Douro</t>
  </si>
  <si>
    <t xml:space="preserve">              Tâmega e Sousa</t>
  </si>
  <si>
    <t xml:space="preserve">               Alto Tâmega</t>
  </si>
  <si>
    <t xml:space="preserve">               Área Metropolitana do Porto</t>
  </si>
  <si>
    <t xml:space="preserve">               Ave</t>
  </si>
  <si>
    <t xml:space="preserve">               Cávado</t>
  </si>
  <si>
    <t xml:space="preserve">               Alto Minho</t>
  </si>
  <si>
    <t xml:space="preserve">       Norte</t>
  </si>
  <si>
    <t xml:space="preserve">   Continente</t>
  </si>
  <si>
    <t>Sítios</t>
  </si>
  <si>
    <t>Conjuntos</t>
  </si>
  <si>
    <t>Monumentos</t>
  </si>
  <si>
    <t>Categoria dos bens imóveis</t>
  </si>
  <si>
    <t>Âmbito Geográfico</t>
  </si>
  <si>
    <t>Bens imóveis classificados, segundo a categoria, por região (NUTS III), 2019-2020</t>
  </si>
  <si>
    <t>QUADRO 6.2.1</t>
  </si>
  <si>
    <t>(1) Dentro das classificações existem vários conjuntos classificados (que incluem muitos imóveis), nomeadamente a Baixa Pombalina, o Campo dos Mártires da Pátria e o Paço do Lumiar (em Lisboa), a Zona Histórica do Porto, o Centro Histórico de Guimarães.</t>
  </si>
  <si>
    <r>
      <t xml:space="preserve">   Região Autónoma dos Açores</t>
    </r>
    <r>
      <rPr>
        <b/>
        <vertAlign val="superscript"/>
        <sz val="9"/>
        <color indexed="8"/>
        <rFont val="Arial Narrow"/>
        <family val="2"/>
      </rPr>
      <t xml:space="preserve"> </t>
    </r>
  </si>
  <si>
    <t xml:space="preserve">              Alto Tâmega</t>
  </si>
  <si>
    <t xml:space="preserve">Municipal </t>
  </si>
  <si>
    <t>Público</t>
  </si>
  <si>
    <t>Interesse</t>
  </si>
  <si>
    <t xml:space="preserve">Imóveis de </t>
  </si>
  <si>
    <t>Monumentos Nacionais</t>
  </si>
  <si>
    <t xml:space="preserve">     Categoria de Proteção </t>
  </si>
  <si>
    <t>QUADRO 6.2.2</t>
  </si>
  <si>
    <r>
      <t xml:space="preserve">   Região Autónoma dos Açores</t>
    </r>
    <r>
      <rPr>
        <b/>
        <vertAlign val="superscript"/>
        <sz val="9"/>
        <color indexed="8"/>
        <rFont val="Arial Narrow"/>
        <family val="2"/>
      </rPr>
      <t>(1)</t>
    </r>
  </si>
  <si>
    <t xml:space="preserve">      Algarve</t>
  </si>
  <si>
    <t xml:space="preserve">       Alentejo Central</t>
  </si>
  <si>
    <t xml:space="preserve">       Alto Alentejo</t>
  </si>
  <si>
    <t xml:space="preserve">       Lezíria do Tejo</t>
  </si>
  <si>
    <t xml:space="preserve">       Baixo Alentejo</t>
  </si>
  <si>
    <t xml:space="preserve">       Alentejo Litoral</t>
  </si>
  <si>
    <t xml:space="preserve">      Alentejo</t>
  </si>
  <si>
    <t xml:space="preserve">      Área Metropolitana de Lisboa </t>
  </si>
  <si>
    <t xml:space="preserve">        Beiras e Serra da Estrela</t>
  </si>
  <si>
    <t xml:space="preserve">        Médio Tejo</t>
  </si>
  <si>
    <t xml:space="preserve">        Beira Baixa</t>
  </si>
  <si>
    <t xml:space="preserve">        Viseu Dão-Lafões</t>
  </si>
  <si>
    <t xml:space="preserve">        Região de Leiria</t>
  </si>
  <si>
    <t xml:space="preserve">        Região de Coimbra</t>
  </si>
  <si>
    <t xml:space="preserve">        Região de Aveiro</t>
  </si>
  <si>
    <t xml:space="preserve">        Oeste</t>
  </si>
  <si>
    <t xml:space="preserve">      Centro</t>
  </si>
  <si>
    <t xml:space="preserve">        Terras de Trás-os-Montes</t>
  </si>
  <si>
    <t xml:space="preserve">        Douro</t>
  </si>
  <si>
    <t xml:space="preserve">        Tâmega e Sousa</t>
  </si>
  <si>
    <t xml:space="preserve">        Alto Tâmega</t>
  </si>
  <si>
    <t xml:space="preserve">        Área Metropolitana do Porto</t>
  </si>
  <si>
    <t xml:space="preserve">        Ave</t>
  </si>
  <si>
    <t xml:space="preserve">        Cávado</t>
  </si>
  <si>
    <t xml:space="preserve">        Alto Minho</t>
  </si>
  <si>
    <t xml:space="preserve">      Norte</t>
  </si>
  <si>
    <t>Arquitetura Religiosa</t>
  </si>
  <si>
    <t>Arquitetura Mista</t>
  </si>
  <si>
    <t>Arquitetura Militar</t>
  </si>
  <si>
    <t>Arquitetura  Civil</t>
  </si>
  <si>
    <t>Sítios Arqueológicos</t>
  </si>
  <si>
    <t xml:space="preserve">Tipologia </t>
  </si>
  <si>
    <t>Bens imóveis classificados, segundo a tipologia, por região (NUTS III), 2019-2020</t>
  </si>
  <si>
    <t>QUADRO 6.2.3</t>
  </si>
  <si>
    <t xml:space="preserve">   Região Autónoma dos Açores</t>
  </si>
  <si>
    <t>Pública</t>
  </si>
  <si>
    <t>Não Confirmada</t>
  </si>
  <si>
    <t>Mista</t>
  </si>
  <si>
    <t>Privada</t>
  </si>
  <si>
    <t>Entidade proprietária</t>
  </si>
  <si>
    <t>Bens imóveis classificados, segundo a entidade proprietária, por região (NUTS III), 2019-2020</t>
  </si>
  <si>
    <t>QUADRO 6.2.4</t>
  </si>
  <si>
    <r>
      <rPr>
        <b/>
        <sz val="8"/>
        <color rgb="FF000000"/>
        <rFont val="Arial Narrow"/>
        <family val="2"/>
      </rPr>
      <t>Fonte</t>
    </r>
    <r>
      <rPr>
        <b/>
        <sz val="8"/>
        <color indexed="8"/>
        <rFont val="Arial Narrow"/>
        <family val="2"/>
      </rPr>
      <t>:</t>
    </r>
    <r>
      <rPr>
        <sz val="8"/>
        <color indexed="8"/>
        <rFont val="Arial Narrow"/>
        <family val="2"/>
      </rPr>
      <t xml:space="preserve"> DGPC - Direcção-Geral do Património Cultural </t>
    </r>
  </si>
  <si>
    <t>Universidade de Coimbra – Alta e Sofia</t>
  </si>
  <si>
    <t>Sítios Pré-históricos de Arte Rupestres do Vale do Rio Côa e de Siega Verde</t>
  </si>
  <si>
    <t>Santuário do Bom Jesus de Braga</t>
  </si>
  <si>
    <t>Real Edifício de Mafra (Palácio, Basílica, Convento, Jardim do Cerco e Tapada)</t>
  </si>
  <si>
    <t>Paisagem da Cultura da Vinha da Ilha do Pico</t>
  </si>
  <si>
    <t>Paisagem Cultural de Sintra</t>
  </si>
  <si>
    <t>Mosteiro dos Jerónimos e Torre de Belém</t>
  </si>
  <si>
    <t>Mosteiro de Alcobaça</t>
  </si>
  <si>
    <t>Mosteiro da Batalha</t>
  </si>
  <si>
    <t>Floresta Laurissilva da Madeira</t>
  </si>
  <si>
    <t>Convento de Cristo, Tomar</t>
  </si>
  <si>
    <t>Cidade Fronteiriça e de Guarnição de Elvas e suas fortificações</t>
  </si>
  <si>
    <t>Centro Histórico do Porto, Ponte D. Luiz I e Mosteiro da Serra do Pilar</t>
  </si>
  <si>
    <t>Centro Histórico de Guimarães</t>
  </si>
  <si>
    <t>Centro Histórico de Évora</t>
  </si>
  <si>
    <t>Centro Histórico de Angra do Heroísmo</t>
  </si>
  <si>
    <t>Alto Douro Vinhateiro</t>
  </si>
  <si>
    <t>Ano</t>
  </si>
  <si>
    <t>Nome</t>
  </si>
  <si>
    <t>Património Mundial em Portugal classificado pela UNESCO e ano de classificação</t>
  </si>
  <si>
    <t>QUADRO 6.2.5</t>
  </si>
  <si>
    <t>Produção de figurado em barro de Estremoz</t>
  </si>
  <si>
    <t>Processo de confeção de Louça Preta de Bisalhães</t>
  </si>
  <si>
    <t>Manufatura de chocalhos</t>
  </si>
  <si>
    <t>Fado, canção urbana e popular de Portugal</t>
  </si>
  <si>
    <t>Dieta Mediterrânica</t>
  </si>
  <si>
    <t>Carnaval de Podence</t>
  </si>
  <si>
    <t>Cante Alentejano, canto polifónico do Alentejo, sul de Portugal</t>
  </si>
  <si>
    <t>Arte da Falcoaria</t>
  </si>
  <si>
    <t>Património Imaterial em Portugal classificado pela UNESCO, e ano da classificação</t>
  </si>
  <si>
    <t>QUADRO 6.2.6</t>
  </si>
  <si>
    <r>
      <rPr>
        <b/>
        <sz val="8"/>
        <color rgb="FF000000"/>
        <rFont val="Arial Narrow"/>
        <family val="2"/>
      </rPr>
      <t>Fonte</t>
    </r>
    <r>
      <rPr>
        <sz val="8"/>
        <color rgb="FF000000"/>
        <rFont val="Arial Narrow"/>
        <family val="2"/>
      </rPr>
      <t>:</t>
    </r>
    <r>
      <rPr>
        <sz val="8"/>
        <color indexed="8"/>
        <rFont val="Arial Narrow"/>
        <family val="2"/>
      </rPr>
      <t xml:space="preserve"> Comissão Europeia (http://ec.europa.eu/programmes/creative-europe/actions/capitals-culture_en.htm)</t>
    </r>
  </si>
  <si>
    <t>Galway (Irlanda)</t>
  </si>
  <si>
    <t>Lile (França)</t>
  </si>
  <si>
    <t>Rijeka (Croácia)</t>
  </si>
  <si>
    <t>Génova (Itália)</t>
  </si>
  <si>
    <t>Matera (Itália)</t>
  </si>
  <si>
    <t>Granz (Áustria)</t>
  </si>
  <si>
    <t>Plovdiv (Bulgária)</t>
  </si>
  <si>
    <t>Salamanca (Espanha)</t>
  </si>
  <si>
    <t>Valeta (Malta)</t>
  </si>
  <si>
    <t>Bruges (Bélgica)</t>
  </si>
  <si>
    <t xml:space="preserve">Leuvarda/Leeuwarden (Holanda) </t>
  </si>
  <si>
    <t>Roterdão (Holanda)</t>
  </si>
  <si>
    <t>Pafos (Chipre)</t>
  </si>
  <si>
    <t>Porto (Portugal)</t>
  </si>
  <si>
    <t>Aarhus (Dinamarca)</t>
  </si>
  <si>
    <t>Santiago de Compostela (Espanha)</t>
  </si>
  <si>
    <t>Bréslavia/Wrocław (Polónia)</t>
  </si>
  <si>
    <t>Praga (Chéquia)</t>
  </si>
  <si>
    <t>Donostia-San Sebastián (Espanha)</t>
  </si>
  <si>
    <t>Reiquiavique (Islândia)</t>
  </si>
  <si>
    <t>Pilsen/Plzeň (Chéquia)</t>
  </si>
  <si>
    <t>Cracóvia (Polónia)</t>
  </si>
  <si>
    <t>Mons (Bélgica)</t>
  </si>
  <si>
    <t>Helsínquia (Finlândia)</t>
  </si>
  <si>
    <t>Umea (Suécia)</t>
  </si>
  <si>
    <t>Bruxelas (Bélgica)</t>
  </si>
  <si>
    <t>Riga (Letónia)</t>
  </si>
  <si>
    <t>Bolonha (Itália)</t>
  </si>
  <si>
    <t>Kosice (Eslováquia)</t>
  </si>
  <si>
    <t>Bergen (Noruega)</t>
  </si>
  <si>
    <t>Marselha (França)</t>
  </si>
  <si>
    <t>Avinhão (França)</t>
  </si>
  <si>
    <t>Maribor (Eslovénia)</t>
  </si>
  <si>
    <t>Veimar (Alemanha)</t>
  </si>
  <si>
    <t>Guimarães (Portugal)</t>
  </si>
  <si>
    <t>Estocolmo (Suécia)</t>
  </si>
  <si>
    <t>Taline (Estónia)</t>
  </si>
  <si>
    <t>Salónica (Grécia)</t>
  </si>
  <si>
    <t>Turku (Finlândia)</t>
  </si>
  <si>
    <t>Copenhaga (Dinamarca)</t>
  </si>
  <si>
    <t>Istambul (Turquia)</t>
  </si>
  <si>
    <t>Luxemburgo (Luxemburgo)</t>
  </si>
  <si>
    <t>Pécs (Hungria)</t>
  </si>
  <si>
    <t>Lisboa (Portugal)</t>
  </si>
  <si>
    <t>Essen (Alemanha)</t>
  </si>
  <si>
    <t>Antuérpia (Bélgica)</t>
  </si>
  <si>
    <t>Líncia/Linz (Áustria)</t>
  </si>
  <si>
    <t>Madrid (Espanha)</t>
  </si>
  <si>
    <t>Vilnius (Lituânia)</t>
  </si>
  <si>
    <t>Dublin (Irlanda)</t>
  </si>
  <si>
    <t>Stavanger (Noruega)</t>
  </si>
  <si>
    <t>Glasgow (Reino Unido)</t>
  </si>
  <si>
    <t>Liverpool (Reino Unido)</t>
  </si>
  <si>
    <t>Paris (França)</t>
  </si>
  <si>
    <t>Sibiu (Roménia)</t>
  </si>
  <si>
    <t>Berlim (Alemanha)</t>
  </si>
  <si>
    <t>Amesterdão (Holanda)</t>
  </si>
  <si>
    <t>Patras (Grécia)</t>
  </si>
  <si>
    <t>Florença (Itália)</t>
  </si>
  <si>
    <t>Cork (Irlanda)</t>
  </si>
  <si>
    <t>Atenas (Grécia)</t>
  </si>
  <si>
    <t>Capital Europeia da Cultura</t>
  </si>
  <si>
    <t>Capital Europeia da Cultura, 1985-2020</t>
  </si>
  <si>
    <t>QUADRO 6.2.7</t>
  </si>
  <si>
    <t>6.1.1 - Situação dos Museus observados</t>
  </si>
  <si>
    <t>6.1.3 - Museus, segundo o funcionamento, por tipologia</t>
  </si>
  <si>
    <t>6.1.4 - Museus, segundo o funcionamento, por região (NUTS II)</t>
  </si>
  <si>
    <t xml:space="preserve">6.1.2 - Museus, segundo os critérios de seleção, por tipologia </t>
  </si>
  <si>
    <t>6.1.5 - Controlo dos visitantes nos Museus, por tipologia</t>
  </si>
  <si>
    <t>6.1.6 - Visitantes dos Museus, por tipologia</t>
  </si>
  <si>
    <t xml:space="preserve">6.1.7 - Visitantes dos Museus, por região (NUTS II) </t>
  </si>
  <si>
    <t>6.1.8 - Museus, segundo o tipo dominante de bens, por tipologia</t>
  </si>
  <si>
    <t>6.1.8 - Museus, segundo o tipo dominante de bens, por tipologia - (continuação)</t>
  </si>
  <si>
    <t>6.1.9 - Número de bens dos Museus, segundo o tipo dominante dos bens, por tipologia</t>
  </si>
  <si>
    <t>6.1.10 - Número de bens dos Museus, segundo o tipo dominante dos bens, por região (NUTS II)</t>
  </si>
  <si>
    <t>6.1.11 - Pessoal ao serviço, remunerado, não remunerado e pessoal voluntário nos Museus, por tipologia</t>
  </si>
  <si>
    <t>6.1.11 - Pessoal ao serviço, remunerado, não remunerado e pessoal voluntário nos Museus, por tipologia - (continuação)</t>
  </si>
  <si>
    <r>
      <t xml:space="preserve">Atividades orientadas para os visitantes </t>
    </r>
    <r>
      <rPr>
        <b/>
        <vertAlign val="superscript"/>
        <sz val="8"/>
        <color theme="0"/>
        <rFont val="Arial Narrow"/>
        <family val="2"/>
      </rPr>
      <t>(1)</t>
    </r>
  </si>
  <si>
    <t xml:space="preserve">6.1.12 - Museus, segundo as actividades orientadas para os visitantes, por tipologia </t>
  </si>
  <si>
    <t>6.1.12 - Museus, segundo as actividades orientadas para os visitantes, por tipologia - (continuação)</t>
  </si>
  <si>
    <t xml:space="preserve">6.1.13 - Serviço educativo dos Museus, por tipologia </t>
  </si>
  <si>
    <t xml:space="preserve">6.1.14 - Museus polinucleados e número de núcleos, por tipologia </t>
  </si>
  <si>
    <t>6.1.15 - Museus segundo a personalidade jurídica, por tipologia</t>
  </si>
  <si>
    <t>6.1.16 - Forma jurídica do espaço ou entidade de que o museu depende, por tipologia</t>
  </si>
  <si>
    <t>6.1.16 - Forma jurídica do espaço ou entidade de que o museu depende, por tipologia - (continuação)</t>
  </si>
  <si>
    <t>6.2.1 - Bens imóveis classificados, segundo a categoria, por região (NUTS III), 2019-2020</t>
  </si>
  <si>
    <r>
      <t xml:space="preserve">Bens imóveis classificados </t>
    </r>
    <r>
      <rPr>
        <b/>
        <vertAlign val="superscript"/>
        <sz val="8"/>
        <color theme="0"/>
        <rFont val="Arial Narrow"/>
        <family val="2"/>
      </rPr>
      <t>(1 )</t>
    </r>
    <r>
      <rPr>
        <b/>
        <sz val="8"/>
        <color theme="0"/>
        <rFont val="Arial Narrow"/>
        <family val="2"/>
      </rPr>
      <t>, segundo a categoria de proteção, por região (NUTS III), 2019-2020</t>
    </r>
  </si>
  <si>
    <t>6.2.2 - Bens imóveis classificados, segundo a categoria de proteção, por região (NUTS III), 2019-2020</t>
  </si>
  <si>
    <t>6.2.3 - Bens imóveis classificados, segundo a tipologia, por região (NUTS III), 2019-2020</t>
  </si>
  <si>
    <t>6.2.4 - Bens imóveis classificados, segundo a entidade proprietária, por região (NUTS III), 2019-2020</t>
  </si>
  <si>
    <t>6.2.5 - Património Mundial em Portugal classificado pela UNESCO e ano de classificação</t>
  </si>
  <si>
    <t>6.2.6 - Património Imaterial em Portugal classificado pela UNESCO, e ano da classificação</t>
  </si>
  <si>
    <t>6.2.7 - Capital Europeia da Cultura, 1985-2020</t>
  </si>
  <si>
    <t>Autores representados (N.º) nas galerias de arte e outros espaços de exposições temporárias por Localização geográfica (NUTS - 2013); Anual</t>
  </si>
  <si>
    <t>Obras expostas (N.º) nas galerias de arte e outros espaços de exposições temporárias por Localização geográfica (NUTS - 2013); Anual</t>
  </si>
  <si>
    <t>Exposições realizadas (N.º) nas galerias de arte e outros espaços de exposições temporárias por Localização geográfica (NUTS - 2013); Anual</t>
  </si>
  <si>
    <t>Galerias de arte e outros espaços de exposições temporárias (N.º) por Localização geográfica (NUTS - 2013); Anual</t>
  </si>
  <si>
    <r>
      <rPr>
        <b/>
        <sz val="8"/>
        <color rgb="FF000000"/>
        <rFont val="Arial Narrow"/>
        <family val="2"/>
      </rPr>
      <t>Fonte</t>
    </r>
    <r>
      <rPr>
        <sz val="8"/>
        <color rgb="FF000000"/>
        <rFont val="Arial Narrow"/>
        <family val="2"/>
      </rPr>
      <t xml:space="preserve">: </t>
    </r>
    <r>
      <rPr>
        <sz val="8"/>
        <color indexed="8"/>
        <rFont val="Arial Narrow"/>
        <family val="2"/>
      </rPr>
      <t>INE, I.P. - Inquérito às Galerias de Arte e Outros Espaços de Exposições Temporárias</t>
    </r>
  </si>
  <si>
    <t xml:space="preserve">       Região Autónoma da Madeira</t>
  </si>
  <si>
    <t xml:space="preserve">       Região Autónoma dos Açores</t>
  </si>
  <si>
    <t xml:space="preserve">              Algarve</t>
  </si>
  <si>
    <t xml:space="preserve">              Alentejo</t>
  </si>
  <si>
    <t xml:space="preserve">              Área Metropolitana de Lisboa</t>
  </si>
  <si>
    <t xml:space="preserve">              Centro</t>
  </si>
  <si>
    <t xml:space="preserve">              Norte</t>
  </si>
  <si>
    <t xml:space="preserve">       Continente</t>
  </si>
  <si>
    <t>espaços</t>
  </si>
  <si>
    <t>representados/as</t>
  </si>
  <si>
    <t>expostas</t>
  </si>
  <si>
    <t>Coletivas</t>
  </si>
  <si>
    <t>Individuais</t>
  </si>
  <si>
    <t>e outros</t>
  </si>
  <si>
    <t>Autores/as</t>
  </si>
  <si>
    <t>Obras</t>
  </si>
  <si>
    <t>de arte</t>
  </si>
  <si>
    <t>Galerias</t>
  </si>
  <si>
    <t>Exposições realizadas</t>
  </si>
  <si>
    <t>Ano e Âmbito geográfico</t>
  </si>
  <si>
    <t>Exposições, obras expostas e autores representados, por região (NUTS II), 2012 - 2020</t>
  </si>
  <si>
    <t>QUADRO 7.1.1</t>
  </si>
  <si>
    <t xml:space="preserve">    Região Autónoma da Madeira</t>
  </si>
  <si>
    <t xml:space="preserve">    Região Autónoma dos Açores</t>
  </si>
  <si>
    <t xml:space="preserve">          Algarve</t>
  </si>
  <si>
    <t xml:space="preserve">          Alentejo</t>
  </si>
  <si>
    <t xml:space="preserve">          Área Metropolitana de Lisboa</t>
  </si>
  <si>
    <t xml:space="preserve">          Centro</t>
  </si>
  <si>
    <t xml:space="preserve">          Norte</t>
  </si>
  <si>
    <t xml:space="preserve">     Continente</t>
  </si>
  <si>
    <t>Desenho</t>
  </si>
  <si>
    <t>Decoração / Artesanato</t>
  </si>
  <si>
    <t>Colecionação e Comemorativa</t>
  </si>
  <si>
    <t xml:space="preserve">Cinematografia </t>
  </si>
  <si>
    <t>Cerâmica</t>
  </si>
  <si>
    <t>Número de obras expostas nas galerias de arte e outros espaços de exposições temporárias, segundo a classificação das obras, por região (NUTS II)</t>
  </si>
  <si>
    <t>QUADRO 7.1.2</t>
  </si>
  <si>
    <t xml:space="preserve">           Algarve</t>
  </si>
  <si>
    <t xml:space="preserve">           Alentejo</t>
  </si>
  <si>
    <t xml:space="preserve">           Área Metropolitana de Lisboa</t>
  </si>
  <si>
    <t xml:space="preserve">           Centro</t>
  </si>
  <si>
    <t xml:space="preserve">           Norte</t>
  </si>
  <si>
    <t>Ilustração</t>
  </si>
  <si>
    <t>Grafismo e Gravura</t>
  </si>
  <si>
    <t>Escultura</t>
  </si>
  <si>
    <t xml:space="preserve">Equipamento/ Instalação </t>
  </si>
  <si>
    <t>Documental</t>
  </si>
  <si>
    <t>Número de obras expostas nas galerias de arte e outros espaços de exposições temporárias, segundo a classificação das obras, por região (NUTS II)  - continuação</t>
  </si>
  <si>
    <t>Tapeçaria e Vitral</t>
  </si>
  <si>
    <t>Pintura</t>
  </si>
  <si>
    <t>Ourivesaria/ Joalharia</t>
  </si>
  <si>
    <t>Música/ Instrumentos musicais</t>
  </si>
  <si>
    <t>Multimédia</t>
  </si>
  <si>
    <t>Número de obras expostas nas galerias de arte e outros espaços de exposições temporárias, segundo a classificação das obras, por região (NUTS II) - continuação</t>
  </si>
  <si>
    <t/>
  </si>
  <si>
    <t>Outros espaços</t>
  </si>
  <si>
    <t>Galeria de arte comercial</t>
  </si>
  <si>
    <t>Espaço de exposição sem fins lucrativos</t>
  </si>
  <si>
    <t>Espaço de exposição com fins lucrativos</t>
  </si>
  <si>
    <t>Tipo de espaço</t>
  </si>
  <si>
    <t xml:space="preserve">Tipo de espaço das galerias de arte e outros espaços de exposições temporárias, por região (NUTS II) </t>
  </si>
  <si>
    <t>QUADRO 7.1.3</t>
  </si>
  <si>
    <t>(1) Cada espaço pode ter mais do que um tipo de obra exposta.</t>
  </si>
  <si>
    <t xml:space="preserve">   Outras </t>
  </si>
  <si>
    <t xml:space="preserve">   Vitral </t>
  </si>
  <si>
    <t xml:space="preserve">   Tapeçaria </t>
  </si>
  <si>
    <t xml:space="preserve">   Pintura</t>
  </si>
  <si>
    <t xml:space="preserve">   Ourivesaria/Joalharia </t>
  </si>
  <si>
    <t xml:space="preserve">   Música/Instrumentos musicais </t>
  </si>
  <si>
    <t xml:space="preserve">   Multimédia</t>
  </si>
  <si>
    <t xml:space="preserve">   Ilustração </t>
  </si>
  <si>
    <t xml:space="preserve">   Gravura</t>
  </si>
  <si>
    <t xml:space="preserve">   Grafismo </t>
  </si>
  <si>
    <t xml:space="preserve">   Fotografia</t>
  </si>
  <si>
    <t xml:space="preserve">   Escultura </t>
  </si>
  <si>
    <t xml:space="preserve">   Equipamento/ Instalação</t>
  </si>
  <si>
    <t xml:space="preserve">   Documental</t>
  </si>
  <si>
    <t xml:space="preserve">   Desenho</t>
  </si>
  <si>
    <t xml:space="preserve">   Decoração/Artesanato </t>
  </si>
  <si>
    <t xml:space="preserve">   Comemorativa </t>
  </si>
  <si>
    <t xml:space="preserve">   Colecionação </t>
  </si>
  <si>
    <t xml:space="preserve">   Cinematografia </t>
  </si>
  <si>
    <t xml:space="preserve">   Cerâmica </t>
  </si>
  <si>
    <t>lucrativos</t>
  </si>
  <si>
    <t>comercial</t>
  </si>
  <si>
    <t>sem fins</t>
  </si>
  <si>
    <t>Outros</t>
  </si>
  <si>
    <t>Galeria de arte</t>
  </si>
  <si>
    <t>obras expostas</t>
  </si>
  <si>
    <t>Espaço de exposição</t>
  </si>
  <si>
    <t>Com fins lucrativos</t>
  </si>
  <si>
    <t>Classificação das</t>
  </si>
  <si>
    <t>Obras expostas nas galerias de arte e outros espaços de exposições temporárias, segundo a natureza dos espaços de exposição, por classificação das obras</t>
  </si>
  <si>
    <t>QUADRO 7.1.4</t>
  </si>
  <si>
    <t xml:space="preserve">   Outra localização</t>
  </si>
  <si>
    <t xml:space="preserve">   Instalações da Câmara Municipal</t>
  </si>
  <si>
    <t xml:space="preserve">   Instalações da Junta de Freguesia</t>
  </si>
  <si>
    <t xml:space="preserve">   Estabelecimento de ensino</t>
  </si>
  <si>
    <t xml:space="preserve">   Biblioteca</t>
  </si>
  <si>
    <t xml:space="preserve">   Museu</t>
  </si>
  <si>
    <t xml:space="preserve">   Centro cultural</t>
  </si>
  <si>
    <t xml:space="preserve">   Edifício ou espaço próprio</t>
  </si>
  <si>
    <t>Localização do espaço</t>
  </si>
  <si>
    <t xml:space="preserve"> Localização das galerias de arte e outros espaços de exposições temporárias, por tipo de espaço</t>
  </si>
  <si>
    <t>QUADRO 7.1.5</t>
  </si>
  <si>
    <r>
      <t>(1)</t>
    </r>
    <r>
      <rPr>
        <b/>
        <sz val="8"/>
        <color indexed="8"/>
        <rFont val="Arial Narrow"/>
        <family val="2"/>
      </rPr>
      <t xml:space="preserve"> </t>
    </r>
    <r>
      <rPr>
        <sz val="8"/>
        <color indexed="8"/>
        <rFont val="Arial Narrow"/>
        <family val="2"/>
      </rPr>
      <t>Uma exposição pode ser promovida por mais do que uma entidade.</t>
    </r>
  </si>
  <si>
    <t xml:space="preserve"> sem fins</t>
  </si>
  <si>
    <t xml:space="preserve"> com fins</t>
  </si>
  <si>
    <t>local</t>
  </si>
  <si>
    <t>regional</t>
  </si>
  <si>
    <t>central</t>
  </si>
  <si>
    <t>coletiva</t>
  </si>
  <si>
    <t>tração</t>
  </si>
  <si>
    <t>singular ou</t>
  </si>
  <si>
    <t>Adminis-</t>
  </si>
  <si>
    <t xml:space="preserve">Pessoa </t>
  </si>
  <si>
    <t xml:space="preserve"> Exposições realizadas segundo a entidade promotora(1), por região (Nuts II)</t>
  </si>
  <si>
    <t>QUADRO 7.1.6</t>
  </si>
  <si>
    <t>7.1.1 - Exposições, obras expostas e autores representados, por região (NUTS II), 2012 - 2020</t>
  </si>
  <si>
    <t>7.1.2 - Número de obras expostas nas galerias de arte e outros espaços de exposições temporárias, segundo a classificação das obras, por região (NUTS II)</t>
  </si>
  <si>
    <t>7.1.2 - Número de obras expostas nas galerias de arte e outros espaços de exposições temporárias, segundo a classificação das obras, por região (NUTS II)  - (continuação 1)</t>
  </si>
  <si>
    <t>7.1.2 - Número de obras expostas nas galerias de arte e outros espaços de exposições temporárias, segundo a classificação das obras, por região (NUTS II)  - (continuação 2)</t>
  </si>
  <si>
    <t xml:space="preserve">7.1.3 - Tipo de espaço das galerias de arte e outros espaços de exposições temporárias, por região (NUTS II) </t>
  </si>
  <si>
    <r>
      <t xml:space="preserve">Obras expostas </t>
    </r>
    <r>
      <rPr>
        <b/>
        <vertAlign val="superscript"/>
        <sz val="8"/>
        <color theme="0"/>
        <rFont val="Arial Narrow"/>
        <family val="2"/>
      </rPr>
      <t>(1)</t>
    </r>
    <r>
      <rPr>
        <b/>
        <sz val="8"/>
        <color theme="0"/>
        <rFont val="Arial Narrow"/>
        <family val="2"/>
      </rPr>
      <t xml:space="preserve"> por tipo e espaço</t>
    </r>
  </si>
  <si>
    <t>7.1.4 - Obras expostas nas galerias de arte e outros espaços de exposições temporárias, segundo a natureza dos espaços de exposição, por classificação das obras</t>
  </si>
  <si>
    <t>7.1.5 - Localização das galerias de arte e outros espaços de exposições temporárias, por tipo de espaço</t>
  </si>
  <si>
    <t>7.1.6 - Exposições realizadas segundo a entidade promotora(1), por região (Nuts II)</t>
  </si>
  <si>
    <r>
      <rPr>
        <b/>
        <sz val="8"/>
        <color rgb="FF000000"/>
        <rFont val="Arial Narrow"/>
        <family val="2"/>
      </rPr>
      <t>Fonte</t>
    </r>
    <r>
      <rPr>
        <sz val="8"/>
        <color rgb="FF000000"/>
        <rFont val="Arial Narrow"/>
        <family val="2"/>
      </rPr>
      <t>: I</t>
    </r>
    <r>
      <rPr>
        <sz val="8"/>
        <color indexed="8"/>
        <rFont val="Arial Narrow"/>
        <family val="2"/>
      </rPr>
      <t>NE, I.P. - Inquérito às Publicações Periódicas</t>
    </r>
  </si>
  <si>
    <t xml:space="preserve">      Área Metropolitana de Lisboa</t>
  </si>
  <si>
    <t>Outra situação</t>
  </si>
  <si>
    <t>Cancelada</t>
  </si>
  <si>
    <t>Suspensa</t>
  </si>
  <si>
    <t>Editada</t>
  </si>
  <si>
    <t>Situação das publicações</t>
  </si>
  <si>
    <t xml:space="preserve"> Situação das publicações periódicas, por região (NUTS II)</t>
  </si>
  <si>
    <t>QUADRO 8.1.1</t>
  </si>
  <si>
    <t>Publicações periódicas (N.º) por Tipo de publicação periódica; Anual</t>
  </si>
  <si>
    <t xml:space="preserve">      Outro</t>
  </si>
  <si>
    <t xml:space="preserve">      Anuário</t>
  </si>
  <si>
    <t xml:space="preserve">      Boletim</t>
  </si>
  <si>
    <t xml:space="preserve">      Revista</t>
  </si>
  <si>
    <t xml:space="preserve">      Jornal</t>
  </si>
  <si>
    <t>Papel e eletrónico simultaneamente</t>
  </si>
  <si>
    <t xml:space="preserve">Papel </t>
  </si>
  <si>
    <t xml:space="preserve">Suporte de difusão </t>
  </si>
  <si>
    <t>Tipo de publicação</t>
  </si>
  <si>
    <t>Publicações periódicas segundo o suporte de difusão,
 por tipo de publicação</t>
  </si>
  <si>
    <t>QUADRO 8.1.2</t>
  </si>
  <si>
    <t>Publicações periódicas (N.º) por Localização geográfica (NUTS - 2013); Anual</t>
  </si>
  <si>
    <t>Publicações periódicas segundo o suporte de difusão, por região (NUTS II)</t>
  </si>
  <si>
    <t>QUADRO 8.1.3</t>
  </si>
  <si>
    <t>Exemplares vendidos de publicações periódicas (N.º) por Localização geográfica (NUTS - 2013); Anual</t>
  </si>
  <si>
    <t>Circulação total de publicações periódicas (N.º) por Localização geográfica (NUTS - 2013); Anual</t>
  </si>
  <si>
    <t>Tiragem total de publicações periódicas (N.º) por Localização geográfica (NUTS - 2013); Anual</t>
  </si>
  <si>
    <t>Edições de publicações periódicas (N.º) por Localização geográfica (NUTS - 2013); Anual</t>
  </si>
  <si>
    <r>
      <rPr>
        <b/>
        <sz val="8"/>
        <color rgb="FF000000"/>
        <rFont val="Arial Narrow"/>
        <family val="2"/>
      </rPr>
      <t>Fonte</t>
    </r>
    <r>
      <rPr>
        <sz val="8"/>
        <color indexed="8"/>
        <rFont val="Arial Narrow"/>
        <family val="2"/>
      </rPr>
      <t>: INE, I.P. - Inquérito às Publicações Periódicas</t>
    </r>
  </si>
  <si>
    <t>2015</t>
  </si>
  <si>
    <t>2014</t>
  </si>
  <si>
    <t>2013</t>
  </si>
  <si>
    <t>2012</t>
  </si>
  <si>
    <t>Exemplares distribuídos gratuitamente</t>
  </si>
  <si>
    <t>Total de exemplares vendidos</t>
  </si>
  <si>
    <t>Circulação total</t>
  </si>
  <si>
    <t>Tiragem total</t>
  </si>
  <si>
    <t>Edições anuais</t>
  </si>
  <si>
    <t>Publicações</t>
  </si>
  <si>
    <t>Número de publicações, tiragem e circulação total, exemplares vendidos e distribuídos gratuitamente,
por região (NUTS II), 2012 - 2020</t>
  </si>
  <si>
    <t>QUADRO 8.1.4</t>
  </si>
  <si>
    <t>Exemplares vendidos de publicações periódicas (N.º) por Tipo de publicação periódica; Anual</t>
  </si>
  <si>
    <t>Circulação total de publicações periódicas (N.º) por Tipo de publicação periódica; Anual</t>
  </si>
  <si>
    <t>Tiragem total de publicações periódicas (N.º) por Tipo de publicação periódica; Anual</t>
  </si>
  <si>
    <t>Edições de publicações periódicas (N.º) por Tipo de publicação periódica; Anual</t>
  </si>
  <si>
    <t xml:space="preserve"> Número de publicações, tiragem e circulação total, exemplares vendidos e distribuídos gratuitamente, por tipo de publicação </t>
  </si>
  <si>
    <t>QUADRO 8.1.5</t>
  </si>
  <si>
    <t>Média dos exemplares vendidos</t>
  </si>
  <si>
    <t>Circulação média por edição</t>
  </si>
  <si>
    <t>Tiragem média por edição</t>
  </si>
  <si>
    <t xml:space="preserve">Número de publicações, edições anuais, tiragem, circulação e média dos exemplares vendidos,
por região (NUTS II) </t>
  </si>
  <si>
    <t>QUADRO 8.1.6</t>
  </si>
  <si>
    <t xml:space="preserve"> Número de publicações, edições anuais, tiragem, circulação e média dos exemplares vendidos, por tipo de publicação</t>
  </si>
  <si>
    <t>QUADRO 8.1.7</t>
  </si>
  <si>
    <t>Publicações periódicas (N.º) por Periodicidade; Anual</t>
  </si>
  <si>
    <t>0</t>
  </si>
  <si>
    <t>Semanários</t>
  </si>
  <si>
    <t>Diários</t>
  </si>
  <si>
    <t xml:space="preserve"> Número de publicações, tiragem e circulação média por edição das publicações periódicas, 
por região (NUTS II)</t>
  </si>
  <si>
    <t>QUADRO 8.1.8</t>
  </si>
  <si>
    <t xml:space="preserve">       Outro</t>
  </si>
  <si>
    <t xml:space="preserve">       Anuário</t>
  </si>
  <si>
    <t xml:space="preserve">       Boletim</t>
  </si>
  <si>
    <t xml:space="preserve">       Revista</t>
  </si>
  <si>
    <t xml:space="preserve">       Jornal</t>
  </si>
  <si>
    <t xml:space="preserve"> Total</t>
  </si>
  <si>
    <t xml:space="preserve"> Número de publicações, tiragem e circulação média por edição das publicações periódicas, 
por tipo de publicação</t>
  </si>
  <si>
    <t>QUADRO 8.1.9</t>
  </si>
  <si>
    <t xml:space="preserve">         Mais de 100 000        "</t>
  </si>
  <si>
    <t xml:space="preserve">         50 001 - 100 000       "</t>
  </si>
  <si>
    <t xml:space="preserve">         30 001 - 50 000         "</t>
  </si>
  <si>
    <t xml:space="preserve">         20 001 - 30 000         "</t>
  </si>
  <si>
    <t xml:space="preserve">         10 001 - 20 000  exemplares</t>
  </si>
  <si>
    <t xml:space="preserve">         Até 10 000 exemplares</t>
  </si>
  <si>
    <t>Por circulação média</t>
  </si>
  <si>
    <t>Por tiragem média</t>
  </si>
  <si>
    <t>Escalões por edição</t>
  </si>
  <si>
    <t xml:space="preserve">Número de jornais segundo os escalões de tiragem e circulação média </t>
  </si>
  <si>
    <t>QUADRO 8.1.10</t>
  </si>
  <si>
    <t xml:space="preserve">         Mais de 100 000       "</t>
  </si>
  <si>
    <t>Revistas</t>
  </si>
  <si>
    <t>Número de revistas segundo os escalões de tiragem e circulação média</t>
  </si>
  <si>
    <t>QUADRO 8.1.11</t>
  </si>
  <si>
    <t>Bimensal</t>
  </si>
  <si>
    <t>Quinzenal</t>
  </si>
  <si>
    <t>Semanal</t>
  </si>
  <si>
    <t>Matutino</t>
  </si>
  <si>
    <t>Não diária</t>
  </si>
  <si>
    <t>Diária</t>
  </si>
  <si>
    <t>Publicações periódicas segundo a periodicidade, por região (NUTS II)</t>
  </si>
  <si>
    <t>QUADRO 8.1.12</t>
  </si>
  <si>
    <t>Anual</t>
  </si>
  <si>
    <t>Semestral</t>
  </si>
  <si>
    <t>Quadrimestral</t>
  </si>
  <si>
    <t>Trimestral</t>
  </si>
  <si>
    <t>Bimestral</t>
  </si>
  <si>
    <t>Mensal</t>
  </si>
  <si>
    <t>Publicações periódicas segundo a periodicidade, por região (NUTS II) - continuação</t>
  </si>
  <si>
    <t>Publicações periódicas segundo a periodicidade, por tipo de publicação</t>
  </si>
  <si>
    <t>QUADRO 8.1.13</t>
  </si>
  <si>
    <t>Publicações periódicas segundo a periodicidade, por tipo de publicação - continuação</t>
  </si>
  <si>
    <t xml:space="preserve">        Outro</t>
  </si>
  <si>
    <t xml:space="preserve">        Anuário</t>
  </si>
  <si>
    <t xml:space="preserve">        Boletim</t>
  </si>
  <si>
    <t xml:space="preserve">        Revista</t>
  </si>
  <si>
    <t xml:space="preserve">        Jornal</t>
  </si>
  <si>
    <t>Gestão, comércio, indústria e equipamento</t>
  </si>
  <si>
    <t>Medicina e saúde, engenharia e tecnologia</t>
  </si>
  <si>
    <t>Ciências aplicadas</t>
  </si>
  <si>
    <t>Matemática e ciências naturais</t>
  </si>
  <si>
    <t>Ciências   sociais e educação</t>
  </si>
  <si>
    <t>Religião e teologia</t>
  </si>
  <si>
    <t>Filosofia e psicologia</t>
  </si>
  <si>
    <t>Generalidades e reportagem</t>
  </si>
  <si>
    <t xml:space="preserve">Publicações periódicas segundo o tema do conteúdo principal, por tipo de publicação </t>
  </si>
  <si>
    <t>QUADRO 8.1.14</t>
  </si>
  <si>
    <t>Jogos e desporto</t>
  </si>
  <si>
    <t>Música e espetáculos</t>
  </si>
  <si>
    <t>Artes plásticas, gráficas, design e desenho</t>
  </si>
  <si>
    <t>Outros temas</t>
  </si>
  <si>
    <t>Geografia e viagens, história e biografia</t>
  </si>
  <si>
    <t>Línguas, linguística e literatura</t>
  </si>
  <si>
    <t>Artes, recreio, lazer e desporto</t>
  </si>
  <si>
    <t xml:space="preserve"> Jardinagem, horticultura e animais, economia doméstica</t>
  </si>
  <si>
    <t>Agricultura, silvicultura, caça e pesca</t>
  </si>
  <si>
    <t>Publicações periódicas segundo o tema do conteúdo principal, por tipo de publicação- continuação</t>
  </si>
  <si>
    <t>Bilingue</t>
  </si>
  <si>
    <t>Inglês</t>
  </si>
  <si>
    <t>Francês</t>
  </si>
  <si>
    <t>Espanhol</t>
  </si>
  <si>
    <t>Português</t>
  </si>
  <si>
    <t xml:space="preserve">Publicações periódicas segundo a língua dominante, por região (NUTS II) </t>
  </si>
  <si>
    <t>QUADRO 8.1.15</t>
  </si>
  <si>
    <t>Publicações periódicas segundo a língua dominante, por tipo de publicação</t>
  </si>
  <si>
    <t>QUADRO 8.1.16</t>
  </si>
  <si>
    <t>5 euros e mais</t>
  </si>
  <si>
    <t>De 3,51 a 4,99 euros</t>
  </si>
  <si>
    <t>De 1,51 a 3,50 euros</t>
  </si>
  <si>
    <t>De 0,51 a 1,50 euros</t>
  </si>
  <si>
    <t>Menor que 0,50 euros</t>
  </si>
  <si>
    <t xml:space="preserve">Preço de capa das edições regulares </t>
  </si>
  <si>
    <t>Gratuita</t>
  </si>
  <si>
    <t xml:space="preserve">Publicações periódicas segundo os escalões do preço de capa das edições regulares, 
por tipo de publicação </t>
  </si>
  <si>
    <t>QUADRO 8.1.17</t>
  </si>
  <si>
    <t xml:space="preserve">      Outra</t>
  </si>
  <si>
    <t xml:space="preserve">      Anual</t>
  </si>
  <si>
    <t xml:space="preserve">      Semestral</t>
  </si>
  <si>
    <t xml:space="preserve">      Quadrimestral</t>
  </si>
  <si>
    <t xml:space="preserve">      Trimestral</t>
  </si>
  <si>
    <t xml:space="preserve">      Bimestral</t>
  </si>
  <si>
    <t xml:space="preserve">      Mensal</t>
  </si>
  <si>
    <t xml:space="preserve">      Bimensal</t>
  </si>
  <si>
    <t xml:space="preserve">      Quinzenal</t>
  </si>
  <si>
    <t xml:space="preserve">      Semanal</t>
  </si>
  <si>
    <t xml:space="preserve">   Não Diária</t>
  </si>
  <si>
    <t xml:space="preserve">      Vespertino</t>
  </si>
  <si>
    <t xml:space="preserve">      Matutino</t>
  </si>
  <si>
    <t xml:space="preserve">   Diária</t>
  </si>
  <si>
    <t>Preço de capa das edições regulares</t>
  </si>
  <si>
    <t>Periodicidade</t>
  </si>
  <si>
    <t>Publicações periódicas segundo os escalões do preço de capa das edições regulares, 
por periodicidade</t>
  </si>
  <si>
    <t>QUADRO 8.1.18</t>
  </si>
  <si>
    <t>80 e mais anos</t>
  </si>
  <si>
    <t>De 40 a 79 anos</t>
  </si>
  <si>
    <t>De 20 a 39 anos</t>
  </si>
  <si>
    <t>De 16 a 19 anos</t>
  </si>
  <si>
    <t>De 1 a 15 anos</t>
  </si>
  <si>
    <t>Menos de 1 ano</t>
  </si>
  <si>
    <t xml:space="preserve">Publicações periódicas segundo o tempo de publicação, por região (NUTS II)  </t>
  </si>
  <si>
    <t>QUADRO 8.1.19</t>
  </si>
  <si>
    <t>Publicações periódicas segundo o tempo de publicação, por tipo de publicação</t>
  </si>
  <si>
    <t>QUADRO 8.1.20</t>
  </si>
  <si>
    <t>Produtos associados</t>
  </si>
  <si>
    <t>Donativos</t>
  </si>
  <si>
    <t>Publicidade</t>
  </si>
  <si>
    <t>Exemplares vendidos</t>
  </si>
  <si>
    <t>Total das despesas</t>
  </si>
  <si>
    <t>Receitas provenientes de</t>
  </si>
  <si>
    <t>Total Receitas</t>
  </si>
  <si>
    <t>Receitas e despesas das publicações periódicas, por região (NUTS II)</t>
  </si>
  <si>
    <t>QUADRO 8.1.21</t>
  </si>
  <si>
    <t xml:space="preserve"> Receitas e despesas das publicações periódicas, por tipo de publicação</t>
  </si>
  <si>
    <t>QUADRO 8.1.22</t>
  </si>
  <si>
    <t>8.1.1 - Situação das publicações periódicas, por região (NUTS II)</t>
  </si>
  <si>
    <t>8.1.2 - Publicações periódicas segundo o suporte de difusão,  por tipo de publicação</t>
  </si>
  <si>
    <t>8.1.3 - Publicações periódicas segundo o suporte de difusão, por região (NUTS II)</t>
  </si>
  <si>
    <t>8.1.4 - Número de publicações, tiragem e circulação total, exemplares vendidos e distribuídos gratuitamente,</t>
  </si>
  <si>
    <t xml:space="preserve">8.1.5 - Número de publicações, tiragem e circulação total, exemplares vendidos e distribuídos gratuitamente, por tipo de publicação </t>
  </si>
  <si>
    <t>8.1.6 - Número de publicações, edições anuais, tiragem, circulação e média dos exemplares vendidos,</t>
  </si>
  <si>
    <t>8.1.7 - Número de publicações, edições anuais, tiragem, circulação e média dos exemplares vendidos, por tipo de publicação</t>
  </si>
  <si>
    <t>8.1.8 - Número de publicações, tiragem e circulação média por edição das publicações periódicas, por região (NUTS II)</t>
  </si>
  <si>
    <t>8.1.9 - Número de publicações, tiragem e circulação média por edição das publicações periódicas, por tipo de publicação</t>
  </si>
  <si>
    <t xml:space="preserve">8.1.10 - Número de jornais segundo os escalões de tiragem e circulação média </t>
  </si>
  <si>
    <t>8.1.11 - Número de revistas segundo os escalões de tiragem e circulação média</t>
  </si>
  <si>
    <t>8.1.12 - Publicações periódicas segundo a periodicidade, por região (NUTS II)</t>
  </si>
  <si>
    <t>8.1.12 - Publicações periódicas segundo a periodicidade, por região (NUTS II) - (continuação)</t>
  </si>
  <si>
    <t>8.1.13 - Publicações periódicas segundo a periodicidade, por tipo de publicação</t>
  </si>
  <si>
    <t>8.1.13 - Publicações periódicas segundo a periodicidade, por tipo de publicação - (continuação)</t>
  </si>
  <si>
    <t xml:space="preserve">8.1.14 - Publicações periódicas segundo o tema do conteúdo principal, por tipo de publicação </t>
  </si>
  <si>
    <t>8.1.14 - Publicações periódicas segundo o tema do conteúdo principal, por tipo de publicação- (continuação)</t>
  </si>
  <si>
    <t xml:space="preserve">8.1.15 - Publicações periódicas segundo a língua dominante, por região (NUTS II) </t>
  </si>
  <si>
    <t>8.1.16 - Publicações periódicas segundo a língua dominante, por tipo de publicação</t>
  </si>
  <si>
    <t xml:space="preserve">8.1.17 - Publicações periódicas segundo os escalões do preço de capa das edições regulares, por tipo de publicação </t>
  </si>
  <si>
    <t>8.1.18 - Publicações periódicas segundo os escalões do preço de capa das edições regulares, por periodicidade</t>
  </si>
  <si>
    <t xml:space="preserve">8.1.19 - Publicações periódicas segundo o tempo de publicação, por região (NUTS II)  </t>
  </si>
  <si>
    <t>8.1.21 - Receitas e despesas das publicações periódicas, por região (NUTS II)</t>
  </si>
  <si>
    <t>8.1.22 - Receitas e despesas das publicações periódicas, por tipo de publicação</t>
  </si>
  <si>
    <r>
      <rPr>
        <sz val="8"/>
        <color rgb="FF000000"/>
        <rFont val="Arial Narrow"/>
        <family val="2"/>
      </rPr>
      <t>Fonte:</t>
    </r>
    <r>
      <rPr>
        <sz val="8"/>
        <color indexed="8"/>
        <rFont val="Arial Narrow"/>
        <family val="2"/>
      </rPr>
      <t xml:space="preserve"> ICA - Instituto do Cinema e do Audiovisual, I.P.</t>
    </r>
  </si>
  <si>
    <t>(2) Inclui os filmes 100% nacionais e as co-produções maioritariamente nacionais.</t>
  </si>
  <si>
    <t>(1) Filmes concluídos com o apoio financeiro do ICA - Instituto do Cinema e Audiovisual, I.P.</t>
  </si>
  <si>
    <t xml:space="preserve">     Curta Metragem</t>
  </si>
  <si>
    <t xml:space="preserve">     Longa Metragem</t>
  </si>
  <si>
    <t xml:space="preserve">     Animação</t>
  </si>
  <si>
    <t xml:space="preserve">     Documentário</t>
  </si>
  <si>
    <t>1 Rv</t>
  </si>
  <si>
    <t>3 Rv</t>
  </si>
  <si>
    <t>18 Rv</t>
  </si>
  <si>
    <t>34 Rv</t>
  </si>
  <si>
    <t xml:space="preserve">     Ficção</t>
  </si>
  <si>
    <t>FILMES ESTREADOS</t>
  </si>
  <si>
    <r>
      <t>FILMES PRODUZIDOS DE AUTORIA NACIONAL</t>
    </r>
    <r>
      <rPr>
        <vertAlign val="superscript"/>
        <sz val="8"/>
        <color indexed="8"/>
        <rFont val="Arial Narrow"/>
        <family val="2"/>
      </rPr>
      <t>(1) (2)</t>
    </r>
  </si>
  <si>
    <r>
      <t>FILMES PRODUZIDOS</t>
    </r>
    <r>
      <rPr>
        <vertAlign val="superscript"/>
        <sz val="8"/>
        <color indexed="8"/>
        <rFont val="Arial Narrow"/>
        <family val="2"/>
      </rPr>
      <t>(1)</t>
    </r>
  </si>
  <si>
    <t>10 Rv</t>
  </si>
  <si>
    <t>21 Rv</t>
  </si>
  <si>
    <t xml:space="preserve">     Curta Metragem </t>
  </si>
  <si>
    <t xml:space="preserve">     Longa Metragem </t>
  </si>
  <si>
    <t>6 Rv</t>
  </si>
  <si>
    <t>5 Rv</t>
  </si>
  <si>
    <t>26 Rv</t>
  </si>
  <si>
    <t>14 Rv</t>
  </si>
  <si>
    <t>16 Rv</t>
  </si>
  <si>
    <t>28 Rv</t>
  </si>
  <si>
    <t>23 Rv</t>
  </si>
  <si>
    <t>FILMES APOIADOS</t>
  </si>
  <si>
    <t>Obras cinematográficas</t>
  </si>
  <si>
    <t>Produção cinematográfica em Portugal, 2016-2020</t>
  </si>
  <si>
    <t>QUADRO 9.1.1</t>
  </si>
  <si>
    <t>Espectadores de cinema por habitante por Localização geográfica (NUTS - 2013); Anual</t>
  </si>
  <si>
    <t>Receitas de cinema por Localização geográfica (NUTS - 2013); Anual</t>
  </si>
  <si>
    <t>Espectadores de cinema por Localização geográfica (NUTS - 2013); Anual</t>
  </si>
  <si>
    <t>Sessões de cinema por Localização geográfica (NUTS - 2013); Anual</t>
  </si>
  <si>
    <t>Lotação dos recintos de cinema  por Localização geográfica (NUTS - 2013); Anual</t>
  </si>
  <si>
    <t>Ecrãs de cinema por Localização geográfica (NUTS - 2013); Anual</t>
  </si>
  <si>
    <t>Recintos de cinema por Localização geográfica (NUTS - 2013); Anual</t>
  </si>
  <si>
    <r>
      <rPr>
        <b/>
        <sz val="8"/>
        <color rgb="FF000000"/>
        <rFont val="Arial Narrow"/>
        <family val="2"/>
      </rPr>
      <t>Fonte</t>
    </r>
    <r>
      <rPr>
        <sz val="8"/>
        <color rgb="FF000000"/>
        <rFont val="Arial Narrow"/>
        <family val="2"/>
      </rPr>
      <t>:</t>
    </r>
    <r>
      <rPr>
        <sz val="8"/>
        <color indexed="8"/>
        <rFont val="Arial Narrow"/>
        <family val="2"/>
      </rPr>
      <t xml:space="preserve"> ICA - Instituto do Cinema e do Audiovisual, I.P.</t>
    </r>
  </si>
  <si>
    <t>Nota: Devido aos arredondamentos, o total das  receitas, poderá não ser igual à soma dos parciais.</t>
  </si>
  <si>
    <t>Em 2018, os dados da R.A. dos Açores não incluem informação de recintos cujas bilheteiras ainda não se encontram informatizadas, como é o caso dos recintos dos municípios de Horta, Lages do Pico e Velas.</t>
  </si>
  <si>
    <t>(1) A informação respeita aos Recintos que enviaram informação ao ICA - Instituto do Cinema e do Audiovisual, de acordo com o projeto de informatização das bilheteiras (Decreto-Lei Nº. 125/2003 de 20 junho).</t>
  </si>
  <si>
    <t xml:space="preserve">R. A. da Madeira   </t>
  </si>
  <si>
    <t>R. A. dos Açores</t>
  </si>
  <si>
    <t xml:space="preserve">  Continente</t>
  </si>
  <si>
    <t>geográfico</t>
  </si>
  <si>
    <t>Receitas</t>
  </si>
  <si>
    <t>Taxa de Ocupação</t>
  </si>
  <si>
    <t>Espectadores</t>
  </si>
  <si>
    <t>Sessões</t>
  </si>
  <si>
    <t>Lotação</t>
  </si>
  <si>
    <t>Ecrãs</t>
  </si>
  <si>
    <t xml:space="preserve">Recintos </t>
  </si>
  <si>
    <t>Âmbito</t>
  </si>
  <si>
    <t>QUADRO 9.2.1</t>
  </si>
  <si>
    <t>Receitas de cinema por Origem dos filmes exibidos; Anual</t>
  </si>
  <si>
    <t>Espectadores de cinema por Origem dos filmes exibidos; Anual</t>
  </si>
  <si>
    <t>Sessões de cinema por Origem dos filmes exibidos; Anual</t>
  </si>
  <si>
    <t>Nota: Devido aos arrendondamentos, o total pode não ser igual à soma dos parciais.</t>
  </si>
  <si>
    <t>(1) A informação respeita aos Recintos que enviaram informação ao ICA - Instituto do Cinema e do Audiovisual, I.P., de acordo com o projeto de informatização das bilheteiras (Decreto-Lei Nº. 125/2003 de 20 junho).</t>
  </si>
  <si>
    <t xml:space="preserve">      Outras Coproduções</t>
  </si>
  <si>
    <t xml:space="preserve">      Países Europeus/EUA</t>
  </si>
  <si>
    <t xml:space="preserve">      Países Europeus</t>
  </si>
  <si>
    <t xml:space="preserve">  Total das Coproduções</t>
  </si>
  <si>
    <t xml:space="preserve">  Outros Países</t>
  </si>
  <si>
    <t xml:space="preserve">  EUA</t>
  </si>
  <si>
    <t>Reino Unido da Grã-Bretanha e Irlanda do Norte</t>
  </si>
  <si>
    <t xml:space="preserve">    Outros Países da Europa</t>
  </si>
  <si>
    <t>Outros da UE</t>
  </si>
  <si>
    <t>Itália</t>
  </si>
  <si>
    <t xml:space="preserve">    França</t>
  </si>
  <si>
    <t xml:space="preserve">    Espanha</t>
  </si>
  <si>
    <t xml:space="preserve">    Portugal</t>
  </si>
  <si>
    <t>União Europeia (EU-27)</t>
  </si>
  <si>
    <t xml:space="preserve">  Europa</t>
  </si>
  <si>
    <t xml:space="preserve"> Euros</t>
  </si>
  <si>
    <t>exibidos</t>
  </si>
  <si>
    <t>Filmes</t>
  </si>
  <si>
    <t>Origem dos filmes</t>
  </si>
  <si>
    <t>QUADRO 9.2.2</t>
  </si>
  <si>
    <t xml:space="preserve"> R. A. da Madeira   </t>
  </si>
  <si>
    <t xml:space="preserve"> R. A. dos Açores </t>
  </si>
  <si>
    <t>2º trimestre</t>
  </si>
  <si>
    <t>1º trimestre</t>
  </si>
  <si>
    <t>QUADRO 9.2.3</t>
  </si>
  <si>
    <t>Receitas de cinema por Localização geográfica (NUTS - 2013); Trimestral</t>
  </si>
  <si>
    <t>Espectadores de cinema por Localização geográfica (NUTS - 2013); Trimestral</t>
  </si>
  <si>
    <t>Sessões de cinema por Localização geográfica (NUTS - 2013); Trimestral</t>
  </si>
  <si>
    <t>(1) A informação respeita aos Recintos que enviaram informação ao ICA - Instituto do Cinema e do Audiovisual, de acordo com o projeto de informatização das bilheteiras (Decreto-Lei Nº 125/2003 de 20 de Junho).</t>
  </si>
  <si>
    <t>4º trimestre</t>
  </si>
  <si>
    <t>3º trimestre</t>
  </si>
  <si>
    <t>União Europeia (UE-27)</t>
  </si>
  <si>
    <t xml:space="preserve">QUADRO 9.2.4 </t>
  </si>
  <si>
    <t>Receitas de cinema por Origem dos filmes exibidos; Trimestral</t>
  </si>
  <si>
    <t>Espectadores de cinema por Origem dos filmes exibidos; Trimestral</t>
  </si>
  <si>
    <t>Sessões de cinema por Origem dos filmes exibidos; Trimestral</t>
  </si>
  <si>
    <r>
      <t xml:space="preserve">Cinema </t>
    </r>
    <r>
      <rPr>
        <b/>
        <vertAlign val="superscript"/>
        <sz val="8"/>
        <color theme="0"/>
        <rFont val="Arial Narrow"/>
        <family val="2"/>
      </rPr>
      <t>(1)</t>
    </r>
    <r>
      <rPr>
        <b/>
        <sz val="8"/>
        <color theme="0"/>
        <rFont val="Arial Narrow"/>
        <family val="2"/>
      </rPr>
      <t xml:space="preserve"> – Recintos, ecrãs, lotação, sessões, espectadores e receitas por região (NUTS II), 2010 - 2020</t>
    </r>
  </si>
  <si>
    <r>
      <t xml:space="preserve">Cinema </t>
    </r>
    <r>
      <rPr>
        <b/>
        <vertAlign val="superscript"/>
        <sz val="8"/>
        <color theme="0"/>
        <rFont val="Arial Narrow"/>
        <family val="2"/>
      </rPr>
      <t>(1)</t>
    </r>
    <r>
      <rPr>
        <b/>
        <sz val="8"/>
        <color theme="0"/>
        <rFont val="Arial Narrow"/>
        <family val="2"/>
      </rPr>
      <t xml:space="preserve"> –  Filmes exibidos, sessões, espectadores e receitas, por origem dos filmes exibidos</t>
    </r>
  </si>
  <si>
    <r>
      <t xml:space="preserve"> Cinema</t>
    </r>
    <r>
      <rPr>
        <b/>
        <vertAlign val="superscript"/>
        <sz val="8"/>
        <color theme="0"/>
        <rFont val="Arial Narrow"/>
        <family val="2"/>
      </rPr>
      <t xml:space="preserve"> (1)</t>
    </r>
    <r>
      <rPr>
        <b/>
        <sz val="8"/>
        <color theme="0"/>
        <rFont val="Arial Narrow"/>
        <family val="2"/>
      </rPr>
      <t xml:space="preserve"> – Sessões, espectadores e receitas, segundo o trimestre, por região (NUTS II) </t>
    </r>
  </si>
  <si>
    <r>
      <t xml:space="preserve"> Cinema</t>
    </r>
    <r>
      <rPr>
        <b/>
        <sz val="6"/>
        <color theme="0"/>
        <rFont val="Arial Narrow"/>
        <family val="2"/>
      </rPr>
      <t xml:space="preserve"> </t>
    </r>
    <r>
      <rPr>
        <b/>
        <vertAlign val="superscript"/>
        <sz val="8"/>
        <color theme="0"/>
        <rFont val="Arial Narrow"/>
        <family val="2"/>
      </rPr>
      <t xml:space="preserve">(1) </t>
    </r>
    <r>
      <rPr>
        <b/>
        <sz val="8"/>
        <color theme="0"/>
        <rFont val="Arial Narrow"/>
        <family val="2"/>
      </rPr>
      <t>– Sessões, espectadores e receitas, segundo o trimestre, por região (NUTS II) ) - continuação</t>
    </r>
  </si>
  <si>
    <r>
      <t xml:space="preserve"> Cinema </t>
    </r>
    <r>
      <rPr>
        <b/>
        <vertAlign val="superscript"/>
        <sz val="8"/>
        <color theme="0"/>
        <rFont val="Arial Narrow"/>
        <family val="2"/>
      </rPr>
      <t>(1)</t>
    </r>
    <r>
      <rPr>
        <b/>
        <sz val="8"/>
        <color theme="0"/>
        <rFont val="Arial Narrow"/>
        <family val="2"/>
      </rPr>
      <t xml:space="preserve"> – Sessões, espectadores e receitas,  segundo o trimestre, por origem dos filmes exibidos</t>
    </r>
  </si>
  <si>
    <r>
      <t xml:space="preserve"> Cinema </t>
    </r>
    <r>
      <rPr>
        <b/>
        <vertAlign val="superscript"/>
        <sz val="8"/>
        <color theme="0"/>
        <rFont val="Arial Narrow"/>
        <family val="2"/>
      </rPr>
      <t>(1)</t>
    </r>
    <r>
      <rPr>
        <b/>
        <sz val="8"/>
        <color theme="0"/>
        <rFont val="Arial Narrow"/>
        <family val="2"/>
      </rPr>
      <t xml:space="preserve"> – Sessões, espectadores/as e receitas,  segundo o trimestre, por origem dos filmes exibidos - continuação</t>
    </r>
  </si>
  <si>
    <t>9.1.1 - Produção cinematográfica em Portugal, 2016-2020</t>
  </si>
  <si>
    <t>9.2.2 - Cinema –  Filmes exibidos, sessões, espectadores e receitas, por origem dos filmes exibidos</t>
  </si>
  <si>
    <t xml:space="preserve">9.2.3 - Cinema – Sessões, espectadores e receitas, segundo o trimestre, por região (NUTS II) </t>
  </si>
  <si>
    <t>9.2.3 - Cinema – Sessões, espectadores e receitas, segundo o trimestre, por região (NUTS II) ) - (continuação)</t>
  </si>
  <si>
    <t>9.2.4 - Cinema – Sessões, espectadores e receitas,  segundo o trimestre, por origem dos filmes exibidos</t>
  </si>
  <si>
    <t>9.2.4 - Cinema – Sessões, espectadores/as e receitas,  segundo o trimestre, por origem dos filmes exibidos - (continuação)</t>
  </si>
  <si>
    <t>Valor médio dos bilhetes vendidos de espetáculos ao vivo (€) por Localização geográfica (NUTS - 2013); Anual</t>
  </si>
  <si>
    <t>Receitas de espectáculos ao vivo (€) por Modalidade de espectáculo (2011) e Tipo de sessão; Anual</t>
  </si>
  <si>
    <t>Espectadores de espectáculos ao vivo (N.º) por Modalidade de espectáculo (2011) e Tipo de sessão; Anual</t>
  </si>
  <si>
    <t>Bilhetes oferecidos de espectáculos ao vivo (N.º) por Modalidade de espectáculo (2011) e Tipo de sessão; Anual</t>
  </si>
  <si>
    <t>Bilhetes vendidos de espectáculos ao vivo (N.º) por Modalidade de espectáculo (2011) e Tipo de sessão; Anual</t>
  </si>
  <si>
    <t>Sessões de espectáculos ao vivo (N.º) por Modalidade de espectáculo (2011) e Tipo de sessão; Anual</t>
  </si>
  <si>
    <r>
      <t>Fonte</t>
    </r>
    <r>
      <rPr>
        <sz val="8"/>
        <color indexed="8"/>
        <rFont val="Arial Narrow"/>
        <family val="2"/>
      </rPr>
      <t>: INE, I.P. - Inquérito aos Espectáculos ao Vivo</t>
    </r>
  </si>
  <si>
    <t xml:space="preserve">Portugal </t>
  </si>
  <si>
    <t>Preço médio total dos bilhetes vendidos</t>
  </si>
  <si>
    <t>Total de receitas de bilheteira</t>
  </si>
  <si>
    <t>Total de espectadores</t>
  </si>
  <si>
    <t>Total de bilhetes oferecidos</t>
  </si>
  <si>
    <t>Total de bilhetes vendidos</t>
  </si>
  <si>
    <t xml:space="preserve">Total de sessões </t>
  </si>
  <si>
    <t xml:space="preserve"> Espectáculos ao Vivo – Total das sessões, bilhetes vendidos e oferecidos, espectadores, receitas
e preço médio, por região (NUTS II), 2011 - 2020</t>
  </si>
  <si>
    <t>QUADRO 10.1.1</t>
  </si>
  <si>
    <r>
      <t xml:space="preserve">Fonte: </t>
    </r>
    <r>
      <rPr>
        <sz val="8"/>
        <color rgb="FF000000"/>
        <rFont val="Arial Narrow"/>
        <family val="2"/>
      </rPr>
      <t>INE, I.P. - Inquérito aos Espectáculos ao Vivo</t>
    </r>
  </si>
  <si>
    <t>Preço médio dos bilhetes vendidos em sessões diurnas</t>
  </si>
  <si>
    <t>Receitas de bilheteira de sessões diurnas</t>
  </si>
  <si>
    <t>Espectadores de sessões diurnas</t>
  </si>
  <si>
    <t>Bilhetes oferecidos em sessões diurmas</t>
  </si>
  <si>
    <t>Bilhetes vendidos em sessões diurnas</t>
  </si>
  <si>
    <t>Sessões diurnas</t>
  </si>
  <si>
    <t>Espectáculos ao Vivo - Sessões diurnas, bilhetes vendidos e oferecidos, espectadores, receitas
e preço médio, por região (NUTS II)</t>
  </si>
  <si>
    <t>QUADRO 10.1.2</t>
  </si>
  <si>
    <r>
      <t>Fonte:</t>
    </r>
    <r>
      <rPr>
        <sz val="8"/>
        <color rgb="FF000000"/>
        <rFont val="Arial Narrow"/>
        <family val="2"/>
      </rPr>
      <t xml:space="preserve"> INE, I.P. - Inquérito aos Espectáculos ao Vivo</t>
    </r>
  </si>
  <si>
    <t>Preço médio dos bilhetes vendidos em sessões noturnas</t>
  </si>
  <si>
    <t>Receitas de bilheteira de sessões noturnas</t>
  </si>
  <si>
    <t>Espectadores de sessões noturnas</t>
  </si>
  <si>
    <t>Bilhetes oferecidos em sessões noturnas</t>
  </si>
  <si>
    <t>Bilhetes vendidos em sessões noturnas</t>
  </si>
  <si>
    <t>Sessões noturnas</t>
  </si>
  <si>
    <t xml:space="preserve">Espectáculos ao Vivo – Sessões noturnas, bilhetes vendidos e oferecidos, espectadores, receitas
e preço médio, por região (NUTS II) </t>
  </si>
  <si>
    <t>QUADRO 10.1.3</t>
  </si>
  <si>
    <t>Recitais de Coros</t>
  </si>
  <si>
    <t xml:space="preserve">     Outro estilo de música</t>
  </si>
  <si>
    <t xml:space="preserve">     Pop/Rock</t>
  </si>
  <si>
    <t xml:space="preserve">     Jazz/Blues</t>
  </si>
  <si>
    <t xml:space="preserve">     Fado</t>
  </si>
  <si>
    <t xml:space="preserve">     Música popular e tradicional portuguesa</t>
  </si>
  <si>
    <t xml:space="preserve">     Música clássica, barroca, antiga</t>
  </si>
  <si>
    <t>Música</t>
  </si>
  <si>
    <t>Ópera</t>
  </si>
  <si>
    <t>Teatro</t>
  </si>
  <si>
    <t>NORTE</t>
  </si>
  <si>
    <t>Outras modalidades</t>
  </si>
  <si>
    <t xml:space="preserve">Multidisciplinares </t>
  </si>
  <si>
    <t>Mista/variedades</t>
  </si>
  <si>
    <t>Circo</t>
  </si>
  <si>
    <t>Folclore</t>
  </si>
  <si>
    <t xml:space="preserve">     Dança moderna</t>
  </si>
  <si>
    <t xml:space="preserve">     Dança clássica</t>
  </si>
  <si>
    <t>Dança</t>
  </si>
  <si>
    <t>CONTINENTE</t>
  </si>
  <si>
    <t>PORTUGAL</t>
  </si>
  <si>
    <t>Preço médio dos bilhetes vendidos</t>
  </si>
  <si>
    <t>Receitas de bilheteira</t>
  </si>
  <si>
    <t>Bilhetes oferecidos</t>
  </si>
  <si>
    <t>Bilhetes vendidos</t>
  </si>
  <si>
    <t>Total de Sessões</t>
  </si>
  <si>
    <t>Âmbito Geográfico e Modalidades</t>
  </si>
  <si>
    <t>Espectáculos ao Vivo – Total das sessões, bilhetes vendidos e oferecidos, espectadores, receitas e preço médio, por região (NUTS II) e modalidades</t>
  </si>
  <si>
    <t>QUADRO 10.1.4</t>
  </si>
  <si>
    <t>ÁREA METROPOLITANA DE LISBOA</t>
  </si>
  <si>
    <t>CENTRO</t>
  </si>
  <si>
    <t>NORTE (Cont.)</t>
  </si>
  <si>
    <t>Espectáculos ao Vivo – Total das sessões, bilhetes vendidos e oferecidos, espectadores, receitas e preço médio, por região (NUTS II) e modalidades - continuação</t>
  </si>
  <si>
    <t>ALGARVE</t>
  </si>
  <si>
    <t>ALENTEJO</t>
  </si>
  <si>
    <t>Espectáculos ao Vivo – Total das sessões, bilhetes vendidos e oferecidos, espectadores, receitas e preço médio, por região (NUTS II) e modalidades  - continuação</t>
  </si>
  <si>
    <t>Receitas de dança (€); Anual</t>
  </si>
  <si>
    <t>Receitas de concertos de música (€); Anual</t>
  </si>
  <si>
    <t>Receitas de teatro (€); Anual</t>
  </si>
  <si>
    <t>Receitas de espectáculos ao vivo (€); Anual</t>
  </si>
  <si>
    <t>Espectadores de dança (N.º); Anual</t>
  </si>
  <si>
    <t>Espectadores de concertos de música (N.º); Anual</t>
  </si>
  <si>
    <t>Espectadores de teatro (N.º); Anual</t>
  </si>
  <si>
    <t>Espectadores de espetáculos ao vivo (N.º); Anual</t>
  </si>
  <si>
    <t>Sessões de dança (N.º); Anual</t>
  </si>
  <si>
    <t>Sessões de concertos de música (N.º); Anual</t>
  </si>
  <si>
    <t>Sessões de teatro (N.º); Anual</t>
  </si>
  <si>
    <t>Sessões de espectáculos ao vivo (N.º); Anual</t>
  </si>
  <si>
    <t>REGIÃO AUTÓNOMA DA MADEIRA</t>
  </si>
  <si>
    <t>REGIÃO AUTÓNOMA DOS AÇORES</t>
  </si>
  <si>
    <t>Espectadores de espectáculos ao vivo (N.º); Anual</t>
  </si>
  <si>
    <t>Espectáculos ao Vivo – Sessões, bilhetes vendidos e oferecidos, espectadores, receitas e preço
médio em sessões diurnas, por região (NUTS I) e modalidades</t>
  </si>
  <si>
    <t>QUADRO 10.1.5</t>
  </si>
  <si>
    <t>Espetadores de sessões noturnas</t>
  </si>
  <si>
    <t xml:space="preserve"> Espectáculos ao Vivo – Sessões, bilhetes vendidos e oferecidos, espectadores, receitas e preço
médio em sessões noturnas, por região (NUTS I) e modalidades</t>
  </si>
  <si>
    <t>QUADRO 10.1.6</t>
  </si>
  <si>
    <t>9.2.1 - Cinema – Recintos, ecrãs, lotação, sessões, espectadores e receitas por região (NUTS II), 2010 - 2020</t>
  </si>
  <si>
    <t>8.1.20 - Publicações periódicas segundo o tempo de publicação, por tipo de publicação</t>
  </si>
  <si>
    <t>10.1.1 - Espectáculos ao Vivo – Total das sessões, bilhetes vendidos e oferecidos, espectadores, receitas e preço médio, por região (NUTS II), 2011 - 2020</t>
  </si>
  <si>
    <t>10.1.2 - Espectáculos ao Vivo - Sessões diurnas, bilhetes vendidos e oferecidos, espectadores, receitas e preço médio, por região (NUTS II)</t>
  </si>
  <si>
    <t xml:space="preserve">10.1.3 - Espectáculos ao Vivo – Sessões noturnas, bilhetes vendidos e oferecidos, espectadores, receitas </t>
  </si>
  <si>
    <t>10.1.4 - Espectáculos ao Vivo – Total das sessões, bilhetes vendidos e oferecidos, espectadores, receitas e preço médio, por região (NUTS II) e modalidades</t>
  </si>
  <si>
    <t>10.1.4 - Espectáculos ao Vivo – Total das sessões, bilhetes vendidos e oferecidos, espectadores, receitas e preço médio, por região (NUTS II) e modalidades - (continuação 1)</t>
  </si>
  <si>
    <t>10.1.4 - Espectáculos ao Vivo – Total das sessões, bilhetes vendidos e oferecidos, espectadores, receitas e preço médio, por região (NUTS II) e modalidades - (continuação 2)</t>
  </si>
  <si>
    <t>10.1.4 - Espectáculos ao Vivo – Total das sessões, bilhetes vendidos e oferecidos, espectadores, receitas e preço médio, por região (NUTS II) e modalidades - (continuação 3)</t>
  </si>
  <si>
    <t>10.1.5 - Espectáculos ao Vivo – Sessões, bilhetes vendidos e oferecidos, espectadores, receitas e preço médio em sessões diurnas, por região (NUTS I) e modalidades</t>
  </si>
  <si>
    <t>10.1.6 - Espectáculos ao Vivo – Sessões, bilhetes vendidos e oferecidos, espectadores, receitas e preço médio em sessões noturnas, por região (NUTS I) e modalidades</t>
  </si>
  <si>
    <r>
      <t>Fonte:</t>
    </r>
    <r>
      <rPr>
        <sz val="8"/>
        <color indexed="8"/>
        <rFont val="Arial Narrow"/>
        <family val="2"/>
      </rPr>
      <t xml:space="preserve"> ANACOM - Autoridade Nacional de Comunicações</t>
    </r>
  </si>
  <si>
    <t>(1) Os valores associados ao Serviço de Amador referem-se a estações que operam ao abrigo de um Certificado de Amador Nacional (CAN) ativo ou de uma Licença de Estação de Uso Comum (LEUC). Só estão disponíveis os valores por área geográfica Continente, Região Autónoma dos Açores e  Região Autónoma da Madeira.</t>
  </si>
  <si>
    <t xml:space="preserve">      Região Autónoma da Madeira</t>
  </si>
  <si>
    <t xml:space="preserve">      Região Autónoma dos Açores</t>
  </si>
  <si>
    <t xml:space="preserve">        Algarve</t>
  </si>
  <si>
    <t xml:space="preserve">             Alentejo Central</t>
  </si>
  <si>
    <t xml:space="preserve">             Alto Alentejo</t>
  </si>
  <si>
    <t xml:space="preserve">             Lezíria do Tejo</t>
  </si>
  <si>
    <t xml:space="preserve">             Baixo Alentejo</t>
  </si>
  <si>
    <t xml:space="preserve">             Alentejo Litoral</t>
  </si>
  <si>
    <t xml:space="preserve">        Área Metropolitana de Lisboa </t>
  </si>
  <si>
    <t xml:space="preserve">             Beiras e Serra da Estrela</t>
  </si>
  <si>
    <t xml:space="preserve">             Médio Tejo</t>
  </si>
  <si>
    <t xml:space="preserve">             Beira Baixa</t>
  </si>
  <si>
    <t xml:space="preserve">             Viseu Dão-Lafões</t>
  </si>
  <si>
    <t xml:space="preserve">             Região de Leiria</t>
  </si>
  <si>
    <t xml:space="preserve">             Região de Coimbra</t>
  </si>
  <si>
    <t xml:space="preserve">             Região de Aveiro</t>
  </si>
  <si>
    <t xml:space="preserve">             Oeste</t>
  </si>
  <si>
    <t xml:space="preserve">        Centro</t>
  </si>
  <si>
    <t xml:space="preserve">             Terras de Trás-os-Montes</t>
  </si>
  <si>
    <t xml:space="preserve">             Douro</t>
  </si>
  <si>
    <t xml:space="preserve">             Tâmega e Sousa</t>
  </si>
  <si>
    <t xml:space="preserve">             Alto Tâmega</t>
  </si>
  <si>
    <t xml:space="preserve">             Área Metropolitana do Porto</t>
  </si>
  <si>
    <t xml:space="preserve">             Ave</t>
  </si>
  <si>
    <t xml:space="preserve">             Cávado</t>
  </si>
  <si>
    <t xml:space="preserve">             Alto Minho</t>
  </si>
  <si>
    <t xml:space="preserve">        Norte</t>
  </si>
  <si>
    <t xml:space="preserve">      Continente</t>
  </si>
  <si>
    <t>Radiodifusão</t>
  </si>
  <si>
    <t>Fixo</t>
  </si>
  <si>
    <t>Móveis</t>
  </si>
  <si>
    <t>Serviços</t>
  </si>
  <si>
    <t>Estações licenciadas, segundo o tipo de serviço de radiocomunicações, por região (NUTS III)</t>
  </si>
  <si>
    <t xml:space="preserve">QUADRO 11.1.1 </t>
  </si>
  <si>
    <r>
      <t>Fonte:</t>
    </r>
    <r>
      <rPr>
        <sz val="8"/>
        <color indexed="8"/>
        <rFont val="Arial Narrow"/>
        <family val="2"/>
      </rPr>
      <t xml:space="preserve"> ANACOM - Autoridade Nacional de Comunicações   </t>
    </r>
  </si>
  <si>
    <t xml:space="preserve">            Algarve</t>
  </si>
  <si>
    <t xml:space="preserve">            Alentejo</t>
  </si>
  <si>
    <t xml:space="preserve">            Área Metropolitana de Lisboa </t>
  </si>
  <si>
    <t xml:space="preserve">            Centro</t>
  </si>
  <si>
    <t xml:space="preserve">            Norte</t>
  </si>
  <si>
    <t>Emissores</t>
  </si>
  <si>
    <t>RDS</t>
  </si>
  <si>
    <t>TOTAL</t>
  </si>
  <si>
    <t>Digital TDT</t>
  </si>
  <si>
    <t>FM</t>
  </si>
  <si>
    <t>Onda Curta</t>
  </si>
  <si>
    <t>Onda Média</t>
  </si>
  <si>
    <t>Radiodifusão Visual</t>
  </si>
  <si>
    <t>Radiodifusão Sonora</t>
  </si>
  <si>
    <t>Estações licenciadas, segundo o tipo de emissão, por região (NUTS II)</t>
  </si>
  <si>
    <t xml:space="preserve">QUADRO 11.1.2 </t>
  </si>
  <si>
    <t xml:space="preserve">Nota: A oferta do serviço por mais do que um operador na mesma região implica a possibilidade de múltipla cablagem de um mesmo alojamento. Isto significa que na soma dos alojamentos cablados por todos os operadores, onde estão agregados os valores reportados por cada um deles, pode existir dupla contagem. </t>
  </si>
  <si>
    <t xml:space="preserve">      Região Autónoma da Madeira </t>
  </si>
  <si>
    <t xml:space="preserve">      Região Autónoma dos Açores </t>
  </si>
  <si>
    <t xml:space="preserve">            Algarve </t>
  </si>
  <si>
    <t xml:space="preserve">            Alentejo </t>
  </si>
  <si>
    <t>Alojamentos cablados com HFC (Hybrid Fiber-Coaxial)</t>
  </si>
  <si>
    <t>Unidade: Milhares</t>
  </si>
  <si>
    <t>Alojamentos cablados com HFC (Hybrid Fiber-Coaxial), por região (NUTS II), 2016-2020</t>
  </si>
  <si>
    <t>QUADRO 11.2.1</t>
  </si>
  <si>
    <r>
      <rPr>
        <b/>
        <sz val="8"/>
        <rFont val="Arial Narrow"/>
        <family val="2"/>
      </rPr>
      <t>Nota</t>
    </r>
    <r>
      <rPr>
        <sz val="8"/>
        <rFont val="Arial Narrow"/>
        <family val="2"/>
      </rPr>
      <t xml:space="preserve">: A oferta do serviço por mais do que um operador na mesma região implica a possibilidade de múltipla cablagem de um mesmo alojamento. Isto significa que na soma dos alojamentos cablados por todos os operadores, onde estão agregados os valores reportados por cada um deles, pode existir dupla contagem. </t>
    </r>
  </si>
  <si>
    <t>Alojamentos cablados com fibra ótica</t>
  </si>
  <si>
    <t>Alojamentos cablados com fibra ótica (Fiber To Home - FTTH), por região (NUTS II), 2016-2020</t>
  </si>
  <si>
    <t>QUADRO 11.2.2</t>
  </si>
  <si>
    <t>Clientes residenciais das redes e serviços de alta velocidade em local fixo</t>
  </si>
  <si>
    <t>Clientes residenciais das redes e serviços de alta velocidade em local fixo, por região (NUTS II), 2016-2020</t>
  </si>
  <si>
    <t>QUADRO 11.2.3</t>
  </si>
  <si>
    <t xml:space="preserve">           INE, I.P. -  Inquérito às telecomunicações</t>
  </si>
  <si>
    <r>
      <rPr>
        <b/>
        <sz val="8"/>
        <color indexed="8"/>
        <rFont val="Arial Narrow"/>
        <family val="2"/>
      </rPr>
      <t>Nota</t>
    </r>
    <r>
      <rPr>
        <sz val="8"/>
        <color indexed="8"/>
        <rFont val="Arial Narrow"/>
        <family val="2"/>
      </rPr>
      <t xml:space="preserve">: Não se consideraram para efeitos de contabilização de assinantes e quotas, os serviços prestados ao abrigo do protocolo celebrado entre o Governo da República, os Governos Regionais, a ANACOM, a NOS Açores e a NOS Madeira e que visa garantir aos cidadãos dos arquipélagos o acesso gratuito aos canais generalistas de âmbito nacional bem como a gradual migração da tecnologia analógica para a digital. </t>
    </r>
  </si>
  <si>
    <t>Alentejo Central</t>
  </si>
  <si>
    <t>Alto Alentejo</t>
  </si>
  <si>
    <t>Lezíria do Tejo</t>
  </si>
  <si>
    <t>Baixo Alentejo</t>
  </si>
  <si>
    <t>Alentejo Litoral</t>
  </si>
  <si>
    <t>Área Metropolitana de Lisboa</t>
  </si>
  <si>
    <t>Beiras e Serra da Estrela</t>
  </si>
  <si>
    <t>Médio Tejo</t>
  </si>
  <si>
    <t>Beira Baixa</t>
  </si>
  <si>
    <t>Viseu Dão Lafões</t>
  </si>
  <si>
    <t>Região de Leiria</t>
  </si>
  <si>
    <t>Região de Coimbra</t>
  </si>
  <si>
    <t>Região de Aveiro</t>
  </si>
  <si>
    <t>Oeste</t>
  </si>
  <si>
    <t>Centro</t>
  </si>
  <si>
    <t>Terras de Trás-os-Montes</t>
  </si>
  <si>
    <t>Douro</t>
  </si>
  <si>
    <t>Tâmega e Sousa</t>
  </si>
  <si>
    <t>Alto Tâmega</t>
  </si>
  <si>
    <t>Área Metropolitana do Porto</t>
  </si>
  <si>
    <t>Ave</t>
  </si>
  <si>
    <t>Cávado</t>
  </si>
  <si>
    <t>Alto Minho</t>
  </si>
  <si>
    <t>Assinantes do serviço de televisão através de subscrição</t>
  </si>
  <si>
    <t>Assinantes do serviço de televisão através de subscrição, por região (NUTS III), 2016-2020</t>
  </si>
  <si>
    <t>QUADRO 11.2.4</t>
  </si>
  <si>
    <r>
      <t>Fonte:</t>
    </r>
    <r>
      <rPr>
        <sz val="8"/>
        <color indexed="8"/>
        <rFont val="Arial Narrow"/>
        <family val="2"/>
      </rPr>
      <t xml:space="preserve">   INE, I.P.- Inquérito às telecomunicações</t>
    </r>
  </si>
  <si>
    <r>
      <rPr>
        <b/>
        <sz val="8"/>
        <rFont val="Arial Narrow"/>
        <family val="2"/>
      </rPr>
      <t>Nota:</t>
    </r>
    <r>
      <rPr>
        <sz val="8"/>
        <rFont val="Arial Narrow"/>
        <family val="2"/>
      </rPr>
      <t xml:space="preserve"> Serviço de televisão por subscrição - inclui os serviços de distribuição ou difusão do sinal televisão que não sejam free-to-air.</t>
    </r>
  </si>
  <si>
    <t xml:space="preserve">Assinantes do serviço de televisão através de subscrição por 100 alojamentos familiares clássicos </t>
  </si>
  <si>
    <t>Período de referência dos dados</t>
  </si>
  <si>
    <t>Assinantes do serviço de televisão através de subscrição por 100 alojamentos familiares clássicos</t>
  </si>
  <si>
    <t>Q.11.2.6</t>
  </si>
  <si>
    <r>
      <rPr>
        <vertAlign val="superscript"/>
        <sz val="8"/>
        <color indexed="8"/>
        <rFont val="Arial Narrow"/>
        <family val="2"/>
      </rPr>
      <t xml:space="preserve">2 </t>
    </r>
    <r>
      <rPr>
        <sz val="8"/>
        <color indexed="8"/>
        <rFont val="Arial Narrow"/>
        <family val="2"/>
      </rPr>
      <t xml:space="preserve">A partir de 2018 a definição dos serviços que integram os pacotes foi alterada. A designada "Internet no telemóvel" que, até então, era classificada como banda larga móvel (BLM), passou a integrar os "serviços móveis - ofertas suportadas em telemóvel" - Vd. definições do Anexo 2 ao Regulamento n.º 255/2017, de 16 maio. </t>
    </r>
  </si>
  <si>
    <r>
      <rPr>
        <vertAlign val="superscript"/>
        <sz val="8"/>
        <rFont val="Arial Narrow"/>
        <family val="2"/>
      </rPr>
      <t>1</t>
    </r>
    <r>
      <rPr>
        <sz val="8"/>
        <rFont val="Arial Narrow"/>
        <family val="2"/>
      </rPr>
      <t xml:space="preserve"> Consultar Nota Metodológica.</t>
    </r>
  </si>
  <si>
    <t>Nota:</t>
  </si>
  <si>
    <r>
      <t>Pacotes Q</t>
    </r>
    <r>
      <rPr>
        <i/>
        <sz val="8"/>
        <color indexed="8"/>
        <rFont val="Arial Narrow"/>
        <family val="2"/>
      </rPr>
      <t>uadruple/Quintuple Play</t>
    </r>
  </si>
  <si>
    <r>
      <t xml:space="preserve">Pacotes </t>
    </r>
    <r>
      <rPr>
        <i/>
        <sz val="8"/>
        <color indexed="8"/>
        <rFont val="Arial Narrow"/>
        <family val="2"/>
      </rPr>
      <t>Triple Play</t>
    </r>
  </si>
  <si>
    <r>
      <t xml:space="preserve">Pacotes </t>
    </r>
    <r>
      <rPr>
        <i/>
        <sz val="8"/>
        <color indexed="8"/>
        <rFont val="Arial Narrow"/>
        <family val="2"/>
      </rPr>
      <t>Double Play</t>
    </r>
  </si>
  <si>
    <t>Pacotes de serviços</t>
  </si>
  <si>
    <t>Q.11.2.7</t>
  </si>
  <si>
    <r>
      <rPr>
        <vertAlign val="superscript"/>
        <sz val="8"/>
        <color indexed="8"/>
        <rFont val="Arial Narrow"/>
        <family val="2"/>
      </rPr>
      <t xml:space="preserve">2 </t>
    </r>
    <r>
      <rPr>
        <sz val="8"/>
        <color indexed="8"/>
        <rFont val="Arial Narrow"/>
        <family val="2"/>
      </rPr>
      <t>A partir de 2018, as receitas de serviços oferecidos em pacote excluem as receitas de consumos ou prestações adicionais não incluídas na assinatura, (por exemplo, aditivos para voz/dados/SMS, tráfego adicional não incluído na mensalidade, pacotes de canais e canais premium), as mensalidades de cartões móveis adicionais integrados em ofertas em pacote e as receitas individualizáveis associadas a distribuição/transmissão de serviços Over-the-Top (OTT), incluindo serviços audiovisuais a pedido, que são contabilizadas como receitas diretamente atribuíveis aos serviços em questão - Vd. definições do Anexo 2 ao Regulamento n.º 255/2017, de 16 maio</t>
    </r>
  </si>
  <si>
    <t>Pacotes Quadruple/Quintuple Play</t>
  </si>
  <si>
    <t>Pacotes Triple Play</t>
  </si>
  <si>
    <t>Pacotes Double Play</t>
  </si>
  <si>
    <r>
      <t xml:space="preserve">Amador </t>
    </r>
    <r>
      <rPr>
        <b/>
        <vertAlign val="superscript"/>
        <sz val="8"/>
        <color theme="0"/>
        <rFont val="Arial Narrow"/>
        <family val="2"/>
      </rPr>
      <t>(</t>
    </r>
    <r>
      <rPr>
        <vertAlign val="superscript"/>
        <sz val="8"/>
        <color theme="0"/>
        <rFont val="Arial Narrow"/>
        <family val="2"/>
      </rPr>
      <t>1</t>
    </r>
    <r>
      <rPr>
        <b/>
        <vertAlign val="superscript"/>
        <sz val="8"/>
        <color theme="0"/>
        <rFont val="Arial Narrow"/>
        <family val="2"/>
      </rPr>
      <t>)</t>
    </r>
  </si>
  <si>
    <t>11.1.1 - Estações licenciadas, segundo o tipo de serviço de radiocomunicações, por região (NUTS III)</t>
  </si>
  <si>
    <t>11.1.2 - Estações licenciadas, segundo o tipo de emissão, por região (NUTS II)</t>
  </si>
  <si>
    <t>11.2.1 - Alojamentos cablados com HFC (Hybrid Fiber-Coaxial), por região (NUTS II), 2016-2020</t>
  </si>
  <si>
    <t>11.2.2 - Alojamentos cablados com fibra ótica (Fiber To Home - FTTH), por região (NUTS II), 2016-2020</t>
  </si>
  <si>
    <t>11.2.3 - Clientes residenciais das redes e serviços de alta velocidade em local fixo, por região (NUTS II), 2016-2020</t>
  </si>
  <si>
    <t>11.2.4 - Assinantes do serviço de televisão através de subscrição, por região (NUTS III), 2016-2020</t>
  </si>
  <si>
    <r>
      <t xml:space="preserve">2018 </t>
    </r>
    <r>
      <rPr>
        <b/>
        <vertAlign val="superscript"/>
        <sz val="8"/>
        <color theme="0"/>
        <rFont val="Arial Narrow"/>
        <family val="2"/>
      </rPr>
      <t>2</t>
    </r>
  </si>
  <si>
    <r>
      <t xml:space="preserve">Assinantes de pacotes de serviços </t>
    </r>
    <r>
      <rPr>
        <b/>
        <vertAlign val="superscript"/>
        <sz val="8"/>
        <color theme="0"/>
        <rFont val="Arial Narrow"/>
        <family val="2"/>
      </rPr>
      <t>1</t>
    </r>
    <r>
      <rPr>
        <b/>
        <sz val="8"/>
        <color theme="0"/>
        <rFont val="Arial Narrow"/>
        <family val="2"/>
      </rPr>
      <t>, 2016 - 2020</t>
    </r>
  </si>
  <si>
    <r>
      <t xml:space="preserve">2018 </t>
    </r>
    <r>
      <rPr>
        <b/>
        <vertAlign val="superscript"/>
        <sz val="8"/>
        <color theme="0"/>
        <rFont val="Arial Narrow"/>
        <family val="2"/>
      </rPr>
      <t>1</t>
    </r>
  </si>
  <si>
    <r>
      <t xml:space="preserve">Receitas de pacotes de serviços </t>
    </r>
    <r>
      <rPr>
        <b/>
        <vertAlign val="superscript"/>
        <sz val="8"/>
        <color theme="0"/>
        <rFont val="Arial Narrow"/>
        <family val="2"/>
      </rPr>
      <t>1</t>
    </r>
  </si>
  <si>
    <r>
      <t>Fonte</t>
    </r>
    <r>
      <rPr>
        <sz val="8"/>
        <color indexed="8"/>
        <rFont val="Arial Narrow"/>
        <family val="2"/>
      </rPr>
      <t>: INE, I.P. - Contas Nacionais</t>
    </r>
  </si>
  <si>
    <t>Os dados dos Serviços e Fundos Autónomos (SFA) não incluem os SFA localizados nas Regiões Autónomas.</t>
  </si>
  <si>
    <t xml:space="preserve">Nota: Os dados do Estado incluem os Serviços Centrais do Estado localizados nas Regiões Autónomas. </t>
  </si>
  <si>
    <t>(3)  Os dados do ano de 2020 são provisórios. À data da divulgação destes dados, não é possível discriminar os valores da Administração Central pelos subsetores para o ano referido.</t>
  </si>
  <si>
    <t>(2)  Incluí os dados das Entidades Públicas Empresariais não mercantis.</t>
  </si>
  <si>
    <t>(1)  Não inclui os ativos e passivos financeiros.</t>
  </si>
  <si>
    <t xml:space="preserve">                  das quais em serviços culturais: </t>
  </si>
  <si>
    <t xml:space="preserve">         Serviços recreativos, culturais e religiosos</t>
  </si>
  <si>
    <t xml:space="preserve">      Despesas de capital</t>
  </si>
  <si>
    <t xml:space="preserve">         Outras despesas</t>
  </si>
  <si>
    <t xml:space="preserve">           Remunerações dos serviços recreativos, culturais e religiosos</t>
  </si>
  <si>
    <t xml:space="preserve">         Total de remunerações</t>
  </si>
  <si>
    <t xml:space="preserve">      Despesas correntes</t>
  </si>
  <si>
    <t xml:space="preserve">                  dos quais em serviços culturais: </t>
  </si>
  <si>
    <t xml:space="preserve">      Serviços recreativos, culturais e religiosos</t>
  </si>
  <si>
    <t xml:space="preserve">      Total de despesas correntes e de capital</t>
  </si>
  <si>
    <t>Tipo de despesa</t>
  </si>
  <si>
    <t>Administração Central</t>
  </si>
  <si>
    <t xml:space="preserve"> Instituições sem fim lucrativo da</t>
  </si>
  <si>
    <t>Serviços e Fundos Autónomos da</t>
  </si>
  <si>
    <t>Estado (CGE)</t>
  </si>
  <si>
    <t>Sector institucional</t>
  </si>
  <si>
    <r>
      <t>Unidade: 10</t>
    </r>
    <r>
      <rPr>
        <vertAlign val="superscript"/>
        <sz val="8"/>
        <color indexed="8"/>
        <rFont val="Arial Narrow"/>
        <family val="2"/>
      </rPr>
      <t>3</t>
    </r>
    <r>
      <rPr>
        <sz val="8"/>
        <color indexed="8"/>
        <rFont val="Arial Narrow"/>
        <family val="2"/>
      </rPr>
      <t xml:space="preserve"> Euros</t>
    </r>
  </si>
  <si>
    <t>QUADRO 12.1.1 -A</t>
  </si>
  <si>
    <t>A informação é consistente com as Contas Nacionais Portuguesas na base de 2016.</t>
  </si>
  <si>
    <t>Nota: Os dados do Estado incluem os Serviços Centrais do Estado localizados nas Regiões Autónomas. Os dados dos Serviços e Fundos Autónomos (SFA) não incluem os SFA localizados nas Regiões Autónomas.</t>
  </si>
  <si>
    <t xml:space="preserve"> Instituições sem fim lucrativo </t>
  </si>
  <si>
    <t>Estado</t>
  </si>
  <si>
    <t xml:space="preserve">      Tipo de despesa</t>
  </si>
  <si>
    <t xml:space="preserve">                              Sector institucional</t>
  </si>
  <si>
    <t>Unidade: 1000 euros</t>
  </si>
  <si>
    <t>QUADRO 12.1.1 - B</t>
  </si>
  <si>
    <t>Em atividades culturais e criativas</t>
  </si>
  <si>
    <t>Totais</t>
  </si>
  <si>
    <t>Despesas Correntes</t>
  </si>
  <si>
    <t>Despesas Totais</t>
  </si>
  <si>
    <t xml:space="preserve"> Tipo de despesa</t>
  </si>
  <si>
    <t xml:space="preserve">              Unidade: 1000 euros</t>
  </si>
  <si>
    <t>Total das despesas das Câmaras Municipais e nas atividades culturais e criativas, por região (NUTS II), 
segundo o tipo de despesa</t>
  </si>
  <si>
    <t>QUADRO 12.2.1</t>
  </si>
  <si>
    <t>Despesas em atividades culturais e criativas (€) dos municípios por Localização geográfica (NUTS - 2013) e Tipo de despesa; Anual</t>
  </si>
  <si>
    <r>
      <t>Fonte</t>
    </r>
    <r>
      <rPr>
        <sz val="8"/>
        <color indexed="8"/>
        <rFont val="Arial Narrow"/>
        <family val="2"/>
      </rPr>
      <t>: INE, I.P. - Inquérito ao Financiamento das Atividades Culturais, Criativas e Desportivas pelas Câmaras Municipais</t>
    </r>
  </si>
  <si>
    <r>
      <rPr>
        <b/>
        <sz val="8"/>
        <color rgb="FF000000"/>
        <rFont val="Arial Narrow"/>
        <family val="2"/>
      </rPr>
      <t>Nota</t>
    </r>
    <r>
      <rPr>
        <sz val="8"/>
        <color indexed="8"/>
        <rFont val="Arial Narrow"/>
        <family val="2"/>
      </rPr>
      <t>: Por razões de arredondamento a milhares de euros, os totais podem não ser iguais às somas dos parciais.</t>
    </r>
  </si>
  <si>
    <t>Despesas com pessoal</t>
  </si>
  <si>
    <t>Despesas de Capital</t>
  </si>
  <si>
    <t>Total das despesas das Câmaras Municipais nas atividades culturais e criativas, por região (NUTS II), 
segundo o tipo de despesa (continuação)</t>
  </si>
  <si>
    <t>Despesas em artesanato (€) dos municípios por Localização geográfica (NUTS - 2013), Tipo de despesa e Domínio cultural (artesanato); Anual</t>
  </si>
  <si>
    <t>Despesas em publicidade (€) dos municípios por Localização geográfica (NUTS - 2013), Tipo de despesa e Domínio cultural (publicidade); Anual</t>
  </si>
  <si>
    <t>Despesas em atividades interdisciplinares (€) dos municípios por Localização geográfica (NUTS - 2013), Tipo de despesa e Domínio cultural (atividades interdisciplinares); Anual</t>
  </si>
  <si>
    <t>Despesas em arquitetura (€) dos municípios por Localização geográfica (NUTS - 2013), Tipo de despesa e Domínio cultural (arquitetura); Anual</t>
  </si>
  <si>
    <t>Despesas em audiovisual e multimédia (€) dos municípios por Localização geográfica (NUTS - 2013), Tipo de despesa e Domínio cultural (audiovisual e multimédia); Anu</t>
  </si>
  <si>
    <t>Despesas em artes do espetáculo (€) dos municípios por Localização geográfica (NUTS - 2013), Tipo de despesa e Domínio cultural (artes de espetáculo); Anual</t>
  </si>
  <si>
    <t>Despesas em artes visuais (€) dos municípios por Localização geográfica (NUTS - 2013), Tipo de despesa e Domínio cultural (artes visuais); Anu</t>
  </si>
  <si>
    <t>Despesas em livros e publicações periódicas (€) dos municípios por Localização geográfica (NUTS - 2013), Tipo de despesa e Domínio cultural (livros e publicações); Anual</t>
  </si>
  <si>
    <t>Despesas em bibliotecas e arquivos (€) dos municípios por Localização geográfica (NUTS - 2013), Tipo de despesa e Domínio cultural (bibliotecas e arquivos); Anual</t>
  </si>
  <si>
    <t>Despesas em património cultural (€) dos municípios por Localização geográfica (NUTS - 2013), Tipo de despesa e Domínio cultural (património); Anual</t>
  </si>
  <si>
    <t xml:space="preserve">  Atividades interdisciplinares</t>
  </si>
  <si>
    <t xml:space="preserve">  Artesanato</t>
  </si>
  <si>
    <t xml:space="preserve">  Publicidade </t>
  </si>
  <si>
    <t xml:space="preserve">  Arquitetura</t>
  </si>
  <si>
    <t xml:space="preserve">  Audiovisual e multimédia</t>
  </si>
  <si>
    <t xml:space="preserve">  Artes do espetáculo</t>
  </si>
  <si>
    <t xml:space="preserve">  Artes visuais</t>
  </si>
  <si>
    <t xml:space="preserve">  Livros e publicações </t>
  </si>
  <si>
    <t xml:space="preserve">  Bibliotecas e arquivos</t>
  </si>
  <si>
    <t xml:space="preserve">  Património cultural</t>
  </si>
  <si>
    <t>Domínios</t>
  </si>
  <si>
    <t>Outras despesas</t>
  </si>
  <si>
    <t>Despesas de capital</t>
  </si>
  <si>
    <t>Despesas correntes</t>
  </si>
  <si>
    <t>Síntese das despesas das Câmaras Municipais, segundo o tipo de despesa, por domínios das atividades culturais e criativas</t>
  </si>
  <si>
    <t>QUADRO 12.2.2</t>
  </si>
  <si>
    <t xml:space="preserve">  Outras atividades não especificadas</t>
  </si>
  <si>
    <t xml:space="preserve">  Património imaterial</t>
  </si>
  <si>
    <t xml:space="preserve">  Sítios arqueológicos</t>
  </si>
  <si>
    <t xml:space="preserve">  Monumentos, centros históricos, sítios protegidos</t>
  </si>
  <si>
    <t xml:space="preserve">  Museus</t>
  </si>
  <si>
    <t xml:space="preserve">Âmbito geográfico </t>
  </si>
  <si>
    <t xml:space="preserve"> Património Cultural - despesas segundo o tipo, por subdomínios e região (NUTS II)</t>
  </si>
  <si>
    <t>QUADRO 12.2.3</t>
  </si>
  <si>
    <t xml:space="preserve">Região Autónoma da Madeira </t>
  </si>
  <si>
    <t xml:space="preserve">Região Autónoma dos Açores </t>
  </si>
  <si>
    <t xml:space="preserve"> Património Cultural - despesas segundo o tipo, por subdomínios e região (NUTS II) - continuação</t>
  </si>
  <si>
    <t xml:space="preserve">  Arquivos</t>
  </si>
  <si>
    <t xml:space="preserve">  Bibliotecas</t>
  </si>
  <si>
    <t>Bibliotecas e Arquivos - despesas segundo o tipo, por subdomínios e região (NUTS II)</t>
  </si>
  <si>
    <t>QUADRO 12.2.4</t>
  </si>
  <si>
    <t>Outras atividades não especificadas</t>
  </si>
  <si>
    <t xml:space="preserve">Jornais, revistas e outras publicações periódicas </t>
  </si>
  <si>
    <t xml:space="preserve">Livros </t>
  </si>
  <si>
    <t>Livros e Publicações - despesas segundo o tipo, por subdomínios e região (NUTS II)</t>
  </si>
  <si>
    <t>QUADRO 12.2.5</t>
  </si>
  <si>
    <t xml:space="preserve">  Design</t>
  </si>
  <si>
    <t xml:space="preserve">  Fotografia</t>
  </si>
  <si>
    <t xml:space="preserve">  Artes plásticas (pintura, escultura, outras)</t>
  </si>
  <si>
    <t>Artes Visuais - despesas segundo o tipo, por subdomínios e região (NUTS II)</t>
  </si>
  <si>
    <t>QUADRO 12.2.6</t>
  </si>
  <si>
    <t>Despesas em artes visuais (€) dos municípios por Localização geográfica (NUTS - 2013), Tipo de despesa e Domínio cultural (artes visuais); Anual</t>
  </si>
  <si>
    <t xml:space="preserve">  Recintos de espetáculos (construção e manutenção)</t>
  </si>
  <si>
    <t xml:space="preserve">  Ensino das artes do espetáculo</t>
  </si>
  <si>
    <t xml:space="preserve">  Multidisciplinares</t>
  </si>
  <si>
    <t xml:space="preserve">  Teatro</t>
  </si>
  <si>
    <t xml:space="preserve">  Dança</t>
  </si>
  <si>
    <t xml:space="preserve">  Música </t>
  </si>
  <si>
    <t xml:space="preserve">Artes do Espetáculo - despesas segundo o tipo, por subdomínios e região (NUTS II) </t>
  </si>
  <si>
    <t>QUADRO 12.2.7</t>
  </si>
  <si>
    <t>Artes do Espetáculo - despesas segundo o tipo, por subdomínios e região (NUTS II)  - continuação</t>
  </si>
  <si>
    <t xml:space="preserve">  Serviços de multimédia</t>
  </si>
  <si>
    <t xml:space="preserve">  Rádio e televisão</t>
  </si>
  <si>
    <t xml:space="preserve">  Cinema </t>
  </si>
  <si>
    <t>Audiovisual e Multimédia - despesas segundo o tipo, por subdomínios e região (NUTS II)</t>
  </si>
  <si>
    <t>QUADRO 12.2.8</t>
  </si>
  <si>
    <t>Despesas em audiovisual e multimédia (€) dos municípios por Localização geográfica (NUTS - 2013), Tipo de despesa e Domínio cultural (audiovisual e multimédia); Anual</t>
  </si>
  <si>
    <t>Audiovisual e Multimédia - despesas segundo o tipo, por subdomínios e região (NUTS II)-  continuação</t>
  </si>
  <si>
    <t xml:space="preserve">  Arquitetura (estudos e consultoria)</t>
  </si>
  <si>
    <t>Arquitetura - despesas segundo o tipo, por subdomínios e região (NUTS II)</t>
  </si>
  <si>
    <t>QUADRO 12.2.9</t>
  </si>
  <si>
    <t xml:space="preserve">  Publicidade (estudos e consultoria)</t>
  </si>
  <si>
    <t>Publicidade - despesas segundo o tipo, por subdomínios e região (NUTS II)</t>
  </si>
  <si>
    <t>QUADRO 12.2.10</t>
  </si>
  <si>
    <t xml:space="preserve"> Artesanato - despesas segundo o tipo, por subdomínios e região (NUTS II)</t>
  </si>
  <si>
    <t>QUADRO 12.2.11</t>
  </si>
  <si>
    <t xml:space="preserve">  Administração geral</t>
  </si>
  <si>
    <t xml:space="preserve">  Apoio a entidades culturais e criativas </t>
  </si>
  <si>
    <t xml:space="preserve"> Atividades interdisciplinares - despesas segundo o tipo, por subdomínios e região (NUTS II)</t>
  </si>
  <si>
    <t>QUADRO 12.2.12</t>
  </si>
  <si>
    <r>
      <t xml:space="preserve">2020 </t>
    </r>
    <r>
      <rPr>
        <b/>
        <vertAlign val="superscript"/>
        <sz val="8"/>
        <color theme="0"/>
        <rFont val="Arial Narrow"/>
        <family val="2"/>
      </rPr>
      <t>(3)</t>
    </r>
  </si>
  <si>
    <r>
      <t xml:space="preserve">Administração Central </t>
    </r>
    <r>
      <rPr>
        <b/>
        <vertAlign val="superscript"/>
        <sz val="8"/>
        <color theme="0"/>
        <rFont val="Arial Narrow"/>
        <family val="2"/>
      </rPr>
      <t>(2)</t>
    </r>
  </si>
  <si>
    <r>
      <t xml:space="preserve">Despesas da Administração Central, por subsector institucional, segundo o tipo de despesa </t>
    </r>
    <r>
      <rPr>
        <b/>
        <vertAlign val="superscript"/>
        <sz val="8"/>
        <color theme="0"/>
        <rFont val="Arial"/>
        <family val="2"/>
      </rPr>
      <t>(1)</t>
    </r>
    <r>
      <rPr>
        <b/>
        <sz val="8"/>
        <color theme="0"/>
        <rFont val="Arial"/>
        <family val="2"/>
      </rPr>
      <t>, 2019-2020</t>
    </r>
  </si>
  <si>
    <t>12.1.1 - Despesas da Administração Central, por subsector institucional, segundo o tipo de despesa, 2019-2020</t>
  </si>
  <si>
    <r>
      <t xml:space="preserve">Serviços e Fundos Autónomos </t>
    </r>
    <r>
      <rPr>
        <b/>
        <vertAlign val="superscript"/>
        <sz val="10"/>
        <color theme="0"/>
        <rFont val="Arial Narrow"/>
        <family val="2"/>
      </rPr>
      <t>(2)</t>
    </r>
  </si>
  <si>
    <r>
      <t>Despesas da Administração Central, por subsector institucional, segundo o tipo de despesa,</t>
    </r>
    <r>
      <rPr>
        <b/>
        <vertAlign val="superscript"/>
        <sz val="10"/>
        <color theme="0"/>
        <rFont val="Arial"/>
        <family val="2"/>
      </rPr>
      <t xml:space="preserve">(1) </t>
    </r>
    <r>
      <rPr>
        <b/>
        <sz val="8"/>
        <color theme="0"/>
        <rFont val="Arial"/>
        <family val="2"/>
      </rPr>
      <t>2018</t>
    </r>
  </si>
  <si>
    <t>12.1.1 - Despesas da Administração Central, por subsector institucional, segundo o tipo de despesa, 2018</t>
  </si>
  <si>
    <t>12.2.1 - Total das despesas das Câmaras Municipais e nas atividades culturais e criativas, por região (NUTS II), segundo o tipo de despesa</t>
  </si>
  <si>
    <t>12.2.1 - Total das despesas das Câmaras Municipais nas atividades culturais e criativas, por região (NUTS II), segundo o tipo de despesa - (continuação)</t>
  </si>
  <si>
    <t>12.2.2 - Síntese das despesas das Câmaras Municipais, segundo o tipo de despesa, por domínios das atividades culturais e criativas</t>
  </si>
  <si>
    <t>12.2.3 - Património Cultural - despesas segundo o tipo, por subdomínios e região (NUTS II)</t>
  </si>
  <si>
    <t>12.2.4 - Bibliotecas e Arquivos - despesas segundo o tipo, por subdomínios e região (NUTS II)</t>
  </si>
  <si>
    <t>12.2.5 - Livros e Publicações - despesas segundo o tipo, por subdomínios e região (NUTS II)</t>
  </si>
  <si>
    <t>12.2.6 - Artes Visuais - despesas segundo o tipo, por subdomínios e região (NUTS II)</t>
  </si>
  <si>
    <r>
      <t>Artes Visuais - despesas segundo o tipo, por subdomínios e região (NUTS II) -</t>
    </r>
    <r>
      <rPr>
        <b/>
        <i/>
        <sz val="8"/>
        <color theme="0"/>
        <rFont val="Arial"/>
        <family val="2"/>
      </rPr>
      <t xml:space="preserve"> </t>
    </r>
    <r>
      <rPr>
        <b/>
        <sz val="8"/>
        <color theme="0"/>
        <rFont val="Arial"/>
        <family val="2"/>
      </rPr>
      <t>continuação</t>
    </r>
  </si>
  <si>
    <t>12.2.6 - Artes Visuais - despesas segundo o tipo, por subdomínios e região (NUTS II) - (continuação)</t>
  </si>
  <si>
    <t xml:space="preserve">12.2.7 - Artes do Espetáculo - despesas segundo o tipo, por subdomínios e região (NUTS II) </t>
  </si>
  <si>
    <t>12.2.7 - Artes do Espetáculo - despesas segundo o tipo, por subdomínios e região (NUTS II)  - (continuação)</t>
  </si>
  <si>
    <t>12.2.8 - Audiovisual e Multimédia - despesas segundo o tipo, por subdomínios e região (NUTS II)</t>
  </si>
  <si>
    <t>12.2.8 - Audiovisual e Multimédia - despesas segundo o tipo, por subdomínios e região (NUTS II) - (continuação)</t>
  </si>
  <si>
    <t>12.2.3 - Património Cultural - despesas segundo o tipo, por subdomínios e região (NUTS II) - (continuação)</t>
  </si>
  <si>
    <t>12.2.9 - Arquitetura - despesas segundo o tipo, por subdomínios e região (NUTS II)</t>
  </si>
  <si>
    <t>12.2.10 - Publicidade - despesas segundo o tipo, por subdomínios e região (NUTS II)</t>
  </si>
  <si>
    <t>12.2.11 - Artesanato - despesas segundo o tipo, por subdomínios e região (NUTS II)</t>
  </si>
  <si>
    <t>12.2.12 - Atividades interdisciplinares - despesas segundo o tipo, por subdomínios e região (NUTS II)</t>
  </si>
  <si>
    <t>Museus</t>
  </si>
  <si>
    <t>Património Cultural</t>
  </si>
  <si>
    <t>Participação Cultural Online</t>
  </si>
  <si>
    <t>Comércio Internacional de Bens Culturais</t>
  </si>
  <si>
    <t>Património Cultural Imóvel, Mundial e Imaterial</t>
  </si>
  <si>
    <t>Galerias de Arte e Outros Espaços de Exposições Temporárias</t>
  </si>
  <si>
    <t>Publicações Periódicas</t>
  </si>
  <si>
    <t>Cinema</t>
  </si>
  <si>
    <t>Exibição</t>
  </si>
  <si>
    <t>Produção Cinematográfica em Portugal</t>
  </si>
  <si>
    <t>Espetáculos ao Vivo</t>
  </si>
  <si>
    <t>Financiamento Público das Atividades Culturais e Criativas</t>
  </si>
  <si>
    <t>Empresas das Atividades Culturais e Criativas</t>
  </si>
  <si>
    <t>Emprego Cultural e Índice de preços</t>
  </si>
  <si>
    <t>Emprego Cultural</t>
  </si>
  <si>
    <t>Índice de Preços de Bens e Serviços Culturais</t>
  </si>
  <si>
    <t>Voltar ao índice</t>
  </si>
  <si>
    <t>Q.11.2.5</t>
  </si>
  <si>
    <t>11.2.5 - Assinantes do serviço de televisão através de subscrição por 100 alojamentos familiares clássicos</t>
  </si>
  <si>
    <t>11.2.6 - Assinantes de pacotes de serviços, 2016 - 2020</t>
  </si>
  <si>
    <t>11.2.7 - Receitas de pacotes de serviços</t>
  </si>
  <si>
    <t>Em percentagem do total de diplomados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</si>
</sst>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9">
    <numFmt numFmtId="43" formatCode="_-* #,##0.00_-;\-* #,##0.00_-;_-* &quot;-&quot;??_-;_-@_-"/>
    <numFmt numFmtId="164" formatCode="#\ ###\ ##0"/>
    <numFmt numFmtId="165" formatCode="0.0"/>
    <numFmt numFmtId="166" formatCode="#\ ##0"/>
    <numFmt numFmtId="167" formatCode="#\ ##0.0"/>
    <numFmt numFmtId="168" formatCode="0.0%"/>
    <numFmt numFmtId="169" formatCode="0.000"/>
    <numFmt numFmtId="170" formatCode="#.##"/>
    <numFmt numFmtId="171" formatCode="#,##0.0\ _€;\-#,##0.0\ _€"/>
    <numFmt numFmtId="172" formatCode="#\ ###.0"/>
    <numFmt numFmtId="173" formatCode="#,##0.00_ ;\-#,##0.00\ "/>
    <numFmt numFmtId="174" formatCode="#,##0.000\ _€;\-#,##0.000\ _€"/>
    <numFmt numFmtId="175" formatCode="0####"/>
    <numFmt numFmtId="176" formatCode="0\ ###"/>
    <numFmt numFmtId="177" formatCode="###0"/>
    <numFmt numFmtId="178" formatCode="#\ ###\ ###\ ###.0"/>
    <numFmt numFmtId="179" formatCode="#\ ###\ ###\ ###"/>
    <numFmt numFmtId="180" formatCode="#\ ###\ ###"/>
    <numFmt numFmtId="181" formatCode="##\ ###\ ###"/>
    <numFmt numFmtId="182" formatCode="###\ ###\ ###"/>
    <numFmt numFmtId="183" formatCode="#\ ##0.00"/>
    <numFmt numFmtId="184" formatCode="0_ ;\-0\ "/>
    <numFmt numFmtId="185" formatCode="#,###,###"/>
    <numFmt numFmtId="186" formatCode="#.0\ ###\ ###"/>
    <numFmt numFmtId="187" formatCode="###.0\ ###\ ###"/>
    <numFmt numFmtId="188" formatCode="General_)"/>
    <numFmt numFmtId="189" formatCode="###\ ###"/>
    <numFmt numFmtId="190" formatCode="#,##0.00_);\(#,##0.00\)"/>
    <numFmt numFmtId="191" formatCode="##\ ###"/>
    <numFmt numFmtId="192" formatCode="#\ ###"/>
    <numFmt numFmtId="193" formatCode="##\ ##0"/>
    <numFmt numFmtId="194" formatCode="####"/>
    <numFmt numFmtId="195" formatCode="###\ ###\ ##0"/>
    <numFmt numFmtId="196" formatCode="##,###,##0"/>
    <numFmt numFmtId="197" formatCode="\ \ ;"/>
    <numFmt numFmtId="198" formatCode="##.00\ ###"/>
    <numFmt numFmtId="199" formatCode="#.0\ ###"/>
    <numFmt numFmtId="200" formatCode="###\ ###\ ###\ ###"/>
    <numFmt numFmtId="201" formatCode="\ #\ ###\ ##0"/>
  </numFmts>
  <fonts count="117" x14ac:knownFonts="1">
    <font>
      <sz val="10"/>
      <name val="Arial"/>
    </font>
    <font>
      <sz val="8"/>
      <name val="Arial"/>
      <family val="2"/>
    </font>
    <font>
      <sz val="10"/>
      <name val="Arial"/>
      <family val="2"/>
    </font>
    <font>
      <sz val="8"/>
      <name val="Arial Narrow"/>
      <family val="2"/>
    </font>
    <font>
      <b/>
      <sz val="8"/>
      <color indexed="9"/>
      <name val="Arial Narrow"/>
      <family val="2"/>
    </font>
    <font>
      <b/>
      <sz val="8"/>
      <color indexed="14"/>
      <name val="Arial Narrow"/>
      <family val="2"/>
    </font>
    <font>
      <sz val="8"/>
      <color indexed="8"/>
      <name val="Arial Narrow"/>
      <family val="2"/>
    </font>
    <font>
      <b/>
      <sz val="8"/>
      <color indexed="8"/>
      <name val="Arial Narrow"/>
      <family val="2"/>
    </font>
    <font>
      <b/>
      <i/>
      <sz val="8"/>
      <color indexed="8"/>
      <name val="Arial Narrow"/>
      <family val="2"/>
    </font>
    <font>
      <b/>
      <sz val="8"/>
      <name val="Arial Narrow"/>
      <family val="2"/>
    </font>
    <font>
      <b/>
      <i/>
      <sz val="8"/>
      <name val="Arial Narrow"/>
      <family val="2"/>
    </font>
    <font>
      <i/>
      <sz val="8"/>
      <color indexed="8"/>
      <name val="Arial Narrow"/>
      <family val="2"/>
    </font>
    <font>
      <vertAlign val="superscript"/>
      <sz val="8"/>
      <color indexed="8"/>
      <name val="Arial Narrow"/>
      <family val="2"/>
    </font>
    <font>
      <sz val="8"/>
      <color theme="1"/>
      <name val="Arial Narrow"/>
      <family val="2"/>
    </font>
    <font>
      <sz val="10"/>
      <name val="Arial"/>
      <family val="2"/>
    </font>
    <font>
      <sz val="8"/>
      <color rgb="FFFF0000"/>
      <name val="Arial Narrow"/>
      <family val="2"/>
    </font>
    <font>
      <b/>
      <sz val="8"/>
      <color rgb="FFB52670"/>
      <name val="Arial Narrow"/>
      <family val="2"/>
    </font>
    <font>
      <b/>
      <sz val="8"/>
      <color indexed="8"/>
      <name val="Arial"/>
      <family val="2"/>
    </font>
    <font>
      <b/>
      <sz val="8"/>
      <name val="Arial"/>
      <family val="2"/>
    </font>
    <font>
      <sz val="8"/>
      <color indexed="8"/>
      <name val="Arial"/>
      <family val="2"/>
    </font>
    <font>
      <b/>
      <sz val="9"/>
      <color theme="0"/>
      <name val="Arial Narrow"/>
      <family val="2"/>
    </font>
    <font>
      <sz val="7"/>
      <color indexed="8"/>
      <name val="Arial"/>
      <family val="2"/>
    </font>
    <font>
      <b/>
      <sz val="8"/>
      <color theme="1"/>
      <name val="Arial Narrow"/>
      <family val="2"/>
    </font>
    <font>
      <b/>
      <sz val="8"/>
      <color rgb="FF000000"/>
      <name val="Arial Narrow"/>
      <family val="2"/>
    </font>
    <font>
      <u/>
      <sz val="10"/>
      <color theme="10"/>
      <name val="Arial"/>
    </font>
    <font>
      <sz val="10"/>
      <name val="Helv"/>
    </font>
    <font>
      <sz val="7"/>
      <name val="Arial"/>
      <family val="2"/>
    </font>
    <font>
      <u/>
      <sz val="10"/>
      <color theme="10"/>
      <name val="Helv"/>
    </font>
    <font>
      <u/>
      <sz val="8"/>
      <color theme="10"/>
      <name val="Arial Narrow"/>
      <family val="2"/>
    </font>
    <font>
      <sz val="9"/>
      <name val="Arial"/>
      <family val="2"/>
    </font>
    <font>
      <b/>
      <sz val="7"/>
      <name val="Arial"/>
      <family val="2"/>
    </font>
    <font>
      <b/>
      <sz val="8"/>
      <color indexed="59"/>
      <name val="Arial Narrow"/>
      <family val="2"/>
    </font>
    <font>
      <b/>
      <strike/>
      <sz val="8"/>
      <color theme="0"/>
      <name val="Arial Narrow"/>
      <family val="2"/>
    </font>
    <font>
      <b/>
      <sz val="8"/>
      <color theme="0"/>
      <name val="Arial Narrow"/>
      <family val="2"/>
    </font>
    <font>
      <b/>
      <sz val="8"/>
      <color rgb="FFB51270"/>
      <name val="Arial Narrow"/>
      <family val="2"/>
    </font>
    <font>
      <vertAlign val="superscript"/>
      <sz val="8"/>
      <name val="Arial Narrow"/>
      <family val="2"/>
    </font>
    <font>
      <sz val="10"/>
      <color theme="0"/>
      <name val="Helv"/>
    </font>
    <font>
      <b/>
      <sz val="8"/>
      <color indexed="60"/>
      <name val="Arial Narrow"/>
      <family val="2"/>
    </font>
    <font>
      <b/>
      <vertAlign val="superscript"/>
      <sz val="8"/>
      <color theme="0"/>
      <name val="Arial Narrow"/>
      <family val="2"/>
    </font>
    <font>
      <sz val="8"/>
      <color theme="0"/>
      <name val="Arial Narrow"/>
      <family val="2"/>
    </font>
    <font>
      <sz val="9"/>
      <name val="Arial Narrow"/>
      <family val="2"/>
    </font>
    <font>
      <sz val="8"/>
      <color rgb="FF000000"/>
      <name val="Arial Narrow"/>
      <family val="2"/>
    </font>
    <font>
      <b/>
      <vertAlign val="superscript"/>
      <sz val="8"/>
      <color rgb="FF000000"/>
      <name val="Arial Narrow"/>
      <family val="2"/>
    </font>
    <font>
      <b/>
      <sz val="10"/>
      <name val="Arial"/>
      <family val="2"/>
    </font>
    <font>
      <sz val="9"/>
      <name val="Calibri"/>
      <family val="2"/>
    </font>
    <font>
      <b/>
      <sz val="10"/>
      <name val="Calibri"/>
      <family val="2"/>
    </font>
    <font>
      <sz val="10"/>
      <name val="Calibri"/>
      <family val="2"/>
    </font>
    <font>
      <sz val="10"/>
      <color theme="0"/>
      <name val="Arial"/>
      <family val="2"/>
    </font>
    <font>
      <sz val="8"/>
      <color theme="0"/>
      <name val="Arial"/>
      <family val="2"/>
    </font>
    <font>
      <u/>
      <sz val="10"/>
      <color theme="10"/>
      <name val="Arial"/>
      <family val="2"/>
    </font>
    <font>
      <sz val="9"/>
      <color indexed="8"/>
      <name val="Arial"/>
      <family val="2"/>
    </font>
    <font>
      <sz val="8"/>
      <color rgb="FF00B050"/>
      <name val="Arial Narrow"/>
      <family val="2"/>
    </font>
    <font>
      <sz val="7"/>
      <name val="Arial Narrow"/>
      <family val="2"/>
    </font>
    <font>
      <sz val="7"/>
      <color rgb="FF000000"/>
      <name val="Arial Narrow"/>
      <family val="2"/>
    </font>
    <font>
      <sz val="10"/>
      <name val="Arial Narrow"/>
      <family val="2"/>
    </font>
    <font>
      <sz val="10"/>
      <name val="MS Sans Serif"/>
      <family val="2"/>
    </font>
    <font>
      <sz val="7"/>
      <color indexed="8"/>
      <name val="Arial Narrow"/>
      <family val="2"/>
    </font>
    <font>
      <u/>
      <sz val="10"/>
      <color theme="10"/>
      <name val="MS Sans Serif"/>
      <family val="2"/>
    </font>
    <font>
      <u/>
      <sz val="8"/>
      <color rgb="FFB51270"/>
      <name val="Arial Narrow"/>
      <family val="2"/>
    </font>
    <font>
      <b/>
      <vertAlign val="superscript"/>
      <sz val="8"/>
      <color indexed="9"/>
      <name val="Arial Narrow"/>
      <family val="2"/>
    </font>
    <font>
      <b/>
      <sz val="8"/>
      <color rgb="FF566471"/>
      <name val="Tahoma"/>
      <family val="2"/>
    </font>
    <font>
      <b/>
      <sz val="10"/>
      <color indexed="9"/>
      <name val="Arial Narrow"/>
      <family val="2"/>
    </font>
    <font>
      <sz val="8"/>
      <color rgb="FFB51270"/>
      <name val="Arial Narrow"/>
      <family val="2"/>
    </font>
    <font>
      <b/>
      <sz val="9"/>
      <color indexed="8"/>
      <name val="Arial Narrow"/>
      <family val="2"/>
    </font>
    <font>
      <b/>
      <vertAlign val="superscript"/>
      <sz val="9"/>
      <color indexed="8"/>
      <name val="Arial Narrow"/>
      <family val="2"/>
    </font>
    <font>
      <sz val="10"/>
      <color indexed="8"/>
      <name val="Arial Narrow"/>
      <family val="2"/>
    </font>
    <font>
      <u/>
      <sz val="8"/>
      <color rgb="FFB52670"/>
      <name val="Arial Narrow"/>
      <family val="2"/>
    </font>
    <font>
      <b/>
      <sz val="7"/>
      <color indexed="8"/>
      <name val="Arial"/>
      <family val="2"/>
    </font>
    <font>
      <b/>
      <sz val="7"/>
      <color rgb="FFB52670"/>
      <name val="Arial"/>
      <family val="2"/>
    </font>
    <font>
      <sz val="6"/>
      <name val="Arial"/>
      <family val="2"/>
    </font>
    <font>
      <sz val="6"/>
      <color indexed="8"/>
      <name val="Arial"/>
      <family val="2"/>
    </font>
    <font>
      <b/>
      <sz val="6"/>
      <name val="Arial"/>
      <family val="2"/>
    </font>
    <font>
      <b/>
      <i/>
      <sz val="7"/>
      <color indexed="8"/>
      <name val="Arial"/>
      <family val="2"/>
    </font>
    <font>
      <u/>
      <sz val="7"/>
      <color rgb="FFB51270"/>
      <name val="Arial Narrow"/>
      <family val="2"/>
    </font>
    <font>
      <u/>
      <sz val="7"/>
      <color theme="10"/>
      <name val="Arial Narrow"/>
      <family val="2"/>
    </font>
    <font>
      <sz val="11"/>
      <name val="Arial"/>
      <family val="2"/>
    </font>
    <font>
      <b/>
      <i/>
      <sz val="7"/>
      <name val="Arial"/>
      <family val="2"/>
    </font>
    <font>
      <sz val="12"/>
      <name val="Arial"/>
      <family val="2"/>
    </font>
    <font>
      <sz val="9"/>
      <color indexed="0"/>
      <name val="Calibri"/>
      <family val="2"/>
    </font>
    <font>
      <sz val="8.5"/>
      <name val="Arial Narrow"/>
      <family val="2"/>
    </font>
    <font>
      <b/>
      <sz val="10"/>
      <color indexed="1"/>
      <name val="Arial Narrow"/>
      <family val="2"/>
    </font>
    <font>
      <b/>
      <sz val="10"/>
      <name val="Arial Narrow"/>
      <family val="2"/>
    </font>
    <font>
      <b/>
      <sz val="6"/>
      <color theme="0"/>
      <name val="Arial Narrow"/>
      <family val="2"/>
    </font>
    <font>
      <b/>
      <sz val="9"/>
      <name val="Arial Narrow"/>
      <family val="2"/>
    </font>
    <font>
      <sz val="9"/>
      <color indexed="8"/>
      <name val="Arial Narrow"/>
      <family val="2"/>
    </font>
    <font>
      <b/>
      <sz val="10"/>
      <color theme="0"/>
      <name val="Arial Narrow"/>
      <family val="2"/>
    </font>
    <font>
      <sz val="10"/>
      <color theme="0"/>
      <name val="Arial Narrow"/>
      <family val="2"/>
    </font>
    <font>
      <b/>
      <sz val="10"/>
      <color indexed="8"/>
      <name val="Arial Narrow"/>
      <family val="2"/>
    </font>
    <font>
      <b/>
      <sz val="10"/>
      <color rgb="FFB51270"/>
      <name val="Arial Narrow"/>
      <family val="2"/>
    </font>
    <font>
      <b/>
      <sz val="7"/>
      <color rgb="FFFF0000"/>
      <name val="Arial"/>
      <family val="2"/>
    </font>
    <font>
      <sz val="7"/>
      <color rgb="FFFF0000"/>
      <name val="Arial"/>
      <family val="2"/>
    </font>
    <font>
      <i/>
      <sz val="8"/>
      <name val="Arial Narrow"/>
      <family val="2"/>
    </font>
    <font>
      <b/>
      <sz val="7"/>
      <color indexed="60"/>
      <name val="Arial"/>
      <family val="2"/>
    </font>
    <font>
      <sz val="8"/>
      <color theme="1"/>
      <name val="Arial"/>
      <family val="2"/>
    </font>
    <font>
      <sz val="11"/>
      <color theme="1"/>
      <name val="Arial"/>
      <family val="2"/>
    </font>
    <font>
      <sz val="8"/>
      <color rgb="FFC00000"/>
      <name val="Arial"/>
      <family val="2"/>
    </font>
    <font>
      <vertAlign val="superscript"/>
      <sz val="8"/>
      <color theme="0"/>
      <name val="Arial Narrow"/>
      <family val="2"/>
    </font>
    <font>
      <sz val="7"/>
      <color theme="0"/>
      <name val="Arial"/>
      <family val="2"/>
    </font>
    <font>
      <b/>
      <sz val="7"/>
      <color theme="0"/>
      <name val="Arial"/>
      <family val="2"/>
    </font>
    <font>
      <b/>
      <sz val="8"/>
      <color indexed="60"/>
      <name val="Arial"/>
      <family val="2"/>
    </font>
    <font>
      <b/>
      <sz val="8"/>
      <color rgb="FFB51270"/>
      <name val="Arial"/>
      <family val="2"/>
    </font>
    <font>
      <u/>
      <sz val="8"/>
      <color rgb="FFB51270"/>
      <name val="Arial"/>
      <family val="2"/>
    </font>
    <font>
      <b/>
      <sz val="7"/>
      <name val="Arial Narrow"/>
      <family val="2"/>
    </font>
    <font>
      <b/>
      <sz val="7"/>
      <color indexed="8"/>
      <name val="Arial Narrow"/>
      <family val="2"/>
    </font>
    <font>
      <b/>
      <sz val="8"/>
      <color indexed="8"/>
      <name val="Calibri"/>
      <family val="2"/>
    </font>
    <font>
      <sz val="9"/>
      <color indexed="8"/>
      <name val="Calibri"/>
      <family val="2"/>
    </font>
    <font>
      <sz val="10"/>
      <color indexed="8"/>
      <name val="Calibri"/>
      <family val="2"/>
    </font>
    <font>
      <b/>
      <sz val="8"/>
      <color theme="0"/>
      <name val="Arial"/>
      <family val="2"/>
    </font>
    <font>
      <b/>
      <vertAlign val="superscript"/>
      <sz val="8"/>
      <color theme="0"/>
      <name val="Arial"/>
      <family val="2"/>
    </font>
    <font>
      <b/>
      <vertAlign val="superscript"/>
      <sz val="10"/>
      <color theme="0"/>
      <name val="Arial Narrow"/>
      <family val="2"/>
    </font>
    <font>
      <b/>
      <vertAlign val="superscript"/>
      <sz val="10"/>
      <color theme="0"/>
      <name val="Arial"/>
      <family val="2"/>
    </font>
    <font>
      <b/>
      <i/>
      <sz val="8"/>
      <color theme="0"/>
      <name val="Arial"/>
      <family val="2"/>
    </font>
    <font>
      <b/>
      <sz val="12"/>
      <name val="Arial"/>
      <family val="2"/>
    </font>
    <font>
      <u/>
      <sz val="12"/>
      <color theme="10"/>
      <name val="Arial"/>
      <family val="2"/>
    </font>
    <font>
      <sz val="12"/>
      <color theme="0"/>
      <name val="Arial"/>
      <family val="2"/>
    </font>
    <font>
      <sz val="12"/>
      <color theme="1"/>
      <name val="Arial"/>
      <family val="2"/>
    </font>
    <font>
      <u/>
      <sz val="12"/>
      <name val="Arial"/>
      <family val="2"/>
    </font>
  </fonts>
  <fills count="15">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rgb="FFB52670"/>
        <bgColor indexed="64"/>
      </patternFill>
    </fill>
    <fill>
      <patternFill patternType="solid">
        <fgColor rgb="FFDA92B7"/>
        <bgColor indexed="64"/>
      </patternFill>
    </fill>
    <fill>
      <patternFill patternType="solid">
        <fgColor indexed="9"/>
        <bgColor indexed="8"/>
      </patternFill>
    </fill>
    <fill>
      <patternFill patternType="solid">
        <fgColor theme="0" tint="-0.14999847407452621"/>
        <bgColor indexed="64"/>
      </patternFill>
    </fill>
    <fill>
      <patternFill patternType="solid">
        <fgColor rgb="FFB51270"/>
        <bgColor indexed="64"/>
      </patternFill>
    </fill>
    <fill>
      <patternFill patternType="solid">
        <fgColor theme="0" tint="-4.9989318521683403E-2"/>
        <bgColor indexed="64"/>
      </patternFill>
    </fill>
    <fill>
      <patternFill patternType="solid">
        <fgColor theme="0" tint="-4.9989318521683403E-2"/>
        <bgColor indexed="8"/>
      </patternFill>
    </fill>
    <fill>
      <patternFill patternType="solid">
        <fgColor indexed="65"/>
        <bgColor indexed="8"/>
      </patternFill>
    </fill>
    <fill>
      <patternFill patternType="solid">
        <fgColor theme="0"/>
        <bgColor indexed="8"/>
      </patternFill>
    </fill>
    <fill>
      <patternFill patternType="solid">
        <fgColor indexed="55"/>
        <bgColor indexed="64"/>
      </patternFill>
    </fill>
    <fill>
      <patternFill patternType="solid">
        <fgColor theme="0" tint="-0.249977111117893"/>
        <bgColor indexed="64"/>
      </patternFill>
    </fill>
  </fills>
  <borders count="264">
    <border>
      <left/>
      <right/>
      <top/>
      <bottom/>
      <diagonal/>
    </border>
    <border>
      <left style="medium">
        <color indexed="9"/>
      </left>
      <right style="medium">
        <color indexed="9"/>
      </right>
      <top/>
      <bottom/>
      <diagonal/>
    </border>
    <border>
      <left/>
      <right/>
      <top/>
      <bottom style="medium">
        <color indexed="8"/>
      </bottom>
      <diagonal/>
    </border>
    <border>
      <left/>
      <right/>
      <top style="medium">
        <color indexed="8"/>
      </top>
      <bottom style="thin">
        <color indexed="8"/>
      </bottom>
      <diagonal/>
    </border>
    <border>
      <left style="thin">
        <color indexed="8"/>
      </left>
      <right style="thin">
        <color indexed="8"/>
      </right>
      <top/>
      <bottom/>
      <diagonal/>
    </border>
    <border>
      <left/>
      <right style="thin">
        <color indexed="22"/>
      </right>
      <top/>
      <bottom/>
      <diagonal/>
    </border>
    <border>
      <left/>
      <right/>
      <top/>
      <bottom style="thin">
        <color indexed="8"/>
      </bottom>
      <diagonal/>
    </border>
    <border>
      <left style="thin">
        <color indexed="8"/>
      </left>
      <right/>
      <top/>
      <bottom style="thin">
        <color indexed="8"/>
      </bottom>
      <diagonal/>
    </border>
    <border>
      <left/>
      <right/>
      <top style="thin">
        <color indexed="8"/>
      </top>
      <bottom/>
      <diagonal/>
    </border>
    <border>
      <left style="thin">
        <color indexed="8"/>
      </left>
      <right/>
      <top/>
      <bottom/>
      <diagonal/>
    </border>
    <border>
      <left style="thin">
        <color indexed="8"/>
      </left>
      <right style="thin">
        <color indexed="8"/>
      </right>
      <top style="medium">
        <color indexed="8"/>
      </top>
      <bottom style="thin">
        <color indexed="8"/>
      </bottom>
      <diagonal/>
    </border>
    <border>
      <left/>
      <right/>
      <top style="thin">
        <color indexed="23"/>
      </top>
      <bottom style="medium">
        <color indexed="8"/>
      </bottom>
      <diagonal/>
    </border>
    <border>
      <left/>
      <right/>
      <top style="medium">
        <color indexed="8"/>
      </top>
      <bottom/>
      <diagonal/>
    </border>
    <border>
      <left/>
      <right/>
      <top/>
      <bottom style="medium">
        <color indexed="64"/>
      </bottom>
      <diagonal/>
    </border>
    <border>
      <left style="thin">
        <color indexed="8"/>
      </left>
      <right/>
      <top/>
      <bottom style="medium">
        <color indexed="64"/>
      </bottom>
      <diagonal/>
    </border>
    <border>
      <left/>
      <right/>
      <top style="medium">
        <color indexed="8"/>
      </top>
      <bottom style="medium">
        <color indexed="8"/>
      </bottom>
      <diagonal/>
    </border>
    <border>
      <left style="thin">
        <color indexed="8"/>
      </left>
      <right/>
      <top style="medium">
        <color indexed="8"/>
      </top>
      <bottom/>
      <diagonal/>
    </border>
    <border>
      <left style="thin">
        <color indexed="8"/>
      </left>
      <right style="thin">
        <color indexed="8"/>
      </right>
      <top style="thin">
        <color indexed="23"/>
      </top>
      <bottom style="thin">
        <color indexed="8"/>
      </bottom>
      <diagonal/>
    </border>
    <border>
      <left/>
      <right/>
      <top style="thin">
        <color indexed="23"/>
      </top>
      <bottom style="thin">
        <color indexed="8"/>
      </bottom>
      <diagonal/>
    </border>
    <border>
      <left/>
      <right/>
      <top style="thin">
        <color indexed="23"/>
      </top>
      <bottom style="medium">
        <color indexed="64"/>
      </bottom>
      <diagonal/>
    </border>
    <border>
      <left style="thin">
        <color indexed="8"/>
      </left>
      <right style="thin">
        <color indexed="8"/>
      </right>
      <top style="thin">
        <color indexed="23"/>
      </top>
      <bottom style="medium">
        <color indexed="64"/>
      </bottom>
      <diagonal/>
    </border>
    <border>
      <left style="thin">
        <color indexed="8"/>
      </left>
      <right/>
      <top style="thin">
        <color indexed="23"/>
      </top>
      <bottom style="medium">
        <color indexed="8"/>
      </bottom>
      <diagonal/>
    </border>
    <border>
      <left style="thin">
        <color indexed="8"/>
      </left>
      <right style="thin">
        <color indexed="8"/>
      </right>
      <top style="thin">
        <color indexed="8"/>
      </top>
      <bottom/>
      <diagonal/>
    </border>
    <border>
      <left/>
      <right/>
      <top style="thin">
        <color indexed="23"/>
      </top>
      <bottom/>
      <diagonal/>
    </border>
    <border>
      <left style="thin">
        <color indexed="8"/>
      </left>
      <right style="thin">
        <color indexed="8"/>
      </right>
      <top style="thin">
        <color indexed="23"/>
      </top>
      <bottom/>
      <diagonal/>
    </border>
    <border>
      <left style="thin">
        <color indexed="8"/>
      </left>
      <right style="thin">
        <color indexed="8"/>
      </right>
      <top/>
      <bottom style="medium">
        <color indexed="64"/>
      </bottom>
      <diagonal/>
    </border>
    <border>
      <left/>
      <right/>
      <top style="thin">
        <color indexed="64"/>
      </top>
      <bottom/>
      <diagonal/>
    </border>
    <border>
      <left/>
      <right/>
      <top style="thin">
        <color indexed="63"/>
      </top>
      <bottom/>
      <diagonal/>
    </border>
    <border>
      <left/>
      <right/>
      <top style="medium">
        <color indexed="64"/>
      </top>
      <bottom style="thin">
        <color indexed="64"/>
      </bottom>
      <diagonal/>
    </border>
    <border>
      <left style="thin">
        <color indexed="8"/>
      </left>
      <right/>
      <top style="medium">
        <color indexed="8"/>
      </top>
      <bottom style="thin">
        <color indexed="8"/>
      </bottom>
      <diagonal/>
    </border>
    <border>
      <left style="thin">
        <color indexed="8"/>
      </left>
      <right style="thin">
        <color indexed="8"/>
      </right>
      <top/>
      <bottom style="medium">
        <color indexed="8"/>
      </bottom>
      <diagonal/>
    </border>
    <border>
      <left/>
      <right/>
      <top/>
      <bottom style="thin">
        <color indexed="64"/>
      </bottom>
      <diagonal/>
    </border>
    <border>
      <left/>
      <right/>
      <top style="thin">
        <color indexed="64"/>
      </top>
      <bottom style="thin">
        <color indexed="64"/>
      </bottom>
      <diagonal/>
    </border>
    <border>
      <left/>
      <right/>
      <top style="thin">
        <color indexed="64"/>
      </top>
      <bottom style="thin">
        <color indexed="8"/>
      </bottom>
      <diagonal/>
    </border>
    <border>
      <left style="thin">
        <color indexed="8"/>
      </left>
      <right style="thin">
        <color indexed="8"/>
      </right>
      <top style="medium">
        <color indexed="64"/>
      </top>
      <bottom/>
      <diagonal/>
    </border>
    <border>
      <left style="thin">
        <color indexed="8"/>
      </left>
      <right style="thin">
        <color indexed="8"/>
      </right>
      <top style="medium">
        <color indexed="8"/>
      </top>
      <bottom/>
      <diagonal/>
    </border>
    <border>
      <left/>
      <right style="thin">
        <color indexed="64"/>
      </right>
      <top/>
      <bottom/>
      <diagonal/>
    </border>
    <border>
      <left/>
      <right style="thin">
        <color indexed="64"/>
      </right>
      <top style="medium">
        <color indexed="8"/>
      </top>
      <bottom/>
      <diagonal/>
    </border>
    <border>
      <left/>
      <right style="thin">
        <color indexed="64"/>
      </right>
      <top style="medium">
        <color indexed="64"/>
      </top>
      <bottom/>
      <diagonal/>
    </border>
    <border>
      <left/>
      <right style="thin">
        <color indexed="64"/>
      </right>
      <top/>
      <bottom style="medium">
        <color indexed="64"/>
      </bottom>
      <diagonal/>
    </border>
    <border>
      <left/>
      <right/>
      <top style="thin">
        <color indexed="64"/>
      </top>
      <bottom style="medium">
        <color indexed="64"/>
      </bottom>
      <diagonal/>
    </border>
    <border>
      <left/>
      <right style="thin">
        <color indexed="22"/>
      </right>
      <top style="thin">
        <color indexed="22"/>
      </top>
      <bottom style="thin">
        <color indexed="64"/>
      </bottom>
      <diagonal/>
    </border>
    <border>
      <left/>
      <right style="thin">
        <color indexed="8"/>
      </right>
      <top style="thin">
        <color indexed="8"/>
      </top>
      <bottom/>
      <diagonal/>
    </border>
    <border>
      <left style="thin">
        <color indexed="8"/>
      </left>
      <right style="thin">
        <color indexed="8"/>
      </right>
      <top style="thin">
        <color indexed="64"/>
      </top>
      <bottom style="thin">
        <color indexed="64"/>
      </bottom>
      <diagonal/>
    </border>
    <border>
      <left style="thin">
        <color theme="0" tint="-0.24994659260841701"/>
      </left>
      <right style="thin">
        <color theme="0" tint="-0.24994659260841701"/>
      </right>
      <top/>
      <bottom/>
      <diagonal/>
    </border>
    <border>
      <left/>
      <right/>
      <top/>
      <bottom style="thin">
        <color theme="0" tint="-0.499984740745262"/>
      </bottom>
      <diagonal/>
    </border>
    <border>
      <left/>
      <right/>
      <top style="thin">
        <color theme="1"/>
      </top>
      <bottom/>
      <diagonal/>
    </border>
    <border>
      <left style="thin">
        <color theme="0" tint="-0.24994659260841701"/>
      </left>
      <right/>
      <top/>
      <bottom/>
      <diagonal/>
    </border>
    <border>
      <left style="thin">
        <color theme="0" tint="-0.24994659260841701"/>
      </left>
      <right style="thin">
        <color theme="0" tint="-0.24994659260841701"/>
      </right>
      <top style="thin">
        <color indexed="8"/>
      </top>
      <bottom/>
      <diagonal/>
    </border>
    <border>
      <left style="thin">
        <color theme="0" tint="-0.24994659260841701"/>
      </left>
      <right style="thin">
        <color theme="0" tint="-0.24994659260841701"/>
      </right>
      <top style="thin">
        <color indexed="23"/>
      </top>
      <bottom style="medium">
        <color indexed="8"/>
      </bottom>
      <diagonal/>
    </border>
    <border>
      <left/>
      <right style="thin">
        <color theme="0" tint="-0.24994659260841701"/>
      </right>
      <top/>
      <bottom style="medium">
        <color indexed="8"/>
      </bottom>
      <diagonal/>
    </border>
    <border>
      <left style="thin">
        <color theme="0" tint="-0.24994659260841701"/>
      </left>
      <right style="thin">
        <color theme="0" tint="-0.24994659260841701"/>
      </right>
      <top/>
      <bottom style="medium">
        <color indexed="8"/>
      </bottom>
      <diagonal/>
    </border>
    <border>
      <left style="thin">
        <color theme="0" tint="-0.24994659260841701"/>
      </left>
      <right style="thin">
        <color theme="0" tint="-0.24994659260841701"/>
      </right>
      <top style="medium">
        <color indexed="8"/>
      </top>
      <bottom/>
      <diagonal/>
    </border>
    <border>
      <left style="thin">
        <color theme="0" tint="-0.24994659260841701"/>
      </left>
      <right style="thin">
        <color theme="0" tint="-0.24994659260841701"/>
      </right>
      <top/>
      <bottom style="medium">
        <color indexed="64"/>
      </bottom>
      <diagonal/>
    </border>
    <border>
      <left style="thin">
        <color theme="0" tint="-0.24994659260841701"/>
      </left>
      <right style="thin">
        <color theme="0" tint="-0.24994659260841701"/>
      </right>
      <top/>
      <bottom style="thin">
        <color indexed="23"/>
      </bottom>
      <diagonal/>
    </border>
    <border>
      <left style="thin">
        <color theme="0" tint="-0.24994659260841701"/>
      </left>
      <right style="thin">
        <color theme="0" tint="-0.24994659260841701"/>
      </right>
      <top style="thin">
        <color indexed="23"/>
      </top>
      <bottom/>
      <diagonal/>
    </border>
    <border>
      <left style="thin">
        <color theme="0" tint="-0.34998626667073579"/>
      </left>
      <right style="thin">
        <color theme="0" tint="-0.24994659260841701"/>
      </right>
      <top/>
      <bottom/>
      <diagonal/>
    </border>
    <border>
      <left style="thin">
        <color theme="0" tint="-0.34998626667073579"/>
      </left>
      <right style="thin">
        <color theme="0" tint="-0.24994659260841701"/>
      </right>
      <top style="thin">
        <color indexed="63"/>
      </top>
      <bottom/>
      <diagonal/>
    </border>
    <border>
      <left style="thin">
        <color theme="0" tint="-0.34998626667073579"/>
      </left>
      <right style="thin">
        <color theme="0" tint="-0.24994659260841701"/>
      </right>
      <top/>
      <bottom style="thin">
        <color indexed="8"/>
      </bottom>
      <diagonal/>
    </border>
    <border>
      <left/>
      <right style="thin">
        <color theme="0" tint="-0.24994659260841701"/>
      </right>
      <top style="thin">
        <color indexed="8"/>
      </top>
      <bottom/>
      <diagonal/>
    </border>
    <border>
      <left/>
      <right style="thin">
        <color theme="0" tint="-0.24994659260841701"/>
      </right>
      <top/>
      <bottom/>
      <diagonal/>
    </border>
    <border>
      <left/>
      <right style="thin">
        <color theme="0" tint="-0.24994659260841701"/>
      </right>
      <top/>
      <bottom style="thin">
        <color indexed="64"/>
      </bottom>
      <diagonal/>
    </border>
    <border>
      <left style="thin">
        <color theme="0" tint="-0.24994659260841701"/>
      </left>
      <right style="thin">
        <color theme="0" tint="-0.24994659260841701"/>
      </right>
      <top/>
      <bottom style="thin">
        <color indexed="64"/>
      </bottom>
      <diagonal/>
    </border>
    <border>
      <left style="thin">
        <color theme="0" tint="-0.24994659260841701"/>
      </left>
      <right style="thin">
        <color theme="0" tint="-0.24994659260841701"/>
      </right>
      <top style="thin">
        <color indexed="64"/>
      </top>
      <bottom/>
      <diagonal/>
    </border>
    <border>
      <left style="thin">
        <color indexed="23"/>
      </left>
      <right style="thin">
        <color theme="0" tint="-0.24994659260841701"/>
      </right>
      <top style="thin">
        <color indexed="8"/>
      </top>
      <bottom/>
      <diagonal/>
    </border>
    <border>
      <left style="thin">
        <color indexed="23"/>
      </left>
      <right style="thin">
        <color theme="0" tint="-0.24994659260841701"/>
      </right>
      <top/>
      <bottom/>
      <diagonal/>
    </border>
    <border>
      <left style="thin">
        <color indexed="23"/>
      </left>
      <right style="thin">
        <color theme="0" tint="-0.24994659260841701"/>
      </right>
      <top/>
      <bottom style="thin">
        <color indexed="64"/>
      </bottom>
      <diagonal/>
    </border>
    <border>
      <left/>
      <right style="thin">
        <color theme="0" tint="-0.24994659260841701"/>
      </right>
      <top style="medium">
        <color indexed="8"/>
      </top>
      <bottom/>
      <diagonal/>
    </border>
    <border>
      <left/>
      <right style="thin">
        <color theme="0" tint="-0.24994659260841701"/>
      </right>
      <top/>
      <bottom style="medium">
        <color indexed="64"/>
      </bottom>
      <diagonal/>
    </border>
    <border>
      <left style="thin">
        <color theme="0" tint="-0.34998626667073579"/>
      </left>
      <right style="thin">
        <color theme="0" tint="-0.24994659260841701"/>
      </right>
      <top style="thin">
        <color indexed="64"/>
      </top>
      <bottom/>
      <diagonal/>
    </border>
    <border>
      <left style="thin">
        <color theme="1"/>
      </left>
      <right/>
      <top style="thin">
        <color theme="1"/>
      </top>
      <bottom style="thin">
        <color indexed="64"/>
      </bottom>
      <diagonal/>
    </border>
    <border>
      <left/>
      <right/>
      <top style="thin">
        <color theme="1"/>
      </top>
      <bottom style="thin">
        <color indexed="64"/>
      </bottom>
      <diagonal/>
    </border>
    <border>
      <left style="thin">
        <color theme="0" tint="-0.24994659260841701"/>
      </left>
      <right style="thin">
        <color theme="0" tint="-0.24994659260841701"/>
      </right>
      <top style="medium">
        <color indexed="8"/>
      </top>
      <bottom style="thin">
        <color indexed="8"/>
      </bottom>
      <diagonal/>
    </border>
    <border>
      <left style="thin">
        <color theme="0" tint="-0.24994659260841701"/>
      </left>
      <right/>
      <top style="medium">
        <color indexed="8"/>
      </top>
      <bottom style="thin">
        <color indexed="8"/>
      </bottom>
      <diagonal/>
    </border>
    <border>
      <left style="thin">
        <color theme="0" tint="-0.24994659260841701"/>
      </left>
      <right style="thin">
        <color theme="0" tint="-0.24994659260841701"/>
      </right>
      <top style="medium">
        <color indexed="64"/>
      </top>
      <bottom style="thin">
        <color indexed="8"/>
      </bottom>
      <diagonal/>
    </border>
    <border>
      <left/>
      <right style="thin">
        <color theme="0" tint="-0.34998626667073579"/>
      </right>
      <top/>
      <bottom/>
      <diagonal/>
    </border>
    <border>
      <left/>
      <right style="thin">
        <color theme="0" tint="-0.34998626667073579"/>
      </right>
      <top style="thin">
        <color indexed="64"/>
      </top>
      <bottom/>
      <diagonal/>
    </border>
    <border>
      <left/>
      <right style="thin">
        <color theme="0" tint="-0.34998626667073579"/>
      </right>
      <top style="thin">
        <color theme="1"/>
      </top>
      <bottom style="thin">
        <color indexed="64"/>
      </bottom>
      <diagonal/>
    </border>
    <border>
      <left/>
      <right style="thin">
        <color theme="0" tint="-0.34998626667073579"/>
      </right>
      <top style="thin">
        <color theme="1"/>
      </top>
      <bottom/>
      <diagonal/>
    </border>
    <border>
      <left style="thin">
        <color theme="0" tint="-0.24994659260841701"/>
      </left>
      <right style="thin">
        <color theme="0" tint="-0.34998626667073579"/>
      </right>
      <top style="medium">
        <color indexed="8"/>
      </top>
      <bottom/>
      <diagonal/>
    </border>
    <border>
      <left style="thin">
        <color theme="0" tint="-0.24994659260841701"/>
      </left>
      <right style="thin">
        <color theme="0" tint="-0.34998626667073579"/>
      </right>
      <top/>
      <bottom style="medium">
        <color indexed="64"/>
      </bottom>
      <diagonal/>
    </border>
    <border>
      <left style="thin">
        <color theme="0" tint="-0.24994659260841701"/>
      </left>
      <right style="thin">
        <color theme="0" tint="-0.34998626667073579"/>
      </right>
      <top/>
      <bottom/>
      <diagonal/>
    </border>
    <border>
      <left style="thin">
        <color theme="0" tint="-0.24994659260841701"/>
      </left>
      <right style="thin">
        <color theme="0" tint="-0.34998626667073579"/>
      </right>
      <top/>
      <bottom style="medium">
        <color indexed="8"/>
      </bottom>
      <diagonal/>
    </border>
    <border>
      <left style="thin">
        <color theme="0" tint="-0.24994659260841701"/>
      </left>
      <right style="thin">
        <color theme="0" tint="-0.34998626667073579"/>
      </right>
      <top style="thin">
        <color indexed="8"/>
      </top>
      <bottom/>
      <diagonal/>
    </border>
    <border>
      <left style="thin">
        <color theme="0" tint="-0.34998626667073579"/>
      </left>
      <right style="thin">
        <color theme="0" tint="-0.24994659260841701"/>
      </right>
      <top/>
      <bottom style="thin">
        <color theme="0" tint="-0.499984740745262"/>
      </bottom>
      <diagonal/>
    </border>
    <border>
      <left/>
      <right style="thin">
        <color theme="0" tint="-0.24994659260841701"/>
      </right>
      <top/>
      <bottom style="thin">
        <color indexed="8"/>
      </bottom>
      <diagonal/>
    </border>
    <border>
      <left style="thin">
        <color theme="0" tint="-0.24994659260841701"/>
      </left>
      <right style="thin">
        <color theme="0" tint="-0.24994659260841701"/>
      </right>
      <top style="thin">
        <color indexed="64"/>
      </top>
      <bottom style="thin">
        <color indexed="64"/>
      </bottom>
      <diagonal/>
    </border>
    <border>
      <left style="thin">
        <color theme="0" tint="-0.24994659260841701"/>
      </left>
      <right/>
      <top style="thin">
        <color indexed="23"/>
      </top>
      <bottom/>
      <diagonal/>
    </border>
    <border>
      <left style="thin">
        <color indexed="8"/>
      </left>
      <right style="thin">
        <color indexed="8"/>
      </right>
      <top/>
      <bottom style="thin">
        <color indexed="64"/>
      </bottom>
      <diagonal/>
    </border>
    <border>
      <left style="medium">
        <color theme="0" tint="-0.14996795556505021"/>
      </left>
      <right style="medium">
        <color theme="0" tint="-0.14996795556505021"/>
      </right>
      <top style="medium">
        <color indexed="8"/>
      </top>
      <bottom style="thin">
        <color indexed="8"/>
      </bottom>
      <diagonal/>
    </border>
    <border>
      <left style="thin">
        <color theme="0" tint="-0.24994659260841701"/>
      </left>
      <right style="thin">
        <color theme="0" tint="-0.24994659260841701"/>
      </right>
      <top style="thin">
        <color theme="1"/>
      </top>
      <bottom style="thin">
        <color indexed="64"/>
      </bottom>
      <diagonal/>
    </border>
    <border>
      <left style="thin">
        <color theme="0" tint="-0.24994659260841701"/>
      </left>
      <right style="thin">
        <color theme="0" tint="-0.24994659260841701"/>
      </right>
      <top style="thin">
        <color indexed="8"/>
      </top>
      <bottom style="thin">
        <color indexed="64"/>
      </bottom>
      <diagonal/>
    </border>
    <border>
      <left style="thin">
        <color theme="0" tint="-0.24994659260841701"/>
      </left>
      <right style="thin">
        <color theme="0" tint="-0.24994659260841701"/>
      </right>
      <top style="thin">
        <color theme="1"/>
      </top>
      <bottom/>
      <diagonal/>
    </border>
    <border>
      <left style="thin">
        <color theme="0" tint="-0.24994659260841701"/>
      </left>
      <right/>
      <top style="thin">
        <color indexed="8"/>
      </top>
      <bottom/>
      <diagonal/>
    </border>
    <border>
      <left style="thin">
        <color theme="0" tint="-0.24994659260841701"/>
      </left>
      <right/>
      <top/>
      <bottom style="medium">
        <color indexed="64"/>
      </bottom>
      <diagonal/>
    </border>
    <border>
      <left style="thin">
        <color theme="0" tint="-0.24994659260841701"/>
      </left>
      <right style="thin">
        <color theme="0" tint="-0.14996795556505021"/>
      </right>
      <top/>
      <bottom/>
      <diagonal/>
    </border>
    <border>
      <left style="thin">
        <color theme="0" tint="-0.24994659260841701"/>
      </left>
      <right style="thin">
        <color indexed="23"/>
      </right>
      <top style="thin">
        <color indexed="8"/>
      </top>
      <bottom/>
      <diagonal/>
    </border>
    <border>
      <left style="thin">
        <color theme="0" tint="-0.24994659260841701"/>
      </left>
      <right style="thin">
        <color indexed="23"/>
      </right>
      <top/>
      <bottom/>
      <diagonal/>
    </border>
    <border>
      <left style="thin">
        <color theme="0" tint="-0.24994659260841701"/>
      </left>
      <right style="thin">
        <color indexed="23"/>
      </right>
      <top/>
      <bottom style="thin">
        <color indexed="64"/>
      </bottom>
      <diagonal/>
    </border>
    <border>
      <left style="thin">
        <color theme="0" tint="-0.14996795556505021"/>
      </left>
      <right style="thin">
        <color theme="0" tint="-0.14996795556505021"/>
      </right>
      <top style="thin">
        <color indexed="23"/>
      </top>
      <bottom style="medium">
        <color indexed="8"/>
      </bottom>
      <diagonal/>
    </border>
    <border>
      <left/>
      <right/>
      <top style="medium">
        <color theme="0" tint="-0.24994659260841701"/>
      </top>
      <bottom style="thin">
        <color indexed="8"/>
      </bottom>
      <diagonal/>
    </border>
    <border>
      <left style="thin">
        <color indexed="8"/>
      </left>
      <right style="thin">
        <color indexed="8"/>
      </right>
      <top style="medium">
        <color theme="0" tint="-0.24994659260841701"/>
      </top>
      <bottom style="thin">
        <color indexed="8"/>
      </bottom>
      <diagonal/>
    </border>
    <border>
      <left style="thin">
        <color theme="0" tint="-0.24994659260841701"/>
      </left>
      <right style="thin">
        <color theme="0" tint="-0.24994659260841701"/>
      </right>
      <top style="medium">
        <color theme="0" tint="-0.24994659260841701"/>
      </top>
      <bottom style="thin">
        <color indexed="8"/>
      </bottom>
      <diagonal/>
    </border>
    <border>
      <left/>
      <right style="thin">
        <color indexed="22"/>
      </right>
      <top style="thin">
        <color indexed="64"/>
      </top>
      <bottom/>
      <diagonal/>
    </border>
    <border>
      <left style="thin">
        <color indexed="8"/>
      </left>
      <right style="thin">
        <color theme="0" tint="-0.14996795556505021"/>
      </right>
      <top/>
      <bottom/>
      <diagonal/>
    </border>
    <border>
      <left style="thin">
        <color indexed="8"/>
      </left>
      <right style="thin">
        <color theme="0" tint="-0.24994659260841701"/>
      </right>
      <top/>
      <bottom/>
      <diagonal/>
    </border>
    <border>
      <left/>
      <right/>
      <top/>
      <bottom style="thin">
        <color indexed="23"/>
      </bottom>
      <diagonal/>
    </border>
    <border>
      <left style="thin">
        <color auto="1"/>
      </left>
      <right style="thin">
        <color theme="0" tint="-0.24994659260841701"/>
      </right>
      <top style="medium">
        <color indexed="8"/>
      </top>
      <bottom style="thin">
        <color indexed="8"/>
      </bottom>
      <diagonal/>
    </border>
    <border>
      <left style="thin">
        <color indexed="8"/>
      </left>
      <right style="thin">
        <color theme="0" tint="-0.24994659260841701"/>
      </right>
      <top/>
      <bottom style="medium">
        <color indexed="8"/>
      </bottom>
      <diagonal/>
    </border>
    <border>
      <left style="thin">
        <color indexed="8"/>
      </left>
      <right style="thin">
        <color theme="0" tint="-0.24994659260841701"/>
      </right>
      <top style="medium">
        <color indexed="8"/>
      </top>
      <bottom/>
      <diagonal/>
    </border>
    <border>
      <left style="thin">
        <color indexed="8"/>
      </left>
      <right style="thin">
        <color theme="0" tint="-0.24994659260841701"/>
      </right>
      <top style="medium">
        <color indexed="8"/>
      </top>
      <bottom style="thin">
        <color indexed="8"/>
      </bottom>
      <diagonal/>
    </border>
    <border>
      <left style="thin">
        <color theme="0" tint="-0.24994659260841701"/>
      </left>
      <right style="thin">
        <color theme="0" tint="-0.24994659260841701"/>
      </right>
      <top style="thin">
        <color indexed="23"/>
      </top>
      <bottom style="thin">
        <color auto="1"/>
      </bottom>
      <diagonal/>
    </border>
    <border>
      <left style="thin">
        <color indexed="8"/>
      </left>
      <right style="thin">
        <color theme="0" tint="-0.24994659260841701"/>
      </right>
      <top style="thin">
        <color indexed="8"/>
      </top>
      <bottom/>
      <diagonal/>
    </border>
    <border>
      <left style="thin">
        <color indexed="8"/>
      </left>
      <right style="thin">
        <color theme="0" tint="-0.24994659260841701"/>
      </right>
      <top/>
      <bottom style="medium">
        <color indexed="64"/>
      </bottom>
      <diagonal/>
    </border>
    <border>
      <left/>
      <right style="thin">
        <color theme="0" tint="-0.24994659260841701"/>
      </right>
      <top style="thin">
        <color indexed="64"/>
      </top>
      <bottom/>
      <diagonal/>
    </border>
    <border>
      <left/>
      <right style="thin">
        <color theme="0" tint="-0.24994659260841701"/>
      </right>
      <top style="thin">
        <color indexed="63"/>
      </top>
      <bottom/>
      <diagonal/>
    </border>
    <border>
      <left/>
      <right style="thin">
        <color theme="0" tint="-0.24994659260841701"/>
      </right>
      <top/>
      <bottom style="thin">
        <color theme="0" tint="-0.499984740745262"/>
      </bottom>
      <diagonal/>
    </border>
    <border>
      <left style="thin">
        <color indexed="8"/>
      </left>
      <right style="thin">
        <color theme="0" tint="-0.24994659260841701"/>
      </right>
      <top/>
      <bottom style="thin">
        <color indexed="64"/>
      </bottom>
      <diagonal/>
    </border>
    <border>
      <left/>
      <right style="thin">
        <color theme="0" tint="-0.24994659260841701"/>
      </right>
      <top style="medium">
        <color indexed="8"/>
      </top>
      <bottom style="thin">
        <color indexed="8"/>
      </bottom>
      <diagonal/>
    </border>
    <border>
      <left style="medium">
        <color indexed="9"/>
      </left>
      <right/>
      <top/>
      <bottom/>
      <diagonal/>
    </border>
    <border>
      <left style="thin">
        <color theme="0" tint="-0.24994659260841701"/>
      </left>
      <right style="thin">
        <color theme="0" tint="-0.24994659260841701"/>
      </right>
      <top style="thin">
        <color indexed="23"/>
      </top>
      <bottom style="thin">
        <color indexed="8"/>
      </bottom>
      <diagonal/>
    </border>
    <border>
      <left/>
      <right style="medium">
        <color theme="0" tint="-0.14996795556505021"/>
      </right>
      <top style="thin">
        <color indexed="8"/>
      </top>
      <bottom/>
      <diagonal/>
    </border>
    <border>
      <left/>
      <right style="medium">
        <color theme="0" tint="-0.14996795556505021"/>
      </right>
      <top/>
      <bottom/>
      <diagonal/>
    </border>
    <border>
      <left style="thin">
        <color indexed="8"/>
      </left>
      <right style="thin">
        <color indexed="8"/>
      </right>
      <top/>
      <bottom style="thin">
        <color indexed="23"/>
      </bottom>
      <diagonal/>
    </border>
    <border>
      <left/>
      <right/>
      <top/>
      <bottom style="thin">
        <color theme="0"/>
      </bottom>
      <diagonal/>
    </border>
    <border>
      <left style="thin">
        <color indexed="8"/>
      </left>
      <right style="thin">
        <color indexed="8"/>
      </right>
      <top/>
      <bottom style="thin">
        <color theme="0"/>
      </bottom>
      <diagonal/>
    </border>
    <border>
      <left/>
      <right style="medium">
        <color theme="0" tint="-0.14996795556505021"/>
      </right>
      <top/>
      <bottom style="thin">
        <color indexed="64"/>
      </bottom>
      <diagonal/>
    </border>
    <border>
      <left style="thin">
        <color theme="0" tint="-0.24994659260841701"/>
      </left>
      <right style="medium">
        <color theme="0" tint="-0.24994659260841701"/>
      </right>
      <top/>
      <bottom/>
      <diagonal/>
    </border>
    <border>
      <left style="thin">
        <color theme="0" tint="-0.24994659260841701"/>
      </left>
      <right style="medium">
        <color theme="0" tint="-0.24994659260841701"/>
      </right>
      <top/>
      <bottom style="thin">
        <color indexed="8"/>
      </bottom>
      <diagonal/>
    </border>
    <border>
      <left style="thin">
        <color theme="0" tint="-0.24994659260841701"/>
      </left>
      <right style="medium">
        <color theme="0" tint="-0.24994659260841701"/>
      </right>
      <top style="thin">
        <color indexed="64"/>
      </top>
      <bottom/>
      <diagonal/>
    </border>
    <border>
      <left style="thin">
        <color theme="0" tint="-0.24994659260841701"/>
      </left>
      <right style="medium">
        <color theme="0" tint="-0.24994659260841701"/>
      </right>
      <top/>
      <bottom style="thin">
        <color auto="1"/>
      </bottom>
      <diagonal/>
    </border>
    <border>
      <left style="thin">
        <color theme="0" tint="-0.24994659260841701"/>
      </left>
      <right style="medium">
        <color theme="0" tint="-0.24994659260841701"/>
      </right>
      <top style="thin">
        <color indexed="63"/>
      </top>
      <bottom/>
      <diagonal/>
    </border>
    <border>
      <left style="thin">
        <color theme="0" tint="-0.24994659260841701"/>
      </left>
      <right style="medium">
        <color theme="0" tint="-0.24994659260841701"/>
      </right>
      <top/>
      <bottom style="thin">
        <color theme="0" tint="-0.499984740745262"/>
      </bottom>
      <diagonal/>
    </border>
    <border>
      <left style="thin">
        <color theme="0" tint="-0.24994659260841701"/>
      </left>
      <right style="medium">
        <color theme="0" tint="-0.24994659260841701"/>
      </right>
      <top style="thin">
        <color theme="0" tint="-0.499984740745262"/>
      </top>
      <bottom/>
      <diagonal/>
    </border>
    <border>
      <left/>
      <right style="thin">
        <color indexed="64"/>
      </right>
      <top style="thin">
        <color auto="1"/>
      </top>
      <bottom style="double">
        <color rgb="FFB52670"/>
      </bottom>
      <diagonal/>
    </border>
    <border>
      <left style="thin">
        <color indexed="8"/>
      </left>
      <right style="thin">
        <color indexed="8"/>
      </right>
      <top style="thin">
        <color auto="1"/>
      </top>
      <bottom style="double">
        <color rgb="FFB52670"/>
      </bottom>
      <diagonal/>
    </border>
    <border>
      <left style="thin">
        <color theme="0" tint="-0.24994659260841701"/>
      </left>
      <right style="thin">
        <color theme="0" tint="-0.24994659260841701"/>
      </right>
      <top style="thin">
        <color auto="1"/>
      </top>
      <bottom style="double">
        <color rgb="FFB52670"/>
      </bottom>
      <diagonal/>
    </border>
    <border>
      <left/>
      <right/>
      <top style="thin">
        <color auto="1"/>
      </top>
      <bottom style="double">
        <color rgb="FFB52670"/>
      </bottom>
      <diagonal/>
    </border>
    <border>
      <left/>
      <right/>
      <top style="thin">
        <color indexed="23"/>
      </top>
      <bottom style="thin">
        <color indexed="8"/>
      </bottom>
      <diagonal/>
    </border>
    <border>
      <left/>
      <right/>
      <top style="thin">
        <color indexed="64"/>
      </top>
      <bottom/>
      <diagonal/>
    </border>
    <border>
      <left/>
      <right/>
      <top style="thin">
        <color indexed="63"/>
      </top>
      <bottom/>
      <diagonal/>
    </border>
    <border>
      <left/>
      <right/>
      <top style="thin">
        <color indexed="64"/>
      </top>
      <bottom style="medium">
        <color indexed="64"/>
      </bottom>
      <diagonal/>
    </border>
    <border>
      <left style="thin">
        <color auto="1"/>
      </left>
      <right/>
      <top/>
      <bottom/>
      <diagonal/>
    </border>
    <border>
      <left style="thin">
        <color auto="1"/>
      </left>
      <right/>
      <top style="thin">
        <color indexed="23"/>
      </top>
      <bottom style="medium">
        <color indexed="8"/>
      </bottom>
      <diagonal/>
    </border>
    <border>
      <left style="thin">
        <color theme="0" tint="-0.24994659260841701"/>
      </left>
      <right style="thin">
        <color theme="0" tint="-0.24994659260841701"/>
      </right>
      <top style="thin">
        <color indexed="8"/>
      </top>
      <bottom/>
      <diagonal/>
    </border>
    <border>
      <left style="thin">
        <color theme="0" tint="-0.24994659260841701"/>
      </left>
      <right style="thin">
        <color theme="0" tint="-0.24994659260841701"/>
      </right>
      <top style="thin">
        <color indexed="23"/>
      </top>
      <bottom style="medium">
        <color indexed="8"/>
      </bottom>
      <diagonal/>
    </border>
    <border>
      <left style="thin">
        <color indexed="8"/>
      </left>
      <right style="thin">
        <color indexed="22"/>
      </right>
      <top style="thin">
        <color indexed="64"/>
      </top>
      <bottom/>
      <diagonal/>
    </border>
    <border>
      <left style="thin">
        <color indexed="8"/>
      </left>
      <right style="thin">
        <color indexed="22"/>
      </right>
      <top/>
      <bottom/>
      <diagonal/>
    </border>
    <border>
      <left style="thin">
        <color indexed="8"/>
      </left>
      <right style="thin">
        <color indexed="22"/>
      </right>
      <top style="thin">
        <color indexed="8"/>
      </top>
      <bottom style="thin">
        <color indexed="64"/>
      </bottom>
      <diagonal/>
    </border>
    <border>
      <left/>
      <right/>
      <top/>
      <bottom style="thin">
        <color theme="1"/>
      </bottom>
      <diagonal/>
    </border>
    <border>
      <left style="thin">
        <color theme="0" tint="-0.24994659260841701"/>
      </left>
      <right style="thin">
        <color theme="0" tint="-0.24994659260841701"/>
      </right>
      <top style="thin">
        <color theme="0" tint="-0.24994659260841701"/>
      </top>
      <bottom style="thin">
        <color theme="1"/>
      </bottom>
      <diagonal/>
    </border>
    <border>
      <left style="thin">
        <color theme="1"/>
      </left>
      <right style="thin">
        <color theme="1"/>
      </right>
      <top style="thin">
        <color theme="0" tint="-0.24994659260841701"/>
      </top>
      <bottom style="thin">
        <color theme="1"/>
      </bottom>
      <diagonal/>
    </border>
    <border>
      <left style="thin">
        <color theme="0" tint="-0.24994659260841701"/>
      </left>
      <right/>
      <top style="thin">
        <color theme="0" tint="-0.24994659260841701"/>
      </top>
      <bottom style="thin">
        <color theme="1"/>
      </bottom>
      <diagonal/>
    </border>
    <border>
      <left/>
      <right style="thin">
        <color theme="0" tint="-0.24994659260841701"/>
      </right>
      <top style="thin">
        <color theme="0" tint="-0.24994659260841701"/>
      </top>
      <bottom style="thin">
        <color theme="1"/>
      </bottom>
      <diagonal/>
    </border>
    <border>
      <left style="thin">
        <color indexed="8"/>
      </left>
      <right style="thin">
        <color theme="0" tint="-0.24994659260841701"/>
      </right>
      <top style="thin">
        <color indexed="23"/>
      </top>
      <bottom style="medium">
        <color indexed="64"/>
      </bottom>
      <diagonal/>
    </border>
    <border>
      <left/>
      <right style="thin">
        <color theme="0" tint="-0.24994659260841701"/>
      </right>
      <top style="thin">
        <color indexed="23"/>
      </top>
      <bottom style="medium">
        <color indexed="8"/>
      </bottom>
      <diagonal/>
    </border>
    <border>
      <left style="thin">
        <color indexed="8"/>
      </left>
      <right style="thin">
        <color theme="0" tint="-0.24994659260841701"/>
      </right>
      <top/>
      <bottom style="thin">
        <color indexed="23"/>
      </bottom>
      <diagonal/>
    </border>
    <border>
      <left style="thin">
        <color indexed="8"/>
      </left>
      <right style="thin">
        <color theme="0" tint="-0.24994659260841701"/>
      </right>
      <top style="thin">
        <color indexed="23"/>
      </top>
      <bottom/>
      <diagonal/>
    </border>
    <border>
      <left/>
      <right style="thin">
        <color theme="0" tint="-0.24994659260841701"/>
      </right>
      <top style="medium">
        <color indexed="64"/>
      </top>
      <bottom style="thin">
        <color indexed="8"/>
      </bottom>
      <diagonal/>
    </border>
    <border>
      <left style="thin">
        <color indexed="8"/>
      </left>
      <right style="thin">
        <color theme="0" tint="-0.24994659260841701"/>
      </right>
      <top style="medium">
        <color indexed="64"/>
      </top>
      <bottom style="thin">
        <color indexed="8"/>
      </bottom>
      <diagonal/>
    </border>
    <border>
      <left/>
      <right/>
      <top style="thin">
        <color auto="1"/>
      </top>
      <bottom style="double">
        <color rgb="FFB52670"/>
      </bottom>
      <diagonal/>
    </border>
    <border>
      <left style="thin">
        <color indexed="8"/>
      </left>
      <right style="thin">
        <color theme="0" tint="-0.24994659260841701"/>
      </right>
      <top style="thin">
        <color auto="1"/>
      </top>
      <bottom style="double">
        <color rgb="FFB52670"/>
      </bottom>
      <diagonal/>
    </border>
    <border>
      <left/>
      <right style="medium">
        <color theme="0" tint="-0.14996795556505021"/>
      </right>
      <top style="medium">
        <color indexed="8"/>
      </top>
      <bottom style="thin">
        <color indexed="8"/>
      </bottom>
      <diagonal/>
    </border>
    <border>
      <left/>
      <right style="medium">
        <color theme="0" tint="-0.14996795556505021"/>
      </right>
      <top/>
      <bottom style="medium">
        <color theme="0" tint="-0.24994659260841701"/>
      </bottom>
      <diagonal/>
    </border>
    <border>
      <left/>
      <right style="medium">
        <color theme="0" tint="-0.14996795556505021"/>
      </right>
      <top style="medium">
        <color theme="0" tint="-0.24994659260841701"/>
      </top>
      <bottom style="thin">
        <color indexed="8"/>
      </bottom>
      <diagonal/>
    </border>
    <border>
      <left/>
      <right style="medium">
        <color theme="0" tint="-0.14996795556505021"/>
      </right>
      <top/>
      <bottom style="thin">
        <color indexed="23"/>
      </bottom>
      <diagonal/>
    </border>
    <border>
      <left/>
      <right style="medium">
        <color theme="0" tint="-0.14996795556505021"/>
      </right>
      <top style="thin">
        <color indexed="23"/>
      </top>
      <bottom/>
      <diagonal/>
    </border>
    <border>
      <left/>
      <right style="medium">
        <color theme="0" tint="-0.14996795556505021"/>
      </right>
      <top/>
      <bottom style="medium">
        <color indexed="64"/>
      </bottom>
      <diagonal/>
    </border>
    <border>
      <left/>
      <right style="thin">
        <color theme="0" tint="-0.24994659260841701"/>
      </right>
      <top style="thin">
        <color auto="1"/>
      </top>
      <bottom/>
      <diagonal/>
    </border>
    <border>
      <left/>
      <right style="thin">
        <color theme="0" tint="-0.24994659260841701"/>
      </right>
      <top/>
      <bottom style="thin">
        <color auto="1"/>
      </bottom>
      <diagonal/>
    </border>
    <border>
      <left style="thin">
        <color indexed="8"/>
      </left>
      <right style="thin">
        <color indexed="64"/>
      </right>
      <top/>
      <bottom/>
      <diagonal/>
    </border>
    <border>
      <left style="thin">
        <color indexed="8"/>
      </left>
      <right style="thin">
        <color indexed="64"/>
      </right>
      <top/>
      <bottom style="thin">
        <color indexed="8"/>
      </bottom>
      <diagonal/>
    </border>
    <border>
      <left style="thin">
        <color indexed="8"/>
      </left>
      <right style="thin">
        <color indexed="64"/>
      </right>
      <top style="thin">
        <color indexed="64"/>
      </top>
      <bottom/>
      <diagonal/>
    </border>
    <border>
      <left style="thin">
        <color indexed="8"/>
      </left>
      <right style="thin">
        <color indexed="64"/>
      </right>
      <top style="thin">
        <color indexed="63"/>
      </top>
      <bottom/>
      <diagonal/>
    </border>
    <border>
      <left style="thin">
        <color indexed="8"/>
      </left>
      <right style="thin">
        <color indexed="64"/>
      </right>
      <top style="thin">
        <color indexed="8"/>
      </top>
      <bottom/>
      <diagonal/>
    </border>
    <border>
      <left style="thin">
        <color indexed="8"/>
      </left>
      <right style="thin">
        <color indexed="64"/>
      </right>
      <top/>
      <bottom style="thin">
        <color theme="0" tint="-0.499984740745262"/>
      </bottom>
      <diagonal/>
    </border>
    <border>
      <left style="thin">
        <color indexed="8"/>
      </left>
      <right style="thin">
        <color theme="0" tint="-0.24994659260841701"/>
      </right>
      <top style="thin">
        <color indexed="8"/>
      </top>
      <bottom/>
      <diagonal/>
    </border>
    <border>
      <left/>
      <right style="thin">
        <color theme="0" tint="-0.24994659260841701"/>
      </right>
      <top style="thin">
        <color indexed="8"/>
      </top>
      <bottom/>
      <diagonal/>
    </border>
    <border>
      <left/>
      <right style="medium">
        <color theme="0" tint="-0.14996795556505021"/>
      </right>
      <top style="medium">
        <color indexed="8"/>
      </top>
      <bottom/>
      <diagonal/>
    </border>
    <border>
      <left/>
      <right style="medium">
        <color theme="0" tint="-0.14996795556505021"/>
      </right>
      <top style="thin">
        <color indexed="64"/>
      </top>
      <bottom style="thin">
        <color indexed="64"/>
      </bottom>
      <diagonal/>
    </border>
    <border>
      <left style="thin">
        <color indexed="8"/>
      </left>
      <right style="thin">
        <color theme="0" tint="-0.24994659260841701"/>
      </right>
      <top style="thin">
        <color indexed="64"/>
      </top>
      <bottom style="thin">
        <color indexed="64"/>
      </bottom>
      <diagonal/>
    </border>
    <border>
      <left/>
      <right/>
      <top style="thin">
        <color indexed="8"/>
      </top>
      <bottom/>
      <diagonal/>
    </border>
    <border>
      <left style="thin">
        <color theme="0" tint="-0.34998626667073579"/>
      </left>
      <right style="thin">
        <color theme="0" tint="-0.24994659260841701"/>
      </right>
      <top style="medium">
        <color indexed="64"/>
      </top>
      <bottom style="thin">
        <color indexed="8"/>
      </bottom>
      <diagonal/>
    </border>
    <border>
      <left style="thin">
        <color theme="0" tint="-0.24994659260841701"/>
      </left>
      <right style="thin">
        <color theme="0" tint="-0.24994659260841701"/>
      </right>
      <top style="thin">
        <color indexed="23"/>
      </top>
      <bottom style="medium">
        <color indexed="64"/>
      </bottom>
      <diagonal/>
    </border>
    <border>
      <left/>
      <right/>
      <top style="medium">
        <color indexed="8"/>
      </top>
      <bottom style="thin">
        <color indexed="64"/>
      </bottom>
      <diagonal/>
    </border>
    <border>
      <left style="thin">
        <color auto="1"/>
      </left>
      <right style="thin">
        <color auto="1"/>
      </right>
      <top/>
      <bottom/>
      <diagonal/>
    </border>
    <border>
      <left/>
      <right style="thin">
        <color indexed="64"/>
      </right>
      <top style="medium">
        <color indexed="64"/>
      </top>
      <bottom style="thin">
        <color indexed="64"/>
      </bottom>
      <diagonal/>
    </border>
    <border>
      <left/>
      <right style="thin">
        <color theme="0" tint="-0.24994659260841701"/>
      </right>
      <top/>
      <bottom style="thin">
        <color theme="1"/>
      </bottom>
      <diagonal/>
    </border>
    <border>
      <left style="thin">
        <color auto="1"/>
      </left>
      <right style="thin">
        <color auto="1"/>
      </right>
      <top/>
      <bottom style="thin">
        <color theme="1"/>
      </bottom>
      <diagonal/>
    </border>
    <border>
      <left style="thin">
        <color theme="0" tint="-0.24994659260841701"/>
      </left>
      <right/>
      <top/>
      <bottom style="thin">
        <color theme="1"/>
      </bottom>
      <diagonal/>
    </border>
    <border>
      <left style="thin">
        <color theme="0" tint="-0.24994659260841701"/>
      </left>
      <right style="thin">
        <color theme="0" tint="-0.24994659260841701"/>
      </right>
      <top/>
      <bottom style="thin">
        <color theme="1"/>
      </bottom>
      <diagonal/>
    </border>
    <border>
      <left style="thin">
        <color theme="0" tint="-0.34998626667073579"/>
      </left>
      <right style="thin">
        <color theme="0" tint="-0.24994659260841701"/>
      </right>
      <top/>
      <bottom style="thin">
        <color theme="1"/>
      </bottom>
      <diagonal/>
    </border>
    <border>
      <left style="thin">
        <color indexed="8"/>
      </left>
      <right style="thin">
        <color indexed="64"/>
      </right>
      <top/>
      <bottom style="medium">
        <color indexed="8"/>
      </bottom>
      <diagonal/>
    </border>
    <border>
      <left style="thin">
        <color indexed="64"/>
      </left>
      <right/>
      <top style="thin">
        <color indexed="64"/>
      </top>
      <bottom/>
      <diagonal/>
    </border>
    <border>
      <left style="thin">
        <color indexed="64"/>
      </left>
      <right/>
      <top/>
      <bottom/>
      <diagonal/>
    </border>
    <border>
      <left style="medium">
        <color theme="0" tint="-0.14996795556505021"/>
      </left>
      <right style="medium">
        <color theme="0" tint="-0.14996795556505021"/>
      </right>
      <top style="thin">
        <color indexed="64"/>
      </top>
      <bottom/>
      <diagonal/>
    </border>
    <border>
      <left style="medium">
        <color theme="0" tint="-0.14996795556505021"/>
      </left>
      <right style="medium">
        <color theme="0" tint="-0.14996795556505021"/>
      </right>
      <top/>
      <bottom/>
      <diagonal/>
    </border>
    <border>
      <left style="medium">
        <color theme="0" tint="-0.14996795556505021"/>
      </left>
      <right style="medium">
        <color theme="0" tint="-0.14996795556505021"/>
      </right>
      <top/>
      <bottom style="medium">
        <color indexed="8"/>
      </bottom>
      <diagonal/>
    </border>
    <border>
      <left style="thin">
        <color indexed="8"/>
      </left>
      <right style="thin">
        <color indexed="8"/>
      </right>
      <top/>
      <bottom/>
      <diagonal/>
    </border>
    <border>
      <left/>
      <right style="thin">
        <color indexed="8"/>
      </right>
      <top/>
      <bottom/>
      <diagonal/>
    </border>
    <border>
      <left style="thin">
        <color indexed="8"/>
      </left>
      <right style="thin">
        <color theme="0" tint="-0.24994659260841701"/>
      </right>
      <top/>
      <bottom/>
      <diagonal/>
    </border>
    <border>
      <left/>
      <right/>
      <top/>
      <bottom style="double">
        <color rgb="FFB52670"/>
      </bottom>
      <diagonal/>
    </border>
    <border>
      <left style="thin">
        <color indexed="59"/>
      </left>
      <right style="thin">
        <color indexed="59"/>
      </right>
      <top style="thin">
        <color indexed="59"/>
      </top>
      <bottom/>
      <diagonal/>
    </border>
    <border>
      <left style="thin">
        <color indexed="59"/>
      </left>
      <right style="thin">
        <color indexed="59"/>
      </right>
      <top/>
      <bottom style="thin">
        <color indexed="59"/>
      </bottom>
      <diagonal/>
    </border>
    <border>
      <left style="thin">
        <color indexed="59"/>
      </left>
      <right style="thin">
        <color indexed="59"/>
      </right>
      <top/>
      <bottom/>
      <diagonal/>
    </border>
    <border>
      <left style="thin">
        <color theme="0"/>
      </left>
      <right/>
      <top/>
      <bottom/>
      <diagonal/>
    </border>
    <border>
      <left/>
      <right style="thin">
        <color theme="0"/>
      </right>
      <top/>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diagonal/>
    </border>
    <border>
      <left style="thin">
        <color theme="0"/>
      </left>
      <right style="thin">
        <color theme="0"/>
      </right>
      <top/>
      <bottom style="thin">
        <color theme="0"/>
      </bottom>
      <diagonal/>
    </border>
    <border>
      <left style="thin">
        <color indexed="59"/>
      </left>
      <right/>
      <top/>
      <bottom/>
      <diagonal/>
    </border>
    <border>
      <left style="thin">
        <color indexed="59"/>
      </left>
      <right/>
      <top style="thin">
        <color indexed="59"/>
      </top>
      <bottom/>
      <diagonal/>
    </border>
    <border>
      <left style="thin">
        <color indexed="59"/>
      </left>
      <right/>
      <top/>
      <bottom style="thin">
        <color indexed="59"/>
      </bottom>
      <diagonal/>
    </border>
    <border>
      <left/>
      <right/>
      <top/>
      <bottom style="double">
        <color rgb="FFB51270"/>
      </bottom>
      <diagonal/>
    </border>
    <border>
      <left style="thin">
        <color theme="0"/>
      </left>
      <right/>
      <top style="thin">
        <color theme="0"/>
      </top>
      <bottom style="thin">
        <color theme="0"/>
      </bottom>
      <diagonal/>
    </border>
    <border>
      <left style="thin">
        <color theme="0"/>
      </left>
      <right style="thin">
        <color theme="0"/>
      </right>
      <top style="thin">
        <color rgb="FFB52670"/>
      </top>
      <bottom style="thin">
        <color rgb="FFB52670"/>
      </bottom>
      <diagonal/>
    </border>
    <border>
      <left/>
      <right style="thin">
        <color theme="0"/>
      </right>
      <top style="thin">
        <color theme="0"/>
      </top>
      <bottom style="thin">
        <color theme="0"/>
      </bottom>
      <diagonal/>
    </border>
    <border>
      <left style="thin">
        <color theme="0"/>
      </left>
      <right/>
      <top style="thin">
        <color theme="0"/>
      </top>
      <bottom/>
      <diagonal/>
    </border>
    <border>
      <left style="thin">
        <color theme="0"/>
      </left>
      <right/>
      <top/>
      <bottom style="thin">
        <color theme="0"/>
      </bottom>
      <diagonal/>
    </border>
    <border>
      <left/>
      <right/>
      <top style="double">
        <color rgb="FFB52670"/>
      </top>
      <bottom/>
      <diagonal/>
    </border>
    <border>
      <left/>
      <right/>
      <top style="double">
        <color rgb="FFB51270"/>
      </top>
      <bottom/>
      <diagonal/>
    </border>
    <border>
      <left/>
      <right/>
      <top style="thin">
        <color auto="1"/>
      </top>
      <bottom style="thin">
        <color auto="1"/>
      </bottom>
      <diagonal/>
    </border>
    <border>
      <left/>
      <right/>
      <top style="thin">
        <color theme="0"/>
      </top>
      <bottom style="thin">
        <color theme="0"/>
      </bottom>
      <diagonal/>
    </border>
    <border>
      <left style="thin">
        <color indexed="9"/>
      </left>
      <right/>
      <top style="thin">
        <color theme="0"/>
      </top>
      <bottom style="thin">
        <color theme="0"/>
      </bottom>
      <diagonal/>
    </border>
    <border>
      <left style="thin">
        <color indexed="9"/>
      </left>
      <right/>
      <top/>
      <bottom style="thin">
        <color indexed="9"/>
      </bottom>
      <diagonal/>
    </border>
    <border>
      <left style="thin">
        <color indexed="9"/>
      </left>
      <right/>
      <top/>
      <bottom/>
      <diagonal/>
    </border>
    <border>
      <left style="thin">
        <color indexed="9"/>
      </left>
      <right style="thin">
        <color indexed="9"/>
      </right>
      <top/>
      <bottom style="thin">
        <color theme="0"/>
      </bottom>
      <diagonal/>
    </border>
    <border>
      <left/>
      <right style="thin">
        <color indexed="9"/>
      </right>
      <top/>
      <bottom/>
      <diagonal/>
    </border>
    <border>
      <left/>
      <right style="thin">
        <color indexed="9"/>
      </right>
      <top style="thin">
        <color theme="0"/>
      </top>
      <bottom/>
      <diagonal/>
    </border>
    <border>
      <left/>
      <right style="thin">
        <color indexed="9"/>
      </right>
      <top style="thin">
        <color theme="0"/>
      </top>
      <bottom style="thin">
        <color theme="0"/>
      </bottom>
      <diagonal/>
    </border>
    <border>
      <left/>
      <right/>
      <top style="thin">
        <color theme="0"/>
      </top>
      <bottom/>
      <diagonal/>
    </border>
    <border>
      <left style="thin">
        <color indexed="9"/>
      </left>
      <right style="thin">
        <color indexed="9"/>
      </right>
      <top style="thin">
        <color indexed="9"/>
      </top>
      <bottom style="thin">
        <color indexed="9"/>
      </bottom>
      <diagonal/>
    </border>
    <border>
      <left/>
      <right style="thin">
        <color indexed="9"/>
      </right>
      <top style="thin">
        <color indexed="9"/>
      </top>
      <bottom style="thin">
        <color indexed="9"/>
      </bottom>
      <diagonal/>
    </border>
    <border>
      <left/>
      <right/>
      <top/>
      <bottom style="thin">
        <color indexed="9"/>
      </bottom>
      <diagonal/>
    </border>
    <border>
      <left style="thin">
        <color indexed="9"/>
      </left>
      <right/>
      <top style="thin">
        <color indexed="9"/>
      </top>
      <bottom style="thin">
        <color indexed="9"/>
      </bottom>
      <diagonal/>
    </border>
    <border>
      <left/>
      <right style="thin">
        <color indexed="9"/>
      </right>
      <top/>
      <bottom style="thin">
        <color theme="0"/>
      </bottom>
      <diagonal/>
    </border>
    <border>
      <left style="thin">
        <color indexed="9"/>
      </left>
      <right style="thin">
        <color indexed="9"/>
      </right>
      <top/>
      <bottom style="thin">
        <color indexed="9"/>
      </bottom>
      <diagonal/>
    </border>
    <border>
      <left/>
      <right style="thin">
        <color indexed="9"/>
      </right>
      <top/>
      <bottom style="thin">
        <color indexed="9"/>
      </bottom>
      <diagonal/>
    </border>
    <border>
      <left/>
      <right/>
      <top style="thin">
        <color rgb="FFB51270"/>
      </top>
      <bottom style="thin">
        <color rgb="FFB51270"/>
      </bottom>
      <diagonal/>
    </border>
    <border>
      <left/>
      <right style="thin">
        <color indexed="64"/>
      </right>
      <top/>
      <bottom style="double">
        <color rgb="FFB51270"/>
      </bottom>
      <diagonal/>
    </border>
    <border>
      <left style="thin">
        <color theme="0"/>
      </left>
      <right style="thin">
        <color indexed="9"/>
      </right>
      <top style="thin">
        <color theme="0"/>
      </top>
      <bottom style="thin">
        <color indexed="9"/>
      </bottom>
      <diagonal/>
    </border>
    <border>
      <left style="thin">
        <color theme="0"/>
      </left>
      <right style="thin">
        <color theme="0"/>
      </right>
      <top/>
      <bottom/>
      <diagonal/>
    </border>
    <border>
      <left/>
      <right style="thin">
        <color theme="0"/>
      </right>
      <top style="thin">
        <color theme="0"/>
      </top>
      <bottom/>
      <diagonal/>
    </border>
    <border>
      <left/>
      <right style="thin">
        <color theme="0"/>
      </right>
      <top/>
      <bottom style="thin">
        <color indexed="9"/>
      </bottom>
      <diagonal/>
    </border>
    <border>
      <left/>
      <right/>
      <top style="thin">
        <color rgb="FFB52670"/>
      </top>
      <bottom style="thin">
        <color rgb="FFB52670"/>
      </bottom>
      <diagonal/>
    </border>
    <border>
      <left style="thin">
        <color indexed="59"/>
      </left>
      <right/>
      <top/>
      <bottom style="double">
        <color rgb="FFB52670"/>
      </bottom>
      <diagonal/>
    </border>
    <border>
      <left/>
      <right style="thin">
        <color theme="0"/>
      </right>
      <top style="thin">
        <color rgb="FFB52670"/>
      </top>
      <bottom style="thin">
        <color rgb="FFB52670"/>
      </bottom>
      <diagonal/>
    </border>
    <border>
      <left/>
      <right style="thin">
        <color theme="0"/>
      </right>
      <top/>
      <bottom style="thin">
        <color theme="0"/>
      </bottom>
      <diagonal/>
    </border>
    <border>
      <left style="thin">
        <color indexed="9"/>
      </left>
      <right style="thin">
        <color indexed="9"/>
      </right>
      <top style="thin">
        <color indexed="9"/>
      </top>
      <bottom/>
      <diagonal/>
    </border>
    <border>
      <left/>
      <right/>
      <top style="thin">
        <color indexed="9"/>
      </top>
      <bottom/>
      <diagonal/>
    </border>
    <border>
      <left style="thin">
        <color indexed="9"/>
      </left>
      <right style="thin">
        <color indexed="9"/>
      </right>
      <top/>
      <bottom/>
      <diagonal/>
    </border>
    <border>
      <left/>
      <right/>
      <top style="thin">
        <color indexed="9"/>
      </top>
      <bottom style="thin">
        <color indexed="9"/>
      </bottom>
      <diagonal/>
    </border>
    <border>
      <left style="thin">
        <color indexed="9"/>
      </left>
      <right/>
      <top style="thin">
        <color indexed="9"/>
      </top>
      <bottom/>
      <diagonal/>
    </border>
    <border>
      <left style="thin">
        <color theme="0"/>
      </left>
      <right style="thin">
        <color theme="0"/>
      </right>
      <top style="thin">
        <color theme="0"/>
      </top>
      <bottom style="thin">
        <color indexed="9"/>
      </bottom>
      <diagonal/>
    </border>
    <border>
      <left style="thin">
        <color indexed="9"/>
      </left>
      <right style="thin">
        <color theme="0"/>
      </right>
      <top/>
      <bottom style="thin">
        <color indexed="9"/>
      </bottom>
      <diagonal/>
    </border>
    <border>
      <left style="thin">
        <color indexed="9"/>
      </left>
      <right style="thin">
        <color theme="0"/>
      </right>
      <top/>
      <bottom/>
      <diagonal/>
    </border>
    <border>
      <left/>
      <right style="thin">
        <color indexed="9"/>
      </right>
      <top style="thin">
        <color indexed="9"/>
      </top>
      <bottom/>
      <diagonal/>
    </border>
    <border>
      <left style="thin">
        <color indexed="9"/>
      </left>
      <right style="thin">
        <color theme="0"/>
      </right>
      <top style="thin">
        <color indexed="9"/>
      </top>
      <bottom/>
      <diagonal/>
    </border>
    <border>
      <left style="thin">
        <color indexed="64"/>
      </left>
      <right style="thin">
        <color indexed="64"/>
      </right>
      <top style="thin">
        <color indexed="64"/>
      </top>
      <bottom style="thin">
        <color indexed="64"/>
      </bottom>
      <diagonal/>
    </border>
    <border>
      <left/>
      <right style="double">
        <color theme="0"/>
      </right>
      <top/>
      <bottom/>
      <diagonal/>
    </border>
    <border>
      <left/>
      <right/>
      <top style="thin">
        <color rgb="FFDA92B7"/>
      </top>
      <bottom style="thin">
        <color rgb="FFDA92B7"/>
      </bottom>
      <diagonal/>
    </border>
    <border>
      <left style="thin">
        <color theme="0" tint="-0.24994659260841701"/>
      </left>
      <right style="thin">
        <color theme="0" tint="-0.24994659260841701"/>
      </right>
      <top style="medium">
        <color theme="0" tint="-0.24994659260841701"/>
      </top>
      <bottom style="thin">
        <color theme="1"/>
      </bottom>
      <diagonal/>
    </border>
    <border>
      <left style="thin">
        <color theme="1"/>
      </left>
      <right style="thin">
        <color theme="1"/>
      </right>
      <top style="medium">
        <color theme="0" tint="-0.24994659260841701"/>
      </top>
      <bottom style="thin">
        <color theme="1"/>
      </bottom>
      <diagonal/>
    </border>
    <border>
      <left/>
      <right style="thin">
        <color theme="0" tint="-0.24994659260841701"/>
      </right>
      <top style="medium">
        <color theme="0" tint="-0.24994659260841701"/>
      </top>
      <bottom style="thin">
        <color theme="1"/>
      </bottom>
      <diagonal/>
    </border>
  </borders>
  <cellStyleXfs count="26">
    <xf numFmtId="0" fontId="0" fillId="0" borderId="0"/>
    <xf numFmtId="0" fontId="2" fillId="0" borderId="0"/>
    <xf numFmtId="9" fontId="14" fillId="0" borderId="0" applyFont="0" applyFill="0" applyBorder="0" applyAlignment="0" applyProtection="0"/>
    <xf numFmtId="0" fontId="24" fillId="0" borderId="0" applyNumberFormat="0" applyFill="0" applyBorder="0" applyAlignment="0" applyProtection="0"/>
    <xf numFmtId="37" fontId="25" fillId="0" borderId="0"/>
    <xf numFmtId="37" fontId="27" fillId="0" borderId="0" applyNumberFormat="0" applyFill="0" applyBorder="0" applyAlignment="0" applyProtection="0"/>
    <xf numFmtId="9" fontId="25" fillId="0" borderId="0" applyFont="0" applyFill="0" applyBorder="0" applyAlignment="0" applyProtection="0"/>
    <xf numFmtId="0" fontId="2" fillId="0" borderId="0"/>
    <xf numFmtId="9" fontId="2" fillId="0" borderId="0" applyFont="0" applyFill="0" applyBorder="0" applyAlignment="0" applyProtection="0"/>
    <xf numFmtId="0" fontId="49" fillId="0" borderId="0" applyNumberFormat="0" applyFill="0" applyBorder="0" applyAlignment="0" applyProtection="0"/>
    <xf numFmtId="0" fontId="2" fillId="0" borderId="0"/>
    <xf numFmtId="0" fontId="2" fillId="0" borderId="0"/>
    <xf numFmtId="0" fontId="1" fillId="0" borderId="0"/>
    <xf numFmtId="0" fontId="55" fillId="0" borderId="0"/>
    <xf numFmtId="0" fontId="2" fillId="0" borderId="0"/>
    <xf numFmtId="0" fontId="57" fillId="0" borderId="0" applyNumberFormat="0" applyFill="0" applyBorder="0" applyAlignment="0" applyProtection="0">
      <alignment vertical="top"/>
      <protection locked="0"/>
    </xf>
    <xf numFmtId="188" fontId="25" fillId="0" borderId="0"/>
    <xf numFmtId="0" fontId="2" fillId="0" borderId="0"/>
    <xf numFmtId="188" fontId="25" fillId="0" borderId="0"/>
    <xf numFmtId="9" fontId="2" fillId="0" borderId="0" applyFont="0" applyFill="0" applyBorder="0" applyAlignment="0" applyProtection="0"/>
    <xf numFmtId="0" fontId="49" fillId="0" borderId="0" applyNumberFormat="0" applyFill="0" applyBorder="0" applyAlignment="0" applyProtection="0">
      <alignment vertical="top"/>
      <protection locked="0"/>
    </xf>
    <xf numFmtId="0" fontId="55" fillId="0" borderId="0"/>
    <xf numFmtId="0" fontId="55" fillId="0" borderId="0"/>
    <xf numFmtId="0" fontId="78" fillId="2" borderId="258">
      <alignment vertical="center"/>
    </xf>
    <xf numFmtId="0" fontId="80" fillId="13" borderId="258">
      <alignment vertical="center"/>
    </xf>
    <xf numFmtId="43" fontId="2" fillId="0" borderId="0" applyFont="0" applyFill="0" applyBorder="0" applyAlignment="0" applyProtection="0"/>
  </cellStyleXfs>
  <cellXfs count="2384">
    <xf numFmtId="0" fontId="0" fillId="0" borderId="0" xfId="0"/>
    <xf numFmtId="0" fontId="3" fillId="0" borderId="0" xfId="0" applyFont="1"/>
    <xf numFmtId="0" fontId="3" fillId="0" borderId="0" xfId="0" applyFont="1" applyAlignment="1">
      <alignment horizontal="center"/>
    </xf>
    <xf numFmtId="0" fontId="3" fillId="0" borderId="0" xfId="0" applyFont="1" applyAlignment="1"/>
    <xf numFmtId="0" fontId="3" fillId="0" borderId="0" xfId="0" applyFont="1" applyBorder="1"/>
    <xf numFmtId="164" fontId="6" fillId="2" borderId="2" xfId="0" applyNumberFormat="1" applyFont="1" applyFill="1" applyBorder="1" applyAlignment="1">
      <alignment horizontal="center"/>
    </xf>
    <xf numFmtId="0" fontId="7" fillId="2" borderId="3" xfId="0" applyFont="1" applyFill="1" applyBorder="1" applyAlignment="1">
      <alignment vertical="center"/>
    </xf>
    <xf numFmtId="164" fontId="6" fillId="2" borderId="3" xfId="0" applyNumberFormat="1" applyFont="1" applyFill="1" applyBorder="1" applyAlignment="1">
      <alignment horizontal="center"/>
    </xf>
    <xf numFmtId="0" fontId="9" fillId="0" borderId="0" xfId="0" applyFont="1"/>
    <xf numFmtId="164" fontId="6" fillId="2" borderId="4" xfId="0" applyNumberFormat="1" applyFont="1" applyFill="1" applyBorder="1" applyAlignment="1">
      <alignment horizontal="center"/>
    </xf>
    <xf numFmtId="164" fontId="7" fillId="3" borderId="44" xfId="0" applyNumberFormat="1" applyFont="1" applyFill="1" applyBorder="1" applyAlignment="1">
      <alignment horizontal="right"/>
    </xf>
    <xf numFmtId="164" fontId="6" fillId="3" borderId="0" xfId="0" applyNumberFormat="1" applyFont="1" applyFill="1" applyBorder="1" applyAlignment="1">
      <alignment horizontal="right"/>
    </xf>
    <xf numFmtId="164" fontId="6" fillId="3" borderId="44" xfId="0" applyNumberFormat="1" applyFont="1" applyFill="1" applyBorder="1" applyAlignment="1">
      <alignment horizontal="right"/>
    </xf>
    <xf numFmtId="0" fontId="3" fillId="0" borderId="0" xfId="0" applyFont="1" applyFill="1"/>
    <xf numFmtId="164" fontId="6" fillId="3" borderId="0" xfId="0" applyNumberFormat="1" applyFont="1" applyFill="1" applyBorder="1" applyAlignment="1"/>
    <xf numFmtId="164" fontId="6" fillId="3" borderId="44" xfId="0" applyNumberFormat="1" applyFont="1" applyFill="1" applyBorder="1" applyAlignment="1"/>
    <xf numFmtId="164" fontId="6" fillId="2" borderId="7" xfId="0" applyNumberFormat="1" applyFont="1" applyFill="1" applyBorder="1" applyAlignment="1">
      <alignment horizontal="center"/>
    </xf>
    <xf numFmtId="164" fontId="6" fillId="2" borderId="0" xfId="0" applyNumberFormat="1" applyFont="1" applyFill="1" applyBorder="1" applyAlignment="1">
      <alignment horizontal="center"/>
    </xf>
    <xf numFmtId="164" fontId="6" fillId="2" borderId="9" xfId="0" applyNumberFormat="1" applyFont="1" applyFill="1" applyBorder="1" applyAlignment="1">
      <alignment horizontal="center"/>
    </xf>
    <xf numFmtId="0" fontId="6" fillId="3" borderId="0" xfId="0" applyFont="1" applyFill="1" applyBorder="1" applyAlignment="1"/>
    <xf numFmtId="164" fontId="6" fillId="2" borderId="48" xfId="0" applyNumberFormat="1" applyFont="1" applyFill="1" applyBorder="1" applyAlignment="1">
      <alignment horizontal="center"/>
    </xf>
    <xf numFmtId="165" fontId="6" fillId="2" borderId="44" xfId="0" applyNumberFormat="1" applyFont="1" applyFill="1" applyBorder="1" applyAlignment="1"/>
    <xf numFmtId="0" fontId="6" fillId="2" borderId="0" xfId="0" applyFont="1" applyFill="1" applyBorder="1"/>
    <xf numFmtId="165" fontId="6" fillId="2" borderId="44" xfId="0" applyNumberFormat="1" applyFont="1" applyFill="1" applyBorder="1" applyAlignment="1">
      <alignment horizontal="right"/>
    </xf>
    <xf numFmtId="0" fontId="3" fillId="0" borderId="0" xfId="0" applyFont="1" applyAlignment="1">
      <alignment vertical="center"/>
    </xf>
    <xf numFmtId="0" fontId="7" fillId="2" borderId="0" xfId="0" applyFont="1" applyFill="1" applyBorder="1" applyAlignment="1">
      <alignment wrapText="1"/>
    </xf>
    <xf numFmtId="165" fontId="6" fillId="2" borderId="9" xfId="0" applyNumberFormat="1" applyFont="1" applyFill="1" applyBorder="1" applyAlignment="1">
      <alignment horizontal="center"/>
    </xf>
    <xf numFmtId="0" fontId="6" fillId="2" borderId="13" xfId="0" applyFont="1" applyFill="1" applyBorder="1"/>
    <xf numFmtId="165" fontId="6" fillId="2" borderId="14" xfId="0" applyNumberFormat="1" applyFont="1" applyFill="1" applyBorder="1" applyAlignment="1">
      <alignment horizontal="center"/>
    </xf>
    <xf numFmtId="164" fontId="6" fillId="2" borderId="15" xfId="0" applyNumberFormat="1" applyFont="1" applyFill="1" applyBorder="1" applyAlignment="1">
      <alignment horizontal="center"/>
    </xf>
    <xf numFmtId="164" fontId="6" fillId="3" borderId="4" xfId="0" applyNumberFormat="1" applyFont="1" applyFill="1" applyBorder="1" applyAlignment="1">
      <alignment horizontal="center"/>
    </xf>
    <xf numFmtId="0" fontId="3" fillId="3" borderId="0" xfId="0" applyFont="1" applyFill="1" applyAlignment="1">
      <alignment horizontal="center"/>
    </xf>
    <xf numFmtId="0" fontId="6" fillId="3" borderId="0" xfId="0" applyFont="1" applyFill="1" applyBorder="1" applyAlignment="1">
      <alignment horizontal="left"/>
    </xf>
    <xf numFmtId="164" fontId="6" fillId="3" borderId="17" xfId="0" applyNumberFormat="1" applyFont="1" applyFill="1" applyBorder="1" applyAlignment="1">
      <alignment horizontal="center"/>
    </xf>
    <xf numFmtId="164" fontId="6" fillId="3" borderId="20" xfId="0" applyNumberFormat="1" applyFont="1" applyFill="1" applyBorder="1" applyAlignment="1">
      <alignment horizontal="center"/>
    </xf>
    <xf numFmtId="165" fontId="6" fillId="3" borderId="56" xfId="0" applyNumberFormat="1" applyFont="1" applyFill="1" applyBorder="1" applyAlignment="1">
      <alignment horizontal="right"/>
    </xf>
    <xf numFmtId="165" fontId="6" fillId="3" borderId="44" xfId="0" applyNumberFormat="1" applyFont="1" applyFill="1" applyBorder="1" applyAlignment="1">
      <alignment horizontal="right"/>
    </xf>
    <xf numFmtId="164" fontId="6" fillId="3" borderId="57" xfId="0" applyNumberFormat="1" applyFont="1" applyFill="1" applyBorder="1" applyAlignment="1"/>
    <xf numFmtId="164" fontId="6" fillId="3" borderId="58" xfId="0" applyNumberFormat="1" applyFont="1" applyFill="1" applyBorder="1" applyAlignment="1">
      <alignment horizontal="right"/>
    </xf>
    <xf numFmtId="164" fontId="6" fillId="3" borderId="56" xfId="0" applyNumberFormat="1" applyFont="1" applyFill="1" applyBorder="1" applyAlignment="1"/>
    <xf numFmtId="0" fontId="6" fillId="3" borderId="56" xfId="0" applyFont="1" applyFill="1" applyBorder="1" applyAlignment="1"/>
    <xf numFmtId="164" fontId="6" fillId="3" borderId="60" xfId="0" applyNumberFormat="1" applyFont="1" applyFill="1" applyBorder="1" applyAlignment="1">
      <alignment horizontal="right"/>
    </xf>
    <xf numFmtId="164" fontId="6" fillId="3" borderId="64" xfId="0" applyNumberFormat="1" applyFont="1" applyFill="1" applyBorder="1" applyAlignment="1">
      <alignment horizontal="right"/>
    </xf>
    <xf numFmtId="164" fontId="6" fillId="3" borderId="8" xfId="0" applyNumberFormat="1" applyFont="1" applyFill="1" applyBorder="1" applyAlignment="1">
      <alignment horizontal="right"/>
    </xf>
    <xf numFmtId="164" fontId="6" fillId="3" borderId="65" xfId="0" applyNumberFormat="1" applyFont="1" applyFill="1" applyBorder="1" applyAlignment="1">
      <alignment horizontal="right"/>
    </xf>
    <xf numFmtId="164" fontId="6" fillId="3" borderId="66" xfId="0" applyNumberFormat="1" applyFont="1" applyFill="1" applyBorder="1" applyAlignment="1">
      <alignment horizontal="right"/>
    </xf>
    <xf numFmtId="164" fontId="6" fillId="3" borderId="67" xfId="0" applyNumberFormat="1" applyFont="1" applyFill="1" applyBorder="1" applyAlignment="1">
      <alignment horizontal="right"/>
    </xf>
    <xf numFmtId="164" fontId="6" fillId="3" borderId="52" xfId="0" applyNumberFormat="1" applyFont="1" applyFill="1" applyBorder="1" applyAlignment="1">
      <alignment horizontal="right"/>
    </xf>
    <xf numFmtId="0" fontId="7" fillId="2" borderId="8" xfId="0" applyFont="1" applyFill="1" applyBorder="1" applyAlignment="1"/>
    <xf numFmtId="0" fontId="7" fillId="2" borderId="0" xfId="0" applyFont="1" applyFill="1" applyBorder="1" applyAlignment="1"/>
    <xf numFmtId="0" fontId="7" fillId="0" borderId="0" xfId="0" applyFont="1" applyFill="1" applyBorder="1" applyAlignment="1"/>
    <xf numFmtId="0" fontId="6" fillId="0" borderId="0" xfId="0" applyFont="1" applyFill="1" applyBorder="1" applyAlignment="1"/>
    <xf numFmtId="0" fontId="8" fillId="2" borderId="11" xfId="0" applyFont="1" applyFill="1" applyBorder="1" applyAlignment="1"/>
    <xf numFmtId="0" fontId="7" fillId="3" borderId="0" xfId="0" applyFont="1" applyFill="1" applyBorder="1" applyAlignment="1"/>
    <xf numFmtId="0" fontId="6" fillId="3" borderId="36" xfId="0" applyFont="1" applyFill="1" applyBorder="1" applyAlignment="1"/>
    <xf numFmtId="164" fontId="6" fillId="3" borderId="69" xfId="0" applyNumberFormat="1" applyFont="1" applyFill="1" applyBorder="1" applyAlignment="1">
      <alignment vertical="center"/>
    </xf>
    <xf numFmtId="0" fontId="7" fillId="2" borderId="31" xfId="0" applyFont="1" applyFill="1" applyBorder="1" applyAlignment="1">
      <alignment vertical="center"/>
    </xf>
    <xf numFmtId="164" fontId="7" fillId="2" borderId="41" xfId="0" applyNumberFormat="1" applyFont="1" applyFill="1" applyBorder="1" applyAlignment="1">
      <alignment horizontal="right" vertical="center"/>
    </xf>
    <xf numFmtId="164" fontId="6" fillId="2" borderId="70" xfId="0" applyNumberFormat="1" applyFont="1" applyFill="1" applyBorder="1" applyAlignment="1">
      <alignment horizontal="center" vertical="center"/>
    </xf>
    <xf numFmtId="165" fontId="7" fillId="2" borderId="72" xfId="0" applyNumberFormat="1" applyFont="1" applyFill="1" applyBorder="1" applyAlignment="1">
      <alignment vertical="center"/>
    </xf>
    <xf numFmtId="0" fontId="7" fillId="3" borderId="13" xfId="0" applyFont="1" applyFill="1" applyBorder="1" applyAlignment="1"/>
    <xf numFmtId="164" fontId="6" fillId="3" borderId="13" xfId="0" applyNumberFormat="1" applyFont="1" applyFill="1" applyBorder="1" applyAlignment="1">
      <alignment horizontal="center"/>
    </xf>
    <xf numFmtId="0" fontId="3" fillId="0" borderId="0" xfId="0" applyFont="1" applyAlignment="1">
      <alignment horizontal="left" vertical="center" wrapText="1"/>
    </xf>
    <xf numFmtId="164" fontId="6" fillId="2" borderId="6" xfId="0" applyNumberFormat="1" applyFont="1" applyFill="1" applyBorder="1" applyAlignment="1">
      <alignment horizontal="center"/>
    </xf>
    <xf numFmtId="164" fontId="6" fillId="3" borderId="13" xfId="0" applyNumberFormat="1" applyFont="1" applyFill="1" applyBorder="1" applyAlignment="1"/>
    <xf numFmtId="164" fontId="6" fillId="0" borderId="9" xfId="0" applyNumberFormat="1" applyFont="1" applyFill="1" applyBorder="1" applyAlignment="1">
      <alignment horizontal="center"/>
    </xf>
    <xf numFmtId="164" fontId="7" fillId="3" borderId="76" xfId="0" applyNumberFormat="1" applyFont="1" applyFill="1" applyBorder="1" applyAlignment="1">
      <alignment horizontal="right"/>
    </xf>
    <xf numFmtId="164" fontId="7" fillId="3" borderId="75" xfId="0" applyNumberFormat="1" applyFont="1" applyFill="1" applyBorder="1" applyAlignment="1">
      <alignment horizontal="right"/>
    </xf>
    <xf numFmtId="164" fontId="6" fillId="3" borderId="75" xfId="0" applyNumberFormat="1" applyFont="1" applyFill="1" applyBorder="1" applyAlignment="1">
      <alignment horizontal="right"/>
    </xf>
    <xf numFmtId="164" fontId="6" fillId="3" borderId="75" xfId="0" applyNumberFormat="1" applyFont="1" applyFill="1" applyBorder="1" applyAlignment="1"/>
    <xf numFmtId="164" fontId="7" fillId="0" borderId="77" xfId="0" applyNumberFormat="1" applyFont="1" applyFill="1" applyBorder="1" applyAlignment="1">
      <alignment horizontal="right" vertical="center"/>
    </xf>
    <xf numFmtId="166" fontId="7" fillId="0" borderId="78" xfId="0" applyNumberFormat="1" applyFont="1" applyFill="1" applyBorder="1" applyAlignment="1">
      <alignment horizontal="right"/>
    </xf>
    <xf numFmtId="166" fontId="7" fillId="0" borderId="75" xfId="0" applyNumberFormat="1" applyFont="1" applyFill="1" applyBorder="1" applyAlignment="1">
      <alignment horizontal="right"/>
    </xf>
    <xf numFmtId="166" fontId="6" fillId="0" borderId="75" xfId="0" applyNumberFormat="1" applyFont="1" applyFill="1" applyBorder="1" applyAlignment="1">
      <alignment horizontal="right"/>
    </xf>
    <xf numFmtId="164" fontId="6" fillId="2" borderId="29" xfId="0" applyNumberFormat="1" applyFont="1" applyFill="1" applyBorder="1" applyAlignment="1">
      <alignment horizontal="center" vertical="center"/>
    </xf>
    <xf numFmtId="164" fontId="6" fillId="2" borderId="21" xfId="0" applyNumberFormat="1" applyFont="1" applyFill="1" applyBorder="1" applyAlignment="1">
      <alignment horizontal="center"/>
    </xf>
    <xf numFmtId="165" fontId="6" fillId="2" borderId="54" xfId="0" applyNumberFormat="1" applyFont="1" applyFill="1" applyBorder="1" applyAlignment="1"/>
    <xf numFmtId="165" fontId="6" fillId="2" borderId="51" xfId="0" applyNumberFormat="1" applyFont="1" applyFill="1" applyBorder="1" applyAlignment="1">
      <alignment horizontal="right"/>
    </xf>
    <xf numFmtId="164" fontId="6" fillId="3" borderId="48" xfId="0" applyNumberFormat="1" applyFont="1" applyFill="1" applyBorder="1" applyAlignment="1">
      <alignment horizontal="right"/>
    </xf>
    <xf numFmtId="164" fontId="6" fillId="3" borderId="63" xfId="0" applyNumberFormat="1" applyFont="1" applyFill="1" applyBorder="1" applyAlignment="1">
      <alignment horizontal="right"/>
    </xf>
    <xf numFmtId="164" fontId="6" fillId="3" borderId="51" xfId="0" applyNumberFormat="1" applyFont="1" applyFill="1" applyBorder="1" applyAlignment="1">
      <alignment horizontal="center"/>
    </xf>
    <xf numFmtId="164" fontId="6" fillId="3" borderId="79" xfId="0" applyNumberFormat="1" applyFont="1" applyFill="1" applyBorder="1" applyAlignment="1">
      <alignment horizontal="right"/>
    </xf>
    <xf numFmtId="164" fontId="6" fillId="3" borderId="81" xfId="0" applyNumberFormat="1" applyFont="1" applyFill="1" applyBorder="1" applyAlignment="1">
      <alignment horizontal="right"/>
    </xf>
    <xf numFmtId="164" fontId="6" fillId="3" borderId="82" xfId="0" applyNumberFormat="1" applyFont="1" applyFill="1" applyBorder="1" applyAlignment="1">
      <alignment horizontal="right"/>
    </xf>
    <xf numFmtId="164" fontId="6" fillId="3" borderId="84" xfId="0" applyNumberFormat="1" applyFont="1" applyFill="1" applyBorder="1" applyAlignment="1">
      <alignment horizontal="right"/>
    </xf>
    <xf numFmtId="165" fontId="6" fillId="3" borderId="56" xfId="0" applyNumberFormat="1" applyFont="1" applyFill="1" applyBorder="1" applyAlignment="1">
      <alignment horizontal="right" vertical="center"/>
    </xf>
    <xf numFmtId="165" fontId="6" fillId="3" borderId="44" xfId="0" applyNumberFormat="1" applyFont="1" applyFill="1" applyBorder="1" applyAlignment="1">
      <alignment horizontal="right" vertical="center"/>
    </xf>
    <xf numFmtId="165" fontId="6" fillId="3" borderId="56" xfId="0" applyNumberFormat="1" applyFont="1" applyFill="1" applyBorder="1" applyAlignment="1">
      <alignment horizontal="right" vertical="top"/>
    </xf>
    <xf numFmtId="164" fontId="6" fillId="3" borderId="56" xfId="0" applyNumberFormat="1" applyFont="1" applyFill="1" applyBorder="1" applyAlignment="1">
      <alignment horizontal="center"/>
    </xf>
    <xf numFmtId="165" fontId="6" fillId="3" borderId="58" xfId="0" applyNumberFormat="1" applyFont="1" applyFill="1" applyBorder="1" applyAlignment="1">
      <alignment horizontal="right"/>
    </xf>
    <xf numFmtId="165" fontId="6" fillId="3" borderId="85" xfId="0" applyNumberFormat="1" applyFont="1" applyFill="1" applyBorder="1" applyAlignment="1">
      <alignment horizontal="right"/>
    </xf>
    <xf numFmtId="164" fontId="6" fillId="3" borderId="56" xfId="0" applyNumberFormat="1" applyFont="1" applyFill="1" applyBorder="1" applyAlignment="1">
      <alignment horizontal="right"/>
    </xf>
    <xf numFmtId="0" fontId="6" fillId="3" borderId="0" xfId="0" applyFont="1" applyFill="1" applyBorder="1" applyAlignment="1">
      <alignment vertical="center" wrapText="1"/>
    </xf>
    <xf numFmtId="164" fontId="6" fillId="3" borderId="4" xfId="0" applyNumberFormat="1" applyFont="1" applyFill="1" applyBorder="1" applyAlignment="1">
      <alignment horizontal="center" vertical="center"/>
    </xf>
    <xf numFmtId="164" fontId="6" fillId="3" borderId="44" xfId="0" applyNumberFormat="1" applyFont="1" applyFill="1" applyBorder="1" applyAlignment="1">
      <alignment horizontal="right" vertical="center"/>
    </xf>
    <xf numFmtId="164" fontId="7" fillId="0" borderId="90" xfId="0" applyNumberFormat="1" applyFont="1" applyFill="1" applyBorder="1" applyAlignment="1">
      <alignment horizontal="right" vertical="center"/>
    </xf>
    <xf numFmtId="166" fontId="7" fillId="0" borderId="44" xfId="0" applyNumberFormat="1" applyFont="1" applyFill="1" applyBorder="1" applyAlignment="1">
      <alignment horizontal="right"/>
    </xf>
    <xf numFmtId="166" fontId="6" fillId="0" borderId="44" xfId="0" applyNumberFormat="1" applyFont="1" applyFill="1" applyBorder="1" applyAlignment="1">
      <alignment horizontal="right"/>
    </xf>
    <xf numFmtId="164" fontId="7" fillId="2" borderId="91" xfId="0" applyNumberFormat="1" applyFont="1" applyFill="1" applyBorder="1" applyAlignment="1">
      <alignment horizontal="right" vertical="center"/>
    </xf>
    <xf numFmtId="164" fontId="7" fillId="3" borderId="63" xfId="0" applyNumberFormat="1" applyFont="1" applyFill="1" applyBorder="1" applyAlignment="1">
      <alignment horizontal="right"/>
    </xf>
    <xf numFmtId="166" fontId="7" fillId="0" borderId="92" xfId="0" applyNumberFormat="1" applyFont="1" applyFill="1" applyBorder="1" applyAlignment="1">
      <alignment horizontal="right"/>
    </xf>
    <xf numFmtId="164" fontId="6" fillId="3" borderId="47" xfId="0" applyNumberFormat="1" applyFont="1" applyFill="1" applyBorder="1" applyAlignment="1">
      <alignment horizontal="right"/>
    </xf>
    <xf numFmtId="164" fontId="7" fillId="3" borderId="47" xfId="0" applyNumberFormat="1" applyFont="1" applyFill="1" applyBorder="1" applyAlignment="1">
      <alignment horizontal="right"/>
    </xf>
    <xf numFmtId="164" fontId="6" fillId="3" borderId="47" xfId="0" applyNumberFormat="1" applyFont="1" applyFill="1" applyBorder="1" applyAlignment="1">
      <alignment horizontal="right" vertical="center"/>
    </xf>
    <xf numFmtId="164" fontId="6" fillId="3" borderId="51" xfId="0" applyNumberFormat="1" applyFont="1" applyFill="1" applyBorder="1" applyAlignment="1">
      <alignment horizontal="right"/>
    </xf>
    <xf numFmtId="165" fontId="6" fillId="0" borderId="2" xfId="0" applyNumberFormat="1" applyFont="1" applyFill="1" applyBorder="1" applyAlignment="1"/>
    <xf numFmtId="165" fontId="8" fillId="0" borderId="99" xfId="0" applyNumberFormat="1" applyFont="1" applyFill="1" applyBorder="1" applyAlignment="1"/>
    <xf numFmtId="168" fontId="3" fillId="0" borderId="0" xfId="2" applyNumberFormat="1" applyFont="1"/>
    <xf numFmtId="0" fontId="7" fillId="3" borderId="0" xfId="0" applyFont="1" applyFill="1" applyBorder="1" applyAlignment="1">
      <alignment horizontal="left" wrapText="1"/>
    </xf>
    <xf numFmtId="0" fontId="7" fillId="3" borderId="0" xfId="0" applyFont="1" applyFill="1" applyBorder="1" applyAlignment="1">
      <alignment wrapText="1"/>
    </xf>
    <xf numFmtId="164" fontId="7" fillId="3" borderId="44" xfId="0" applyNumberFormat="1" applyFont="1" applyFill="1" applyBorder="1" applyAlignment="1"/>
    <xf numFmtId="164" fontId="6" fillId="3" borderId="95" xfId="0" applyNumberFormat="1" applyFont="1" applyFill="1" applyBorder="1" applyAlignment="1">
      <alignment horizontal="right"/>
    </xf>
    <xf numFmtId="0" fontId="7" fillId="3" borderId="0" xfId="0" applyFont="1" applyFill="1" applyBorder="1" applyAlignment="1">
      <alignment vertical="center" wrapText="1"/>
    </xf>
    <xf numFmtId="2" fontId="7" fillId="3" borderId="102" xfId="0" applyNumberFormat="1" applyFont="1" applyFill="1" applyBorder="1" applyAlignment="1"/>
    <xf numFmtId="166" fontId="7" fillId="3" borderId="3" xfId="0" applyNumberFormat="1" applyFont="1" applyFill="1" applyBorder="1" applyAlignment="1">
      <alignment horizontal="right" vertical="center"/>
    </xf>
    <xf numFmtId="166" fontId="7" fillId="3" borderId="72" xfId="0" applyNumberFormat="1" applyFont="1" applyFill="1" applyBorder="1" applyAlignment="1">
      <alignment horizontal="right" vertical="center"/>
    </xf>
    <xf numFmtId="164" fontId="7" fillId="3" borderId="93" xfId="0" applyNumberFormat="1" applyFont="1" applyFill="1" applyBorder="1" applyAlignment="1">
      <alignment horizontal="right"/>
    </xf>
    <xf numFmtId="164" fontId="7" fillId="3" borderId="48" xfId="0" applyNumberFormat="1" applyFont="1" applyFill="1" applyBorder="1" applyAlignment="1">
      <alignment horizontal="right"/>
    </xf>
    <xf numFmtId="164" fontId="7" fillId="3" borderId="47" xfId="0" applyNumberFormat="1" applyFont="1" applyFill="1" applyBorder="1" applyAlignment="1">
      <alignment horizontal="right" vertical="center" wrapText="1"/>
    </xf>
    <xf numFmtId="164" fontId="7" fillId="3" borderId="44" xfId="0" applyNumberFormat="1" applyFont="1" applyFill="1" applyBorder="1" applyAlignment="1">
      <alignment horizontal="right" vertical="center" wrapText="1"/>
    </xf>
    <xf numFmtId="164" fontId="6" fillId="3" borderId="47" xfId="0" applyNumberFormat="1" applyFont="1" applyFill="1" applyBorder="1" applyAlignment="1">
      <alignment horizontal="right" vertical="center" wrapText="1"/>
    </xf>
    <xf numFmtId="164" fontId="6" fillId="3" borderId="44" xfId="0" applyNumberFormat="1" applyFont="1" applyFill="1" applyBorder="1" applyAlignment="1">
      <alignment horizontal="right" vertical="center" wrapText="1"/>
    </xf>
    <xf numFmtId="164" fontId="7" fillId="3" borderId="47" xfId="0" applyNumberFormat="1" applyFont="1" applyFill="1" applyBorder="1" applyAlignment="1">
      <alignment horizontal="right" wrapText="1"/>
    </xf>
    <xf numFmtId="164" fontId="7" fillId="3" borderId="44" xfId="0" applyNumberFormat="1" applyFont="1" applyFill="1" applyBorder="1" applyAlignment="1">
      <alignment horizontal="right" wrapText="1"/>
    </xf>
    <xf numFmtId="164" fontId="6" fillId="3" borderId="47" xfId="0" applyNumberFormat="1" applyFont="1" applyFill="1" applyBorder="1" applyAlignment="1">
      <alignment horizontal="right" wrapText="1"/>
    </xf>
    <xf numFmtId="164" fontId="6" fillId="3" borderId="44" xfId="0" applyNumberFormat="1" applyFont="1" applyFill="1" applyBorder="1" applyAlignment="1">
      <alignment horizontal="right" wrapText="1"/>
    </xf>
    <xf numFmtId="164" fontId="6" fillId="3" borderId="87" xfId="0" applyNumberFormat="1" applyFont="1" applyFill="1" applyBorder="1" applyAlignment="1">
      <alignment horizontal="center"/>
    </xf>
    <xf numFmtId="164" fontId="6" fillId="3" borderId="55" xfId="0" applyNumberFormat="1" applyFont="1" applyFill="1" applyBorder="1" applyAlignment="1">
      <alignment horizontal="center"/>
    </xf>
    <xf numFmtId="2" fontId="7" fillId="3" borderId="94" xfId="0" applyNumberFormat="1" applyFont="1" applyFill="1" applyBorder="1" applyAlignment="1"/>
    <xf numFmtId="2" fontId="7" fillId="3" borderId="53" xfId="0" applyNumberFormat="1" applyFont="1" applyFill="1" applyBorder="1" applyAlignment="1"/>
    <xf numFmtId="165" fontId="6" fillId="2" borderId="0" xfId="0" applyNumberFormat="1" applyFont="1" applyFill="1" applyBorder="1" applyAlignment="1">
      <alignment horizontal="center"/>
    </xf>
    <xf numFmtId="165" fontId="6" fillId="2" borderId="2" xfId="0" applyNumberFormat="1" applyFont="1" applyFill="1" applyBorder="1" applyAlignment="1">
      <alignment horizontal="center"/>
    </xf>
    <xf numFmtId="165" fontId="6" fillId="2" borderId="2" xfId="0" applyNumberFormat="1" applyFont="1" applyFill="1" applyBorder="1" applyAlignment="1">
      <alignment horizontal="right"/>
    </xf>
    <xf numFmtId="0" fontId="3" fillId="4" borderId="0" xfId="0" applyFont="1" applyFill="1" applyAlignment="1">
      <alignment horizontal="center"/>
    </xf>
    <xf numFmtId="0" fontId="3" fillId="4" borderId="0" xfId="0" applyFont="1" applyFill="1" applyAlignment="1"/>
    <xf numFmtId="0" fontId="4" fillId="4" borderId="1" xfId="0" applyFont="1" applyFill="1" applyBorder="1" applyAlignment="1">
      <alignment horizontal="center"/>
    </xf>
    <xf numFmtId="0" fontId="16" fillId="2" borderId="2" xfId="0" applyFont="1" applyFill="1" applyBorder="1"/>
    <xf numFmtId="0" fontId="16" fillId="2" borderId="0" xfId="0" applyFont="1" applyFill="1" applyBorder="1"/>
    <xf numFmtId="0" fontId="16" fillId="2" borderId="15" xfId="0" applyFont="1" applyFill="1" applyBorder="1"/>
    <xf numFmtId="164" fontId="17" fillId="0" borderId="41" xfId="0" applyNumberFormat="1" applyFont="1" applyFill="1" applyBorder="1" applyAlignment="1">
      <alignment horizontal="right"/>
    </xf>
    <xf numFmtId="0" fontId="20" fillId="4" borderId="0" xfId="0" applyFont="1" applyFill="1" applyAlignment="1">
      <alignment vertical="center"/>
    </xf>
    <xf numFmtId="0" fontId="3" fillId="0" borderId="0" xfId="0" applyFont="1" applyAlignment="1">
      <alignment horizontal="left" vertical="center" wrapText="1"/>
    </xf>
    <xf numFmtId="164" fontId="17" fillId="0" borderId="103" xfId="0" applyNumberFormat="1" applyFont="1" applyFill="1" applyBorder="1" applyAlignment="1">
      <alignment horizontal="right"/>
    </xf>
    <xf numFmtId="0" fontId="18" fillId="0" borderId="5" xfId="0" applyFont="1" applyBorder="1" applyAlignment="1">
      <alignment horizontal="right"/>
    </xf>
    <xf numFmtId="164" fontId="17" fillId="0" borderId="5" xfId="0" applyNumberFormat="1" applyFont="1" applyFill="1" applyBorder="1" applyAlignment="1">
      <alignment horizontal="right"/>
    </xf>
    <xf numFmtId="164" fontId="19" fillId="0" borderId="5" xfId="0" applyNumberFormat="1" applyFont="1" applyFill="1" applyBorder="1" applyAlignment="1">
      <alignment horizontal="right"/>
    </xf>
    <xf numFmtId="164" fontId="7" fillId="3" borderId="71" xfId="0" applyNumberFormat="1" applyFont="1" applyFill="1" applyBorder="1" applyAlignment="1">
      <alignment horizontal="right" vertical="center"/>
    </xf>
    <xf numFmtId="166" fontId="7" fillId="3" borderId="46" xfId="0" applyNumberFormat="1" applyFont="1" applyFill="1" applyBorder="1" applyAlignment="1">
      <alignment horizontal="right"/>
    </xf>
    <xf numFmtId="166" fontId="7" fillId="3" borderId="0" xfId="0" applyNumberFormat="1" applyFont="1" applyFill="1" applyBorder="1" applyAlignment="1">
      <alignment horizontal="right"/>
    </xf>
    <xf numFmtId="166" fontId="6" fillId="3" borderId="0" xfId="0" applyNumberFormat="1" applyFont="1" applyFill="1" applyBorder="1" applyAlignment="1">
      <alignment horizontal="right"/>
    </xf>
    <xf numFmtId="164" fontId="17" fillId="0" borderId="60" xfId="0" applyNumberFormat="1" applyFont="1" applyFill="1" applyBorder="1" applyAlignment="1">
      <alignment horizontal="right"/>
    </xf>
    <xf numFmtId="165" fontId="7" fillId="0" borderId="3" xfId="0" applyNumberFormat="1" applyFont="1" applyFill="1" applyBorder="1" applyAlignment="1">
      <alignment vertical="center"/>
    </xf>
    <xf numFmtId="164" fontId="6" fillId="0" borderId="8" xfId="0" applyNumberFormat="1" applyFont="1" applyFill="1" applyBorder="1" applyAlignment="1">
      <alignment horizontal="center"/>
    </xf>
    <xf numFmtId="165" fontId="6" fillId="0" borderId="0" xfId="0" applyNumberFormat="1" applyFont="1" applyFill="1" applyBorder="1" applyAlignment="1"/>
    <xf numFmtId="165" fontId="6" fillId="0" borderId="0" xfId="0" applyNumberFormat="1" applyFont="1" applyFill="1" applyBorder="1" applyAlignment="1">
      <alignment horizontal="right"/>
    </xf>
    <xf numFmtId="165" fontId="6" fillId="0" borderId="106" xfId="0" applyNumberFormat="1" applyFont="1" applyFill="1" applyBorder="1" applyAlignment="1"/>
    <xf numFmtId="165" fontId="8" fillId="0" borderId="11" xfId="0" applyNumberFormat="1" applyFont="1" applyFill="1" applyBorder="1" applyAlignment="1"/>
    <xf numFmtId="165" fontId="6" fillId="2" borderId="108" xfId="0" applyNumberFormat="1" applyFont="1" applyFill="1" applyBorder="1" applyAlignment="1">
      <alignment horizontal="center"/>
    </xf>
    <xf numFmtId="164" fontId="6" fillId="3" borderId="0" xfId="0" applyNumberFormat="1" applyFont="1" applyFill="1" applyBorder="1" applyAlignment="1">
      <alignment horizontal="center"/>
    </xf>
    <xf numFmtId="164" fontId="7" fillId="3" borderId="8" xfId="0" applyNumberFormat="1" applyFont="1" applyFill="1" applyBorder="1" applyAlignment="1">
      <alignment horizontal="right"/>
    </xf>
    <xf numFmtId="164" fontId="7" fillId="3" borderId="0" xfId="0" applyNumberFormat="1" applyFont="1" applyFill="1" applyBorder="1" applyAlignment="1">
      <alignment horizontal="right"/>
    </xf>
    <xf numFmtId="164" fontId="6" fillId="3" borderId="0" xfId="0" applyNumberFormat="1" applyFont="1" applyFill="1" applyBorder="1" applyAlignment="1">
      <alignment horizontal="right" vertical="center"/>
    </xf>
    <xf numFmtId="164" fontId="7" fillId="3" borderId="0" xfId="0" applyNumberFormat="1" applyFont="1" applyFill="1" applyBorder="1" applyAlignment="1">
      <alignment horizontal="right" vertical="center" wrapText="1"/>
    </xf>
    <xf numFmtId="164" fontId="6" fillId="3" borderId="0" xfId="0" applyNumberFormat="1" applyFont="1" applyFill="1" applyBorder="1" applyAlignment="1">
      <alignment horizontal="right" vertical="center" wrapText="1"/>
    </xf>
    <xf numFmtId="164" fontId="6" fillId="3" borderId="0" xfId="0" applyNumberFormat="1" applyFont="1" applyFill="1" applyBorder="1" applyAlignment="1">
      <alignment horizontal="right" wrapText="1"/>
    </xf>
    <xf numFmtId="164" fontId="7" fillId="3" borderId="0" xfId="0" applyNumberFormat="1" applyFont="1" applyFill="1" applyBorder="1" applyAlignment="1">
      <alignment horizontal="right" wrapText="1"/>
    </xf>
    <xf numFmtId="164" fontId="7" fillId="3" borderId="0" xfId="0" applyNumberFormat="1" applyFont="1" applyFill="1" applyBorder="1" applyAlignment="1"/>
    <xf numFmtId="2" fontId="7" fillId="3" borderId="100" xfId="0" applyNumberFormat="1" applyFont="1" applyFill="1" applyBorder="1" applyAlignment="1"/>
    <xf numFmtId="164" fontId="6" fillId="3" borderId="23" xfId="0" applyNumberFormat="1" applyFont="1" applyFill="1" applyBorder="1" applyAlignment="1">
      <alignment horizontal="center"/>
    </xf>
    <xf numFmtId="2" fontId="7" fillId="3" borderId="13" xfId="0" applyNumberFormat="1" applyFont="1" applyFill="1" applyBorder="1" applyAlignment="1"/>
    <xf numFmtId="164" fontId="6" fillId="3" borderId="114" xfId="0" applyNumberFormat="1" applyFont="1" applyFill="1" applyBorder="1" applyAlignment="1">
      <alignment vertical="center"/>
    </xf>
    <xf numFmtId="165" fontId="6" fillId="3" borderId="60" xfId="0" applyNumberFormat="1" applyFont="1" applyFill="1" applyBorder="1" applyAlignment="1">
      <alignment horizontal="right" vertical="top"/>
    </xf>
    <xf numFmtId="165" fontId="6" fillId="3" borderId="60" xfId="0" applyNumberFormat="1" applyFont="1" applyFill="1" applyBorder="1" applyAlignment="1">
      <alignment horizontal="right" vertical="center"/>
    </xf>
    <xf numFmtId="164" fontId="6" fillId="3" borderId="60" xfId="0" applyNumberFormat="1" applyFont="1" applyFill="1" applyBorder="1" applyAlignment="1">
      <alignment horizontal="center"/>
    </xf>
    <xf numFmtId="164" fontId="6" fillId="3" borderId="85" xfId="0" applyNumberFormat="1" applyFont="1" applyFill="1" applyBorder="1" applyAlignment="1">
      <alignment horizontal="right"/>
    </xf>
    <xf numFmtId="164" fontId="6" fillId="3" borderId="115" xfId="0" applyNumberFormat="1" applyFont="1" applyFill="1" applyBorder="1" applyAlignment="1"/>
    <xf numFmtId="164" fontId="6" fillId="3" borderId="60" xfId="0" applyNumberFormat="1" applyFont="1" applyFill="1" applyBorder="1" applyAlignment="1"/>
    <xf numFmtId="165" fontId="6" fillId="3" borderId="60" xfId="0" applyNumberFormat="1" applyFont="1" applyFill="1" applyBorder="1" applyAlignment="1">
      <alignment horizontal="right"/>
    </xf>
    <xf numFmtId="164" fontId="6" fillId="3" borderId="116" xfId="0" applyNumberFormat="1" applyFont="1" applyFill="1" applyBorder="1" applyAlignment="1">
      <alignment horizontal="right"/>
    </xf>
    <xf numFmtId="0" fontId="6" fillId="3" borderId="60" xfId="0" applyFont="1" applyFill="1" applyBorder="1" applyAlignment="1"/>
    <xf numFmtId="164" fontId="6" fillId="3" borderId="12" xfId="0" applyNumberFormat="1" applyFont="1" applyFill="1" applyBorder="1" applyAlignment="1">
      <alignment horizontal="right"/>
    </xf>
    <xf numFmtId="1" fontId="6" fillId="3" borderId="0" xfId="0" applyNumberFormat="1" applyFont="1" applyFill="1" applyBorder="1" applyAlignment="1">
      <alignment horizontal="center"/>
    </xf>
    <xf numFmtId="165" fontId="6" fillId="3" borderId="0" xfId="0" applyNumberFormat="1" applyFont="1" applyFill="1" applyBorder="1" applyAlignment="1">
      <alignment horizontal="right"/>
    </xf>
    <xf numFmtId="165" fontId="8" fillId="3" borderId="18" xfId="0" applyNumberFormat="1" applyFont="1" applyFill="1" applyBorder="1" applyAlignment="1">
      <alignment horizontal="right"/>
    </xf>
    <xf numFmtId="165" fontId="8" fillId="3" borderId="11" xfId="0" applyNumberFormat="1" applyFont="1" applyFill="1" applyBorder="1" applyAlignment="1">
      <alignment horizontal="right"/>
    </xf>
    <xf numFmtId="164" fontId="6" fillId="3" borderId="44" xfId="0" applyNumberFormat="1" applyFont="1" applyFill="1" applyBorder="1" applyAlignment="1">
      <alignment horizontal="center"/>
    </xf>
    <xf numFmtId="164" fontId="6" fillId="3" borderId="2" xfId="0" applyNumberFormat="1" applyFont="1" applyFill="1" applyBorder="1" applyAlignment="1">
      <alignment horizontal="center"/>
    </xf>
    <xf numFmtId="164" fontId="6" fillId="3" borderId="8" xfId="0" applyNumberFormat="1" applyFont="1" applyFill="1" applyBorder="1" applyAlignment="1">
      <alignment horizontal="center"/>
    </xf>
    <xf numFmtId="164" fontId="6" fillId="2" borderId="123" xfId="0" applyNumberFormat="1" applyFont="1" applyFill="1" applyBorder="1" applyAlignment="1">
      <alignment horizontal="center"/>
    </xf>
    <xf numFmtId="0" fontId="6" fillId="3" borderId="0" xfId="0" applyFont="1" applyFill="1" applyBorder="1" applyAlignment="1">
      <alignment vertical="center"/>
    </xf>
    <xf numFmtId="0" fontId="7" fillId="3" borderId="19" xfId="0" applyFont="1" applyFill="1" applyBorder="1" applyAlignment="1">
      <alignment wrapText="1"/>
    </xf>
    <xf numFmtId="165" fontId="3" fillId="0" borderId="0" xfId="0" applyNumberFormat="1" applyFont="1" applyAlignment="1">
      <alignment horizontal="center"/>
    </xf>
    <xf numFmtId="0" fontId="4" fillId="4" borderId="119" xfId="0" applyFont="1" applyFill="1" applyBorder="1" applyAlignment="1">
      <alignment horizontal="center"/>
    </xf>
    <xf numFmtId="0" fontId="6" fillId="3" borderId="0" xfId="0" applyFont="1" applyFill="1" applyBorder="1" applyAlignment="1">
      <alignment wrapText="1"/>
    </xf>
    <xf numFmtId="164" fontId="6" fillId="3" borderId="122" xfId="0" applyNumberFormat="1" applyFont="1" applyFill="1" applyBorder="1" applyAlignment="1">
      <alignment horizontal="right"/>
    </xf>
    <xf numFmtId="0" fontId="6" fillId="3" borderId="0" xfId="0" applyFont="1" applyFill="1" applyBorder="1" applyAlignment="1">
      <alignment horizontal="left" wrapText="1"/>
    </xf>
    <xf numFmtId="0" fontId="6" fillId="3" borderId="0" xfId="0" applyFont="1" applyFill="1" applyBorder="1" applyAlignment="1">
      <alignment wrapText="1"/>
    </xf>
    <xf numFmtId="0" fontId="7" fillId="3" borderId="19" xfId="0" applyFont="1" applyFill="1" applyBorder="1" applyAlignment="1">
      <alignment horizontal="left" wrapText="1"/>
    </xf>
    <xf numFmtId="0" fontId="3" fillId="3" borderId="0" xfId="0" applyFont="1" applyFill="1" applyAlignment="1"/>
    <xf numFmtId="0" fontId="0" fillId="3" borderId="0" xfId="0" applyFill="1"/>
    <xf numFmtId="0" fontId="3" fillId="3" borderId="0" xfId="0" applyFont="1" applyFill="1"/>
    <xf numFmtId="0" fontId="16" fillId="3" borderId="13" xfId="0" applyFont="1" applyFill="1" applyBorder="1"/>
    <xf numFmtId="0" fontId="7" fillId="3" borderId="6" xfId="0" applyFont="1" applyFill="1" applyBorder="1" applyAlignment="1">
      <alignment vertical="center"/>
    </xf>
    <xf numFmtId="164" fontId="6" fillId="3" borderId="6" xfId="0" applyNumberFormat="1" applyFont="1" applyFill="1" applyBorder="1" applyAlignment="1">
      <alignment horizontal="center"/>
    </xf>
    <xf numFmtId="164" fontId="6" fillId="3" borderId="6" xfId="0" applyNumberFormat="1" applyFont="1" applyFill="1" applyBorder="1" applyAlignment="1"/>
    <xf numFmtId="0" fontId="7" fillId="3" borderId="3" xfId="0" applyFont="1" applyFill="1" applyBorder="1" applyAlignment="1">
      <alignment vertical="center"/>
    </xf>
    <xf numFmtId="164" fontId="6" fillId="3" borderId="10" xfId="0" applyNumberFormat="1" applyFont="1" applyFill="1" applyBorder="1" applyAlignment="1">
      <alignment horizontal="center" vertical="center"/>
    </xf>
    <xf numFmtId="164" fontId="7" fillId="3" borderId="72" xfId="0" applyNumberFormat="1" applyFont="1" applyFill="1" applyBorder="1" applyAlignment="1">
      <alignment vertical="center"/>
    </xf>
    <xf numFmtId="164" fontId="6" fillId="3" borderId="44" xfId="0" applyNumberFormat="1" applyFont="1" applyFill="1" applyBorder="1" applyAlignment="1">
      <alignment vertical="center"/>
    </xf>
    <xf numFmtId="0" fontId="3" fillId="3" borderId="54" xfId="0" applyFont="1" applyFill="1" applyBorder="1" applyAlignment="1">
      <alignment horizontal="center"/>
    </xf>
    <xf numFmtId="165" fontId="8" fillId="3" borderId="111" xfId="0" applyNumberFormat="1" applyFont="1" applyFill="1" applyBorder="1" applyAlignment="1">
      <alignment horizontal="right"/>
    </xf>
    <xf numFmtId="164" fontId="7" fillId="3" borderId="74" xfId="0" applyNumberFormat="1" applyFont="1" applyFill="1" applyBorder="1" applyAlignment="1">
      <alignment vertical="center"/>
    </xf>
    <xf numFmtId="165" fontId="7" fillId="3" borderId="49" xfId="0" applyNumberFormat="1" applyFont="1" applyFill="1" applyBorder="1" applyAlignment="1">
      <alignment horizontal="right"/>
    </xf>
    <xf numFmtId="0" fontId="16" fillId="3" borderId="2" xfId="0" applyFont="1" applyFill="1" applyBorder="1" applyAlignment="1"/>
    <xf numFmtId="164" fontId="6" fillId="3" borderId="2" xfId="0" applyNumberFormat="1" applyFont="1" applyFill="1" applyBorder="1" applyAlignment="1"/>
    <xf numFmtId="164" fontId="6" fillId="3" borderId="15" xfId="0" applyNumberFormat="1" applyFont="1" applyFill="1" applyBorder="1" applyAlignment="1">
      <alignment horizontal="center"/>
    </xf>
    <xf numFmtId="164" fontId="7" fillId="3" borderId="3" xfId="0" applyNumberFormat="1" applyFont="1" applyFill="1" applyBorder="1" applyAlignment="1"/>
    <xf numFmtId="164" fontId="7" fillId="3" borderId="10" xfId="0" applyNumberFormat="1" applyFont="1" applyFill="1" applyBorder="1" applyAlignment="1">
      <alignment horizontal="center" vertical="center"/>
    </xf>
    <xf numFmtId="0" fontId="7" fillId="3" borderId="8" xfId="0" applyFont="1" applyFill="1" applyBorder="1" applyAlignment="1">
      <alignment wrapText="1"/>
    </xf>
    <xf numFmtId="164" fontId="7" fillId="3" borderId="22" xfId="0" applyNumberFormat="1" applyFont="1" applyFill="1" applyBorder="1" applyAlignment="1">
      <alignment horizontal="center"/>
    </xf>
    <xf numFmtId="164" fontId="7" fillId="3" borderId="4" xfId="0" applyNumberFormat="1" applyFont="1" applyFill="1" applyBorder="1" applyAlignment="1">
      <alignment horizontal="center" vertical="center" wrapText="1"/>
    </xf>
    <xf numFmtId="164" fontId="6" fillId="3" borderId="4" xfId="0" applyNumberFormat="1" applyFont="1" applyFill="1" applyBorder="1" applyAlignment="1">
      <alignment horizontal="center" vertical="center" wrapText="1"/>
    </xf>
    <xf numFmtId="164" fontId="6" fillId="3" borderId="4" xfId="0" applyNumberFormat="1" applyFont="1" applyFill="1" applyBorder="1" applyAlignment="1">
      <alignment horizontal="center" wrapText="1"/>
    </xf>
    <xf numFmtId="164" fontId="7" fillId="3" borderId="4" xfId="0" applyNumberFormat="1" applyFont="1" applyFill="1" applyBorder="1" applyAlignment="1">
      <alignment horizontal="center" wrapText="1"/>
    </xf>
    <xf numFmtId="0" fontId="8" fillId="3" borderId="100" xfId="0" applyFont="1" applyFill="1" applyBorder="1" applyAlignment="1">
      <alignment wrapText="1"/>
    </xf>
    <xf numFmtId="164" fontId="6" fillId="3" borderId="101" xfId="0" applyNumberFormat="1" applyFont="1" applyFill="1" applyBorder="1" applyAlignment="1">
      <alignment horizontal="center"/>
    </xf>
    <xf numFmtId="0" fontId="7" fillId="3" borderId="3" xfId="0" applyFont="1" applyFill="1" applyBorder="1" applyAlignment="1">
      <alignment vertical="center" wrapText="1"/>
    </xf>
    <xf numFmtId="164" fontId="7" fillId="3" borderId="4" xfId="0" applyNumberFormat="1" applyFont="1" applyFill="1" applyBorder="1" applyAlignment="1">
      <alignment horizontal="center"/>
    </xf>
    <xf numFmtId="164" fontId="6" fillId="3" borderId="9" xfId="0" applyNumberFormat="1" applyFont="1" applyFill="1" applyBorder="1" applyAlignment="1">
      <alignment horizontal="center"/>
    </xf>
    <xf numFmtId="0" fontId="7" fillId="3" borderId="124" xfId="0" applyFont="1" applyFill="1" applyBorder="1" applyAlignment="1">
      <alignment wrapText="1"/>
    </xf>
    <xf numFmtId="164" fontId="7" fillId="3" borderId="125" xfId="0" applyNumberFormat="1" applyFont="1" applyFill="1" applyBorder="1" applyAlignment="1">
      <alignment horizontal="center"/>
    </xf>
    <xf numFmtId="0" fontId="6" fillId="3" borderId="23" xfId="0" applyFont="1" applyFill="1" applyBorder="1" applyAlignment="1">
      <alignment wrapText="1"/>
    </xf>
    <xf numFmtId="164" fontId="6" fillId="3" borderId="24" xfId="0" applyNumberFormat="1" applyFont="1" applyFill="1" applyBorder="1" applyAlignment="1">
      <alignment horizontal="center"/>
    </xf>
    <xf numFmtId="0" fontId="8" fillId="3" borderId="13" xfId="0" applyFont="1" applyFill="1" applyBorder="1" applyAlignment="1">
      <alignment vertical="center" wrapText="1"/>
    </xf>
    <xf numFmtId="164" fontId="6" fillId="3" borderId="25" xfId="0" applyNumberFormat="1" applyFont="1" applyFill="1" applyBorder="1" applyAlignment="1">
      <alignment horizontal="center"/>
    </xf>
    <xf numFmtId="0" fontId="8" fillId="3" borderId="26" xfId="0" applyFont="1" applyFill="1" applyBorder="1" applyAlignment="1">
      <alignment vertical="center" wrapText="1"/>
    </xf>
    <xf numFmtId="0" fontId="11" fillId="3" borderId="0" xfId="0" applyFont="1" applyFill="1" applyBorder="1" applyAlignment="1">
      <alignment vertical="top"/>
    </xf>
    <xf numFmtId="0" fontId="11" fillId="3" borderId="0" xfId="0" applyFont="1" applyFill="1" applyBorder="1" applyAlignment="1">
      <alignment vertical="center"/>
    </xf>
    <xf numFmtId="0" fontId="5" fillId="3" borderId="0" xfId="0" applyFont="1" applyFill="1" applyBorder="1"/>
    <xf numFmtId="0" fontId="11" fillId="3" borderId="0" xfId="0" applyFont="1" applyFill="1" applyBorder="1"/>
    <xf numFmtId="0" fontId="11" fillId="3" borderId="6" xfId="0" applyFont="1" applyFill="1" applyBorder="1"/>
    <xf numFmtId="0" fontId="8" fillId="3" borderId="42" xfId="0" applyFont="1" applyFill="1" applyBorder="1" applyAlignment="1">
      <alignment vertical="center" wrapText="1"/>
    </xf>
    <xf numFmtId="0" fontId="8" fillId="3" borderId="27" xfId="0" applyFont="1" applyFill="1" applyBorder="1" applyAlignment="1">
      <alignment vertical="center" wrapText="1"/>
    </xf>
    <xf numFmtId="0" fontId="8" fillId="3" borderId="0" xfId="0" applyFont="1" applyFill="1" applyBorder="1" applyAlignment="1">
      <alignment vertical="center" wrapText="1"/>
    </xf>
    <xf numFmtId="0" fontId="11" fillId="3" borderId="45" xfId="0" applyFont="1" applyFill="1" applyBorder="1"/>
    <xf numFmtId="0" fontId="8" fillId="3" borderId="36" xfId="0" applyFont="1" applyFill="1" applyBorder="1" applyAlignment="1">
      <alignment vertical="center" wrapText="1"/>
    </xf>
    <xf numFmtId="0" fontId="6" fillId="3" borderId="8" xfId="0" applyFont="1" applyFill="1" applyBorder="1"/>
    <xf numFmtId="0" fontId="16" fillId="3" borderId="2" xfId="0" applyFont="1" applyFill="1" applyBorder="1"/>
    <xf numFmtId="0" fontId="7" fillId="3" borderId="3" xfId="0" applyFont="1" applyFill="1" applyBorder="1"/>
    <xf numFmtId="164" fontId="6" fillId="3" borderId="3" xfId="0" applyNumberFormat="1" applyFont="1" applyFill="1" applyBorder="1" applyAlignment="1">
      <alignment horizontal="center"/>
    </xf>
    <xf numFmtId="0" fontId="6" fillId="3" borderId="0" xfId="0" applyFont="1" applyFill="1" applyBorder="1"/>
    <xf numFmtId="164" fontId="6" fillId="3" borderId="62" xfId="0" applyNumberFormat="1" applyFont="1" applyFill="1" applyBorder="1" applyAlignment="1">
      <alignment horizontal="center"/>
    </xf>
    <xf numFmtId="164" fontId="6" fillId="3" borderId="40" xfId="0" applyNumberFormat="1" applyFont="1" applyFill="1" applyBorder="1" applyAlignment="1">
      <alignment horizontal="center" vertical="center"/>
    </xf>
    <xf numFmtId="0" fontId="7" fillId="3" borderId="28" xfId="0" applyFont="1" applyFill="1" applyBorder="1"/>
    <xf numFmtId="164" fontId="6" fillId="3" borderId="28" xfId="0" applyNumberFormat="1" applyFont="1" applyFill="1" applyBorder="1" applyAlignment="1">
      <alignment horizontal="center"/>
    </xf>
    <xf numFmtId="0" fontId="6" fillId="3" borderId="2" xfId="0" applyFont="1" applyFill="1" applyBorder="1"/>
    <xf numFmtId="164" fontId="6" fillId="3" borderId="108" xfId="0" applyNumberFormat="1" applyFont="1" applyFill="1" applyBorder="1" applyAlignment="1">
      <alignment horizontal="center"/>
    </xf>
    <xf numFmtId="164" fontId="6" fillId="3" borderId="51" xfId="0" applyNumberFormat="1" applyFont="1" applyFill="1" applyBorder="1" applyAlignment="1"/>
    <xf numFmtId="164" fontId="6" fillId="3" borderId="29" xfId="0" applyNumberFormat="1" applyFont="1" applyFill="1" applyBorder="1" applyAlignment="1">
      <alignment horizontal="center"/>
    </xf>
    <xf numFmtId="0" fontId="6" fillId="3" borderId="8" xfId="0" applyFont="1" applyFill="1" applyBorder="1" applyAlignment="1">
      <alignment wrapText="1"/>
    </xf>
    <xf numFmtId="164" fontId="6" fillId="3" borderId="30" xfId="0" applyNumberFormat="1" applyFont="1" applyFill="1" applyBorder="1" applyAlignment="1">
      <alignment horizontal="center"/>
    </xf>
    <xf numFmtId="164" fontId="6" fillId="3" borderId="2" xfId="0" applyNumberFormat="1" applyFont="1" applyFill="1" applyBorder="1" applyAlignment="1">
      <alignment horizontal="right"/>
    </xf>
    <xf numFmtId="164" fontId="6" fillId="3" borderId="22" xfId="0" applyNumberFormat="1" applyFont="1" applyFill="1" applyBorder="1" applyAlignment="1">
      <alignment horizontal="center"/>
    </xf>
    <xf numFmtId="164" fontId="13" fillId="3" borderId="48" xfId="0" applyNumberFormat="1" applyFont="1" applyFill="1" applyBorder="1" applyAlignment="1">
      <alignment horizontal="right"/>
    </xf>
    <xf numFmtId="164" fontId="13" fillId="3" borderId="44" xfId="0" applyNumberFormat="1" applyFont="1" applyFill="1" applyBorder="1" applyAlignment="1">
      <alignment horizontal="right"/>
    </xf>
    <xf numFmtId="164" fontId="13" fillId="3" borderId="51" xfId="0" applyNumberFormat="1" applyFont="1" applyFill="1" applyBorder="1" applyAlignment="1">
      <alignment horizontal="center"/>
    </xf>
    <xf numFmtId="2" fontId="6" fillId="3" borderId="2" xfId="0" applyNumberFormat="1" applyFont="1" applyFill="1" applyBorder="1" applyAlignment="1">
      <alignment horizontal="center"/>
    </xf>
    <xf numFmtId="1" fontId="6" fillId="3" borderId="3" xfId="0" applyNumberFormat="1" applyFont="1" applyFill="1" applyBorder="1" applyAlignment="1">
      <alignment horizontal="center"/>
    </xf>
    <xf numFmtId="1" fontId="7" fillId="3" borderId="3" xfId="0" applyNumberFormat="1" applyFont="1" applyFill="1" applyBorder="1" applyAlignment="1"/>
    <xf numFmtId="164" fontId="6" fillId="3" borderId="96" xfId="0" applyNumberFormat="1" applyFont="1" applyFill="1" applyBorder="1" applyAlignment="1">
      <alignment horizontal="right"/>
    </xf>
    <xf numFmtId="164" fontId="6" fillId="3" borderId="97" xfId="0" applyNumberFormat="1" applyFont="1" applyFill="1" applyBorder="1" applyAlignment="1">
      <alignment horizontal="right"/>
    </xf>
    <xf numFmtId="164" fontId="6" fillId="3" borderId="88" xfId="0" applyNumberFormat="1" applyFont="1" applyFill="1" applyBorder="1" applyAlignment="1">
      <alignment horizontal="center"/>
    </xf>
    <xf numFmtId="164" fontId="6" fillId="3" borderId="98" xfId="0" applyNumberFormat="1" applyFont="1" applyFill="1" applyBorder="1" applyAlignment="1">
      <alignment horizontal="right"/>
    </xf>
    <xf numFmtId="0" fontId="7" fillId="3" borderId="32" xfId="0" applyFont="1" applyFill="1" applyBorder="1"/>
    <xf numFmtId="164" fontId="6" fillId="3" borderId="32" xfId="0" applyNumberFormat="1" applyFont="1" applyFill="1" applyBorder="1" applyAlignment="1">
      <alignment horizontal="center"/>
    </xf>
    <xf numFmtId="164" fontId="6" fillId="3" borderId="26" xfId="0" applyNumberFormat="1" applyFont="1" applyFill="1" applyBorder="1" applyAlignment="1">
      <alignment horizontal="center"/>
    </xf>
    <xf numFmtId="164" fontId="6" fillId="3" borderId="33" xfId="0" applyNumberFormat="1" applyFont="1" applyFill="1" applyBorder="1" applyAlignment="1"/>
    <xf numFmtId="164" fontId="6" fillId="3" borderId="26" xfId="0" applyNumberFormat="1" applyFont="1" applyFill="1" applyBorder="1" applyAlignment="1"/>
    <xf numFmtId="167" fontId="6" fillId="3" borderId="0" xfId="0" applyNumberFormat="1" applyFont="1" applyFill="1" applyBorder="1" applyAlignment="1">
      <alignment horizontal="right"/>
    </xf>
    <xf numFmtId="167" fontId="6" fillId="3" borderId="44" xfId="0" applyNumberFormat="1" applyFont="1" applyFill="1" applyBorder="1" applyAlignment="1">
      <alignment horizontal="right"/>
    </xf>
    <xf numFmtId="167" fontId="6" fillId="3" borderId="60" xfId="0" applyNumberFormat="1" applyFont="1" applyFill="1" applyBorder="1" applyAlignment="1">
      <alignment horizontal="right"/>
    </xf>
    <xf numFmtId="164" fontId="6" fillId="3" borderId="50" xfId="0" applyNumberFormat="1" applyFont="1" applyFill="1" applyBorder="1" applyAlignment="1">
      <alignment horizontal="right"/>
    </xf>
    <xf numFmtId="0" fontId="16" fillId="3" borderId="0" xfId="0" applyFont="1" applyFill="1" applyBorder="1"/>
    <xf numFmtId="1" fontId="6" fillId="3" borderId="0" xfId="0" applyNumberFormat="1" applyFont="1" applyFill="1" applyBorder="1" applyAlignment="1"/>
    <xf numFmtId="0" fontId="6" fillId="3" borderId="38" xfId="0" applyFont="1" applyFill="1" applyBorder="1" applyAlignment="1">
      <alignment wrapText="1"/>
    </xf>
    <xf numFmtId="164" fontId="6" fillId="3" borderId="34" xfId="0" applyNumberFormat="1" applyFont="1" applyFill="1" applyBorder="1" applyAlignment="1">
      <alignment horizontal="center"/>
    </xf>
    <xf numFmtId="164" fontId="6" fillId="3" borderId="12" xfId="0" applyNumberFormat="1" applyFont="1" applyFill="1" applyBorder="1" applyAlignment="1">
      <alignment horizontal="center"/>
    </xf>
    <xf numFmtId="164" fontId="6" fillId="3" borderId="12" xfId="0" applyNumberFormat="1" applyFont="1" applyFill="1" applyBorder="1" applyAlignment="1"/>
    <xf numFmtId="164" fontId="6" fillId="3" borderId="52" xfId="0" applyNumberFormat="1" applyFont="1" applyFill="1" applyBorder="1" applyAlignment="1"/>
    <xf numFmtId="164" fontId="6" fillId="3" borderId="79" xfId="0" applyNumberFormat="1" applyFont="1" applyFill="1" applyBorder="1" applyAlignment="1"/>
    <xf numFmtId="0" fontId="6" fillId="3" borderId="39" xfId="0" applyFont="1" applyFill="1" applyBorder="1" applyAlignment="1">
      <alignment wrapText="1"/>
    </xf>
    <xf numFmtId="164" fontId="6" fillId="3" borderId="13" xfId="0" applyNumberFormat="1" applyFont="1" applyFill="1" applyBorder="1" applyAlignment="1">
      <alignment horizontal="right"/>
    </xf>
    <xf numFmtId="164" fontId="6" fillId="3" borderId="53" xfId="0" applyNumberFormat="1" applyFont="1" applyFill="1" applyBorder="1" applyAlignment="1">
      <alignment horizontal="right"/>
    </xf>
    <xf numFmtId="164" fontId="6" fillId="3" borderId="80" xfId="0" applyNumberFormat="1" applyFont="1" applyFill="1" applyBorder="1" applyAlignment="1">
      <alignment horizontal="right"/>
    </xf>
    <xf numFmtId="164" fontId="6" fillId="3" borderId="68" xfId="0" applyNumberFormat="1" applyFont="1" applyFill="1" applyBorder="1" applyAlignment="1">
      <alignment horizontal="right"/>
    </xf>
    <xf numFmtId="164" fontId="15" fillId="3" borderId="0" xfId="0" applyNumberFormat="1" applyFont="1" applyFill="1" applyBorder="1" applyAlignment="1">
      <alignment horizontal="right"/>
    </xf>
    <xf numFmtId="0" fontId="6" fillId="3" borderId="12" xfId="0" applyFont="1" applyFill="1" applyBorder="1"/>
    <xf numFmtId="164" fontId="6" fillId="3" borderId="35" xfId="0" applyNumberFormat="1" applyFont="1" applyFill="1" applyBorder="1" applyAlignment="1">
      <alignment horizontal="center"/>
    </xf>
    <xf numFmtId="164" fontId="6" fillId="3" borderId="60" xfId="0" applyNumberFormat="1" applyFont="1" applyFill="1" applyBorder="1" applyAlignment="1">
      <alignment horizontal="right" vertical="center"/>
    </xf>
    <xf numFmtId="0" fontId="3" fillId="3" borderId="0" xfId="0" applyFont="1" applyFill="1" applyAlignment="1">
      <alignment vertical="center"/>
    </xf>
    <xf numFmtId="0" fontId="3" fillId="3" borderId="0" xfId="0" applyFont="1" applyFill="1" applyAlignment="1">
      <alignment horizontal="right"/>
    </xf>
    <xf numFmtId="0" fontId="16" fillId="3" borderId="0" xfId="0" applyFont="1" applyFill="1" applyBorder="1" applyAlignment="1"/>
    <xf numFmtId="0" fontId="7" fillId="3" borderId="37" xfId="0" applyFont="1" applyFill="1" applyBorder="1" applyAlignment="1">
      <alignment wrapText="1"/>
    </xf>
    <xf numFmtId="164" fontId="6" fillId="3" borderId="16" xfId="0" applyNumberFormat="1" applyFont="1" applyFill="1" applyBorder="1" applyAlignment="1">
      <alignment horizontal="center"/>
    </xf>
    <xf numFmtId="164" fontId="7" fillId="3" borderId="52" xfId="0" applyNumberFormat="1" applyFont="1" applyFill="1" applyBorder="1" applyAlignment="1">
      <alignment horizontal="right"/>
    </xf>
    <xf numFmtId="0" fontId="9" fillId="3" borderId="0" xfId="0" applyFont="1" applyFill="1" applyBorder="1" applyAlignment="1">
      <alignment wrapText="1"/>
    </xf>
    <xf numFmtId="0" fontId="8" fillId="3" borderId="32" xfId="0" applyFont="1" applyFill="1" applyBorder="1" applyAlignment="1">
      <alignment wrapText="1"/>
    </xf>
    <xf numFmtId="164" fontId="6" fillId="3" borderId="43" xfId="0" applyNumberFormat="1" applyFont="1" applyFill="1" applyBorder="1" applyAlignment="1">
      <alignment horizontal="center"/>
    </xf>
    <xf numFmtId="164" fontId="7" fillId="3" borderId="32" xfId="0" applyNumberFormat="1" applyFont="1" applyFill="1" applyBorder="1" applyAlignment="1">
      <alignment horizontal="right"/>
    </xf>
    <xf numFmtId="165" fontId="7" fillId="3" borderId="86" xfId="0" applyNumberFormat="1" applyFont="1" applyFill="1" applyBorder="1" applyAlignment="1">
      <alignment horizontal="right"/>
    </xf>
    <xf numFmtId="164" fontId="6" fillId="3" borderId="10" xfId="0" applyNumberFormat="1" applyFont="1" applyFill="1" applyBorder="1" applyAlignment="1">
      <alignment horizontal="center"/>
    </xf>
    <xf numFmtId="164" fontId="6" fillId="3" borderId="110" xfId="0" applyNumberFormat="1" applyFont="1" applyFill="1" applyBorder="1" applyAlignment="1">
      <alignment horizontal="center"/>
    </xf>
    <xf numFmtId="164" fontId="6" fillId="3" borderId="73" xfId="0" applyNumberFormat="1" applyFont="1" applyFill="1" applyBorder="1" applyAlignment="1">
      <alignment horizontal="center"/>
    </xf>
    <xf numFmtId="164" fontId="6" fillId="3" borderId="89" xfId="0" applyNumberFormat="1" applyFont="1" applyFill="1" applyBorder="1" applyAlignment="1"/>
    <xf numFmtId="1" fontId="6" fillId="3" borderId="4" xfId="0" applyNumberFormat="1" applyFont="1" applyFill="1" applyBorder="1" applyAlignment="1">
      <alignment horizontal="center"/>
    </xf>
    <xf numFmtId="165" fontId="7" fillId="3" borderId="83" xfId="0" applyNumberFormat="1" applyFont="1" applyFill="1" applyBorder="1" applyAlignment="1">
      <alignment horizontal="right"/>
    </xf>
    <xf numFmtId="0" fontId="7" fillId="3" borderId="59" xfId="0" applyNumberFormat="1" applyFont="1" applyFill="1" applyBorder="1" applyAlignment="1">
      <alignment horizontal="right"/>
    </xf>
    <xf numFmtId="1" fontId="6" fillId="3" borderId="81" xfId="0" applyNumberFormat="1" applyFont="1" applyFill="1" applyBorder="1" applyAlignment="1">
      <alignment horizontal="center"/>
    </xf>
    <xf numFmtId="1" fontId="6" fillId="3" borderId="60" xfId="0" applyNumberFormat="1" applyFont="1" applyFill="1" applyBorder="1" applyAlignment="1">
      <alignment horizontal="center"/>
    </xf>
    <xf numFmtId="165" fontId="6" fillId="3" borderId="81" xfId="0" applyNumberFormat="1" applyFont="1" applyFill="1" applyBorder="1" applyAlignment="1">
      <alignment horizontal="right"/>
    </xf>
    <xf numFmtId="0" fontId="6" fillId="3" borderId="60" xfId="0" applyNumberFormat="1" applyFont="1" applyFill="1" applyBorder="1" applyAlignment="1">
      <alignment horizontal="right"/>
    </xf>
    <xf numFmtId="0" fontId="6" fillId="3" borderId="26" xfId="0" applyFont="1" applyFill="1" applyBorder="1" applyAlignment="1">
      <alignment wrapText="1"/>
    </xf>
    <xf numFmtId="164" fontId="6" fillId="3" borderId="121" xfId="0" applyNumberFormat="1" applyFont="1" applyFill="1" applyBorder="1" applyAlignment="1">
      <alignment horizontal="right"/>
    </xf>
    <xf numFmtId="164" fontId="6" fillId="3" borderId="126" xfId="0" applyNumberFormat="1" applyFont="1" applyFill="1" applyBorder="1" applyAlignment="1">
      <alignment horizontal="center"/>
    </xf>
    <xf numFmtId="164" fontId="6" fillId="3" borderId="128" xfId="0" applyNumberFormat="1" applyFont="1" applyFill="1" applyBorder="1" applyAlignment="1">
      <alignment horizontal="right"/>
    </xf>
    <xf numFmtId="164" fontId="6" fillId="3" borderId="129" xfId="0" applyNumberFormat="1" applyFont="1" applyFill="1" applyBorder="1" applyAlignment="1">
      <alignment horizontal="right" vertical="center"/>
    </xf>
    <xf numFmtId="164" fontId="6" fillId="3" borderId="127" xfId="0" applyNumberFormat="1" applyFont="1" applyFill="1" applyBorder="1" applyAlignment="1">
      <alignment horizontal="right"/>
    </xf>
    <xf numFmtId="164" fontId="6" fillId="3" borderId="130" xfId="0" applyNumberFormat="1" applyFont="1" applyFill="1" applyBorder="1" applyAlignment="1">
      <alignment horizontal="right" vertical="top"/>
    </xf>
    <xf numFmtId="164" fontId="6" fillId="3" borderId="131" xfId="0" applyNumberFormat="1" applyFont="1" applyFill="1" applyBorder="1" applyAlignment="1">
      <alignment horizontal="right"/>
    </xf>
    <xf numFmtId="164" fontId="6" fillId="3" borderId="132" xfId="0" applyNumberFormat="1" applyFont="1" applyFill="1" applyBorder="1" applyAlignment="1">
      <alignment horizontal="right"/>
    </xf>
    <xf numFmtId="0" fontId="6" fillId="3" borderId="133" xfId="0" applyFont="1" applyFill="1" applyBorder="1" applyAlignment="1">
      <alignment horizontal="right"/>
    </xf>
    <xf numFmtId="0" fontId="6" fillId="3" borderId="127" xfId="0" applyFont="1" applyFill="1" applyBorder="1" applyAlignment="1">
      <alignment horizontal="right"/>
    </xf>
    <xf numFmtId="164" fontId="6" fillId="3" borderId="127" xfId="0" applyNumberFormat="1" applyFont="1" applyFill="1" applyBorder="1" applyAlignment="1">
      <alignment horizontal="right" vertical="top"/>
    </xf>
    <xf numFmtId="0" fontId="6" fillId="3" borderId="0" xfId="0" applyFont="1" applyFill="1" applyBorder="1" applyAlignment="1">
      <alignment wrapText="1"/>
    </xf>
    <xf numFmtId="0" fontId="3" fillId="3" borderId="0" xfId="0" applyFont="1" applyFill="1" applyAlignment="1">
      <alignment wrapText="1"/>
    </xf>
    <xf numFmtId="0" fontId="6" fillId="3" borderId="0" xfId="0" applyFont="1" applyFill="1" applyBorder="1" applyAlignment="1">
      <alignment horizontal="left" wrapText="1"/>
    </xf>
    <xf numFmtId="165" fontId="6" fillId="3" borderId="0" xfId="0" applyNumberFormat="1" applyFont="1" applyFill="1" applyBorder="1" applyAlignment="1">
      <alignment horizontal="right" vertical="center"/>
    </xf>
    <xf numFmtId="165" fontId="0" fillId="3" borderId="0" xfId="0" applyNumberFormat="1" applyFill="1"/>
    <xf numFmtId="165" fontId="6" fillId="3" borderId="44" xfId="0" applyNumberFormat="1" applyFont="1" applyFill="1" applyBorder="1" applyAlignment="1">
      <alignment vertical="center"/>
    </xf>
    <xf numFmtId="165" fontId="6" fillId="3" borderId="13" xfId="0" applyNumberFormat="1" applyFont="1" applyFill="1" applyBorder="1" applyAlignment="1">
      <alignment horizontal="center"/>
    </xf>
    <xf numFmtId="165" fontId="6" fillId="3" borderId="13" xfId="0" applyNumberFormat="1" applyFont="1" applyFill="1" applyBorder="1" applyAlignment="1"/>
    <xf numFmtId="2" fontId="0" fillId="3" borderId="0" xfId="0" applyNumberFormat="1" applyFill="1"/>
    <xf numFmtId="164" fontId="11" fillId="3" borderId="135" xfId="0" applyNumberFormat="1" applyFont="1" applyFill="1" applyBorder="1" applyAlignment="1">
      <alignment horizontal="center"/>
    </xf>
    <xf numFmtId="165" fontId="8" fillId="3" borderId="137" xfId="0" applyNumberFormat="1" applyFont="1" applyFill="1" applyBorder="1" applyAlignment="1">
      <alignment horizontal="right"/>
    </xf>
    <xf numFmtId="165" fontId="8" fillId="3" borderId="136" xfId="0" applyNumberFormat="1" applyFont="1" applyFill="1" applyBorder="1" applyAlignment="1">
      <alignment horizontal="right"/>
    </xf>
    <xf numFmtId="165" fontId="7" fillId="0" borderId="74" xfId="0" applyNumberFormat="1" applyFont="1" applyFill="1" applyBorder="1" applyAlignment="1">
      <alignment vertical="center"/>
    </xf>
    <xf numFmtId="0" fontId="4" fillId="4" borderId="119" xfId="0" applyFont="1" applyFill="1" applyBorder="1" applyAlignment="1">
      <alignment horizontal="center"/>
    </xf>
    <xf numFmtId="0" fontId="3" fillId="0" borderId="0" xfId="0" applyFont="1" applyAlignment="1">
      <alignment horizontal="left" vertical="center" wrapText="1"/>
    </xf>
    <xf numFmtId="0" fontId="3" fillId="3" borderId="0" xfId="0" applyFont="1" applyFill="1" applyAlignment="1">
      <alignment wrapText="1"/>
    </xf>
    <xf numFmtId="164" fontId="6" fillId="3" borderId="0" xfId="0" applyNumberFormat="1" applyFont="1" applyFill="1" applyBorder="1" applyAlignment="1">
      <alignment horizontal="center" vertical="center"/>
    </xf>
    <xf numFmtId="164" fontId="6" fillId="3" borderId="141" xfId="0" applyNumberFormat="1" applyFont="1" applyFill="1" applyBorder="1" applyAlignment="1">
      <alignment horizontal="center" vertical="center"/>
    </xf>
    <xf numFmtId="164" fontId="6" fillId="3" borderId="139" xfId="0" applyNumberFormat="1" applyFont="1" applyFill="1" applyBorder="1" applyAlignment="1">
      <alignment horizontal="center"/>
    </xf>
    <xf numFmtId="0" fontId="6" fillId="3" borderId="139" xfId="0" applyFont="1" applyFill="1" applyBorder="1" applyAlignment="1">
      <alignment wrapText="1"/>
    </xf>
    <xf numFmtId="164" fontId="6" fillId="0" borderId="144" xfId="0" applyNumberFormat="1" applyFont="1" applyFill="1" applyBorder="1" applyAlignment="1">
      <alignment horizontal="center"/>
    </xf>
    <xf numFmtId="164" fontId="6" fillId="0" borderId="44" xfId="0" applyNumberFormat="1" applyFont="1" applyFill="1" applyBorder="1" applyAlignment="1">
      <alignment horizontal="center"/>
    </xf>
    <xf numFmtId="165" fontId="7" fillId="0" borderId="145" xfId="0" applyNumberFormat="1" applyFont="1" applyFill="1" applyBorder="1" applyAlignment="1">
      <alignment horizontal="right"/>
    </xf>
    <xf numFmtId="164" fontId="17" fillId="0" borderId="146" xfId="0" applyNumberFormat="1" applyFont="1" applyFill="1" applyBorder="1" applyAlignment="1">
      <alignment horizontal="right"/>
    </xf>
    <xf numFmtId="0" fontId="18" fillId="0" borderId="147" xfId="0" applyFont="1" applyBorder="1" applyAlignment="1">
      <alignment horizontal="right"/>
    </xf>
    <xf numFmtId="164" fontId="17" fillId="0" borderId="147" xfId="0" applyNumberFormat="1" applyFont="1" applyFill="1" applyBorder="1" applyAlignment="1">
      <alignment horizontal="right"/>
    </xf>
    <xf numFmtId="164" fontId="21" fillId="0" borderId="9" xfId="0" applyNumberFormat="1" applyFont="1" applyFill="1" applyBorder="1" applyAlignment="1">
      <alignment horizontal="center"/>
    </xf>
    <xf numFmtId="164" fontId="19" fillId="0" borderId="147" xfId="0" applyNumberFormat="1" applyFont="1" applyFill="1" applyBorder="1" applyAlignment="1">
      <alignment horizontal="right"/>
    </xf>
    <xf numFmtId="164" fontId="17" fillId="0" borderId="148" xfId="0" applyNumberFormat="1" applyFont="1" applyFill="1" applyBorder="1" applyAlignment="1">
      <alignment horizontal="right"/>
    </xf>
    <xf numFmtId="0" fontId="7" fillId="2" borderId="6" xfId="0" applyFont="1" applyFill="1" applyBorder="1" applyAlignment="1"/>
    <xf numFmtId="164" fontId="6" fillId="2" borderId="149" xfId="0" applyNumberFormat="1" applyFont="1" applyFill="1" applyBorder="1" applyAlignment="1">
      <alignment horizontal="center"/>
    </xf>
    <xf numFmtId="165" fontId="10" fillId="3" borderId="150" xfId="0" applyNumberFormat="1" applyFont="1" applyFill="1" applyBorder="1" applyAlignment="1">
      <alignment horizontal="right" wrapText="1"/>
    </xf>
    <xf numFmtId="165" fontId="8" fillId="2" borderId="150" xfId="0" applyNumberFormat="1" applyFont="1" applyFill="1" applyBorder="1" applyAlignment="1">
      <alignment horizontal="right" wrapText="1"/>
    </xf>
    <xf numFmtId="0" fontId="8" fillId="2" borderId="152" xfId="0" applyFont="1" applyFill="1" applyBorder="1" applyAlignment="1">
      <alignment horizontal="left"/>
    </xf>
    <xf numFmtId="165" fontId="10" fillId="3" borderId="153" xfId="0" applyNumberFormat="1" applyFont="1" applyFill="1" applyBorder="1" applyAlignment="1">
      <alignment horizontal="right" wrapText="1"/>
    </xf>
    <xf numFmtId="164" fontId="6" fillId="2" borderId="151" xfId="0" applyNumberFormat="1" applyFont="1" applyFill="1" applyBorder="1" applyAlignment="1">
      <alignment horizontal="center"/>
    </xf>
    <xf numFmtId="164" fontId="7" fillId="3" borderId="162" xfId="0" applyNumberFormat="1" applyFont="1" applyFill="1" applyBorder="1" applyAlignment="1">
      <alignment vertical="center"/>
    </xf>
    <xf numFmtId="164" fontId="7" fillId="3" borderId="121" xfId="0" applyNumberFormat="1" applyFont="1" applyFill="1" applyBorder="1" applyAlignment="1"/>
    <xf numFmtId="164" fontId="6" fillId="3" borderId="122" xfId="0" applyNumberFormat="1" applyFont="1" applyFill="1" applyBorder="1" applyAlignment="1"/>
    <xf numFmtId="164" fontId="6" fillId="3" borderId="122" xfId="0" applyNumberFormat="1" applyFont="1" applyFill="1" applyBorder="1" applyAlignment="1">
      <alignment vertical="center"/>
    </xf>
    <xf numFmtId="164" fontId="7" fillId="3" borderId="122" xfId="0" applyNumberFormat="1" applyFont="1" applyFill="1" applyBorder="1" applyAlignment="1">
      <alignment vertical="center" wrapText="1"/>
    </xf>
    <xf numFmtId="164" fontId="6" fillId="3" borderId="122" xfId="0" applyNumberFormat="1" applyFont="1" applyFill="1" applyBorder="1" applyAlignment="1">
      <alignment vertical="center" wrapText="1"/>
    </xf>
    <xf numFmtId="164" fontId="7" fillId="3" borderId="163" xfId="0" applyNumberFormat="1" applyFont="1" applyFill="1" applyBorder="1" applyAlignment="1">
      <alignment vertical="center" wrapText="1"/>
    </xf>
    <xf numFmtId="2" fontId="7" fillId="3" borderId="164" xfId="0" applyNumberFormat="1" applyFont="1" applyFill="1" applyBorder="1" applyAlignment="1"/>
    <xf numFmtId="164" fontId="7" fillId="3" borderId="122" xfId="0" applyNumberFormat="1" applyFont="1" applyFill="1" applyBorder="1" applyAlignment="1"/>
    <xf numFmtId="164" fontId="6" fillId="3" borderId="166" xfId="0" applyNumberFormat="1" applyFont="1" applyFill="1" applyBorder="1" applyAlignment="1">
      <alignment horizontal="center"/>
    </xf>
    <xf numFmtId="2" fontId="7" fillId="3" borderId="167" xfId="0" applyNumberFormat="1" applyFont="1" applyFill="1" applyBorder="1" applyAlignment="1"/>
    <xf numFmtId="164" fontId="6" fillId="3" borderId="170" xfId="0" applyNumberFormat="1" applyFont="1" applyFill="1" applyBorder="1" applyAlignment="1">
      <alignment horizontal="center" vertical="top"/>
    </xf>
    <xf numFmtId="164" fontId="6" fillId="3" borderId="170" xfId="0" applyNumberFormat="1" applyFont="1" applyFill="1" applyBorder="1" applyAlignment="1">
      <alignment horizontal="center" vertical="center"/>
    </xf>
    <xf numFmtId="164" fontId="6" fillId="3" borderId="171" xfId="0" applyNumberFormat="1" applyFont="1" applyFill="1" applyBorder="1" applyAlignment="1">
      <alignment horizontal="center"/>
    </xf>
    <xf numFmtId="164" fontId="6" fillId="3" borderId="172" xfId="0" applyNumberFormat="1" applyFont="1" applyFill="1" applyBorder="1" applyAlignment="1">
      <alignment horizontal="center" vertical="center"/>
    </xf>
    <xf numFmtId="164" fontId="6" fillId="3" borderId="170" xfId="0" applyNumberFormat="1" applyFont="1" applyFill="1" applyBorder="1" applyAlignment="1">
      <alignment horizontal="center"/>
    </xf>
    <xf numFmtId="164" fontId="6" fillId="3" borderId="173" xfId="0" applyNumberFormat="1" applyFont="1" applyFill="1" applyBorder="1" applyAlignment="1">
      <alignment horizontal="center"/>
    </xf>
    <xf numFmtId="164" fontId="6" fillId="3" borderId="174" xfId="0" applyNumberFormat="1" applyFont="1" applyFill="1" applyBorder="1" applyAlignment="1">
      <alignment horizontal="center"/>
    </xf>
    <xf numFmtId="164" fontId="6" fillId="3" borderId="175" xfId="0" applyNumberFormat="1" applyFont="1" applyFill="1" applyBorder="1" applyAlignment="1">
      <alignment horizontal="center"/>
    </xf>
    <xf numFmtId="0" fontId="6" fillId="3" borderId="170" xfId="0" applyFont="1" applyFill="1" applyBorder="1" applyAlignment="1">
      <alignment horizontal="center"/>
    </xf>
    <xf numFmtId="164" fontId="6" fillId="3" borderId="117" xfId="0" applyNumberFormat="1" applyFont="1" applyFill="1" applyBorder="1" applyAlignment="1">
      <alignment horizontal="center"/>
    </xf>
    <xf numFmtId="164" fontId="6" fillId="3" borderId="177" xfId="0" applyNumberFormat="1" applyFont="1" applyFill="1" applyBorder="1" applyAlignment="1">
      <alignment horizontal="right"/>
    </xf>
    <xf numFmtId="164" fontId="6" fillId="3" borderId="50" xfId="0" applyNumberFormat="1" applyFont="1" applyFill="1" applyBorder="1" applyAlignment="1">
      <alignment horizontal="center"/>
    </xf>
    <xf numFmtId="164" fontId="6" fillId="3" borderId="61" xfId="0" applyNumberFormat="1" applyFont="1" applyFill="1" applyBorder="1" applyAlignment="1">
      <alignment horizontal="right"/>
    </xf>
    <xf numFmtId="164" fontId="6" fillId="3" borderId="109" xfId="0" applyNumberFormat="1" applyFont="1" applyFill="1" applyBorder="1" applyAlignment="1">
      <alignment horizontal="center"/>
    </xf>
    <xf numFmtId="164" fontId="6" fillId="3" borderId="60" xfId="0" applyNumberFormat="1" applyFont="1" applyFill="1" applyBorder="1" applyAlignment="1">
      <alignment horizontal="right" vertical="center" wrapText="1"/>
    </xf>
    <xf numFmtId="164" fontId="6" fillId="3" borderId="178" xfId="0" applyNumberFormat="1" applyFont="1" applyFill="1" applyBorder="1" applyAlignment="1">
      <alignment horizontal="right"/>
    </xf>
    <xf numFmtId="164" fontId="7" fillId="3" borderId="122" xfId="0" applyNumberFormat="1" applyFont="1" applyFill="1" applyBorder="1" applyAlignment="1">
      <alignment horizontal="right"/>
    </xf>
    <xf numFmtId="164" fontId="6" fillId="3" borderId="126" xfId="0" applyNumberFormat="1" applyFont="1" applyFill="1" applyBorder="1" applyAlignment="1">
      <alignment horizontal="right"/>
    </xf>
    <xf numFmtId="164" fontId="7" fillId="3" borderId="179" xfId="0" applyNumberFormat="1" applyFont="1" applyFill="1" applyBorder="1" applyAlignment="1">
      <alignment horizontal="right"/>
    </xf>
    <xf numFmtId="164" fontId="6" fillId="3" borderId="118" xfId="0" applyNumberFormat="1" applyFont="1" applyFill="1" applyBorder="1" applyAlignment="1">
      <alignment horizontal="center"/>
    </xf>
    <xf numFmtId="165" fontId="7" fillId="3" borderId="181" xfId="0" applyNumberFormat="1" applyFont="1" applyFill="1" applyBorder="1" applyAlignment="1">
      <alignment horizontal="right"/>
    </xf>
    <xf numFmtId="0" fontId="4" fillId="4" borderId="119" xfId="0" applyFont="1" applyFill="1" applyBorder="1" applyAlignment="1">
      <alignment horizontal="center"/>
    </xf>
    <xf numFmtId="0" fontId="3" fillId="3" borderId="0" xfId="0" applyFont="1" applyFill="1" applyAlignment="1">
      <alignment wrapText="1"/>
    </xf>
    <xf numFmtId="0" fontId="7" fillId="3" borderId="134" xfId="0" applyFont="1" applyFill="1" applyBorder="1" applyAlignment="1">
      <alignment wrapText="1"/>
    </xf>
    <xf numFmtId="0" fontId="8" fillId="3" borderId="18" xfId="0" applyFont="1" applyFill="1" applyBorder="1" applyAlignment="1">
      <alignment wrapText="1"/>
    </xf>
    <xf numFmtId="164" fontId="6" fillId="3" borderId="0" xfId="0" applyNumberFormat="1" applyFont="1" applyFill="1" applyBorder="1" applyAlignment="1">
      <alignment horizontal="right" vertical="top"/>
    </xf>
    <xf numFmtId="164" fontId="6" fillId="3" borderId="6" xfId="0" applyNumberFormat="1" applyFont="1" applyFill="1" applyBorder="1" applyAlignment="1">
      <alignment horizontal="right"/>
    </xf>
    <xf numFmtId="164" fontId="6" fillId="3" borderId="139" xfId="0" applyNumberFormat="1" applyFont="1" applyFill="1" applyBorder="1" applyAlignment="1">
      <alignment horizontal="right" vertical="center"/>
    </xf>
    <xf numFmtId="164" fontId="6" fillId="3" borderId="168" xfId="0" applyNumberFormat="1" applyFont="1" applyFill="1" applyBorder="1" applyAlignment="1">
      <alignment horizontal="right"/>
    </xf>
    <xf numFmtId="164" fontId="6" fillId="3" borderId="169" xfId="0" applyNumberFormat="1" applyFont="1" applyFill="1" applyBorder="1" applyAlignment="1">
      <alignment horizontal="right"/>
    </xf>
    <xf numFmtId="164" fontId="6" fillId="3" borderId="140" xfId="0" applyNumberFormat="1" applyFont="1" applyFill="1" applyBorder="1" applyAlignment="1">
      <alignment horizontal="right"/>
    </xf>
    <xf numFmtId="164" fontId="6" fillId="3" borderId="45" xfId="0" applyNumberFormat="1" applyFont="1" applyFill="1" applyBorder="1" applyAlignment="1">
      <alignment horizontal="right"/>
    </xf>
    <xf numFmtId="0" fontId="6" fillId="3" borderId="0" xfId="0" applyFont="1" applyFill="1" applyBorder="1" applyAlignment="1">
      <alignment horizontal="right"/>
    </xf>
    <xf numFmtId="0" fontId="4" fillId="4" borderId="119" xfId="0" applyFont="1" applyFill="1" applyBorder="1" applyAlignment="1">
      <alignment horizontal="center"/>
    </xf>
    <xf numFmtId="169" fontId="6" fillId="2" borderId="44" xfId="0" applyNumberFormat="1" applyFont="1" applyFill="1" applyBorder="1" applyAlignment="1"/>
    <xf numFmtId="169" fontId="6" fillId="0" borderId="0" xfId="0" applyNumberFormat="1" applyFont="1" applyFill="1" applyBorder="1" applyAlignment="1"/>
    <xf numFmtId="169" fontId="3" fillId="0" borderId="0" xfId="0" applyNumberFormat="1" applyFont="1" applyFill="1" applyBorder="1"/>
    <xf numFmtId="169" fontId="3" fillId="3" borderId="44" xfId="0" applyNumberFormat="1" applyFont="1" applyFill="1" applyBorder="1" applyAlignment="1"/>
    <xf numFmtId="169" fontId="3" fillId="0" borderId="0" xfId="0" applyNumberFormat="1" applyFont="1" applyFill="1" applyBorder="1" applyAlignment="1"/>
    <xf numFmtId="169" fontId="6" fillId="0" borderId="104" xfId="0" applyNumberFormat="1" applyFont="1" applyFill="1" applyBorder="1" applyAlignment="1">
      <alignment horizontal="center"/>
    </xf>
    <xf numFmtId="169" fontId="6" fillId="0" borderId="104" xfId="0" applyNumberFormat="1" applyFont="1" applyFill="1" applyBorder="1" applyAlignment="1">
      <alignment horizontal="right"/>
    </xf>
    <xf numFmtId="0" fontId="7" fillId="2" borderId="0" xfId="0" applyFont="1" applyFill="1" applyBorder="1" applyAlignment="1">
      <alignment vertical="center" wrapText="1"/>
    </xf>
    <xf numFmtId="169" fontId="7" fillId="0" borderId="104" xfId="0" applyNumberFormat="1" applyFont="1" applyFill="1" applyBorder="1" applyAlignment="1">
      <alignment horizontal="right"/>
    </xf>
    <xf numFmtId="169" fontId="7" fillId="2" borderId="44" xfId="0" applyNumberFormat="1" applyFont="1" applyFill="1" applyBorder="1" applyAlignment="1"/>
    <xf numFmtId="169" fontId="9" fillId="0" borderId="0" xfId="0" applyNumberFormat="1" applyFont="1" applyFill="1" applyBorder="1"/>
    <xf numFmtId="164" fontId="6" fillId="2" borderId="184" xfId="0" applyNumberFormat="1" applyFont="1" applyFill="1" applyBorder="1" applyAlignment="1">
      <alignment horizontal="right"/>
    </xf>
    <xf numFmtId="0" fontId="3" fillId="0" borderId="42" xfId="0" applyFont="1" applyBorder="1" applyAlignment="1">
      <alignment horizontal="center" vertical="center" wrapText="1"/>
    </xf>
    <xf numFmtId="0" fontId="9" fillId="0" borderId="0" xfId="0" applyFont="1" applyBorder="1" applyAlignment="1">
      <alignment vertical="center" wrapText="1"/>
    </xf>
    <xf numFmtId="0" fontId="9" fillId="0" borderId="114" xfId="0" applyFont="1" applyBorder="1" applyAlignment="1">
      <alignment vertical="center" wrapText="1"/>
    </xf>
    <xf numFmtId="164" fontId="7" fillId="3" borderId="118" xfId="0" applyNumberFormat="1" applyFont="1" applyFill="1" applyBorder="1" applyAlignment="1">
      <alignment horizontal="right" vertical="center"/>
    </xf>
    <xf numFmtId="164" fontId="7" fillId="3" borderId="74" xfId="0" quotePrefix="1" applyNumberFormat="1" applyFont="1" applyFill="1" applyBorder="1" applyAlignment="1">
      <alignment horizontal="right" vertical="center"/>
    </xf>
    <xf numFmtId="164" fontId="6" fillId="3" borderId="0" xfId="0" quotePrefix="1" applyNumberFormat="1" applyFont="1" applyFill="1" applyBorder="1" applyAlignment="1">
      <alignment horizontal="right"/>
    </xf>
    <xf numFmtId="164" fontId="6" fillId="3" borderId="0" xfId="0" quotePrefix="1" applyNumberFormat="1" applyFont="1" applyFill="1" applyBorder="1" applyAlignment="1">
      <alignment horizontal="right" vertical="center"/>
    </xf>
    <xf numFmtId="165" fontId="8" fillId="3" borderId="155" xfId="0" applyNumberFormat="1" applyFont="1" applyFill="1" applyBorder="1" applyAlignment="1">
      <alignment horizontal="right"/>
    </xf>
    <xf numFmtId="164" fontId="7" fillId="3" borderId="158" xfId="0" applyNumberFormat="1" applyFont="1" applyFill="1" applyBorder="1" applyAlignment="1">
      <alignment vertical="center"/>
    </xf>
    <xf numFmtId="165" fontId="8" fillId="3" borderId="160" xfId="0" applyNumberFormat="1" applyFont="1" applyFill="1" applyBorder="1" applyAlignment="1">
      <alignment horizontal="right"/>
    </xf>
    <xf numFmtId="164" fontId="6" fillId="3" borderId="105" xfId="0" applyNumberFormat="1" applyFont="1" applyFill="1" applyBorder="1" applyAlignment="1">
      <alignment horizontal="right"/>
    </xf>
    <xf numFmtId="164" fontId="6" fillId="3" borderId="105" xfId="0" applyNumberFormat="1" applyFont="1" applyFill="1" applyBorder="1" applyAlignment="1">
      <alignment horizontal="right" vertical="center"/>
    </xf>
    <xf numFmtId="164" fontId="7" fillId="3" borderId="105" xfId="0" applyNumberFormat="1" applyFont="1" applyFill="1" applyBorder="1" applyAlignment="1">
      <alignment horizontal="right"/>
    </xf>
    <xf numFmtId="164" fontId="7" fillId="3" borderId="180" xfId="0" applyNumberFormat="1" applyFont="1" applyFill="1" applyBorder="1" applyAlignment="1">
      <alignment horizontal="right"/>
    </xf>
    <xf numFmtId="0" fontId="4" fillId="4" borderId="119" xfId="0" applyFont="1" applyFill="1" applyBorder="1" applyAlignment="1">
      <alignment horizontal="center"/>
    </xf>
    <xf numFmtId="165" fontId="7" fillId="3" borderId="158" xfId="0" applyNumberFormat="1" applyFont="1" applyFill="1" applyBorder="1" applyAlignment="1">
      <alignment vertical="center"/>
    </xf>
    <xf numFmtId="0" fontId="6" fillId="3" borderId="0" xfId="0" applyFont="1" applyFill="1" applyBorder="1" applyAlignment="1">
      <alignment wrapText="1"/>
    </xf>
    <xf numFmtId="0" fontId="6" fillId="3" borderId="185" xfId="0" applyFont="1" applyFill="1" applyBorder="1" applyAlignment="1">
      <alignment horizontal="center" vertical="center" wrapText="1"/>
    </xf>
    <xf numFmtId="0" fontId="6" fillId="3" borderId="47" xfId="0" applyFont="1" applyFill="1" applyBorder="1" applyAlignment="1">
      <alignment wrapText="1"/>
    </xf>
    <xf numFmtId="0" fontId="6" fillId="3" borderId="60" xfId="0" applyFont="1" applyFill="1" applyBorder="1" applyAlignment="1">
      <alignment wrapText="1"/>
    </xf>
    <xf numFmtId="0" fontId="6" fillId="3" borderId="60" xfId="0" applyFont="1" applyFill="1" applyBorder="1" applyAlignment="1">
      <alignment horizontal="right" wrapText="1"/>
    </xf>
    <xf numFmtId="0" fontId="6" fillId="3" borderId="44" xfId="0" applyFont="1" applyFill="1" applyBorder="1" applyAlignment="1">
      <alignment wrapText="1"/>
    </xf>
    <xf numFmtId="0" fontId="6" fillId="3" borderId="0" xfId="0" applyFont="1" applyFill="1" applyBorder="1" applyAlignment="1">
      <alignment horizontal="left" wrapText="1" indent="1"/>
    </xf>
    <xf numFmtId="0" fontId="6" fillId="3" borderId="47" xfId="0" applyFont="1" applyFill="1" applyBorder="1" applyAlignment="1">
      <alignment vertical="center" wrapText="1"/>
    </xf>
    <xf numFmtId="0" fontId="6" fillId="3" borderId="60" xfId="0" applyFont="1" applyFill="1" applyBorder="1" applyAlignment="1">
      <alignment vertical="center" wrapText="1"/>
    </xf>
    <xf numFmtId="164" fontId="6" fillId="3" borderId="127" xfId="0" applyNumberFormat="1" applyFont="1" applyFill="1" applyBorder="1" applyAlignment="1">
      <alignment horizontal="right" vertical="center"/>
    </xf>
    <xf numFmtId="164" fontId="6" fillId="3" borderId="60" xfId="0" applyNumberFormat="1" applyFont="1" applyFill="1" applyBorder="1" applyAlignment="1">
      <alignment vertical="center"/>
    </xf>
    <xf numFmtId="164" fontId="6" fillId="3" borderId="56" xfId="0" applyNumberFormat="1" applyFont="1" applyFill="1" applyBorder="1" applyAlignment="1">
      <alignment vertical="center"/>
    </xf>
    <xf numFmtId="0" fontId="22" fillId="3" borderId="28" xfId="0" applyFont="1" applyFill="1" applyBorder="1"/>
    <xf numFmtId="164" fontId="6" fillId="3" borderId="186" xfId="0" applyNumberFormat="1" applyFont="1" applyFill="1" applyBorder="1" applyAlignment="1"/>
    <xf numFmtId="0" fontId="6" fillId="3" borderId="149" xfId="0" applyFont="1" applyFill="1" applyBorder="1" applyAlignment="1">
      <alignment wrapText="1"/>
    </xf>
    <xf numFmtId="0" fontId="6" fillId="3" borderId="188" xfId="0" applyFont="1" applyFill="1" applyBorder="1" applyAlignment="1">
      <alignment wrapText="1"/>
    </xf>
    <xf numFmtId="0" fontId="6" fillId="3" borderId="189" xfId="0" applyFont="1" applyFill="1" applyBorder="1" applyAlignment="1">
      <alignment wrapText="1"/>
    </xf>
    <xf numFmtId="0" fontId="6" fillId="3" borderId="190" xfId="0" applyFont="1" applyFill="1" applyBorder="1" applyAlignment="1">
      <alignment wrapText="1"/>
    </xf>
    <xf numFmtId="0" fontId="6" fillId="3" borderId="187" xfId="0" applyFont="1" applyFill="1" applyBorder="1" applyAlignment="1">
      <alignment wrapText="1"/>
    </xf>
    <xf numFmtId="164" fontId="6" fillId="3" borderId="191" xfId="0" applyNumberFormat="1" applyFont="1" applyFill="1" applyBorder="1" applyAlignment="1">
      <alignment horizontal="right"/>
    </xf>
    <xf numFmtId="0" fontId="3" fillId="0" borderId="0" xfId="0" applyFont="1" applyAlignment="1">
      <alignment vertical="center" wrapText="1"/>
    </xf>
    <xf numFmtId="0" fontId="3" fillId="0" borderId="0" xfId="0" applyFont="1" applyAlignment="1">
      <alignment horizontal="left" vertical="center"/>
    </xf>
    <xf numFmtId="165" fontId="6" fillId="2" borderId="0" xfId="0" applyNumberFormat="1" applyFont="1" applyFill="1" applyBorder="1" applyAlignment="1">
      <alignment horizontal="right"/>
    </xf>
    <xf numFmtId="0" fontId="3" fillId="0" borderId="0" xfId="0" applyFont="1" applyBorder="1" applyAlignment="1">
      <alignment vertical="center" wrapText="1"/>
    </xf>
    <xf numFmtId="164" fontId="13" fillId="3" borderId="2" xfId="0" applyNumberFormat="1" applyFont="1" applyFill="1" applyBorder="1" applyAlignment="1">
      <alignment horizontal="center"/>
    </xf>
    <xf numFmtId="0" fontId="6" fillId="3" borderId="56" xfId="0" applyFont="1" applyFill="1" applyBorder="1" applyAlignment="1">
      <alignment vertical="center"/>
    </xf>
    <xf numFmtId="164" fontId="6" fillId="3" borderId="172" xfId="0" applyNumberFormat="1" applyFont="1" applyFill="1" applyBorder="1" applyAlignment="1">
      <alignment horizontal="center"/>
    </xf>
    <xf numFmtId="164" fontId="6" fillId="3" borderId="192" xfId="0" applyNumberFormat="1" applyFont="1" applyFill="1" applyBorder="1" applyAlignment="1">
      <alignment horizontal="center"/>
    </xf>
    <xf numFmtId="164" fontId="6" fillId="3" borderId="193" xfId="0" applyNumberFormat="1" applyFont="1" applyFill="1" applyBorder="1" applyAlignment="1">
      <alignment horizontal="right"/>
    </xf>
    <xf numFmtId="164" fontId="6" fillId="3" borderId="194" xfId="0" applyNumberFormat="1" applyFont="1" applyFill="1" applyBorder="1" applyAlignment="1">
      <alignment horizontal="right"/>
    </xf>
    <xf numFmtId="164" fontId="6" fillId="3" borderId="195" xfId="0" applyNumberFormat="1" applyFont="1" applyFill="1" applyBorder="1" applyAlignment="1">
      <alignment horizontal="right"/>
    </xf>
    <xf numFmtId="164" fontId="6" fillId="3" borderId="196" xfId="0" applyNumberFormat="1" applyFont="1" applyFill="1" applyBorder="1" applyAlignment="1">
      <alignment horizontal="right"/>
    </xf>
    <xf numFmtId="164" fontId="6" fillId="3" borderId="197" xfId="0" applyNumberFormat="1" applyFont="1" applyFill="1" applyBorder="1" applyAlignment="1">
      <alignment horizontal="center"/>
    </xf>
    <xf numFmtId="164" fontId="6" fillId="3" borderId="176" xfId="0" applyNumberFormat="1" applyFont="1" applyFill="1" applyBorder="1" applyAlignment="1">
      <alignment horizontal="right"/>
    </xf>
    <xf numFmtId="164" fontId="6" fillId="3" borderId="105" xfId="0" applyNumberFormat="1" applyFont="1" applyFill="1" applyBorder="1" applyAlignment="1">
      <alignment horizontal="center"/>
    </xf>
    <xf numFmtId="164" fontId="6" fillId="3" borderId="108" xfId="0" applyNumberFormat="1" applyFont="1" applyFill="1" applyBorder="1" applyAlignment="1">
      <alignment horizontal="right"/>
    </xf>
    <xf numFmtId="164" fontId="6" fillId="0" borderId="105" xfId="0" applyNumberFormat="1" applyFont="1" applyFill="1" applyBorder="1" applyAlignment="1">
      <alignment horizontal="right"/>
    </xf>
    <xf numFmtId="164" fontId="6" fillId="3" borderId="117" xfId="0" applyNumberFormat="1" applyFont="1" applyFill="1" applyBorder="1" applyAlignment="1">
      <alignment horizontal="right"/>
    </xf>
    <xf numFmtId="164" fontId="6" fillId="3" borderId="109" xfId="0" applyNumberFormat="1" applyFont="1" applyFill="1" applyBorder="1" applyAlignment="1">
      <alignment horizontal="right"/>
    </xf>
    <xf numFmtId="164" fontId="6" fillId="3" borderId="105" xfId="0" applyNumberFormat="1" applyFont="1" applyFill="1" applyBorder="1" applyAlignment="1">
      <alignment horizontal="right" vertical="center" wrapText="1"/>
    </xf>
    <xf numFmtId="165" fontId="6" fillId="3" borderId="44" xfId="0" applyNumberFormat="1" applyFont="1" applyFill="1" applyBorder="1" applyAlignment="1">
      <alignment vertical="center" wrapText="1"/>
    </xf>
    <xf numFmtId="164" fontId="6" fillId="3" borderId="165" xfId="0" applyNumberFormat="1" applyFont="1" applyFill="1" applyBorder="1" applyAlignment="1"/>
    <xf numFmtId="164" fontId="6" fillId="2" borderId="4" xfId="0" applyNumberFormat="1" applyFont="1" applyFill="1" applyBorder="1" applyAlignment="1">
      <alignment horizontal="center" vertical="center"/>
    </xf>
    <xf numFmtId="164" fontId="6" fillId="2" borderId="44" xfId="0" applyNumberFormat="1" applyFont="1" applyFill="1" applyBorder="1" applyAlignment="1">
      <alignment horizontal="right" vertical="center"/>
    </xf>
    <xf numFmtId="164" fontId="6" fillId="2" borderId="198" xfId="0" applyNumberFormat="1" applyFont="1" applyFill="1" applyBorder="1" applyAlignment="1">
      <alignment horizontal="center" vertical="center"/>
    </xf>
    <xf numFmtId="164" fontId="6" fillId="3" borderId="198" xfId="0" applyNumberFormat="1" applyFont="1" applyFill="1" applyBorder="1" applyAlignment="1">
      <alignment horizontal="center" vertical="center"/>
    </xf>
    <xf numFmtId="164" fontId="6" fillId="0" borderId="60" xfId="0" applyNumberFormat="1" applyFont="1" applyFill="1" applyBorder="1" applyAlignment="1">
      <alignment horizontal="right" vertical="center"/>
    </xf>
    <xf numFmtId="164" fontId="6" fillId="0" borderId="0" xfId="0" applyNumberFormat="1" applyFont="1" applyFill="1" applyBorder="1" applyAlignment="1">
      <alignment horizontal="right" vertical="center"/>
    </xf>
    <xf numFmtId="164" fontId="6" fillId="0" borderId="44" xfId="0" applyNumberFormat="1" applyFont="1" applyFill="1" applyBorder="1" applyAlignment="1">
      <alignment horizontal="right" vertical="center"/>
    </xf>
    <xf numFmtId="0" fontId="6" fillId="3" borderId="199" xfId="0" applyFont="1" applyFill="1" applyBorder="1" applyAlignment="1">
      <alignment vertical="center"/>
    </xf>
    <xf numFmtId="0" fontId="6" fillId="2" borderId="37" xfId="0" applyFont="1" applyFill="1" applyBorder="1" applyAlignment="1">
      <alignment horizontal="left" vertical="center" wrapText="1"/>
    </xf>
    <xf numFmtId="164" fontId="6" fillId="2" borderId="35" xfId="0" applyNumberFormat="1" applyFont="1" applyFill="1" applyBorder="1" applyAlignment="1">
      <alignment horizontal="center" vertical="center"/>
    </xf>
    <xf numFmtId="164" fontId="6" fillId="0" borderId="67" xfId="0" applyNumberFormat="1" applyFont="1" applyFill="1" applyBorder="1" applyAlignment="1">
      <alignment horizontal="right" vertical="center"/>
    </xf>
    <xf numFmtId="166" fontId="6" fillId="0" borderId="67" xfId="0" applyNumberFormat="1" applyFont="1" applyFill="1" applyBorder="1" applyAlignment="1">
      <alignment horizontal="right" vertical="center"/>
    </xf>
    <xf numFmtId="166" fontId="6" fillId="0" borderId="12" xfId="0" applyNumberFormat="1" applyFont="1" applyFill="1" applyBorder="1" applyAlignment="1">
      <alignment horizontal="right" vertical="center"/>
    </xf>
    <xf numFmtId="164" fontId="6" fillId="0" borderId="52" xfId="0" applyNumberFormat="1" applyFont="1" applyFill="1" applyBorder="1" applyAlignment="1">
      <alignment horizontal="right" vertical="center"/>
    </xf>
    <xf numFmtId="0" fontId="6" fillId="2" borderId="0" xfId="0" applyFont="1" applyFill="1" applyBorder="1" applyAlignment="1">
      <alignment horizontal="left" vertical="center" wrapText="1"/>
    </xf>
    <xf numFmtId="166" fontId="6" fillId="0" borderId="60" xfId="0" applyNumberFormat="1" applyFont="1" applyFill="1" applyBorder="1" applyAlignment="1">
      <alignment horizontal="right" vertical="center"/>
    </xf>
    <xf numFmtId="166" fontId="6" fillId="0" borderId="0" xfId="0" applyNumberFormat="1" applyFont="1" applyFill="1" applyBorder="1" applyAlignment="1">
      <alignment horizontal="right" vertical="center"/>
    </xf>
    <xf numFmtId="0" fontId="3" fillId="0" borderId="13" xfId="0" applyFont="1" applyBorder="1"/>
    <xf numFmtId="0" fontId="3" fillId="0" borderId="39" xfId="0" applyFont="1" applyBorder="1"/>
    <xf numFmtId="164" fontId="6" fillId="3" borderId="67" xfId="0" applyNumberFormat="1" applyFont="1" applyFill="1" applyBorder="1" applyAlignment="1">
      <alignment horizontal="right" vertical="center"/>
    </xf>
    <xf numFmtId="164" fontId="6" fillId="3" borderId="113" xfId="0" applyNumberFormat="1" applyFont="1" applyFill="1" applyBorder="1" applyAlignment="1">
      <alignment horizontal="center"/>
    </xf>
    <xf numFmtId="0" fontId="6" fillId="3" borderId="2" xfId="0" applyFont="1" applyFill="1" applyBorder="1" applyAlignment="1">
      <alignment vertical="top"/>
    </xf>
    <xf numFmtId="1" fontId="6" fillId="3" borderId="105" xfId="0" applyNumberFormat="1" applyFont="1" applyFill="1" applyBorder="1" applyAlignment="1">
      <alignment horizontal="right"/>
    </xf>
    <xf numFmtId="165" fontId="6" fillId="3" borderId="105" xfId="0" applyNumberFormat="1" applyFont="1" applyFill="1" applyBorder="1" applyAlignment="1">
      <alignment horizontal="right"/>
    </xf>
    <xf numFmtId="3" fontId="6" fillId="3" borderId="60" xfId="0" applyNumberFormat="1" applyFont="1" applyFill="1" applyBorder="1" applyAlignment="1">
      <alignment horizontal="right" vertical="center"/>
    </xf>
    <xf numFmtId="3" fontId="3" fillId="3" borderId="60" xfId="0" applyNumberFormat="1" applyFont="1" applyFill="1" applyBorder="1" applyAlignment="1">
      <alignment horizontal="right" vertical="center"/>
    </xf>
    <xf numFmtId="164" fontId="7" fillId="3" borderId="110" xfId="0" applyNumberFormat="1" applyFont="1" applyFill="1" applyBorder="1" applyAlignment="1">
      <alignment horizontal="right" vertical="center"/>
    </xf>
    <xf numFmtId="164" fontId="7" fillId="3" borderId="112" xfId="0" applyNumberFormat="1" applyFont="1" applyFill="1" applyBorder="1" applyAlignment="1">
      <alignment horizontal="right"/>
    </xf>
    <xf numFmtId="164" fontId="7" fillId="3" borderId="105" xfId="0" applyNumberFormat="1" applyFont="1" applyFill="1" applyBorder="1" applyAlignment="1">
      <alignment horizontal="right" vertical="center" wrapText="1"/>
    </xf>
    <xf numFmtId="164" fontId="6" fillId="3" borderId="105" xfId="0" applyNumberFormat="1" applyFont="1" applyFill="1" applyBorder="1" applyAlignment="1">
      <alignment horizontal="right" wrapText="1"/>
    </xf>
    <xf numFmtId="164" fontId="7" fillId="3" borderId="105" xfId="0" applyNumberFormat="1" applyFont="1" applyFill="1" applyBorder="1" applyAlignment="1">
      <alignment horizontal="right" wrapText="1"/>
    </xf>
    <xf numFmtId="164" fontId="6" fillId="3" borderId="157" xfId="0" applyNumberFormat="1" applyFont="1" applyFill="1" applyBorder="1" applyAlignment="1">
      <alignment horizontal="right"/>
    </xf>
    <xf numFmtId="0" fontId="6" fillId="3" borderId="0" xfId="0" applyFont="1" applyFill="1" applyBorder="1" applyAlignment="1">
      <alignment wrapText="1"/>
    </xf>
    <xf numFmtId="165" fontId="9" fillId="3" borderId="107" xfId="0" applyNumberFormat="1" applyFont="1" applyFill="1" applyBorder="1" applyAlignment="1">
      <alignment horizontal="right" vertical="center"/>
    </xf>
    <xf numFmtId="164" fontId="3" fillId="3" borderId="142" xfId="0" applyNumberFormat="1" applyFont="1" applyFill="1" applyBorder="1" applyAlignment="1">
      <alignment horizontal="center"/>
    </xf>
    <xf numFmtId="165" fontId="3" fillId="3" borderId="0" xfId="0" applyNumberFormat="1" applyFont="1" applyFill="1" applyBorder="1" applyAlignment="1"/>
    <xf numFmtId="164" fontId="3" fillId="3" borderId="0" xfId="0" applyNumberFormat="1" applyFont="1" applyFill="1" applyBorder="1" applyAlignment="1">
      <alignment horizontal="center"/>
    </xf>
    <xf numFmtId="165" fontId="3" fillId="3" borderId="106" xfId="0" applyNumberFormat="1" applyFont="1" applyFill="1" applyBorder="1" applyAlignment="1"/>
    <xf numFmtId="165" fontId="10" fillId="3" borderId="143" xfId="0" applyNumberFormat="1" applyFont="1" applyFill="1" applyBorder="1" applyAlignment="1">
      <alignment horizontal="right"/>
    </xf>
    <xf numFmtId="0" fontId="6" fillId="3" borderId="26" xfId="0" applyFont="1" applyFill="1" applyBorder="1" applyAlignment="1"/>
    <xf numFmtId="0" fontId="6" fillId="3" borderId="0" xfId="0" applyFont="1" applyFill="1" applyBorder="1" applyAlignment="1">
      <alignment wrapText="1"/>
    </xf>
    <xf numFmtId="0" fontId="3" fillId="3" borderId="0" xfId="0" applyFont="1" applyFill="1" applyAlignment="1">
      <alignment wrapText="1"/>
    </xf>
    <xf numFmtId="1" fontId="6" fillId="3" borderId="198" xfId="0" applyNumberFormat="1" applyFont="1" applyFill="1" applyBorder="1" applyAlignment="1">
      <alignment horizontal="center"/>
    </xf>
    <xf numFmtId="165" fontId="6" fillId="3" borderId="200" xfId="0" applyNumberFormat="1" applyFont="1" applyFill="1" applyBorder="1" applyAlignment="1">
      <alignment horizontal="right"/>
    </xf>
    <xf numFmtId="0" fontId="6" fillId="3" borderId="13" xfId="0" applyFont="1" applyFill="1" applyBorder="1" applyAlignment="1">
      <alignment vertical="center" wrapText="1"/>
    </xf>
    <xf numFmtId="165" fontId="6" fillId="3" borderId="113" xfId="0" applyNumberFormat="1" applyFont="1" applyFill="1" applyBorder="1" applyAlignment="1">
      <alignment horizontal="right" vertical="center"/>
    </xf>
    <xf numFmtId="165" fontId="6" fillId="3" borderId="13" xfId="0" applyNumberFormat="1" applyFont="1" applyFill="1" applyBorder="1" applyAlignment="1">
      <alignment horizontal="right" vertical="center"/>
    </xf>
    <xf numFmtId="165" fontId="6" fillId="3" borderId="80" xfId="0" applyNumberFormat="1" applyFont="1" applyFill="1" applyBorder="1" applyAlignment="1">
      <alignment horizontal="right" vertical="center"/>
    </xf>
    <xf numFmtId="0" fontId="6" fillId="3" borderId="68" xfId="0" applyNumberFormat="1" applyFont="1" applyFill="1" applyBorder="1" applyAlignment="1">
      <alignment horizontal="right" vertical="center"/>
    </xf>
    <xf numFmtId="165" fontId="6" fillId="3" borderId="113" xfId="0" applyNumberFormat="1" applyFont="1" applyFill="1" applyBorder="1" applyAlignment="1">
      <alignment horizontal="center" vertical="center"/>
    </xf>
    <xf numFmtId="165" fontId="7" fillId="3" borderId="105" xfId="0" applyNumberFormat="1" applyFont="1" applyFill="1" applyBorder="1" applyAlignment="1">
      <alignment horizontal="right"/>
    </xf>
    <xf numFmtId="0" fontId="6" fillId="3" borderId="0" xfId="0" applyFont="1" applyFill="1" applyAlignment="1">
      <alignment wrapText="1"/>
    </xf>
    <xf numFmtId="164" fontId="6" fillId="0" borderId="60" xfId="0" quotePrefix="1" applyNumberFormat="1" applyFont="1" applyFill="1" applyBorder="1" applyAlignment="1">
      <alignment horizontal="right" vertical="center"/>
    </xf>
    <xf numFmtId="164" fontId="6" fillId="0" borderId="60" xfId="0" applyNumberFormat="1" applyFont="1" applyFill="1" applyBorder="1" applyAlignment="1">
      <alignment horizontal="right"/>
    </xf>
    <xf numFmtId="3" fontId="6" fillId="0" borderId="60" xfId="0" quotePrefix="1" applyNumberFormat="1" applyFont="1" applyFill="1" applyBorder="1" applyAlignment="1">
      <alignment horizontal="right" vertical="center"/>
    </xf>
    <xf numFmtId="164" fontId="6" fillId="3" borderId="48" xfId="0" applyNumberFormat="1" applyFont="1" applyFill="1" applyBorder="1" applyAlignment="1">
      <alignment horizontal="right" vertical="center"/>
    </xf>
    <xf numFmtId="164" fontId="6" fillId="3" borderId="156" xfId="0" applyNumberFormat="1" applyFont="1" applyFill="1" applyBorder="1" applyAlignment="1">
      <alignment horizontal="center"/>
    </xf>
    <xf numFmtId="170" fontId="7" fillId="3" borderId="138" xfId="0" applyNumberFormat="1" applyFont="1" applyFill="1" applyBorder="1" applyAlignment="1">
      <alignment horizontal="right"/>
    </xf>
    <xf numFmtId="164" fontId="7" fillId="3" borderId="120" xfId="0" applyNumberFormat="1" applyFont="1" applyFill="1" applyBorder="1" applyAlignment="1">
      <alignment horizontal="right"/>
    </xf>
    <xf numFmtId="164" fontId="6" fillId="3" borderId="112" xfId="0" applyNumberFormat="1" applyFont="1" applyFill="1" applyBorder="1" applyAlignment="1">
      <alignment horizontal="right"/>
    </xf>
    <xf numFmtId="164" fontId="7" fillId="3" borderId="6" xfId="0" applyNumberFormat="1" applyFont="1" applyFill="1" applyBorder="1" applyAlignment="1">
      <alignment horizontal="right" vertical="center"/>
    </xf>
    <xf numFmtId="164" fontId="7" fillId="3" borderId="182" xfId="0" applyNumberFormat="1" applyFont="1" applyFill="1" applyBorder="1" applyAlignment="1">
      <alignment horizontal="right" vertical="center"/>
    </xf>
    <xf numFmtId="164" fontId="7" fillId="3" borderId="154" xfId="0" quotePrefix="1" applyNumberFormat="1" applyFont="1" applyFill="1" applyBorder="1" applyAlignment="1">
      <alignment horizontal="right"/>
    </xf>
    <xf numFmtId="164" fontId="7" fillId="3" borderId="183" xfId="0" applyNumberFormat="1" applyFont="1" applyFill="1" applyBorder="1" applyAlignment="1">
      <alignment horizontal="right"/>
    </xf>
    <xf numFmtId="164" fontId="7" fillId="3" borderId="74" xfId="0" applyNumberFormat="1" applyFont="1" applyFill="1" applyBorder="1" applyAlignment="1">
      <alignment horizontal="right" vertical="center"/>
    </xf>
    <xf numFmtId="164" fontId="7" fillId="3" borderId="154" xfId="0" applyNumberFormat="1" applyFont="1" applyFill="1" applyBorder="1" applyAlignment="1">
      <alignment horizontal="right"/>
    </xf>
    <xf numFmtId="164" fontId="7" fillId="3" borderId="159" xfId="0" applyNumberFormat="1" applyFont="1" applyFill="1" applyBorder="1" applyAlignment="1">
      <alignment horizontal="right" vertical="center"/>
    </xf>
    <xf numFmtId="164" fontId="8" fillId="3" borderId="161" xfId="0" applyNumberFormat="1" applyFont="1" applyFill="1" applyBorder="1" applyAlignment="1">
      <alignment horizontal="right"/>
    </xf>
    <xf numFmtId="164" fontId="8" fillId="3" borderId="136" xfId="0" applyNumberFormat="1" applyFont="1" applyFill="1" applyBorder="1" applyAlignment="1">
      <alignment horizontal="right"/>
    </xf>
    <xf numFmtId="170" fontId="6" fillId="3" borderId="105" xfId="0" applyNumberFormat="1" applyFont="1" applyFill="1" applyBorder="1" applyAlignment="1">
      <alignment horizontal="right"/>
    </xf>
    <xf numFmtId="170" fontId="6" fillId="3" borderId="105" xfId="0" applyNumberFormat="1" applyFont="1" applyFill="1" applyBorder="1" applyAlignment="1">
      <alignment horizontal="right" vertical="center"/>
    </xf>
    <xf numFmtId="164" fontId="0" fillId="3" borderId="0" xfId="0" applyNumberFormat="1" applyFill="1"/>
    <xf numFmtId="0" fontId="6" fillId="3" borderId="40" xfId="0" applyFont="1" applyFill="1" applyBorder="1" applyAlignment="1">
      <alignment vertical="top"/>
    </xf>
    <xf numFmtId="0" fontId="3" fillId="3" borderId="0" xfId="0" applyFont="1" applyFill="1" applyAlignment="1">
      <alignment wrapText="1"/>
    </xf>
    <xf numFmtId="37" fontId="26" fillId="2" borderId="0" xfId="4" applyFont="1" applyFill="1"/>
    <xf numFmtId="37" fontId="3" fillId="2" borderId="0" xfId="4" applyFont="1" applyFill="1"/>
    <xf numFmtId="37" fontId="9" fillId="2" borderId="0" xfId="4" applyFont="1" applyFill="1"/>
    <xf numFmtId="37" fontId="6" fillId="3" borderId="0" xfId="4" applyFont="1" applyFill="1" applyAlignment="1">
      <alignment vertical="center" wrapText="1"/>
    </xf>
    <xf numFmtId="37" fontId="26" fillId="2" borderId="0" xfId="4" applyFont="1" applyFill="1" applyAlignment="1">
      <alignment vertical="top"/>
    </xf>
    <xf numFmtId="37" fontId="6" fillId="3" borderId="0" xfId="4" applyFont="1" applyFill="1" applyAlignment="1">
      <alignment vertical="top" wrapText="1"/>
    </xf>
    <xf numFmtId="37" fontId="6" fillId="2" borderId="201" xfId="4" applyFont="1" applyFill="1" applyBorder="1"/>
    <xf numFmtId="37" fontId="6" fillId="0" borderId="201" xfId="4" applyFont="1" applyBorder="1"/>
    <xf numFmtId="172" fontId="26" fillId="2" borderId="0" xfId="4" applyNumberFormat="1" applyFont="1" applyFill="1"/>
    <xf numFmtId="168" fontId="26" fillId="2" borderId="0" xfId="6" applyNumberFormat="1" applyFont="1" applyFill="1"/>
    <xf numFmtId="172" fontId="29" fillId="2" borderId="0" xfId="4" applyNumberFormat="1" applyFont="1" applyFill="1"/>
    <xf numFmtId="37" fontId="7" fillId="0" borderId="0" xfId="4" applyFont="1"/>
    <xf numFmtId="37" fontId="6" fillId="0" borderId="0" xfId="4" applyFont="1"/>
    <xf numFmtId="37" fontId="30" fillId="2" borderId="0" xfId="4" applyFont="1" applyFill="1"/>
    <xf numFmtId="172" fontId="30" fillId="2" borderId="0" xfId="4" applyNumberFormat="1" applyFont="1" applyFill="1"/>
    <xf numFmtId="165" fontId="30" fillId="2" borderId="0" xfId="4" applyNumberFormat="1" applyFont="1" applyFill="1"/>
    <xf numFmtId="37" fontId="6" fillId="2" borderId="0" xfId="4" applyFont="1" applyFill="1"/>
    <xf numFmtId="37" fontId="7" fillId="2" borderId="0" xfId="4" applyFont="1" applyFill="1"/>
    <xf numFmtId="37" fontId="13" fillId="2" borderId="0" xfId="4" applyFont="1" applyFill="1"/>
    <xf numFmtId="37" fontId="34" fillId="2" borderId="0" xfId="4" applyFont="1" applyFill="1"/>
    <xf numFmtId="37" fontId="16" fillId="2" borderId="0" xfId="4" applyFont="1" applyFill="1"/>
    <xf numFmtId="37" fontId="3" fillId="0" borderId="0" xfId="4" applyFont="1"/>
    <xf numFmtId="173" fontId="6" fillId="2" borderId="201" xfId="4" applyNumberFormat="1" applyFont="1" applyFill="1" applyBorder="1"/>
    <xf numFmtId="37" fontId="3" fillId="2" borderId="0" xfId="4" applyFont="1" applyFill="1" applyAlignment="1">
      <alignment horizontal="right"/>
    </xf>
    <xf numFmtId="37" fontId="3" fillId="2" borderId="0" xfId="4" applyFont="1" applyFill="1" applyAlignment="1">
      <alignment horizontal="center"/>
    </xf>
    <xf numFmtId="37" fontId="9" fillId="2" borderId="0" xfId="4" applyFont="1" applyFill="1" applyAlignment="1">
      <alignment horizontal="center"/>
    </xf>
    <xf numFmtId="37" fontId="3" fillId="2" borderId="0" xfId="4" applyFont="1" applyFill="1" applyAlignment="1">
      <alignment horizontal="center" vertical="center"/>
    </xf>
    <xf numFmtId="175" fontId="3" fillId="2" borderId="0" xfId="4" applyNumberFormat="1" applyFont="1" applyFill="1" applyAlignment="1">
      <alignment horizontal="center"/>
    </xf>
    <xf numFmtId="176" fontId="9" fillId="2" borderId="0" xfId="4" applyNumberFormat="1" applyFont="1" applyFill="1" applyAlignment="1">
      <alignment horizontal="center" vertical="center"/>
    </xf>
    <xf numFmtId="176" fontId="9" fillId="2" borderId="0" xfId="4" applyNumberFormat="1" applyFont="1" applyFill="1" applyAlignment="1">
      <alignment horizontal="center" vertical="top"/>
    </xf>
    <xf numFmtId="37" fontId="9" fillId="3" borderId="0" xfId="4" applyFont="1" applyFill="1"/>
    <xf numFmtId="37" fontId="3" fillId="3" borderId="0" xfId="4" applyFont="1" applyFill="1"/>
    <xf numFmtId="37" fontId="31" fillId="3" borderId="0" xfId="4" applyFont="1" applyFill="1" applyAlignment="1">
      <alignment horizontal="center" vertical="center"/>
    </xf>
    <xf numFmtId="37" fontId="3" fillId="3" borderId="0" xfId="4" applyFont="1" applyFill="1" applyAlignment="1">
      <alignment horizontal="right"/>
    </xf>
    <xf numFmtId="37" fontId="9" fillId="3" borderId="0" xfId="4" applyFont="1" applyFill="1" applyAlignment="1">
      <alignment horizontal="center"/>
    </xf>
    <xf numFmtId="177" fontId="3" fillId="3" borderId="0" xfId="4" applyNumberFormat="1" applyFont="1" applyFill="1" applyAlignment="1">
      <alignment horizontal="center" vertical="center" wrapText="1"/>
    </xf>
    <xf numFmtId="177" fontId="31" fillId="3" borderId="0" xfId="4" applyNumberFormat="1" applyFont="1" applyFill="1" applyAlignment="1">
      <alignment horizontal="center" vertical="center" wrapText="1"/>
    </xf>
    <xf numFmtId="1" fontId="6" fillId="2" borderId="0" xfId="4" applyNumberFormat="1" applyFont="1" applyFill="1" applyAlignment="1">
      <alignment horizontal="left"/>
    </xf>
    <xf numFmtId="37" fontId="37" fillId="2" borderId="0" xfId="4" applyFont="1" applyFill="1" applyAlignment="1">
      <alignment horizontal="left"/>
    </xf>
    <xf numFmtId="37" fontId="16" fillId="2" borderId="0" xfId="4" applyFont="1" applyFill="1" applyAlignment="1">
      <alignment horizontal="left"/>
    </xf>
    <xf numFmtId="37" fontId="33" fillId="4" borderId="207" xfId="4" applyFont="1" applyFill="1" applyBorder="1" applyAlignment="1">
      <alignment horizontal="center" vertical="center" wrapText="1"/>
    </xf>
    <xf numFmtId="167" fontId="7" fillId="3" borderId="0" xfId="4" applyNumberFormat="1" applyFont="1" applyFill="1" applyAlignment="1">
      <alignment vertical="center"/>
    </xf>
    <xf numFmtId="37" fontId="7" fillId="3" borderId="0" xfId="4" applyFont="1" applyFill="1"/>
    <xf numFmtId="167" fontId="6" fillId="3" borderId="0" xfId="4" applyNumberFormat="1" applyFont="1" applyFill="1" applyAlignment="1">
      <alignment vertical="center"/>
    </xf>
    <xf numFmtId="37" fontId="6" fillId="3" borderId="0" xfId="4" applyFont="1" applyFill="1"/>
    <xf numFmtId="37" fontId="6" fillId="3" borderId="201" xfId="4" applyFont="1" applyFill="1" applyBorder="1"/>
    <xf numFmtId="0" fontId="28" fillId="3" borderId="0" xfId="5" applyNumberFormat="1" applyFont="1" applyFill="1" applyAlignment="1">
      <alignment horizontal="left" vertical="center"/>
    </xf>
    <xf numFmtId="37" fontId="9" fillId="3" borderId="0" xfId="4" applyFont="1" applyFill="1" applyAlignment="1">
      <alignment vertical="center"/>
    </xf>
    <xf numFmtId="37" fontId="28" fillId="3" borderId="0" xfId="5" applyFont="1" applyFill="1"/>
    <xf numFmtId="0" fontId="3" fillId="3" borderId="0" xfId="4" applyNumberFormat="1" applyFont="1" applyFill="1" applyAlignment="1">
      <alignment horizontal="left" vertical="center"/>
    </xf>
    <xf numFmtId="37" fontId="26" fillId="3" borderId="0" xfId="4" applyFont="1" applyFill="1"/>
    <xf numFmtId="171" fontId="26" fillId="3" borderId="0" xfId="4" applyNumberFormat="1" applyFont="1" applyFill="1"/>
    <xf numFmtId="37" fontId="7" fillId="3" borderId="0" xfId="4" applyFont="1" applyFill="1" applyBorder="1"/>
    <xf numFmtId="37" fontId="22" fillId="3" borderId="0" xfId="4" applyFont="1" applyFill="1" applyBorder="1"/>
    <xf numFmtId="37" fontId="6" fillId="3" borderId="0" xfId="4" applyFont="1" applyFill="1" applyBorder="1"/>
    <xf numFmtId="37" fontId="7" fillId="3" borderId="0" xfId="4" applyFont="1" applyFill="1" applyBorder="1" applyAlignment="1">
      <alignment horizontal="left" vertical="center"/>
    </xf>
    <xf numFmtId="37" fontId="13" fillId="3" borderId="0" xfId="4" applyFont="1" applyFill="1" applyBorder="1"/>
    <xf numFmtId="37" fontId="6" fillId="3" borderId="0" xfId="4" applyFont="1" applyFill="1" applyBorder="1" applyAlignment="1">
      <alignment horizontal="left" wrapText="1"/>
    </xf>
    <xf numFmtId="37" fontId="9" fillId="3" borderId="0" xfId="4" applyFont="1" applyFill="1" applyBorder="1"/>
    <xf numFmtId="37" fontId="3" fillId="3" borderId="0" xfId="4" applyFont="1" applyFill="1" applyBorder="1"/>
    <xf numFmtId="37" fontId="31" fillId="3" borderId="0" xfId="4" applyFont="1" applyFill="1" applyBorder="1" applyAlignment="1">
      <alignment horizontal="center" vertical="center"/>
    </xf>
    <xf numFmtId="174" fontId="9" fillId="2" borderId="0" xfId="4" applyNumberFormat="1" applyFont="1" applyFill="1" applyBorder="1" applyAlignment="1">
      <alignment horizontal="right" vertical="center"/>
    </xf>
    <xf numFmtId="174" fontId="9" fillId="3" borderId="0" xfId="4" applyNumberFormat="1" applyFont="1" applyFill="1" applyBorder="1" applyAlignment="1">
      <alignment horizontal="right" vertical="center"/>
    </xf>
    <xf numFmtId="37" fontId="9" fillId="2" borderId="0" xfId="4" applyFont="1" applyFill="1" applyBorder="1"/>
    <xf numFmtId="174" fontId="9" fillId="2" borderId="0" xfId="4" applyNumberFormat="1" applyFont="1" applyFill="1" applyBorder="1" applyAlignment="1">
      <alignment horizontal="right"/>
    </xf>
    <xf numFmtId="174" fontId="9" fillId="3" borderId="0" xfId="4" applyNumberFormat="1" applyFont="1" applyFill="1" applyBorder="1" applyAlignment="1">
      <alignment horizontal="right"/>
    </xf>
    <xf numFmtId="176" fontId="9" fillId="2" borderId="0" xfId="4" applyNumberFormat="1" applyFont="1" applyFill="1" applyBorder="1" applyAlignment="1">
      <alignment vertical="center"/>
    </xf>
    <xf numFmtId="37" fontId="9" fillId="2" borderId="0" xfId="4" applyFont="1" applyFill="1" applyBorder="1" applyAlignment="1">
      <alignment horizontal="right" vertical="center"/>
    </xf>
    <xf numFmtId="37" fontId="3" fillId="3" borderId="0" xfId="4" applyFont="1" applyFill="1" applyBorder="1" applyAlignment="1">
      <alignment vertical="center" wrapText="1"/>
    </xf>
    <xf numFmtId="174" fontId="3" fillId="2" borderId="0" xfId="4" applyNumberFormat="1" applyFont="1" applyFill="1" applyBorder="1" applyAlignment="1">
      <alignment horizontal="right" vertical="center"/>
    </xf>
    <xf numFmtId="174" fontId="3" fillId="3" borderId="0" xfId="4" applyNumberFormat="1" applyFont="1" applyFill="1" applyBorder="1" applyAlignment="1">
      <alignment horizontal="right" vertical="center"/>
    </xf>
    <xf numFmtId="37" fontId="9" fillId="2" borderId="0" xfId="4" applyFont="1" applyFill="1" applyBorder="1" applyAlignment="1">
      <alignment horizontal="right"/>
    </xf>
    <xf numFmtId="37" fontId="3" fillId="3" borderId="0" xfId="4" applyFont="1" applyFill="1" applyBorder="1" applyAlignment="1">
      <alignment wrapText="1"/>
    </xf>
    <xf numFmtId="174" fontId="3" fillId="0" borderId="0" xfId="4" applyNumberFormat="1" applyFont="1" applyBorder="1" applyAlignment="1">
      <alignment horizontal="right" vertical="center"/>
    </xf>
    <xf numFmtId="37" fontId="3" fillId="2" borderId="0" xfId="4" applyFont="1" applyFill="1" applyBorder="1" applyAlignment="1">
      <alignment horizontal="right"/>
    </xf>
    <xf numFmtId="37" fontId="3" fillId="2" borderId="0" xfId="4" applyFont="1" applyFill="1" applyBorder="1" applyAlignment="1">
      <alignment vertical="center" wrapText="1"/>
    </xf>
    <xf numFmtId="37" fontId="3" fillId="2" borderId="0" xfId="4" applyFont="1" applyFill="1" applyBorder="1"/>
    <xf numFmtId="37" fontId="3" fillId="2" borderId="0" xfId="4" applyFont="1" applyFill="1" applyBorder="1" applyAlignment="1">
      <alignment horizontal="right" vertical="center"/>
    </xf>
    <xf numFmtId="174" fontId="3" fillId="0" borderId="0" xfId="4" applyNumberFormat="1" applyFont="1" applyBorder="1" applyAlignment="1">
      <alignment horizontal="right" vertical="center" wrapText="1"/>
    </xf>
    <xf numFmtId="37" fontId="9" fillId="2" borderId="0" xfId="4" applyFont="1" applyFill="1" applyBorder="1" applyAlignment="1">
      <alignment vertical="center" wrapText="1"/>
    </xf>
    <xf numFmtId="37" fontId="6" fillId="2" borderId="0" xfId="4" applyFont="1" applyFill="1" applyBorder="1" applyAlignment="1">
      <alignment vertical="center"/>
    </xf>
    <xf numFmtId="174" fontId="6" fillId="3" borderId="0" xfId="4" applyNumberFormat="1" applyFont="1" applyFill="1" applyBorder="1" applyAlignment="1">
      <alignment horizontal="right" vertical="center"/>
    </xf>
    <xf numFmtId="0" fontId="3" fillId="2" borderId="0" xfId="7" applyFont="1" applyFill="1"/>
    <xf numFmtId="0" fontId="40" fillId="2" borderId="0" xfId="7" applyFont="1" applyFill="1" applyAlignment="1">
      <alignment horizontal="right"/>
    </xf>
    <xf numFmtId="0" fontId="6" fillId="2" borderId="0" xfId="7" applyFont="1" applyFill="1"/>
    <xf numFmtId="164" fontId="3" fillId="2" borderId="0" xfId="7" applyNumberFormat="1" applyFont="1" applyFill="1"/>
    <xf numFmtId="0" fontId="7" fillId="2" borderId="0" xfId="7" applyFont="1" applyFill="1"/>
    <xf numFmtId="164" fontId="3" fillId="0" borderId="201" xfId="7" applyNumberFormat="1" applyFont="1" applyBorder="1" applyAlignment="1">
      <alignment horizontal="right"/>
    </xf>
    <xf numFmtId="0" fontId="6" fillId="2" borderId="201" xfId="7" applyFont="1" applyFill="1" applyBorder="1" applyAlignment="1">
      <alignment horizontal="center"/>
    </xf>
    <xf numFmtId="178" fontId="3" fillId="3" borderId="0" xfId="7" applyNumberFormat="1" applyFont="1" applyFill="1"/>
    <xf numFmtId="179" fontId="3" fillId="2" borderId="0" xfId="7" applyNumberFormat="1" applyFont="1" applyFill="1"/>
    <xf numFmtId="164" fontId="3" fillId="0" borderId="0" xfId="7" applyNumberFormat="1" applyFont="1" applyAlignment="1">
      <alignment horizontal="right"/>
    </xf>
    <xf numFmtId="0" fontId="6" fillId="2" borderId="0" xfId="7" applyFont="1" applyFill="1" applyAlignment="1">
      <alignment horizontal="center"/>
    </xf>
    <xf numFmtId="164" fontId="3" fillId="0" borderId="0" xfId="7" quotePrefix="1" applyNumberFormat="1" applyFont="1" applyAlignment="1">
      <alignment horizontal="right"/>
    </xf>
    <xf numFmtId="0" fontId="6" fillId="2" borderId="0" xfId="7" quotePrefix="1" applyFont="1" applyFill="1" applyAlignment="1">
      <alignment horizontal="center"/>
    </xf>
    <xf numFmtId="164" fontId="6" fillId="0" borderId="0" xfId="7" applyNumberFormat="1" applyFont="1" applyAlignment="1">
      <alignment horizontal="right"/>
    </xf>
    <xf numFmtId="178" fontId="9" fillId="3" borderId="0" xfId="7" applyNumberFormat="1" applyFont="1" applyFill="1"/>
    <xf numFmtId="179" fontId="9" fillId="2" borderId="0" xfId="7" applyNumberFormat="1" applyFont="1" applyFill="1"/>
    <xf numFmtId="0" fontId="9" fillId="2" borderId="0" xfId="7" applyFont="1" applyFill="1"/>
    <xf numFmtId="164" fontId="9" fillId="0" borderId="0" xfId="7" applyNumberFormat="1" applyFont="1" applyAlignment="1">
      <alignment horizontal="right"/>
    </xf>
    <xf numFmtId="3" fontId="6" fillId="2" borderId="0" xfId="7" applyNumberFormat="1" applyFont="1" applyFill="1"/>
    <xf numFmtId="0" fontId="6" fillId="2" borderId="0" xfId="7" applyFont="1" applyFill="1" applyAlignment="1">
      <alignment horizontal="center" vertical="center"/>
    </xf>
    <xf numFmtId="0" fontId="6" fillId="2" borderId="0" xfId="7" applyFont="1" applyFill="1" applyAlignment="1">
      <alignment horizontal="left"/>
    </xf>
    <xf numFmtId="0" fontId="3" fillId="0" borderId="0" xfId="7" applyFont="1" applyAlignment="1">
      <alignment wrapText="1"/>
    </xf>
    <xf numFmtId="0" fontId="37" fillId="2" borderId="0" xfId="7" applyFont="1" applyFill="1"/>
    <xf numFmtId="0" fontId="16" fillId="2" borderId="0" xfId="7" applyFont="1" applyFill="1"/>
    <xf numFmtId="0" fontId="6" fillId="2" borderId="201" xfId="7" applyFont="1" applyFill="1" applyBorder="1"/>
    <xf numFmtId="165" fontId="9" fillId="3" borderId="0" xfId="7" quotePrefix="1" applyNumberFormat="1" applyFont="1" applyFill="1" applyAlignment="1">
      <alignment horizontal="right"/>
    </xf>
    <xf numFmtId="164" fontId="9" fillId="3" borderId="0" xfId="7" quotePrefix="1" applyNumberFormat="1" applyFont="1" applyFill="1" applyAlignment="1">
      <alignment horizontal="right"/>
    </xf>
    <xf numFmtId="164" fontId="9" fillId="3" borderId="0" xfId="7" applyNumberFormat="1" applyFont="1" applyFill="1" applyAlignment="1">
      <alignment horizontal="right"/>
    </xf>
    <xf numFmtId="0" fontId="7" fillId="2" borderId="0" xfId="7" applyFont="1" applyFill="1" applyAlignment="1">
      <alignment horizontal="left"/>
    </xf>
    <xf numFmtId="165" fontId="9" fillId="3" borderId="0" xfId="7" applyNumberFormat="1" applyFont="1" applyFill="1" applyAlignment="1">
      <alignment horizontal="right"/>
    </xf>
    <xf numFmtId="165" fontId="3" fillId="3" borderId="0" xfId="7" applyNumberFormat="1" applyFont="1" applyFill="1"/>
    <xf numFmtId="0" fontId="3" fillId="3" borderId="0" xfId="7" applyFont="1" applyFill="1"/>
    <xf numFmtId="165" fontId="3" fillId="3" borderId="0" xfId="7" applyNumberFormat="1" applyFont="1" applyFill="1" applyAlignment="1">
      <alignment horizontal="right"/>
    </xf>
    <xf numFmtId="164" fontId="3" fillId="3" borderId="0" xfId="7" applyNumberFormat="1" applyFont="1" applyFill="1" applyAlignment="1">
      <alignment horizontal="right"/>
    </xf>
    <xf numFmtId="165" fontId="3" fillId="3" borderId="0" xfId="7" quotePrefix="1" applyNumberFormat="1" applyFont="1" applyFill="1" applyAlignment="1">
      <alignment horizontal="right"/>
    </xf>
    <xf numFmtId="164" fontId="3" fillId="3" borderId="0" xfId="7" quotePrefix="1" applyNumberFormat="1" applyFont="1" applyFill="1" applyAlignment="1">
      <alignment horizontal="right"/>
    </xf>
    <xf numFmtId="164" fontId="6" fillId="3" borderId="0" xfId="7" applyNumberFormat="1" applyFont="1" applyFill="1" applyAlignment="1">
      <alignment horizontal="right"/>
    </xf>
    <xf numFmtId="165" fontId="6" fillId="3" borderId="0" xfId="7" applyNumberFormat="1" applyFont="1" applyFill="1" applyAlignment="1">
      <alignment horizontal="right"/>
    </xf>
    <xf numFmtId="0" fontId="2" fillId="0" borderId="0" xfId="7"/>
    <xf numFmtId="0" fontId="2" fillId="3" borderId="0" xfId="7" applyFill="1"/>
    <xf numFmtId="0" fontId="6" fillId="3" borderId="0" xfId="7" applyFont="1" applyFill="1"/>
    <xf numFmtId="0" fontId="7" fillId="3" borderId="0" xfId="7" applyFont="1" applyFill="1"/>
    <xf numFmtId="164" fontId="3" fillId="3" borderId="201" xfId="7" applyNumberFormat="1" applyFont="1" applyFill="1" applyBorder="1" applyAlignment="1">
      <alignment horizontal="right"/>
    </xf>
    <xf numFmtId="0" fontId="6" fillId="3" borderId="201" xfId="7" applyFont="1" applyFill="1" applyBorder="1"/>
    <xf numFmtId="0" fontId="6" fillId="3" borderId="201" xfId="7" applyFont="1" applyFill="1" applyBorder="1" applyAlignment="1">
      <alignment horizontal="center"/>
    </xf>
    <xf numFmtId="0" fontId="6" fillId="3" borderId="0" xfId="7" applyFont="1" applyFill="1" applyAlignment="1">
      <alignment horizontal="center"/>
    </xf>
    <xf numFmtId="164" fontId="3" fillId="3" borderId="0" xfId="7" applyNumberFormat="1" applyFont="1" applyFill="1" applyAlignment="1">
      <alignment horizontal="right" vertical="center"/>
    </xf>
    <xf numFmtId="0" fontId="6" fillId="3" borderId="0" xfId="7" quotePrefix="1" applyFont="1" applyFill="1" applyAlignment="1">
      <alignment horizontal="center"/>
    </xf>
    <xf numFmtId="164" fontId="9" fillId="3" borderId="0" xfId="7" applyNumberFormat="1" applyFont="1" applyFill="1" applyAlignment="1">
      <alignment horizontal="right" vertical="center"/>
    </xf>
    <xf numFmtId="0" fontId="7" fillId="3" borderId="0" xfId="7" applyFont="1" applyFill="1" applyAlignment="1">
      <alignment vertical="center"/>
    </xf>
    <xf numFmtId="0" fontId="6" fillId="3" borderId="0" xfId="7" quotePrefix="1" applyFont="1" applyFill="1" applyAlignment="1">
      <alignment horizontal="center" vertical="center"/>
    </xf>
    <xf numFmtId="164" fontId="3" fillId="3" borderId="0" xfId="7" quotePrefix="1" applyNumberFormat="1" applyFont="1" applyFill="1" applyAlignment="1">
      <alignment horizontal="right" vertical="center"/>
    </xf>
    <xf numFmtId="0" fontId="6" fillId="3" borderId="0" xfId="7" applyFont="1" applyFill="1" applyAlignment="1">
      <alignment horizontal="center" vertical="center"/>
    </xf>
    <xf numFmtId="180" fontId="6" fillId="3" borderId="201" xfId="7" applyNumberFormat="1" applyFont="1" applyFill="1" applyBorder="1"/>
    <xf numFmtId="3" fontId="9" fillId="3" borderId="0" xfId="7" applyNumberFormat="1" applyFont="1" applyFill="1" applyAlignment="1">
      <alignment horizontal="right"/>
    </xf>
    <xf numFmtId="0" fontId="7" fillId="3" borderId="0" xfId="7" applyFont="1" applyFill="1" applyAlignment="1">
      <alignment horizontal="left"/>
    </xf>
    <xf numFmtId="3" fontId="3" fillId="3" borderId="0" xfId="7" applyNumberFormat="1" applyFont="1" applyFill="1" applyAlignment="1">
      <alignment horizontal="right"/>
    </xf>
    <xf numFmtId="0" fontId="6" fillId="3" borderId="0" xfId="7" applyFont="1" applyFill="1" applyAlignment="1">
      <alignment horizontal="left"/>
    </xf>
    <xf numFmtId="164" fontId="3" fillId="3" borderId="0" xfId="7" applyNumberFormat="1" applyFont="1" applyFill="1"/>
    <xf numFmtId="164" fontId="9" fillId="3" borderId="0" xfId="7" applyNumberFormat="1" applyFont="1" applyFill="1"/>
    <xf numFmtId="164" fontId="7" fillId="3" borderId="0" xfId="7" applyNumberFormat="1" applyFont="1" applyFill="1" applyAlignment="1">
      <alignment horizontal="right"/>
    </xf>
    <xf numFmtId="1" fontId="9" fillId="3" borderId="0" xfId="7" applyNumberFormat="1" applyFont="1" applyFill="1" applyAlignment="1">
      <alignment horizontal="right"/>
    </xf>
    <xf numFmtId="0" fontId="9" fillId="3" borderId="0" xfId="7" applyFont="1" applyFill="1" applyAlignment="1">
      <alignment horizontal="right"/>
    </xf>
    <xf numFmtId="0" fontId="31" fillId="3" borderId="0" xfId="7" applyFont="1" applyFill="1" applyAlignment="1">
      <alignment horizontal="center" vertical="center"/>
    </xf>
    <xf numFmtId="0" fontId="31" fillId="3" borderId="0" xfId="7" applyFont="1" applyFill="1" applyAlignment="1">
      <alignment horizontal="center" vertical="center" wrapText="1"/>
    </xf>
    <xf numFmtId="164" fontId="1" fillId="3" borderId="0" xfId="7" applyNumberFormat="1" applyFont="1" applyFill="1" applyAlignment="1">
      <alignment horizontal="right"/>
    </xf>
    <xf numFmtId="181" fontId="6" fillId="3" borderId="0" xfId="7" applyNumberFormat="1" applyFont="1" applyFill="1" applyAlignment="1">
      <alignment horizontal="right"/>
    </xf>
    <xf numFmtId="0" fontId="7" fillId="3" borderId="201" xfId="7" applyFont="1" applyFill="1" applyBorder="1"/>
    <xf numFmtId="182" fontId="6" fillId="3" borderId="0" xfId="7" applyNumberFormat="1" applyFont="1" applyFill="1"/>
    <xf numFmtId="182" fontId="7" fillId="3" borderId="0" xfId="7" applyNumberFormat="1" applyFont="1" applyFill="1"/>
    <xf numFmtId="182" fontId="6" fillId="3" borderId="0" xfId="7" applyNumberFormat="1" applyFont="1" applyFill="1" applyAlignment="1">
      <alignment horizontal="right"/>
    </xf>
    <xf numFmtId="182" fontId="7" fillId="3" borderId="0" xfId="7" applyNumberFormat="1" applyFont="1" applyFill="1" applyAlignment="1">
      <alignment horizontal="right"/>
    </xf>
    <xf numFmtId="1" fontId="6" fillId="3" borderId="0" xfId="7" applyNumberFormat="1" applyFont="1" applyFill="1" applyAlignment="1">
      <alignment horizontal="right"/>
    </xf>
    <xf numFmtId="182" fontId="6" fillId="2" borderId="0" xfId="7" applyNumberFormat="1" applyFont="1" applyFill="1"/>
    <xf numFmtId="182" fontId="7" fillId="2" borderId="0" xfId="7" applyNumberFormat="1" applyFont="1" applyFill="1"/>
    <xf numFmtId="182" fontId="6" fillId="2" borderId="0" xfId="7" applyNumberFormat="1" applyFont="1" applyFill="1" applyAlignment="1">
      <alignment horizontal="right"/>
    </xf>
    <xf numFmtId="182" fontId="7" fillId="2" borderId="0" xfId="7" applyNumberFormat="1" applyFont="1" applyFill="1" applyAlignment="1">
      <alignment horizontal="right"/>
    </xf>
    <xf numFmtId="0" fontId="6" fillId="2" borderId="0" xfId="7" applyFont="1" applyFill="1" applyAlignment="1">
      <alignment horizontal="right"/>
    </xf>
    <xf numFmtId="0" fontId="6" fillId="2" borderId="0" xfId="7" applyFont="1" applyFill="1" applyAlignment="1">
      <alignment horizontal="left" vertical="center"/>
    </xf>
    <xf numFmtId="0" fontId="34" fillId="3" borderId="0" xfId="7" applyFont="1" applyFill="1"/>
    <xf numFmtId="0" fontId="16" fillId="3" borderId="0" xfId="7" applyFont="1" applyFill="1"/>
    <xf numFmtId="180" fontId="6" fillId="2" borderId="213" xfId="7" applyNumberFormat="1" applyFont="1" applyFill="1" applyBorder="1"/>
    <xf numFmtId="0" fontId="6" fillId="2" borderId="213" xfId="7" applyFont="1" applyFill="1" applyBorder="1"/>
    <xf numFmtId="164" fontId="2" fillId="3" borderId="0" xfId="7" applyNumberFormat="1" applyFill="1"/>
    <xf numFmtId="164" fontId="7" fillId="3" borderId="0" xfId="7" applyNumberFormat="1" applyFont="1" applyFill="1" applyAlignment="1">
      <alignment horizontal="left"/>
    </xf>
    <xf numFmtId="0" fontId="43" fillId="3" borderId="0" xfId="7" applyFont="1" applyFill="1" applyAlignment="1">
      <alignment horizontal="center"/>
    </xf>
    <xf numFmtId="164" fontId="6" fillId="3" borderId="0" xfId="7" applyNumberFormat="1" applyFont="1" applyFill="1" applyAlignment="1">
      <alignment horizontal="left"/>
    </xf>
    <xf numFmtId="164" fontId="7" fillId="3" borderId="0" xfId="7" applyNumberFormat="1" applyFont="1" applyFill="1"/>
    <xf numFmtId="164" fontId="7" fillId="2" borderId="0" xfId="7" applyNumberFormat="1" applyFont="1" applyFill="1" applyAlignment="1">
      <alignment horizontal="right"/>
    </xf>
    <xf numFmtId="164" fontId="6" fillId="2" borderId="0" xfId="7" applyNumberFormat="1" applyFont="1" applyFill="1"/>
    <xf numFmtId="164" fontId="7" fillId="2" borderId="0" xfId="7" applyNumberFormat="1" applyFont="1" applyFill="1" applyAlignment="1">
      <alignment horizontal="left"/>
    </xf>
    <xf numFmtId="164" fontId="6" fillId="2" borderId="0" xfId="7" applyNumberFormat="1" applyFont="1" applyFill="1" applyAlignment="1">
      <alignment horizontal="left"/>
    </xf>
    <xf numFmtId="164" fontId="7" fillId="2" borderId="0" xfId="7" applyNumberFormat="1" applyFont="1" applyFill="1"/>
    <xf numFmtId="181" fontId="6" fillId="2" borderId="0" xfId="7" applyNumberFormat="1" applyFont="1" applyFill="1" applyAlignment="1">
      <alignment horizontal="right"/>
    </xf>
    <xf numFmtId="181" fontId="7" fillId="2" borderId="0" xfId="7" applyNumberFormat="1" applyFont="1" applyFill="1" applyAlignment="1">
      <alignment horizontal="right"/>
    </xf>
    <xf numFmtId="0" fontId="34" fillId="2" borderId="0" xfId="7" applyFont="1" applyFill="1"/>
    <xf numFmtId="0" fontId="7" fillId="2" borderId="201" xfId="7" applyFont="1" applyFill="1" applyBorder="1"/>
    <xf numFmtId="3" fontId="3" fillId="2" borderId="0" xfId="7" applyNumberFormat="1" applyFont="1" applyFill="1"/>
    <xf numFmtId="0" fontId="7" fillId="2" borderId="0" xfId="7" applyFont="1" applyFill="1" applyAlignment="1">
      <alignment vertical="center"/>
    </xf>
    <xf numFmtId="3" fontId="9" fillId="2" borderId="0" xfId="7" applyNumberFormat="1" applyFont="1" applyFill="1"/>
    <xf numFmtId="1" fontId="6" fillId="0" borderId="0" xfId="7" applyNumberFormat="1" applyFont="1" applyAlignment="1">
      <alignment horizontal="right"/>
    </xf>
    <xf numFmtId="3" fontId="3" fillId="3" borderId="0" xfId="7" applyNumberFormat="1" applyFont="1" applyFill="1" applyAlignment="1">
      <alignment horizontal="right" vertical="center"/>
    </xf>
    <xf numFmtId="3" fontId="3" fillId="3" borderId="0" xfId="7" applyNumberFormat="1" applyFont="1" applyFill="1"/>
    <xf numFmtId="164" fontId="6" fillId="2" borderId="0" xfId="7" applyNumberFormat="1" applyFont="1" applyFill="1" applyAlignment="1">
      <alignment horizontal="right"/>
    </xf>
    <xf numFmtId="164" fontId="18" fillId="3" borderId="0" xfId="7" applyNumberFormat="1" applyFont="1" applyFill="1" applyAlignment="1">
      <alignment horizontal="right"/>
    </xf>
    <xf numFmtId="180" fontId="3" fillId="2" borderId="0" xfId="7" applyNumberFormat="1" applyFont="1" applyFill="1"/>
    <xf numFmtId="180" fontId="9" fillId="2" borderId="0" xfId="7" applyNumberFormat="1" applyFont="1" applyFill="1"/>
    <xf numFmtId="164" fontId="18" fillId="0" borderId="0" xfId="7" applyNumberFormat="1" applyFont="1" applyAlignment="1">
      <alignment horizontal="right"/>
    </xf>
    <xf numFmtId="0" fontId="3" fillId="2" borderId="0" xfId="7" applyFont="1" applyFill="1" applyAlignment="1">
      <alignment horizontal="right"/>
    </xf>
    <xf numFmtId="3" fontId="3" fillId="2" borderId="0" xfId="7" applyNumberFormat="1" applyFont="1" applyFill="1" applyAlignment="1">
      <alignment horizontal="right"/>
    </xf>
    <xf numFmtId="182" fontId="6" fillId="0" borderId="0" xfId="7" applyNumberFormat="1" applyFont="1" applyAlignment="1">
      <alignment horizontal="right"/>
    </xf>
    <xf numFmtId="164" fontId="3" fillId="2" borderId="0" xfId="7" applyNumberFormat="1" applyFont="1" applyFill="1" applyAlignment="1">
      <alignment horizontal="right"/>
    </xf>
    <xf numFmtId="164" fontId="9" fillId="2" borderId="0" xfId="7" applyNumberFormat="1" applyFont="1" applyFill="1" applyAlignment="1">
      <alignment horizontal="right"/>
    </xf>
    <xf numFmtId="164" fontId="7" fillId="0" borderId="0" xfId="7" applyNumberFormat="1" applyFont="1" applyAlignment="1">
      <alignment horizontal="right"/>
    </xf>
    <xf numFmtId="181" fontId="7" fillId="2" borderId="213" xfId="7" applyNumberFormat="1" applyFont="1" applyFill="1" applyBorder="1" applyAlignment="1">
      <alignment horizontal="right"/>
    </xf>
    <xf numFmtId="0" fontId="7" fillId="2" borderId="213" xfId="7" applyFont="1" applyFill="1" applyBorder="1"/>
    <xf numFmtId="0" fontId="3" fillId="2" borderId="213" xfId="7" applyFont="1" applyFill="1" applyBorder="1"/>
    <xf numFmtId="180" fontId="6" fillId="2" borderId="201" xfId="7" applyNumberFormat="1" applyFont="1" applyFill="1" applyBorder="1"/>
    <xf numFmtId="0" fontId="9" fillId="2" borderId="0" xfId="7" applyFont="1" applyFill="1" applyAlignment="1">
      <alignment horizontal="right"/>
    </xf>
    <xf numFmtId="0" fontId="7" fillId="2" borderId="0" xfId="7" applyFont="1" applyFill="1" applyAlignment="1">
      <alignment horizontal="right"/>
    </xf>
    <xf numFmtId="0" fontId="3" fillId="0" borderId="0" xfId="7" applyFont="1"/>
    <xf numFmtId="0" fontId="6" fillId="0" borderId="0" xfId="7" applyFont="1" applyAlignment="1">
      <alignment horizontal="right"/>
    </xf>
    <xf numFmtId="0" fontId="9" fillId="0" borderId="0" xfId="7" applyFont="1"/>
    <xf numFmtId="164" fontId="9" fillId="0" borderId="0" xfId="7" quotePrefix="1" applyNumberFormat="1" applyFont="1" applyAlignment="1">
      <alignment horizontal="right"/>
    </xf>
    <xf numFmtId="0" fontId="7" fillId="0" borderId="0" xfId="7" applyFont="1" applyAlignment="1">
      <alignment horizontal="right"/>
    </xf>
    <xf numFmtId="181" fontId="6" fillId="2" borderId="0" xfId="7" applyNumberFormat="1" applyFont="1" applyFill="1"/>
    <xf numFmtId="166" fontId="3" fillId="2" borderId="0" xfId="7" applyNumberFormat="1" applyFont="1" applyFill="1"/>
    <xf numFmtId="1" fontId="9" fillId="0" borderId="0" xfId="7" applyNumberFormat="1" applyFont="1" applyAlignment="1">
      <alignment horizontal="right"/>
    </xf>
    <xf numFmtId="1" fontId="9" fillId="2" borderId="0" xfId="7" applyNumberFormat="1" applyFont="1" applyFill="1" applyAlignment="1">
      <alignment horizontal="right"/>
    </xf>
    <xf numFmtId="166" fontId="9" fillId="2" borderId="0" xfId="7" applyNumberFormat="1" applyFont="1" applyFill="1" applyAlignment="1">
      <alignment horizontal="right"/>
    </xf>
    <xf numFmtId="1" fontId="3" fillId="3" borderId="0" xfId="7" applyNumberFormat="1" applyFont="1" applyFill="1" applyAlignment="1">
      <alignment horizontal="right"/>
    </xf>
    <xf numFmtId="1" fontId="3" fillId="2" borderId="0" xfId="7" applyNumberFormat="1" applyFont="1" applyFill="1" applyAlignment="1">
      <alignment horizontal="right"/>
    </xf>
    <xf numFmtId="164" fontId="3" fillId="0" borderId="0" xfId="7" applyNumberFormat="1" applyFont="1" applyAlignment="1">
      <alignment horizontal="right" vertical="center"/>
    </xf>
    <xf numFmtId="164" fontId="9" fillId="0" borderId="0" xfId="7" applyNumberFormat="1" applyFont="1" applyAlignment="1">
      <alignment horizontal="right" vertical="center"/>
    </xf>
    <xf numFmtId="0" fontId="6" fillId="2" borderId="0" xfId="7" quotePrefix="1" applyFont="1" applyFill="1" applyAlignment="1">
      <alignment horizontal="center" vertical="center"/>
    </xf>
    <xf numFmtId="164" fontId="3" fillId="0" borderId="0" xfId="7" quotePrefix="1" applyNumberFormat="1" applyFont="1" applyAlignment="1">
      <alignment horizontal="right" vertical="center"/>
    </xf>
    <xf numFmtId="3" fontId="3" fillId="0" borderId="0" xfId="7" applyNumberFormat="1" applyFont="1"/>
    <xf numFmtId="164" fontId="9" fillId="2" borderId="0" xfId="7" applyNumberFormat="1" applyFont="1" applyFill="1"/>
    <xf numFmtId="3" fontId="9" fillId="3" borderId="0" xfId="7" applyNumberFormat="1" applyFont="1" applyFill="1"/>
    <xf numFmtId="180" fontId="6" fillId="2" borderId="0" xfId="7" applyNumberFormat="1" applyFont="1" applyFill="1"/>
    <xf numFmtId="164" fontId="1" fillId="0" borderId="0" xfId="7" applyNumberFormat="1" applyFont="1" applyAlignment="1">
      <alignment horizontal="right"/>
    </xf>
    <xf numFmtId="164" fontId="44" fillId="0" borderId="0" xfId="7" applyNumberFormat="1" applyFont="1" applyAlignment="1">
      <alignment horizontal="right"/>
    </xf>
    <xf numFmtId="164" fontId="6" fillId="2" borderId="0" xfId="7" applyNumberFormat="1" applyFont="1" applyFill="1" applyAlignment="1">
      <alignment horizontal="right" vertical="center"/>
    </xf>
    <xf numFmtId="0" fontId="6" fillId="2" borderId="0" xfId="7" applyFont="1" applyFill="1" applyAlignment="1">
      <alignment horizontal="right" vertical="center"/>
    </xf>
    <xf numFmtId="0" fontId="7" fillId="2" borderId="0" xfId="7" applyFont="1" applyFill="1" applyAlignment="1">
      <alignment horizontal="right" vertical="center"/>
    </xf>
    <xf numFmtId="164" fontId="6" fillId="2" borderId="201" xfId="7" applyNumberFormat="1" applyFont="1" applyFill="1" applyBorder="1" applyAlignment="1">
      <alignment horizontal="right"/>
    </xf>
    <xf numFmtId="0" fontId="3" fillId="2" borderId="0" xfId="7" applyFont="1" applyFill="1" applyAlignment="1">
      <alignment vertical="center"/>
    </xf>
    <xf numFmtId="164" fontId="3" fillId="2" borderId="0" xfId="7" applyNumberFormat="1" applyFont="1" applyFill="1" applyAlignment="1">
      <alignment horizontal="right" vertical="center"/>
    </xf>
    <xf numFmtId="164" fontId="9" fillId="2" borderId="0" xfId="7" applyNumberFormat="1" applyFont="1" applyFill="1" applyAlignment="1">
      <alignment horizontal="right" vertical="center"/>
    </xf>
    <xf numFmtId="164" fontId="7" fillId="2" borderId="0" xfId="7" applyNumberFormat="1" applyFont="1" applyFill="1" applyAlignment="1">
      <alignment horizontal="right" vertical="center"/>
    </xf>
    <xf numFmtId="0" fontId="7" fillId="2" borderId="0" xfId="7" applyFont="1" applyFill="1" applyAlignment="1">
      <alignment horizontal="left" vertical="center"/>
    </xf>
    <xf numFmtId="1" fontId="3" fillId="2" borderId="0" xfId="7" applyNumberFormat="1" applyFont="1" applyFill="1"/>
    <xf numFmtId="0" fontId="6" fillId="2" borderId="201" xfId="7" applyFont="1" applyFill="1" applyBorder="1" applyAlignment="1">
      <alignment horizontal="right"/>
    </xf>
    <xf numFmtId="166" fontId="3" fillId="2" borderId="0" xfId="7" applyNumberFormat="1" applyFont="1" applyFill="1" applyAlignment="1">
      <alignment horizontal="right"/>
    </xf>
    <xf numFmtId="166" fontId="3" fillId="0" borderId="0" xfId="7" applyNumberFormat="1" applyFont="1" applyAlignment="1">
      <alignment horizontal="right"/>
    </xf>
    <xf numFmtId="0" fontId="9" fillId="2" borderId="201" xfId="7" applyFont="1" applyFill="1" applyBorder="1" applyAlignment="1">
      <alignment horizontal="right"/>
    </xf>
    <xf numFmtId="164" fontId="45" fillId="0" borderId="0" xfId="7" applyNumberFormat="1" applyFont="1" applyAlignment="1">
      <alignment horizontal="right" vertical="center"/>
    </xf>
    <xf numFmtId="3" fontId="3" fillId="0" borderId="0" xfId="7" quotePrefix="1" applyNumberFormat="1" applyFont="1" applyAlignment="1">
      <alignment horizontal="right"/>
    </xf>
    <xf numFmtId="166" fontId="9" fillId="2" borderId="0" xfId="7" applyNumberFormat="1" applyFont="1" applyFill="1"/>
    <xf numFmtId="0" fontId="3" fillId="2" borderId="0" xfId="7" applyFont="1" applyFill="1" applyAlignment="1">
      <alignment horizontal="right" vertical="center"/>
    </xf>
    <xf numFmtId="164" fontId="7" fillId="0" borderId="0" xfId="7" applyNumberFormat="1" applyFont="1" applyAlignment="1">
      <alignment horizontal="right" vertical="center"/>
    </xf>
    <xf numFmtId="3" fontId="3" fillId="0" borderId="0" xfId="7" applyNumberFormat="1" applyFont="1" applyAlignment="1">
      <alignment horizontal="right"/>
    </xf>
    <xf numFmtId="1" fontId="18" fillId="2" borderId="0" xfId="7" applyNumberFormat="1" applyFont="1" applyFill="1" applyAlignment="1">
      <alignment horizontal="right"/>
    </xf>
    <xf numFmtId="0" fontId="6" fillId="0" borderId="0" xfId="7" applyFont="1"/>
    <xf numFmtId="3" fontId="3" fillId="2" borderId="0" xfId="7" applyNumberFormat="1" applyFont="1" applyFill="1" applyAlignment="1">
      <alignment vertical="center"/>
    </xf>
    <xf numFmtId="0" fontId="7" fillId="2" borderId="0" xfId="7" applyFont="1" applyFill="1" applyAlignment="1">
      <alignment horizontal="center"/>
    </xf>
    <xf numFmtId="0" fontId="9" fillId="2" borderId="0" xfId="7" applyFont="1" applyFill="1" applyAlignment="1">
      <alignment vertical="center"/>
    </xf>
    <xf numFmtId="3" fontId="9" fillId="2" borderId="0" xfId="7" applyNumberFormat="1" applyFont="1" applyFill="1" applyAlignment="1">
      <alignment vertical="center"/>
    </xf>
    <xf numFmtId="179" fontId="9" fillId="2" borderId="0" xfId="7" applyNumberFormat="1" applyFont="1" applyFill="1" applyAlignment="1">
      <alignment vertical="center"/>
    </xf>
    <xf numFmtId="164" fontId="46" fillId="0" borderId="0" xfId="7" quotePrefix="1" applyNumberFormat="1" applyFont="1" applyAlignment="1">
      <alignment horizontal="right"/>
    </xf>
    <xf numFmtId="0" fontId="6" fillId="2" borderId="0" xfId="7" applyFont="1" applyFill="1" applyAlignment="1">
      <alignment vertical="center"/>
    </xf>
    <xf numFmtId="0" fontId="6" fillId="2" borderId="0" xfId="7" applyFont="1" applyFill="1" applyAlignment="1">
      <alignment horizontal="left" wrapText="1"/>
    </xf>
    <xf numFmtId="183" fontId="3" fillId="2" borderId="0" xfId="7" applyNumberFormat="1" applyFont="1" applyFill="1"/>
    <xf numFmtId="166" fontId="3" fillId="0" borderId="0" xfId="7" applyNumberFormat="1" applyFont="1"/>
    <xf numFmtId="183" fontId="6" fillId="2" borderId="201" xfId="7" applyNumberFormat="1" applyFont="1" applyFill="1" applyBorder="1"/>
    <xf numFmtId="183" fontId="7" fillId="2" borderId="201" xfId="7" applyNumberFormat="1" applyFont="1" applyFill="1" applyBorder="1"/>
    <xf numFmtId="0" fontId="15" fillId="0" borderId="0" xfId="7" applyFont="1"/>
    <xf numFmtId="166" fontId="3" fillId="2" borderId="0" xfId="7" applyNumberFormat="1" applyFont="1" applyFill="1" applyAlignment="1">
      <alignment horizontal="right" vertical="center"/>
    </xf>
    <xf numFmtId="164" fontId="6" fillId="2" borderId="0" xfId="7" applyNumberFormat="1" applyFont="1" applyFill="1" applyAlignment="1">
      <alignment vertical="center" wrapText="1"/>
    </xf>
    <xf numFmtId="0" fontId="3" fillId="0" borderId="0" xfId="7" applyFont="1" applyAlignment="1">
      <alignment horizontal="left"/>
    </xf>
    <xf numFmtId="164" fontId="6" fillId="2" borderId="0" xfId="7" applyNumberFormat="1" applyFont="1" applyFill="1" applyAlignment="1">
      <alignment wrapText="1"/>
    </xf>
    <xf numFmtId="3" fontId="3" fillId="0" borderId="0" xfId="7" applyNumberFormat="1" applyFont="1" applyAlignment="1">
      <alignment vertical="center"/>
    </xf>
    <xf numFmtId="166" fontId="3" fillId="2" borderId="0" xfId="7" applyNumberFormat="1" applyFont="1" applyFill="1" applyAlignment="1">
      <alignment vertical="center"/>
    </xf>
    <xf numFmtId="166" fontId="3" fillId="0" borderId="0" xfId="7" applyNumberFormat="1" applyFont="1" applyAlignment="1">
      <alignment vertical="center"/>
    </xf>
    <xf numFmtId="164" fontId="6" fillId="2" borderId="0" xfId="7" applyNumberFormat="1" applyFont="1" applyFill="1" applyAlignment="1">
      <alignment horizontal="left" vertical="center"/>
    </xf>
    <xf numFmtId="0" fontId="3" fillId="0" borderId="0" xfId="7" applyFont="1" applyAlignment="1">
      <alignment vertical="center"/>
    </xf>
    <xf numFmtId="166" fontId="1" fillId="2" borderId="0" xfId="7" applyNumberFormat="1" applyFont="1" applyFill="1" applyAlignment="1">
      <alignment horizontal="right" vertical="center"/>
    </xf>
    <xf numFmtId="164" fontId="6" fillId="2" borderId="0" xfId="7" applyNumberFormat="1" applyFont="1" applyFill="1" applyAlignment="1">
      <alignment horizontal="left" vertical="center" wrapText="1"/>
    </xf>
    <xf numFmtId="0" fontId="6" fillId="2" borderId="0" xfId="7" applyFont="1" applyFill="1" applyAlignment="1">
      <alignment horizontal="left" vertical="center" wrapText="1"/>
    </xf>
    <xf numFmtId="164" fontId="9" fillId="0" borderId="0" xfId="7" applyNumberFormat="1" applyFont="1"/>
    <xf numFmtId="0" fontId="39" fillId="2" borderId="0" xfId="7" applyFont="1" applyFill="1"/>
    <xf numFmtId="0" fontId="39" fillId="0" borderId="0" xfId="7" applyFont="1"/>
    <xf numFmtId="0" fontId="47" fillId="3" borderId="0" xfId="7" applyFont="1" applyFill="1"/>
    <xf numFmtId="0" fontId="39" fillId="2" borderId="207" xfId="7" applyFont="1" applyFill="1" applyBorder="1"/>
    <xf numFmtId="0" fontId="39" fillId="0" borderId="207" xfId="7" applyFont="1" applyBorder="1"/>
    <xf numFmtId="0" fontId="39" fillId="0" borderId="214" xfId="7" applyFont="1" applyBorder="1"/>
    <xf numFmtId="0" fontId="33" fillId="4" borderId="207" xfId="7" applyFont="1" applyFill="1" applyBorder="1" applyAlignment="1">
      <alignment horizontal="center" vertical="center"/>
    </xf>
    <xf numFmtId="0" fontId="39" fillId="2" borderId="214" xfId="7" applyFont="1" applyFill="1" applyBorder="1"/>
    <xf numFmtId="0" fontId="47" fillId="3" borderId="207" xfId="7" applyFont="1" applyFill="1" applyBorder="1"/>
    <xf numFmtId="0" fontId="47" fillId="3" borderId="214" xfId="7" applyFont="1" applyFill="1" applyBorder="1"/>
    <xf numFmtId="0" fontId="33" fillId="2" borderId="207" xfId="7" applyFont="1" applyFill="1" applyBorder="1"/>
    <xf numFmtId="181" fontId="39" fillId="2" borderId="207" xfId="7" applyNumberFormat="1" applyFont="1" applyFill="1" applyBorder="1" applyAlignment="1">
      <alignment horizontal="right"/>
    </xf>
    <xf numFmtId="0" fontId="39" fillId="2" borderId="207" xfId="7" applyFont="1" applyFill="1" applyBorder="1" applyAlignment="1">
      <alignment horizontal="center" vertical="center"/>
    </xf>
    <xf numFmtId="3" fontId="48" fillId="3" borderId="207" xfId="7" quotePrefix="1" applyNumberFormat="1" applyFont="1" applyFill="1" applyBorder="1" applyAlignment="1">
      <alignment horizontal="center" vertical="center"/>
    </xf>
    <xf numFmtId="3" fontId="48" fillId="3" borderId="214" xfId="7" applyNumberFormat="1" applyFont="1" applyFill="1" applyBorder="1" applyAlignment="1">
      <alignment horizontal="center" vertical="center" wrapText="1"/>
    </xf>
    <xf numFmtId="3" fontId="1" fillId="3" borderId="0" xfId="7" applyNumberFormat="1" applyFont="1" applyFill="1" applyAlignment="1">
      <alignment horizontal="center" vertical="center" wrapText="1"/>
    </xf>
    <xf numFmtId="0" fontId="39" fillId="3" borderId="207" xfId="7" applyFont="1" applyFill="1" applyBorder="1"/>
    <xf numFmtId="0" fontId="39" fillId="3" borderId="214" xfId="7" applyFont="1" applyFill="1" applyBorder="1"/>
    <xf numFmtId="0" fontId="33" fillId="4" borderId="208" xfId="7" applyFont="1" applyFill="1" applyBorder="1" applyAlignment="1">
      <alignment horizontal="center" vertical="center"/>
    </xf>
    <xf numFmtId="0" fontId="33" fillId="4" borderId="209" xfId="7" applyFont="1" applyFill="1" applyBorder="1" applyAlignment="1">
      <alignment horizontal="center" vertical="center"/>
    </xf>
    <xf numFmtId="0" fontId="33" fillId="4" borderId="215" xfId="7" applyFont="1" applyFill="1" applyBorder="1"/>
    <xf numFmtId="0" fontId="33" fillId="4" borderId="215" xfId="7" applyFont="1" applyFill="1" applyBorder="1" applyAlignment="1">
      <alignment horizontal="center" vertical="center"/>
    </xf>
    <xf numFmtId="184" fontId="29" fillId="3" borderId="0" xfId="4" applyNumberFormat="1" applyFont="1" applyFill="1" applyAlignment="1">
      <alignment horizontal="center"/>
    </xf>
    <xf numFmtId="0" fontId="9" fillId="3" borderId="0" xfId="0" applyFont="1" applyFill="1" applyAlignment="1">
      <alignment horizontal="center" vertical="center"/>
    </xf>
    <xf numFmtId="0" fontId="7" fillId="3" borderId="0" xfId="4" applyNumberFormat="1" applyFont="1" applyFill="1"/>
    <xf numFmtId="0" fontId="6" fillId="0" borderId="0" xfId="4" applyNumberFormat="1" applyFont="1"/>
    <xf numFmtId="0" fontId="6" fillId="3" borderId="0" xfId="4" applyNumberFormat="1" applyFont="1" applyFill="1"/>
    <xf numFmtId="185" fontId="6" fillId="3" borderId="0" xfId="4" applyNumberFormat="1" applyFont="1" applyFill="1"/>
    <xf numFmtId="3" fontId="6" fillId="2" borderId="201" xfId="4" applyNumberFormat="1" applyFont="1" applyFill="1" applyBorder="1"/>
    <xf numFmtId="168" fontId="3" fillId="2" borderId="0" xfId="8" applyNumberFormat="1" applyFont="1" applyFill="1"/>
    <xf numFmtId="2" fontId="3" fillId="2" borderId="0" xfId="4" applyNumberFormat="1" applyFont="1" applyFill="1"/>
    <xf numFmtId="180" fontId="3" fillId="3" borderId="0" xfId="0" applyNumberFormat="1" applyFont="1" applyFill="1"/>
    <xf numFmtId="37" fontId="6" fillId="3" borderId="0" xfId="4" applyFont="1" applyFill="1" applyAlignment="1">
      <alignment horizontal="left"/>
    </xf>
    <xf numFmtId="180" fontId="3" fillId="3" borderId="0" xfId="0" applyNumberFormat="1" applyFont="1" applyFill="1" applyAlignment="1">
      <alignment vertical="center"/>
    </xf>
    <xf numFmtId="37" fontId="3" fillId="3" borderId="0" xfId="4" applyFont="1" applyFill="1" applyAlignment="1">
      <alignment vertical="center"/>
    </xf>
    <xf numFmtId="37" fontId="6" fillId="3" borderId="0" xfId="4" applyFont="1" applyFill="1" applyAlignment="1">
      <alignment horizontal="left" vertical="center" wrapText="1"/>
    </xf>
    <xf numFmtId="37" fontId="6" fillId="3" borderId="0" xfId="4" quotePrefix="1" applyFont="1" applyFill="1" applyAlignment="1">
      <alignment horizontal="left"/>
    </xf>
    <xf numFmtId="180" fontId="9" fillId="3" borderId="0" xfId="0" applyNumberFormat="1" applyFont="1" applyFill="1"/>
    <xf numFmtId="37" fontId="7" fillId="3" borderId="0" xfId="4" quotePrefix="1" applyFont="1" applyFill="1" applyAlignment="1">
      <alignment horizontal="left"/>
    </xf>
    <xf numFmtId="37" fontId="6" fillId="2" borderId="0" xfId="4" quotePrefix="1" applyFont="1" applyFill="1" applyAlignment="1">
      <alignment horizontal="left"/>
    </xf>
    <xf numFmtId="37" fontId="7" fillId="2" borderId="0" xfId="4" quotePrefix="1" applyFont="1" applyFill="1" applyAlignment="1">
      <alignment horizontal="left"/>
    </xf>
    <xf numFmtId="180" fontId="9" fillId="3" borderId="0" xfId="0" applyNumberFormat="1" applyFont="1" applyFill="1" applyAlignment="1">
      <alignment vertical="center"/>
    </xf>
    <xf numFmtId="37" fontId="7" fillId="6" borderId="0" xfId="4" applyFont="1" applyFill="1" applyAlignment="1">
      <alignment horizontal="left"/>
    </xf>
    <xf numFmtId="0" fontId="6" fillId="2" borderId="0" xfId="4" applyNumberFormat="1" applyFont="1" applyFill="1" applyAlignment="1">
      <alignment horizontal="right"/>
    </xf>
    <xf numFmtId="0" fontId="6" fillId="2" borderId="0" xfId="4" applyNumberFormat="1" applyFont="1" applyFill="1"/>
    <xf numFmtId="37" fontId="6" fillId="2" borderId="0" xfId="4" quotePrefix="1" applyFont="1" applyFill="1" applyAlignment="1">
      <alignment horizontal="right"/>
    </xf>
    <xf numFmtId="0" fontId="29" fillId="3" borderId="0" xfId="0" applyFont="1" applyFill="1" applyAlignment="1">
      <alignment horizontal="center" vertical="center"/>
    </xf>
    <xf numFmtId="185" fontId="6" fillId="0" borderId="201" xfId="0" applyNumberFormat="1" applyFont="1" applyBorder="1"/>
    <xf numFmtId="182" fontId="6" fillId="0" borderId="201" xfId="0" applyNumberFormat="1" applyFont="1" applyBorder="1"/>
    <xf numFmtId="0" fontId="6" fillId="0" borderId="201" xfId="0" applyFont="1" applyBorder="1"/>
    <xf numFmtId="180" fontId="3" fillId="0" borderId="0" xfId="0" applyNumberFormat="1" applyFont="1"/>
    <xf numFmtId="0" fontId="6" fillId="3" borderId="0" xfId="0" applyFont="1" applyFill="1"/>
    <xf numFmtId="0" fontId="6" fillId="3" borderId="0" xfId="0" applyFont="1" applyFill="1" applyAlignment="1">
      <alignment vertical="center" wrapText="1"/>
    </xf>
    <xf numFmtId="0" fontId="3" fillId="3" borderId="0" xfId="0" applyFont="1" applyFill="1" applyAlignment="1">
      <alignment vertical="top"/>
    </xf>
    <xf numFmtId="180" fontId="3" fillId="3" borderId="0" xfId="0" applyNumberFormat="1" applyFont="1" applyFill="1" applyAlignment="1">
      <alignment horizontal="right" vertical="center"/>
    </xf>
    <xf numFmtId="0" fontId="6" fillId="3" borderId="0" xfId="0" applyFont="1" applyFill="1" applyAlignment="1">
      <alignment vertical="center"/>
    </xf>
    <xf numFmtId="0" fontId="6" fillId="3" borderId="0" xfId="0" applyFont="1" applyFill="1" applyAlignment="1">
      <alignment horizontal="left"/>
    </xf>
    <xf numFmtId="0" fontId="7" fillId="3" borderId="0" xfId="0" applyFont="1" applyFill="1" applyAlignment="1">
      <alignment horizontal="left"/>
    </xf>
    <xf numFmtId="0" fontId="6" fillId="0" borderId="0" xfId="0" applyFont="1"/>
    <xf numFmtId="180" fontId="9" fillId="0" borderId="0" xfId="0" applyNumberFormat="1" applyFont="1"/>
    <xf numFmtId="0" fontId="7" fillId="0" borderId="0" xfId="0" applyFont="1"/>
    <xf numFmtId="180" fontId="9" fillId="0" borderId="0" xfId="0" applyNumberFormat="1" applyFont="1" applyAlignment="1">
      <alignment vertical="center"/>
    </xf>
    <xf numFmtId="0" fontId="7" fillId="0" borderId="0" xfId="0" applyFont="1" applyAlignment="1">
      <alignment vertical="center"/>
    </xf>
    <xf numFmtId="182" fontId="6" fillId="0" borderId="0" xfId="0" applyNumberFormat="1" applyFont="1"/>
    <xf numFmtId="1" fontId="6" fillId="0" borderId="0" xfId="0" applyNumberFormat="1" applyFont="1" applyAlignment="1">
      <alignment horizontal="right"/>
    </xf>
    <xf numFmtId="0" fontId="6" fillId="0" borderId="0" xfId="0" applyFont="1" applyAlignment="1">
      <alignment horizontal="left"/>
    </xf>
    <xf numFmtId="0" fontId="16" fillId="0" borderId="0" xfId="0" applyFont="1"/>
    <xf numFmtId="185" fontId="6" fillId="3" borderId="0" xfId="0" applyNumberFormat="1" applyFont="1" applyFill="1"/>
    <xf numFmtId="164" fontId="7" fillId="0" borderId="201" xfId="0" applyNumberFormat="1" applyFont="1" applyBorder="1" applyAlignment="1">
      <alignment horizontal="right"/>
    </xf>
    <xf numFmtId="0" fontId="7" fillId="0" borderId="201" xfId="0" applyFont="1" applyBorder="1"/>
    <xf numFmtId="180" fontId="6" fillId="0" borderId="0" xfId="0" applyNumberFormat="1" applyFont="1"/>
    <xf numFmtId="180" fontId="6" fillId="3" borderId="0" xfId="0" applyNumberFormat="1" applyFont="1" applyFill="1"/>
    <xf numFmtId="0" fontId="6" fillId="0" borderId="0" xfId="0" applyFont="1" applyAlignment="1">
      <alignment vertical="center"/>
    </xf>
    <xf numFmtId="180" fontId="6" fillId="0" borderId="0" xfId="0" applyNumberFormat="1" applyFont="1" applyAlignment="1">
      <alignment vertical="center"/>
    </xf>
    <xf numFmtId="37" fontId="3" fillId="3" borderId="0" xfId="4" applyFont="1" applyFill="1" applyAlignment="1">
      <alignment horizontal="right" vertical="center"/>
    </xf>
    <xf numFmtId="180" fontId="6" fillId="3" borderId="0" xfId="0" applyNumberFormat="1" applyFont="1" applyFill="1" applyAlignment="1">
      <alignment vertical="center"/>
    </xf>
    <xf numFmtId="37" fontId="9" fillId="3" borderId="0" xfId="4" applyFont="1" applyFill="1" applyAlignment="1">
      <alignment horizontal="right"/>
    </xf>
    <xf numFmtId="180" fontId="7" fillId="3" borderId="0" xfId="0" applyNumberFormat="1" applyFont="1" applyFill="1" applyAlignment="1">
      <alignment vertical="center"/>
    </xf>
    <xf numFmtId="0" fontId="7" fillId="3" borderId="0" xfId="0" applyFont="1" applyFill="1"/>
    <xf numFmtId="180" fontId="7" fillId="0" borderId="0" xfId="0" applyNumberFormat="1" applyFont="1" applyAlignment="1">
      <alignment vertical="center"/>
    </xf>
    <xf numFmtId="180" fontId="7" fillId="0" borderId="0" xfId="0" applyNumberFormat="1" applyFont="1"/>
    <xf numFmtId="0" fontId="8" fillId="0" borderId="0" xfId="0" applyFont="1"/>
    <xf numFmtId="0" fontId="6" fillId="0" borderId="205" xfId="0" applyFont="1" applyBorder="1" applyAlignment="1">
      <alignment horizontal="left"/>
    </xf>
    <xf numFmtId="0" fontId="29" fillId="3" borderId="0" xfId="0" applyFont="1" applyFill="1" applyAlignment="1">
      <alignment horizontal="center"/>
    </xf>
    <xf numFmtId="185" fontId="6" fillId="0" borderId="0" xfId="0" applyNumberFormat="1" applyFont="1"/>
    <xf numFmtId="180" fontId="6" fillId="3" borderId="0" xfId="0" applyNumberFormat="1" applyFont="1" applyFill="1" applyAlignment="1">
      <alignment horizontal="right"/>
    </xf>
    <xf numFmtId="180" fontId="3" fillId="0" borderId="0" xfId="0" applyNumberFormat="1" applyFont="1" applyAlignment="1">
      <alignment vertical="center"/>
    </xf>
    <xf numFmtId="180" fontId="13" fillId="3" borderId="0" xfId="0" applyNumberFormat="1" applyFont="1" applyFill="1" applyAlignment="1">
      <alignment horizontal="right" vertical="center"/>
    </xf>
    <xf numFmtId="180" fontId="3" fillId="3" borderId="0" xfId="0" applyNumberFormat="1" applyFont="1" applyFill="1" applyAlignment="1">
      <alignment horizontal="right"/>
    </xf>
    <xf numFmtId="180" fontId="7" fillId="3" borderId="0" xfId="0" applyNumberFormat="1" applyFont="1" applyFill="1" applyAlignment="1">
      <alignment horizontal="right"/>
    </xf>
    <xf numFmtId="0" fontId="7" fillId="3" borderId="0" xfId="0" applyFont="1" applyFill="1" applyAlignment="1">
      <alignment vertical="center"/>
    </xf>
    <xf numFmtId="180" fontId="7" fillId="3" borderId="0" xfId="0" applyNumberFormat="1" applyFont="1" applyFill="1" applyAlignment="1">
      <alignment horizontal="right" vertical="center"/>
    </xf>
    <xf numFmtId="37" fontId="6" fillId="2" borderId="0" xfId="4" applyFont="1" applyFill="1" applyAlignment="1">
      <alignment horizontal="left"/>
    </xf>
    <xf numFmtId="180" fontId="9" fillId="3" borderId="0" xfId="0" applyNumberFormat="1" applyFont="1" applyFill="1" applyAlignment="1">
      <alignment horizontal="right"/>
    </xf>
    <xf numFmtId="0" fontId="50" fillId="3" borderId="0" xfId="0" applyFont="1" applyFill="1" applyAlignment="1">
      <alignment horizontal="center" vertical="center"/>
    </xf>
    <xf numFmtId="3" fontId="3" fillId="0" borderId="0" xfId="0" applyNumberFormat="1" applyFont="1"/>
    <xf numFmtId="3" fontId="6" fillId="0" borderId="0" xfId="0" applyNumberFormat="1" applyFont="1"/>
    <xf numFmtId="0" fontId="6" fillId="3" borderId="0" xfId="0" applyFont="1" applyFill="1" applyAlignment="1">
      <alignment horizontal="right"/>
    </xf>
    <xf numFmtId="0" fontId="6" fillId="3" borderId="0" xfId="0" applyFont="1" applyFill="1" applyAlignment="1">
      <alignment horizontal="right" vertical="center"/>
    </xf>
    <xf numFmtId="0" fontId="6" fillId="2" borderId="0" xfId="0" applyFont="1" applyFill="1" applyAlignment="1">
      <alignment horizontal="left"/>
    </xf>
    <xf numFmtId="37" fontId="3" fillId="0" borderId="0" xfId="0" applyNumberFormat="1" applyFont="1"/>
    <xf numFmtId="0" fontId="34" fillId="0" borderId="0" xfId="0" applyFont="1"/>
    <xf numFmtId="164" fontId="6" fillId="3" borderId="0" xfId="4" applyNumberFormat="1" applyFont="1" applyFill="1"/>
    <xf numFmtId="180" fontId="13" fillId="3" borderId="0" xfId="0" applyNumberFormat="1" applyFont="1" applyFill="1"/>
    <xf numFmtId="37" fontId="6" fillId="3" borderId="0" xfId="4" applyFont="1" applyFill="1" applyAlignment="1">
      <alignment horizontal="left" wrapText="1"/>
    </xf>
    <xf numFmtId="37" fontId="7" fillId="3" borderId="0" xfId="4" applyFont="1" applyFill="1" applyAlignment="1">
      <alignment horizontal="left"/>
    </xf>
    <xf numFmtId="164" fontId="6" fillId="3" borderId="0" xfId="4" applyNumberFormat="1" applyFont="1" applyFill="1" applyAlignment="1">
      <alignment vertical="center"/>
    </xf>
    <xf numFmtId="180" fontId="7" fillId="3" borderId="0" xfId="4" applyNumberFormat="1" applyFont="1" applyFill="1"/>
    <xf numFmtId="185" fontId="6" fillId="3" borderId="201" xfId="0" applyNumberFormat="1" applyFont="1" applyFill="1" applyBorder="1"/>
    <xf numFmtId="164" fontId="7" fillId="3" borderId="201" xfId="0" applyNumberFormat="1" applyFont="1" applyFill="1" applyBorder="1" applyAlignment="1">
      <alignment horizontal="right"/>
    </xf>
    <xf numFmtId="164" fontId="6" fillId="3" borderId="0" xfId="0" applyNumberFormat="1" applyFont="1" applyFill="1"/>
    <xf numFmtId="0" fontId="2" fillId="3" borderId="0" xfId="7" applyFill="1" applyAlignment="1">
      <alignment wrapText="1"/>
    </xf>
    <xf numFmtId="0" fontId="3" fillId="3" borderId="0" xfId="7" applyFont="1" applyFill="1" applyAlignment="1">
      <alignment wrapText="1"/>
    </xf>
    <xf numFmtId="0" fontId="3" fillId="3" borderId="0" xfId="7" applyFont="1" applyFill="1" applyAlignment="1">
      <alignment horizontal="left"/>
    </xf>
    <xf numFmtId="0" fontId="9" fillId="3" borderId="0" xfId="7" applyFont="1" applyFill="1" applyAlignment="1">
      <alignment horizontal="center" vertical="center"/>
    </xf>
    <xf numFmtId="0" fontId="3" fillId="3" borderId="0" xfId="7" applyFont="1" applyFill="1" applyAlignment="1">
      <alignment horizontal="left" vertical="center"/>
    </xf>
    <xf numFmtId="185" fontId="6" fillId="0" borderId="0" xfId="4" applyNumberFormat="1" applyFont="1"/>
    <xf numFmtId="171" fontId="3" fillId="2" borderId="0" xfId="4" applyNumberFormat="1" applyFont="1" applyFill="1"/>
    <xf numFmtId="171" fontId="3" fillId="3" borderId="0" xfId="7" applyNumberFormat="1" applyFont="1" applyFill="1"/>
    <xf numFmtId="37" fontId="6" fillId="2" borderId="0" xfId="4" applyFont="1" applyFill="1" applyAlignment="1">
      <alignment horizontal="left" indent="1"/>
    </xf>
    <xf numFmtId="37" fontId="6" fillId="6" borderId="0" xfId="4" applyFont="1" applyFill="1" applyAlignment="1">
      <alignment horizontal="left" indent="1"/>
    </xf>
    <xf numFmtId="0" fontId="3" fillId="3" borderId="0" xfId="10" applyFont="1" applyFill="1"/>
    <xf numFmtId="165" fontId="3" fillId="3" borderId="213" xfId="4" applyNumberFormat="1" applyFont="1" applyFill="1" applyBorder="1" applyAlignment="1">
      <alignment horizontal="center"/>
    </xf>
    <xf numFmtId="37" fontId="9" fillId="3" borderId="213" xfId="4" applyFont="1" applyFill="1" applyBorder="1"/>
    <xf numFmtId="165" fontId="3" fillId="3" borderId="0" xfId="10" applyNumberFormat="1" applyFont="1" applyFill="1" applyAlignment="1">
      <alignment horizontal="right" vertical="center"/>
    </xf>
    <xf numFmtId="37" fontId="3" fillId="3" borderId="0" xfId="4" applyFont="1" applyFill="1" applyAlignment="1">
      <alignment horizontal="left" vertical="top"/>
    </xf>
    <xf numFmtId="165" fontId="3" fillId="3" borderId="0" xfId="11" applyNumberFormat="1" applyFont="1" applyFill="1" applyAlignment="1">
      <alignment horizontal="right" vertical="center"/>
    </xf>
    <xf numFmtId="37" fontId="9" fillId="3" borderId="0" xfId="4" applyFont="1" applyFill="1" applyAlignment="1">
      <alignment horizontal="right" vertical="center" indent="2"/>
    </xf>
    <xf numFmtId="0" fontId="3" fillId="3" borderId="0" xfId="10" applyFont="1" applyFill="1" applyAlignment="1">
      <alignment horizontal="right"/>
    </xf>
    <xf numFmtId="0" fontId="9" fillId="3" borderId="205" xfId="10" applyFont="1" applyFill="1" applyBorder="1" applyAlignment="1">
      <alignment horizontal="left" vertical="center" indent="1"/>
    </xf>
    <xf numFmtId="37" fontId="16" fillId="3" borderId="0" xfId="4" applyFont="1" applyFill="1"/>
    <xf numFmtId="0" fontId="29" fillId="3" borderId="0" xfId="7" applyFont="1" applyFill="1" applyAlignment="1">
      <alignment horizontal="center" vertical="center"/>
    </xf>
    <xf numFmtId="0" fontId="51" fillId="3" borderId="0" xfId="7" applyFont="1" applyFill="1"/>
    <xf numFmtId="185" fontId="6" fillId="3" borderId="201" xfId="7" applyNumberFormat="1" applyFont="1" applyFill="1" applyBorder="1"/>
    <xf numFmtId="182" fontId="6" fillId="3" borderId="201" xfId="7" applyNumberFormat="1" applyFont="1" applyFill="1" applyBorder="1"/>
    <xf numFmtId="186" fontId="3" fillId="3" borderId="0" xfId="7" applyNumberFormat="1" applyFont="1" applyFill="1" applyAlignment="1">
      <alignment vertical="center"/>
    </xf>
    <xf numFmtId="0" fontId="3" fillId="3" borderId="0" xfId="7" applyFont="1" applyFill="1" applyAlignment="1">
      <alignment horizontal="right" vertical="center"/>
    </xf>
    <xf numFmtId="0" fontId="3" fillId="3" borderId="0" xfId="7" applyFont="1" applyFill="1" applyAlignment="1">
      <alignment vertical="center"/>
    </xf>
    <xf numFmtId="0" fontId="6" fillId="3" borderId="0" xfId="7" applyFont="1" applyFill="1" applyAlignment="1">
      <alignment wrapText="1"/>
    </xf>
    <xf numFmtId="0" fontId="6" fillId="3" borderId="0" xfId="7" applyFont="1" applyFill="1" applyAlignment="1">
      <alignment vertical="center"/>
    </xf>
    <xf numFmtId="0" fontId="3" fillId="3" borderId="0" xfId="7" applyFont="1" applyFill="1" applyAlignment="1">
      <alignment horizontal="right"/>
    </xf>
    <xf numFmtId="0" fontId="3" fillId="0" borderId="0" xfId="7" applyFont="1" applyAlignment="1">
      <alignment horizontal="center" vertical="center"/>
    </xf>
    <xf numFmtId="0" fontId="3" fillId="0" borderId="213" xfId="7" applyFont="1" applyBorder="1" applyAlignment="1">
      <alignment horizontal="center" vertical="center"/>
    </xf>
    <xf numFmtId="185" fontId="6" fillId="0" borderId="213" xfId="7" applyNumberFormat="1" applyFont="1" applyBorder="1" applyAlignment="1">
      <alignment horizontal="center" vertical="center"/>
    </xf>
    <xf numFmtId="182" fontId="6" fillId="0" borderId="213" xfId="7" applyNumberFormat="1" applyFont="1" applyBorder="1" applyAlignment="1">
      <alignment horizontal="center" vertical="center"/>
    </xf>
    <xf numFmtId="0" fontId="6" fillId="0" borderId="213" xfId="7" applyFont="1" applyBorder="1"/>
    <xf numFmtId="186" fontId="7" fillId="0" borderId="0" xfId="7" applyNumberFormat="1" applyFont="1" applyAlignment="1">
      <alignment horizontal="right"/>
    </xf>
    <xf numFmtId="0" fontId="7" fillId="0" borderId="0" xfId="7" applyFont="1" applyAlignment="1">
      <alignment horizontal="left" indent="2"/>
    </xf>
    <xf numFmtId="165" fontId="3" fillId="0" borderId="0" xfId="7" applyNumberFormat="1" applyFont="1"/>
    <xf numFmtId="186" fontId="6" fillId="0" borderId="0" xfId="7" applyNumberFormat="1" applyFont="1" applyAlignment="1">
      <alignment horizontal="right"/>
    </xf>
    <xf numFmtId="0" fontId="6" fillId="0" borderId="0" xfId="7" applyFont="1" applyAlignment="1">
      <alignment horizontal="left" indent="3"/>
    </xf>
    <xf numFmtId="180" fontId="6" fillId="0" borderId="0" xfId="7" applyNumberFormat="1" applyFont="1"/>
    <xf numFmtId="186" fontId="3" fillId="0" borderId="0" xfId="7" applyNumberFormat="1" applyFont="1" applyAlignment="1">
      <alignment vertical="center"/>
    </xf>
    <xf numFmtId="0" fontId="6" fillId="0" borderId="0" xfId="7" applyFont="1" applyAlignment="1">
      <alignment horizontal="left" vertical="center" indent="3"/>
    </xf>
    <xf numFmtId="0" fontId="6" fillId="2" borderId="0" xfId="7" applyFont="1" applyFill="1" applyAlignment="1">
      <alignment horizontal="left" indent="3"/>
    </xf>
    <xf numFmtId="186" fontId="9" fillId="0" borderId="0" xfId="7" applyNumberFormat="1" applyFont="1" applyAlignment="1">
      <alignment vertical="center"/>
    </xf>
    <xf numFmtId="0" fontId="7" fillId="2" borderId="0" xfId="7" applyFont="1" applyFill="1" applyAlignment="1">
      <alignment horizontal="left" indent="2"/>
    </xf>
    <xf numFmtId="186" fontId="7" fillId="0" borderId="0" xfId="7" applyNumberFormat="1" applyFont="1"/>
    <xf numFmtId="0" fontId="7" fillId="0" borderId="0" xfId="7" applyFont="1" applyAlignment="1">
      <alignment horizontal="left" indent="1"/>
    </xf>
    <xf numFmtId="0" fontId="3" fillId="7" borderId="221" xfId="7" applyFont="1" applyFill="1" applyBorder="1" applyAlignment="1">
      <alignment vertical="center"/>
    </xf>
    <xf numFmtId="180" fontId="6" fillId="7" borderId="221" xfId="7" applyNumberFormat="1" applyFont="1" applyFill="1" applyBorder="1" applyAlignment="1">
      <alignment vertical="center"/>
    </xf>
    <xf numFmtId="0" fontId="7" fillId="7" borderId="221" xfId="7" applyFont="1" applyFill="1" applyBorder="1" applyAlignment="1">
      <alignment vertical="center"/>
    </xf>
    <xf numFmtId="165" fontId="6" fillId="0" borderId="0" xfId="7" applyNumberFormat="1" applyFont="1" applyAlignment="1">
      <alignment vertical="center"/>
    </xf>
    <xf numFmtId="0" fontId="6" fillId="0" borderId="0" xfId="7" applyFont="1" applyAlignment="1">
      <alignment horizontal="left" vertical="center" indent="1"/>
    </xf>
    <xf numFmtId="165" fontId="6" fillId="0" borderId="0" xfId="7" applyNumberFormat="1" applyFont="1"/>
    <xf numFmtId="0" fontId="6" fillId="0" borderId="0" xfId="7" applyFont="1" applyAlignment="1">
      <alignment horizontal="left" indent="1"/>
    </xf>
    <xf numFmtId="0" fontId="7" fillId="0" borderId="0" xfId="7" applyFont="1" applyAlignment="1">
      <alignment vertical="center"/>
    </xf>
    <xf numFmtId="0" fontId="6" fillId="7" borderId="221" xfId="7" applyFont="1" applyFill="1" applyBorder="1" applyAlignment="1">
      <alignment vertical="center"/>
    </xf>
    <xf numFmtId="182" fontId="6" fillId="7" borderId="221" xfId="7" applyNumberFormat="1" applyFont="1" applyFill="1" applyBorder="1" applyAlignment="1">
      <alignment vertical="center"/>
    </xf>
    <xf numFmtId="186" fontId="6" fillId="0" borderId="0" xfId="7" applyNumberFormat="1" applyFont="1"/>
    <xf numFmtId="165" fontId="3" fillId="3" borderId="0" xfId="4" applyNumberFormat="1" applyFont="1" applyFill="1" applyAlignment="1">
      <alignment horizontal="right" vertical="center"/>
    </xf>
    <xf numFmtId="165" fontId="41" fillId="3" borderId="0" xfId="11" applyNumberFormat="1" applyFont="1" applyFill="1" applyAlignment="1">
      <alignment horizontal="right" vertical="center"/>
    </xf>
    <xf numFmtId="0" fontId="13" fillId="3" borderId="0" xfId="7" applyFont="1" applyFill="1" applyAlignment="1">
      <alignment horizontal="left" vertical="center" indent="1"/>
    </xf>
    <xf numFmtId="165" fontId="3" fillId="3" borderId="0" xfId="4" applyNumberFormat="1" applyFont="1" applyFill="1" applyAlignment="1">
      <alignment horizontal="left" vertical="center" indent="1"/>
    </xf>
    <xf numFmtId="165" fontId="52" fillId="7" borderId="221" xfId="11" applyNumberFormat="1" applyFont="1" applyFill="1" applyBorder="1" applyAlignment="1">
      <alignment horizontal="center" vertical="center"/>
    </xf>
    <xf numFmtId="165" fontId="52" fillId="7" borderId="221" xfId="4" applyNumberFormat="1" applyFont="1" applyFill="1" applyBorder="1" applyAlignment="1">
      <alignment horizontal="center" vertical="center"/>
    </xf>
    <xf numFmtId="165" fontId="53" fillId="7" borderId="221" xfId="11" applyNumberFormat="1" applyFont="1" applyFill="1" applyBorder="1" applyAlignment="1">
      <alignment horizontal="center" vertical="center"/>
    </xf>
    <xf numFmtId="0" fontId="9" fillId="7" borderId="221" xfId="12" applyFont="1" applyFill="1" applyBorder="1" applyAlignment="1">
      <alignment horizontal="left" vertical="center"/>
    </xf>
    <xf numFmtId="165" fontId="52" fillId="3" borderId="0" xfId="11" applyNumberFormat="1" applyFont="1" applyFill="1" applyAlignment="1">
      <alignment horizontal="center" vertical="center"/>
    </xf>
    <xf numFmtId="165" fontId="52" fillId="3" borderId="0" xfId="4" applyNumberFormat="1" applyFont="1" applyFill="1" applyAlignment="1">
      <alignment horizontal="center" vertical="center"/>
    </xf>
    <xf numFmtId="165" fontId="53" fillId="3" borderId="0" xfId="11" applyNumberFormat="1" applyFont="1" applyFill="1" applyAlignment="1">
      <alignment horizontal="center" vertical="center"/>
    </xf>
    <xf numFmtId="0" fontId="54" fillId="3" borderId="0" xfId="7" applyFont="1" applyFill="1"/>
    <xf numFmtId="0" fontId="3" fillId="0" borderId="0" xfId="12" applyFont="1" applyAlignment="1">
      <alignment horizontal="left" vertical="center" indent="1"/>
    </xf>
    <xf numFmtId="0" fontId="9" fillId="7" borderId="221" xfId="12" applyFont="1" applyFill="1" applyBorder="1" applyAlignment="1">
      <alignment vertical="center"/>
    </xf>
    <xf numFmtId="0" fontId="6" fillId="0" borderId="0" xfId="7" applyFont="1" applyAlignment="1">
      <alignment vertical="center"/>
    </xf>
    <xf numFmtId="180" fontId="6" fillId="0" borderId="0" xfId="7" applyNumberFormat="1" applyFont="1" applyAlignment="1">
      <alignment vertical="center"/>
    </xf>
    <xf numFmtId="0" fontId="9" fillId="7" borderId="221" xfId="7" applyFont="1" applyFill="1" applyBorder="1" applyAlignment="1">
      <alignment vertical="center"/>
    </xf>
    <xf numFmtId="186" fontId="9" fillId="7" borderId="221" xfId="7" applyNumberFormat="1" applyFont="1" applyFill="1" applyBorder="1" applyAlignment="1">
      <alignment vertical="center"/>
    </xf>
    <xf numFmtId="0" fontId="3" fillId="0" borderId="0" xfId="7" applyFont="1" applyAlignment="1">
      <alignment horizontal="left" indent="1"/>
    </xf>
    <xf numFmtId="186" fontId="6" fillId="0" borderId="0" xfId="7" applyNumberFormat="1" applyFont="1" applyAlignment="1">
      <alignment vertical="center"/>
    </xf>
    <xf numFmtId="0" fontId="6" fillId="2" borderId="0" xfId="7" applyFont="1" applyFill="1" applyAlignment="1">
      <alignment horizontal="left" indent="1"/>
    </xf>
    <xf numFmtId="0" fontId="9" fillId="7" borderId="221" xfId="7" applyFont="1" applyFill="1" applyBorder="1" applyAlignment="1">
      <alignment horizontal="left" vertical="center"/>
    </xf>
    <xf numFmtId="186" fontId="7" fillId="0" borderId="0" xfId="7" applyNumberFormat="1" applyFont="1" applyAlignment="1">
      <alignment vertical="center"/>
    </xf>
    <xf numFmtId="0" fontId="8" fillId="0" borderId="0" xfId="7" applyFont="1"/>
    <xf numFmtId="0" fontId="6" fillId="0" borderId="205" xfId="7" applyFont="1" applyBorder="1" applyAlignment="1">
      <alignment horizontal="left"/>
    </xf>
    <xf numFmtId="37" fontId="51" fillId="0" borderId="0" xfId="4" applyFont="1"/>
    <xf numFmtId="37" fontId="51" fillId="3" borderId="0" xfId="4" applyFont="1" applyFill="1"/>
    <xf numFmtId="37" fontId="3" fillId="2" borderId="0" xfId="4" applyFont="1" applyFill="1" applyAlignment="1">
      <alignment vertical="center"/>
    </xf>
    <xf numFmtId="2" fontId="3" fillId="2" borderId="0" xfId="4" applyNumberFormat="1" applyFont="1" applyFill="1" applyAlignment="1">
      <alignment vertical="center"/>
    </xf>
    <xf numFmtId="171" fontId="3" fillId="2" borderId="0" xfId="4" applyNumberFormat="1" applyFont="1" applyFill="1" applyAlignment="1">
      <alignment horizontal="right" vertical="center"/>
    </xf>
    <xf numFmtId="37" fontId="6" fillId="2" borderId="0" xfId="4" applyFont="1" applyFill="1" applyAlignment="1">
      <alignment horizontal="left" vertical="center" indent="1"/>
    </xf>
    <xf numFmtId="171" fontId="9" fillId="7" borderId="221" xfId="4" applyNumberFormat="1" applyFont="1" applyFill="1" applyBorder="1" applyAlignment="1">
      <alignment horizontal="right" vertical="center"/>
    </xf>
    <xf numFmtId="37" fontId="7" fillId="7" borderId="221" xfId="4" applyFont="1" applyFill="1" applyBorder="1" applyAlignment="1">
      <alignment horizontal="left" vertical="center"/>
    </xf>
    <xf numFmtId="171" fontId="3" fillId="2" borderId="0" xfId="4" applyNumberFormat="1" applyFont="1" applyFill="1" applyAlignment="1">
      <alignment horizontal="right"/>
    </xf>
    <xf numFmtId="37" fontId="6" fillId="2" borderId="0" xfId="4" quotePrefix="1" applyFont="1" applyFill="1" applyAlignment="1">
      <alignment horizontal="left" vertical="center" indent="1"/>
    </xf>
    <xf numFmtId="37" fontId="6" fillId="3" borderId="0" xfId="4" quotePrefix="1" applyFont="1" applyFill="1" applyAlignment="1">
      <alignment horizontal="left" vertical="center" indent="1"/>
    </xf>
    <xf numFmtId="37" fontId="7" fillId="7" borderId="221" xfId="4" applyFont="1" applyFill="1" applyBorder="1" applyAlignment="1">
      <alignment vertical="center"/>
    </xf>
    <xf numFmtId="37" fontId="6" fillId="6" borderId="0" xfId="4" applyFont="1" applyFill="1" applyAlignment="1">
      <alignment horizontal="left" vertical="center" indent="1"/>
    </xf>
    <xf numFmtId="171" fontId="7" fillId="7" borderId="221" xfId="4" applyNumberFormat="1" applyFont="1" applyFill="1" applyBorder="1" applyAlignment="1">
      <alignment horizontal="right" vertical="center"/>
    </xf>
    <xf numFmtId="0" fontId="31" fillId="3" borderId="0" xfId="4" applyNumberFormat="1" applyFont="1" applyFill="1" applyAlignment="1">
      <alignment horizontal="center" vertical="center"/>
    </xf>
    <xf numFmtId="37" fontId="31" fillId="3" borderId="0" xfId="4" quotePrefix="1" applyFont="1" applyFill="1" applyAlignment="1">
      <alignment vertical="center"/>
    </xf>
    <xf numFmtId="37" fontId="6" fillId="2" borderId="0" xfId="4" applyFont="1" applyFill="1" applyAlignment="1">
      <alignment horizontal="right"/>
    </xf>
    <xf numFmtId="184" fontId="6" fillId="2" borderId="0" xfId="4" applyNumberFormat="1" applyFont="1" applyFill="1" applyAlignment="1">
      <alignment horizontal="left"/>
    </xf>
    <xf numFmtId="3" fontId="6" fillId="3" borderId="0" xfId="7" applyNumberFormat="1" applyFont="1" applyFill="1"/>
    <xf numFmtId="185" fontId="6" fillId="3" borderId="0" xfId="7" applyNumberFormat="1" applyFont="1" applyFill="1"/>
    <xf numFmtId="186" fontId="7" fillId="3" borderId="0" xfId="7" applyNumberFormat="1" applyFont="1" applyFill="1" applyAlignment="1">
      <alignment horizontal="right" indent="1"/>
    </xf>
    <xf numFmtId="165" fontId="9" fillId="3" borderId="0" xfId="7" applyNumberFormat="1" applyFont="1" applyFill="1" applyAlignment="1">
      <alignment horizontal="right" indent="1"/>
    </xf>
    <xf numFmtId="0" fontId="9" fillId="3" borderId="0" xfId="7" applyFont="1" applyFill="1" applyAlignment="1">
      <alignment horizontal="right" indent="1"/>
    </xf>
    <xf numFmtId="0" fontId="7" fillId="3" borderId="0" xfId="7" applyFont="1" applyFill="1" applyAlignment="1">
      <alignment horizontal="left" indent="2"/>
    </xf>
    <xf numFmtId="186" fontId="6" fillId="3" borderId="0" xfId="7" applyNumberFormat="1" applyFont="1" applyFill="1" applyAlignment="1">
      <alignment horizontal="right" indent="1"/>
    </xf>
    <xf numFmtId="0" fontId="3" fillId="3" borderId="0" xfId="7" applyFont="1" applyFill="1" applyAlignment="1">
      <alignment horizontal="right" indent="1"/>
    </xf>
    <xf numFmtId="0" fontId="6" fillId="3" borderId="0" xfId="7" applyFont="1" applyFill="1" applyAlignment="1">
      <alignment horizontal="left" indent="3"/>
    </xf>
    <xf numFmtId="186" fontId="3" fillId="3" borderId="0" xfId="7" applyNumberFormat="1" applyFont="1" applyFill="1" applyAlignment="1">
      <alignment horizontal="right" vertical="center" indent="1"/>
    </xf>
    <xf numFmtId="0" fontId="6" fillId="3" borderId="0" xfId="7" applyFont="1" applyFill="1" applyAlignment="1">
      <alignment horizontal="left" vertical="center" indent="3"/>
    </xf>
    <xf numFmtId="186" fontId="9" fillId="3" borderId="0" xfId="7" applyNumberFormat="1" applyFont="1" applyFill="1" applyAlignment="1">
      <alignment horizontal="right" vertical="center" indent="1"/>
    </xf>
    <xf numFmtId="0" fontId="9" fillId="0" borderId="0" xfId="7" applyFont="1" applyAlignment="1">
      <alignment horizontal="right" indent="1"/>
    </xf>
    <xf numFmtId="0" fontId="7" fillId="3" borderId="0" xfId="7" applyFont="1" applyFill="1" applyAlignment="1">
      <alignment horizontal="left" indent="1"/>
    </xf>
    <xf numFmtId="186" fontId="6" fillId="3" borderId="0" xfId="7" applyNumberFormat="1" applyFont="1" applyFill="1" applyAlignment="1">
      <alignment horizontal="right"/>
    </xf>
    <xf numFmtId="0" fontId="6" fillId="3" borderId="0" xfId="7" applyFont="1" applyFill="1" applyAlignment="1">
      <alignment horizontal="left" indent="1"/>
    </xf>
    <xf numFmtId="165" fontId="6" fillId="3" borderId="0" xfId="7" applyNumberFormat="1" applyFont="1" applyFill="1" applyAlignment="1">
      <alignment horizontal="right" vertical="center" indent="1"/>
    </xf>
    <xf numFmtId="165" fontId="3" fillId="3" borderId="0" xfId="7" applyNumberFormat="1" applyFont="1" applyFill="1" applyAlignment="1">
      <alignment horizontal="right" indent="1"/>
    </xf>
    <xf numFmtId="0" fontId="6" fillId="3" borderId="0" xfId="7" applyFont="1" applyFill="1" applyAlignment="1">
      <alignment horizontal="left" vertical="center" indent="1"/>
    </xf>
    <xf numFmtId="165" fontId="6" fillId="3" borderId="0" xfId="7" applyNumberFormat="1" applyFont="1" applyFill="1" applyAlignment="1">
      <alignment horizontal="right" indent="1"/>
    </xf>
    <xf numFmtId="0" fontId="3" fillId="3" borderId="0" xfId="12" applyFont="1" applyFill="1" applyAlignment="1">
      <alignment horizontal="left" vertical="center" indent="1"/>
    </xf>
    <xf numFmtId="0" fontId="6" fillId="3" borderId="0" xfId="7" applyFont="1" applyFill="1" applyAlignment="1">
      <alignment horizontal="right" indent="1"/>
    </xf>
    <xf numFmtId="186" fontId="6" fillId="7" borderId="221" xfId="7" applyNumberFormat="1" applyFont="1" applyFill="1" applyBorder="1" applyAlignment="1">
      <alignment horizontal="right"/>
    </xf>
    <xf numFmtId="0" fontId="3" fillId="7" borderId="221" xfId="7" applyFont="1" applyFill="1" applyBorder="1"/>
    <xf numFmtId="0" fontId="7" fillId="7" borderId="221" xfId="7" applyFont="1" applyFill="1" applyBorder="1" applyAlignment="1">
      <alignment horizontal="left" vertical="center"/>
    </xf>
    <xf numFmtId="0" fontId="2" fillId="3" borderId="0" xfId="7" applyFill="1" applyAlignment="1">
      <alignment vertical="center"/>
    </xf>
    <xf numFmtId="0" fontId="6" fillId="3" borderId="0" xfId="7" applyFont="1" applyFill="1" applyAlignment="1">
      <alignment horizontal="right" vertical="center" indent="1"/>
    </xf>
    <xf numFmtId="165" fontId="3" fillId="3" borderId="0" xfId="7" applyNumberFormat="1" applyFont="1" applyFill="1" applyAlignment="1">
      <alignment horizontal="right" vertical="center"/>
    </xf>
    <xf numFmtId="180" fontId="6" fillId="3" borderId="0" xfId="7" applyNumberFormat="1" applyFont="1" applyFill="1"/>
    <xf numFmtId="187" fontId="6" fillId="3" borderId="0" xfId="7" applyNumberFormat="1" applyFont="1" applyFill="1" applyAlignment="1">
      <alignment horizontal="right"/>
    </xf>
    <xf numFmtId="187" fontId="3" fillId="3" borderId="0" xfId="7" applyNumberFormat="1" applyFont="1" applyFill="1" applyAlignment="1">
      <alignment horizontal="right"/>
    </xf>
    <xf numFmtId="187" fontId="6" fillId="3" borderId="0" xfId="7" applyNumberFormat="1" applyFont="1" applyFill="1" applyAlignment="1">
      <alignment horizontal="right" vertical="center"/>
    </xf>
    <xf numFmtId="0" fontId="31" fillId="7" borderId="221" xfId="7" applyFont="1" applyFill="1" applyBorder="1" applyAlignment="1">
      <alignment horizontal="right" vertical="center" wrapText="1"/>
    </xf>
    <xf numFmtId="0" fontId="9" fillId="7" borderId="221" xfId="7" applyFont="1" applyFill="1" applyBorder="1" applyAlignment="1">
      <alignment vertical="center" wrapText="1"/>
    </xf>
    <xf numFmtId="186" fontId="7" fillId="3" borderId="0" xfId="7" applyNumberFormat="1" applyFont="1" applyFill="1" applyAlignment="1">
      <alignment horizontal="right" vertical="center"/>
    </xf>
    <xf numFmtId="0" fontId="7" fillId="3" borderId="0" xfId="7" applyFont="1" applyFill="1" applyAlignment="1">
      <alignment horizontal="right" vertical="center"/>
    </xf>
    <xf numFmtId="0" fontId="31" fillId="3" borderId="0" xfId="7" applyFont="1" applyFill="1" applyAlignment="1">
      <alignment vertical="center" wrapText="1"/>
    </xf>
    <xf numFmtId="37" fontId="39" fillId="2" borderId="0" xfId="4" applyFont="1" applyFill="1"/>
    <xf numFmtId="37" fontId="33" fillId="4" borderId="207" xfId="4" applyFont="1" applyFill="1" applyBorder="1" applyAlignment="1">
      <alignment horizontal="center" vertical="center"/>
    </xf>
    <xf numFmtId="0" fontId="33" fillId="4" borderId="207" xfId="7" applyFont="1" applyFill="1" applyBorder="1" applyAlignment="1">
      <alignment vertical="center" wrapText="1"/>
    </xf>
    <xf numFmtId="0" fontId="33" fillId="4" borderId="207" xfId="7" applyFont="1" applyFill="1" applyBorder="1" applyAlignment="1">
      <alignment horizontal="center" vertical="center" wrapText="1"/>
    </xf>
    <xf numFmtId="37" fontId="33" fillId="4" borderId="207" xfId="4" quotePrefix="1" applyFont="1" applyFill="1" applyBorder="1" applyAlignment="1">
      <alignment horizontal="center" vertical="center"/>
    </xf>
    <xf numFmtId="0" fontId="33" fillId="4" borderId="207" xfId="4" applyNumberFormat="1" applyFont="1" applyFill="1" applyBorder="1" applyAlignment="1">
      <alignment horizontal="center" vertical="center"/>
    </xf>
    <xf numFmtId="37" fontId="39" fillId="2" borderId="207" xfId="4" applyFont="1" applyFill="1" applyBorder="1"/>
    <xf numFmtId="0" fontId="33" fillId="4" borderId="207" xfId="7" applyFont="1" applyFill="1" applyBorder="1" applyAlignment="1">
      <alignment vertical="center"/>
    </xf>
    <xf numFmtId="49" fontId="33" fillId="4" borderId="207" xfId="7" applyNumberFormat="1" applyFont="1" applyFill="1" applyBorder="1" applyAlignment="1">
      <alignment horizontal="center" vertical="center" wrapText="1"/>
    </xf>
    <xf numFmtId="180" fontId="6" fillId="3" borderId="0" xfId="7" applyNumberFormat="1" applyFont="1" applyFill="1" applyAlignment="1">
      <alignment vertical="center"/>
    </xf>
    <xf numFmtId="164" fontId="6" fillId="3" borderId="0" xfId="7" applyNumberFormat="1" applyFont="1" applyFill="1"/>
    <xf numFmtId="182" fontId="3" fillId="2" borderId="0" xfId="7" applyNumberFormat="1" applyFont="1" applyFill="1"/>
    <xf numFmtId="0" fontId="3" fillId="2" borderId="0" xfId="7" applyFont="1" applyFill="1" applyAlignment="1">
      <alignment horizontal="center"/>
    </xf>
    <xf numFmtId="37" fontId="7" fillId="2" borderId="0" xfId="7" applyNumberFormat="1" applyFont="1" applyFill="1"/>
    <xf numFmtId="37" fontId="6" fillId="2" borderId="0" xfId="7" applyNumberFormat="1" applyFont="1" applyFill="1"/>
    <xf numFmtId="182" fontId="6" fillId="2" borderId="0" xfId="7" applyNumberFormat="1" applyFont="1" applyFill="1" applyAlignment="1">
      <alignment horizontal="left"/>
    </xf>
    <xf numFmtId="182" fontId="7" fillId="2" borderId="36" xfId="7" applyNumberFormat="1" applyFont="1" applyFill="1" applyBorder="1" applyAlignment="1">
      <alignment horizontal="left"/>
    </xf>
    <xf numFmtId="182" fontId="7" fillId="2" borderId="0" xfId="7" applyNumberFormat="1" applyFont="1" applyFill="1" applyAlignment="1">
      <alignment horizontal="left"/>
    </xf>
    <xf numFmtId="0" fontId="6" fillId="3" borderId="213" xfId="7" applyFont="1" applyFill="1" applyBorder="1"/>
    <xf numFmtId="0" fontId="6" fillId="3" borderId="0" xfId="7" applyFont="1" applyFill="1" applyAlignment="1">
      <alignment horizontal="right"/>
    </xf>
    <xf numFmtId="0" fontId="6" fillId="2" borderId="0" xfId="7" applyFont="1" applyFill="1" applyAlignment="1">
      <alignment vertical="top"/>
    </xf>
    <xf numFmtId="0" fontId="7" fillId="3" borderId="0" xfId="7" applyFont="1" applyFill="1" applyAlignment="1">
      <alignment horizontal="right"/>
    </xf>
    <xf numFmtId="0" fontId="7" fillId="2" borderId="0" xfId="7" applyFont="1" applyFill="1" applyAlignment="1">
      <alignment vertical="top"/>
    </xf>
    <xf numFmtId="0" fontId="8" fillId="2" borderId="0" xfId="7" applyFont="1" applyFill="1"/>
    <xf numFmtId="0" fontId="6" fillId="3" borderId="0" xfId="13" applyFont="1" applyFill="1" applyProtection="1">
      <protection locked="0"/>
    </xf>
    <xf numFmtId="0" fontId="56" fillId="3" borderId="0" xfId="13" applyFont="1" applyFill="1" applyAlignment="1" applyProtection="1">
      <alignment horizontal="justify" wrapText="1"/>
      <protection locked="0"/>
    </xf>
    <xf numFmtId="0" fontId="56" fillId="3" borderId="0" xfId="14" applyFont="1" applyFill="1" applyAlignment="1" applyProtection="1">
      <alignment horizontal="left" vertical="top"/>
      <protection locked="0"/>
    </xf>
    <xf numFmtId="0" fontId="56" fillId="3" borderId="0" xfId="14" applyFont="1" applyFill="1" applyAlignment="1" applyProtection="1">
      <alignment vertical="top"/>
      <protection locked="0"/>
    </xf>
    <xf numFmtId="0" fontId="58" fillId="3" borderId="0" xfId="15" applyNumberFormat="1" applyFont="1" applyFill="1" applyBorder="1" applyAlignment="1" applyProtection="1">
      <alignment vertical="center"/>
      <protection locked="0"/>
    </xf>
    <xf numFmtId="0" fontId="6" fillId="3" borderId="0" xfId="14" applyFont="1" applyFill="1" applyAlignment="1" applyProtection="1">
      <alignment horizontal="left" vertical="top"/>
      <protection locked="0"/>
    </xf>
    <xf numFmtId="182" fontId="6" fillId="2" borderId="213" xfId="7" applyNumberFormat="1" applyFont="1" applyFill="1" applyBorder="1"/>
    <xf numFmtId="0" fontId="6" fillId="2" borderId="213" xfId="7" applyFont="1" applyFill="1" applyBorder="1" applyAlignment="1">
      <alignment horizontal="center"/>
    </xf>
    <xf numFmtId="3" fontId="6" fillId="2" borderId="0" xfId="7" applyNumberFormat="1" applyFont="1" applyFill="1" applyAlignment="1">
      <alignment horizontal="right"/>
    </xf>
    <xf numFmtId="0" fontId="3" fillId="2" borderId="222" xfId="7" applyFont="1" applyFill="1" applyBorder="1"/>
    <xf numFmtId="182" fontId="6" fillId="2" borderId="222" xfId="7" applyNumberFormat="1" applyFont="1" applyFill="1" applyBorder="1"/>
    <xf numFmtId="0" fontId="6" fillId="2" borderId="222" xfId="7" applyFont="1" applyFill="1" applyBorder="1" applyAlignment="1">
      <alignment horizontal="center"/>
    </xf>
    <xf numFmtId="0" fontId="6" fillId="2" borderId="222" xfId="7" applyFont="1" applyFill="1" applyBorder="1"/>
    <xf numFmtId="0" fontId="4" fillId="8" borderId="224" xfId="7" applyFont="1" applyFill="1" applyBorder="1" applyAlignment="1">
      <alignment horizontal="center" vertical="center" wrapText="1"/>
    </xf>
    <xf numFmtId="182" fontId="4" fillId="8" borderId="224" xfId="7" applyNumberFormat="1" applyFont="1" applyFill="1" applyBorder="1" applyAlignment="1">
      <alignment horizontal="center" vertical="center"/>
    </xf>
    <xf numFmtId="182" fontId="4" fillId="8" borderId="225" xfId="7" applyNumberFormat="1" applyFont="1" applyFill="1" applyBorder="1" applyAlignment="1">
      <alignment horizontal="center" vertical="center"/>
    </xf>
    <xf numFmtId="182" fontId="4" fillId="8" borderId="226" xfId="7" applyNumberFormat="1" applyFont="1" applyFill="1" applyBorder="1" applyAlignment="1">
      <alignment horizontal="center" vertical="center"/>
    </xf>
    <xf numFmtId="182" fontId="4" fillId="8" borderId="0" xfId="7" applyNumberFormat="1" applyFont="1" applyFill="1" applyAlignment="1">
      <alignment horizontal="center" vertical="center"/>
    </xf>
    <xf numFmtId="1" fontId="6" fillId="2" borderId="0" xfId="7" applyNumberFormat="1" applyFont="1" applyFill="1" applyAlignment="1">
      <alignment horizontal="right"/>
    </xf>
    <xf numFmtId="1" fontId="6" fillId="2" borderId="0" xfId="7" applyNumberFormat="1" applyFont="1" applyFill="1"/>
    <xf numFmtId="182" fontId="3" fillId="0" borderId="0" xfId="7" applyNumberFormat="1" applyFont="1"/>
    <xf numFmtId="0" fontId="3" fillId="0" borderId="0" xfId="7" applyFont="1" applyAlignment="1">
      <alignment horizontal="center"/>
    </xf>
    <xf numFmtId="0" fontId="58" fillId="3" borderId="0" xfId="15" applyNumberFormat="1" applyFont="1" applyFill="1" applyBorder="1" applyAlignment="1" applyProtection="1">
      <protection locked="0"/>
    </xf>
    <xf numFmtId="0" fontId="7" fillId="2" borderId="213" xfId="7" applyFont="1" applyFill="1" applyBorder="1" applyAlignment="1">
      <alignment horizontal="center"/>
    </xf>
    <xf numFmtId="3" fontId="7" fillId="2" borderId="0" xfId="7" applyNumberFormat="1" applyFont="1" applyFill="1" applyAlignment="1">
      <alignment horizontal="right"/>
    </xf>
    <xf numFmtId="0" fontId="3" fillId="0" borderId="222" xfId="7" applyFont="1" applyBorder="1"/>
    <xf numFmtId="182" fontId="3" fillId="3" borderId="0" xfId="7" applyNumberFormat="1" applyFont="1" applyFill="1"/>
    <xf numFmtId="0" fontId="3" fillId="3" borderId="0" xfId="7" applyFont="1" applyFill="1" applyAlignment="1">
      <alignment horizontal="center"/>
    </xf>
    <xf numFmtId="0" fontId="60" fillId="0" borderId="0" xfId="7" applyFont="1"/>
    <xf numFmtId="182" fontId="6" fillId="0" borderId="0" xfId="7" applyNumberFormat="1" applyFont="1"/>
    <xf numFmtId="0" fontId="6" fillId="0" borderId="0" xfId="7" applyFont="1" applyAlignment="1">
      <alignment horizontal="center"/>
    </xf>
    <xf numFmtId="3" fontId="7" fillId="2" borderId="0" xfId="7" applyNumberFormat="1" applyFont="1" applyFill="1"/>
    <xf numFmtId="0" fontId="4" fillId="3" borderId="0" xfId="7" applyFont="1" applyFill="1" applyAlignment="1">
      <alignment horizontal="center" vertical="center" wrapText="1"/>
    </xf>
    <xf numFmtId="0" fontId="3" fillId="3" borderId="0" xfId="7" applyFont="1" applyFill="1" applyAlignment="1">
      <alignment horizontal="center" vertical="center" wrapText="1"/>
    </xf>
    <xf numFmtId="0" fontId="37" fillId="2" borderId="0" xfId="7" applyFont="1" applyFill="1" applyAlignment="1">
      <alignment horizontal="left" wrapText="1"/>
    </xf>
    <xf numFmtId="0" fontId="34" fillId="2" borderId="0" xfId="7" applyFont="1" applyFill="1" applyAlignment="1">
      <alignment horizontal="left" wrapText="1"/>
    </xf>
    <xf numFmtId="0" fontId="52" fillId="2" borderId="0" xfId="7" applyFont="1" applyFill="1"/>
    <xf numFmtId="0" fontId="56" fillId="2" borderId="0" xfId="7" applyFont="1" applyFill="1"/>
    <xf numFmtId="0" fontId="56" fillId="3" borderId="0" xfId="13" applyFont="1" applyFill="1" applyProtection="1">
      <protection locked="0"/>
    </xf>
    <xf numFmtId="165" fontId="7" fillId="2" borderId="0" xfId="7" applyNumberFormat="1" applyFont="1" applyFill="1"/>
    <xf numFmtId="0" fontId="58" fillId="3" borderId="0" xfId="15" applyFont="1" applyFill="1" applyAlignment="1" applyProtection="1"/>
    <xf numFmtId="0" fontId="56" fillId="3" borderId="0" xfId="7" applyFont="1" applyFill="1"/>
    <xf numFmtId="0" fontId="60" fillId="3" borderId="0" xfId="7" applyFont="1" applyFill="1"/>
    <xf numFmtId="0" fontId="52" fillId="3" borderId="0" xfId="7" applyFont="1" applyFill="1"/>
    <xf numFmtId="164" fontId="6" fillId="3" borderId="0" xfId="7" applyNumberFormat="1" applyFont="1" applyFill="1" applyAlignment="1">
      <alignment horizontal="center"/>
    </xf>
    <xf numFmtId="164" fontId="6" fillId="2" borderId="213" xfId="7" applyNumberFormat="1" applyFont="1" applyFill="1" applyBorder="1"/>
    <xf numFmtId="164" fontId="6" fillId="2" borderId="213" xfId="7" applyNumberFormat="1" applyFont="1" applyFill="1" applyBorder="1" applyAlignment="1">
      <alignment horizontal="center"/>
    </xf>
    <xf numFmtId="179" fontId="7" fillId="2" borderId="0" xfId="7" applyNumberFormat="1" applyFont="1" applyFill="1" applyAlignment="1">
      <alignment horizontal="right"/>
    </xf>
    <xf numFmtId="179" fontId="6" fillId="2" borderId="0" xfId="7" applyNumberFormat="1" applyFont="1" applyFill="1" applyAlignment="1">
      <alignment horizontal="right"/>
    </xf>
    <xf numFmtId="179" fontId="7" fillId="2" borderId="0" xfId="7" applyNumberFormat="1" applyFont="1" applyFill="1"/>
    <xf numFmtId="179" fontId="7" fillId="3" borderId="0" xfId="7" applyNumberFormat="1" applyFont="1" applyFill="1" applyAlignment="1">
      <alignment horizontal="right"/>
    </xf>
    <xf numFmtId="0" fontId="4" fillId="8" borderId="231" xfId="7" applyFont="1" applyFill="1" applyBorder="1" applyAlignment="1">
      <alignment horizontal="center" vertical="center" wrapText="1"/>
    </xf>
    <xf numFmtId="0" fontId="4" fillId="8" borderId="232" xfId="7" applyFont="1" applyFill="1" applyBorder="1" applyAlignment="1">
      <alignment horizontal="center" vertical="center" wrapText="1"/>
    </xf>
    <xf numFmtId="0" fontId="4" fillId="8" borderId="234" xfId="7" applyFont="1" applyFill="1" applyBorder="1" applyAlignment="1">
      <alignment horizontal="center" vertical="center" wrapText="1"/>
    </xf>
    <xf numFmtId="0" fontId="57" fillId="3" borderId="0" xfId="15" applyNumberFormat="1" applyFill="1" applyBorder="1" applyAlignment="1" applyProtection="1">
      <protection locked="0"/>
    </xf>
    <xf numFmtId="2" fontId="6" fillId="2" borderId="0" xfId="7" applyNumberFormat="1" applyFont="1" applyFill="1"/>
    <xf numFmtId="165" fontId="6" fillId="2" borderId="0" xfId="7" applyNumberFormat="1" applyFont="1" applyFill="1"/>
    <xf numFmtId="164" fontId="6" fillId="3" borderId="0" xfId="7" applyNumberFormat="1" applyFont="1" applyFill="1" applyAlignment="1">
      <alignment horizontal="right" vertical="center"/>
    </xf>
    <xf numFmtId="164" fontId="7" fillId="2" borderId="0" xfId="7" applyNumberFormat="1" applyFont="1" applyFill="1" applyAlignment="1">
      <alignment vertical="center"/>
    </xf>
    <xf numFmtId="0" fontId="6" fillId="2" borderId="230" xfId="7" applyFont="1" applyFill="1" applyBorder="1"/>
    <xf numFmtId="0" fontId="6" fillId="2" borderId="230" xfId="7" applyFont="1" applyFill="1" applyBorder="1" applyAlignment="1">
      <alignment horizontal="right"/>
    </xf>
    <xf numFmtId="1" fontId="6" fillId="2" borderId="230" xfId="7" applyNumberFormat="1" applyFont="1" applyFill="1" applyBorder="1"/>
    <xf numFmtId="182" fontId="6" fillId="2" borderId="230" xfId="7" applyNumberFormat="1" applyFont="1" applyFill="1" applyBorder="1"/>
    <xf numFmtId="0" fontId="6" fillId="3" borderId="0" xfId="14" applyFont="1" applyFill="1" applyAlignment="1" applyProtection="1">
      <alignment horizontal="left"/>
      <protection locked="0"/>
    </xf>
    <xf numFmtId="164" fontId="6" fillId="3" borderId="0" xfId="7" applyNumberFormat="1" applyFont="1" applyFill="1" applyAlignment="1">
      <alignment vertical="center"/>
    </xf>
    <xf numFmtId="164" fontId="3" fillId="3" borderId="0" xfId="7" applyNumberFormat="1" applyFont="1" applyFill="1" applyAlignment="1">
      <alignment vertical="center"/>
    </xf>
    <xf numFmtId="164" fontId="6" fillId="0" borderId="0" xfId="7" applyNumberFormat="1" applyFont="1" applyAlignment="1">
      <alignment vertical="center"/>
    </xf>
    <xf numFmtId="164" fontId="3" fillId="0" borderId="0" xfId="7" applyNumberFormat="1" applyFont="1" applyAlignment="1">
      <alignment vertical="center"/>
    </xf>
    <xf numFmtId="164" fontId="9" fillId="0" borderId="0" xfId="7" applyNumberFormat="1" applyFont="1" applyAlignment="1">
      <alignment vertical="center"/>
    </xf>
    <xf numFmtId="164" fontId="9" fillId="3" borderId="0" xfId="7" applyNumberFormat="1" applyFont="1" applyFill="1" applyAlignment="1">
      <alignment horizontal="right" vertical="top"/>
    </xf>
    <xf numFmtId="164" fontId="3" fillId="0" borderId="0" xfId="7" applyNumberFormat="1" applyFont="1" applyAlignment="1">
      <alignment vertical="top"/>
    </xf>
    <xf numFmtId="164" fontId="9" fillId="0" borderId="0" xfId="7" applyNumberFormat="1" applyFont="1" applyAlignment="1">
      <alignment vertical="top"/>
    </xf>
    <xf numFmtId="0" fontId="7" fillId="3" borderId="0" xfId="7" applyFont="1" applyFill="1" applyAlignment="1">
      <alignment horizontal="center"/>
    </xf>
    <xf numFmtId="0" fontId="7" fillId="0" borderId="0" xfId="7" applyFont="1"/>
    <xf numFmtId="165" fontId="6" fillId="2" borderId="0" xfId="7" applyNumberFormat="1" applyFont="1" applyFill="1" applyAlignment="1">
      <alignment horizontal="right"/>
    </xf>
    <xf numFmtId="0" fontId="4" fillId="8" borderId="236" xfId="7" applyFont="1" applyFill="1" applyBorder="1" applyAlignment="1">
      <alignment horizontal="center" vertical="center" wrapText="1"/>
    </xf>
    <xf numFmtId="0" fontId="4" fillId="8" borderId="237" xfId="7" applyFont="1" applyFill="1" applyBorder="1" applyAlignment="1">
      <alignment horizontal="center" vertical="center" wrapText="1"/>
    </xf>
    <xf numFmtId="0" fontId="4" fillId="8" borderId="222" xfId="7" applyFont="1" applyFill="1" applyBorder="1" applyAlignment="1">
      <alignment horizontal="center" vertical="center"/>
    </xf>
    <xf numFmtId="164" fontId="6" fillId="2" borderId="0" xfId="7" applyNumberFormat="1" applyFont="1" applyFill="1" applyAlignment="1">
      <alignment vertical="center"/>
    </xf>
    <xf numFmtId="164" fontId="6" fillId="2" borderId="0" xfId="7" applyNumberFormat="1" applyFont="1" applyFill="1" applyAlignment="1">
      <alignment vertical="top"/>
    </xf>
    <xf numFmtId="164" fontId="7" fillId="2" borderId="0" xfId="7" applyNumberFormat="1" applyFont="1" applyFill="1" applyAlignment="1">
      <alignment vertical="top"/>
    </xf>
    <xf numFmtId="0" fontId="3" fillId="2" borderId="0" xfId="7" applyFont="1" applyFill="1" applyAlignment="1">
      <alignment vertical="top"/>
    </xf>
    <xf numFmtId="0" fontId="6" fillId="0" borderId="0" xfId="7" applyFont="1" applyAlignment="1">
      <alignment horizontal="center" vertical="center" wrapText="1"/>
    </xf>
    <xf numFmtId="188" fontId="6" fillId="0" borderId="0" xfId="16" applyFont="1"/>
    <xf numFmtId="188" fontId="7" fillId="0" borderId="0" xfId="16" applyFont="1"/>
    <xf numFmtId="188" fontId="11" fillId="0" borderId="0" xfId="16" applyFont="1"/>
    <xf numFmtId="189" fontId="6" fillId="0" borderId="0" xfId="16" applyNumberFormat="1" applyFont="1"/>
    <xf numFmtId="189" fontId="6" fillId="3" borderId="213" xfId="16" applyNumberFormat="1" applyFont="1" applyFill="1" applyBorder="1"/>
    <xf numFmtId="188" fontId="6" fillId="0" borderId="213" xfId="16" applyFont="1" applyBorder="1"/>
    <xf numFmtId="182" fontId="6" fillId="0" borderId="0" xfId="16" applyNumberFormat="1" applyFont="1"/>
    <xf numFmtId="0" fontId="7" fillId="0" borderId="0" xfId="16" applyNumberFormat="1" applyFont="1" applyAlignment="1">
      <alignment horizontal="right"/>
    </xf>
    <xf numFmtId="189" fontId="7" fillId="0" borderId="0" xfId="16" applyNumberFormat="1" applyFont="1" applyAlignment="1">
      <alignment horizontal="right"/>
    </xf>
    <xf numFmtId="188" fontId="7" fillId="2" borderId="0" xfId="16" applyFont="1" applyFill="1"/>
    <xf numFmtId="1" fontId="7" fillId="3" borderId="0" xfId="16" applyNumberFormat="1" applyFont="1" applyFill="1" applyAlignment="1">
      <alignment horizontal="right"/>
    </xf>
    <xf numFmtId="182" fontId="7" fillId="3" borderId="0" xfId="16" applyNumberFormat="1" applyFont="1" applyFill="1" applyAlignment="1">
      <alignment horizontal="right"/>
    </xf>
    <xf numFmtId="1" fontId="7" fillId="0" borderId="0" xfId="16" applyNumberFormat="1" applyFont="1" applyAlignment="1">
      <alignment horizontal="right"/>
    </xf>
    <xf numFmtId="182" fontId="7" fillId="0" borderId="0" xfId="16" applyNumberFormat="1" applyFont="1" applyAlignment="1">
      <alignment horizontal="right"/>
    </xf>
    <xf numFmtId="182" fontId="7" fillId="0" borderId="0" xfId="16" applyNumberFormat="1" applyFont="1"/>
    <xf numFmtId="0" fontId="6" fillId="0" borderId="0" xfId="17" applyFont="1" applyAlignment="1">
      <alignment horizontal="right"/>
    </xf>
    <xf numFmtId="189" fontId="7" fillId="3" borderId="0" xfId="16" applyNumberFormat="1" applyFont="1" applyFill="1" applyAlignment="1">
      <alignment horizontal="right"/>
    </xf>
    <xf numFmtId="0" fontId="7" fillId="0" borderId="0" xfId="17" applyFont="1"/>
    <xf numFmtId="182" fontId="3" fillId="0" borderId="0" xfId="16" applyNumberFormat="1" applyFont="1" applyAlignment="1">
      <alignment wrapText="1"/>
    </xf>
    <xf numFmtId="182" fontId="9" fillId="0" borderId="0" xfId="16" applyNumberFormat="1" applyFont="1" applyAlignment="1">
      <alignment wrapText="1"/>
    </xf>
    <xf numFmtId="0" fontId="6" fillId="0" borderId="0" xfId="17" applyFont="1"/>
    <xf numFmtId="182" fontId="11" fillId="0" borderId="0" xfId="16" applyNumberFormat="1" applyFont="1"/>
    <xf numFmtId="182" fontId="8" fillId="0" borderId="0" xfId="16" applyNumberFormat="1" applyFont="1"/>
    <xf numFmtId="182" fontId="6" fillId="0" borderId="0" xfId="16" applyNumberFormat="1" applyFont="1" applyAlignment="1">
      <alignment horizontal="right"/>
    </xf>
    <xf numFmtId="188" fontId="7" fillId="0" borderId="0" xfId="16" applyFont="1" applyAlignment="1">
      <alignment horizontal="left"/>
    </xf>
    <xf numFmtId="188" fontId="7" fillId="7" borderId="238" xfId="16" applyFont="1" applyFill="1" applyBorder="1" applyAlignment="1">
      <alignment horizontal="right"/>
    </xf>
    <xf numFmtId="182" fontId="7" fillId="7" borderId="238" xfId="16" applyNumberFormat="1" applyFont="1" applyFill="1" applyBorder="1" applyAlignment="1">
      <alignment horizontal="right"/>
    </xf>
    <xf numFmtId="188" fontId="7" fillId="7" borderId="238" xfId="16" applyFont="1" applyFill="1" applyBorder="1" applyAlignment="1">
      <alignment horizontal="left"/>
    </xf>
    <xf numFmtId="190" fontId="7" fillId="0" borderId="0" xfId="16" applyNumberFormat="1" applyFont="1"/>
    <xf numFmtId="188" fontId="6" fillId="0" borderId="0" xfId="16" applyFont="1" applyAlignment="1">
      <alignment horizontal="right"/>
    </xf>
    <xf numFmtId="188" fontId="6" fillId="0" borderId="0" xfId="16" applyFont="1" applyAlignment="1">
      <alignment horizontal="left"/>
    </xf>
    <xf numFmtId="188" fontId="3" fillId="0" borderId="0" xfId="16" applyFont="1"/>
    <xf numFmtId="188" fontId="6" fillId="0" borderId="0" xfId="16" applyFont="1" applyAlignment="1">
      <alignment horizontal="center"/>
    </xf>
    <xf numFmtId="0" fontId="6" fillId="2" borderId="0" xfId="17" applyFont="1" applyFill="1" applyAlignment="1">
      <alignment horizontal="right"/>
    </xf>
    <xf numFmtId="189" fontId="6" fillId="3" borderId="0" xfId="16" applyNumberFormat="1" applyFont="1" applyFill="1"/>
    <xf numFmtId="0" fontId="7" fillId="3" borderId="0" xfId="16" applyNumberFormat="1" applyFont="1" applyFill="1" applyAlignment="1">
      <alignment horizontal="right"/>
    </xf>
    <xf numFmtId="188" fontId="6" fillId="3" borderId="0" xfId="16" applyFont="1" applyFill="1"/>
    <xf numFmtId="189" fontId="6" fillId="3" borderId="0" xfId="16" applyNumberFormat="1" applyFont="1" applyFill="1" applyAlignment="1">
      <alignment horizontal="right"/>
    </xf>
    <xf numFmtId="189" fontId="6" fillId="0" borderId="0" xfId="16" applyNumberFormat="1" applyFont="1" applyAlignment="1">
      <alignment horizontal="right"/>
    </xf>
    <xf numFmtId="0" fontId="19" fillId="0" borderId="0" xfId="17" applyFont="1"/>
    <xf numFmtId="189" fontId="7" fillId="0" borderId="0" xfId="16" applyNumberFormat="1" applyFont="1"/>
    <xf numFmtId="189" fontId="3" fillId="0" borderId="0" xfId="16" applyNumberFormat="1" applyFont="1" applyAlignment="1">
      <alignment horizontal="right"/>
    </xf>
    <xf numFmtId="189" fontId="9" fillId="0" borderId="0" xfId="16" applyNumberFormat="1" applyFont="1" applyAlignment="1">
      <alignment horizontal="right"/>
    </xf>
    <xf numFmtId="188" fontId="15" fillId="0" borderId="0" xfId="16" applyFont="1"/>
    <xf numFmtId="191" fontId="7" fillId="0" borderId="0" xfId="16" applyNumberFormat="1" applyFont="1" applyAlignment="1">
      <alignment horizontal="right"/>
    </xf>
    <xf numFmtId="182" fontId="7" fillId="7" borderId="238" xfId="16" applyNumberFormat="1" applyFont="1" applyFill="1" applyBorder="1"/>
    <xf numFmtId="190" fontId="6" fillId="0" borderId="0" xfId="16" applyNumberFormat="1" applyFont="1"/>
    <xf numFmtId="0" fontId="2" fillId="0" borderId="0" xfId="17" applyAlignment="1">
      <alignment wrapText="1"/>
    </xf>
    <xf numFmtId="166" fontId="7" fillId="0" borderId="0" xfId="16" applyNumberFormat="1" applyFont="1" applyAlignment="1">
      <alignment horizontal="right"/>
    </xf>
    <xf numFmtId="166" fontId="7" fillId="3" borderId="0" xfId="16" applyNumberFormat="1" applyFont="1" applyFill="1" applyAlignment="1">
      <alignment horizontal="right"/>
    </xf>
    <xf numFmtId="0" fontId="3" fillId="0" borderId="0" xfId="16" applyNumberFormat="1" applyFont="1" applyAlignment="1">
      <alignment wrapText="1"/>
    </xf>
    <xf numFmtId="166" fontId="3" fillId="0" borderId="0" xfId="16" applyNumberFormat="1" applyFont="1" applyAlignment="1">
      <alignment wrapText="1"/>
    </xf>
    <xf numFmtId="0" fontId="9" fillId="0" borderId="0" xfId="16" applyNumberFormat="1" applyFont="1" applyAlignment="1">
      <alignment wrapText="1"/>
    </xf>
    <xf numFmtId="166" fontId="9" fillId="0" borderId="0" xfId="16" applyNumberFormat="1" applyFont="1" applyAlignment="1">
      <alignment wrapText="1"/>
    </xf>
    <xf numFmtId="166" fontId="6" fillId="0" borderId="0" xfId="16" applyNumberFormat="1" applyFont="1" applyAlignment="1">
      <alignment horizontal="right"/>
    </xf>
    <xf numFmtId="0" fontId="6" fillId="0" borderId="0" xfId="16" applyNumberFormat="1" applyFont="1" applyAlignment="1">
      <alignment horizontal="right"/>
    </xf>
    <xf numFmtId="191" fontId="6" fillId="0" borderId="0" xfId="16" applyNumberFormat="1" applyFont="1" applyAlignment="1">
      <alignment horizontal="right"/>
    </xf>
    <xf numFmtId="192" fontId="6" fillId="0" borderId="0" xfId="16" applyNumberFormat="1" applyFont="1"/>
    <xf numFmtId="192" fontId="7" fillId="0" borderId="0" xfId="16" applyNumberFormat="1" applyFont="1"/>
    <xf numFmtId="166" fontId="7" fillId="0" borderId="0" xfId="16" applyNumberFormat="1" applyFont="1"/>
    <xf numFmtId="166" fontId="6" fillId="0" borderId="0" xfId="16" applyNumberFormat="1" applyFont="1"/>
    <xf numFmtId="166" fontId="7" fillId="7" borderId="238" xfId="16" applyNumberFormat="1" applyFont="1" applyFill="1" applyBorder="1"/>
    <xf numFmtId="1" fontId="7" fillId="3" borderId="213" xfId="16" applyNumberFormat="1" applyFont="1" applyFill="1" applyBorder="1"/>
    <xf numFmtId="189" fontId="7" fillId="3" borderId="213" xfId="16" applyNumberFormat="1" applyFont="1" applyFill="1" applyBorder="1"/>
    <xf numFmtId="168" fontId="6" fillId="0" borderId="0" xfId="8" applyNumberFormat="1" applyFont="1" applyFill="1"/>
    <xf numFmtId="177" fontId="6" fillId="0" borderId="0" xfId="16" applyNumberFormat="1" applyFont="1"/>
    <xf numFmtId="0" fontId="65" fillId="0" borderId="0" xfId="17" applyFont="1"/>
    <xf numFmtId="0" fontId="2" fillId="0" borderId="0" xfId="17"/>
    <xf numFmtId="0" fontId="2" fillId="3" borderId="0" xfId="17" applyFill="1"/>
    <xf numFmtId="188" fontId="6" fillId="3" borderId="213" xfId="16" applyFont="1" applyFill="1" applyBorder="1"/>
    <xf numFmtId="0" fontId="65" fillId="3" borderId="0" xfId="17" applyFont="1" applyFill="1"/>
    <xf numFmtId="188" fontId="6" fillId="3" borderId="0" xfId="16" applyFont="1" applyFill="1" applyAlignment="1">
      <alignment horizontal="left"/>
    </xf>
    <xf numFmtId="188" fontId="34" fillId="3" borderId="0" xfId="16" applyFont="1" applyFill="1" applyAlignment="1">
      <alignment horizontal="left"/>
    </xf>
    <xf numFmtId="188" fontId="11" fillId="0" borderId="0" xfId="16" applyFont="1" applyAlignment="1">
      <alignment horizontal="center"/>
    </xf>
    <xf numFmtId="188" fontId="6" fillId="0" borderId="220" xfId="16" applyFont="1" applyBorder="1"/>
    <xf numFmtId="188" fontId="6" fillId="0" borderId="213" xfId="16" applyFont="1" applyBorder="1" applyAlignment="1">
      <alignment horizontal="center"/>
    </xf>
    <xf numFmtId="188" fontId="6" fillId="0" borderId="239" xfId="16" applyFont="1" applyBorder="1" applyAlignment="1">
      <alignment horizontal="center"/>
    </xf>
    <xf numFmtId="188" fontId="3" fillId="0" borderId="0" xfId="16" applyFont="1" applyAlignment="1">
      <alignment horizontal="left" vertical="top"/>
    </xf>
    <xf numFmtId="188" fontId="3" fillId="0" borderId="0" xfId="16" applyFont="1" applyAlignment="1">
      <alignment vertical="top"/>
    </xf>
    <xf numFmtId="188" fontId="3" fillId="0" borderId="194" xfId="16" applyFont="1" applyBorder="1" applyAlignment="1">
      <alignment horizontal="center" vertical="top"/>
    </xf>
    <xf numFmtId="188" fontId="9" fillId="0" borderId="194" xfId="16" applyFont="1" applyBorder="1" applyAlignment="1">
      <alignment horizontal="center" vertical="top"/>
    </xf>
    <xf numFmtId="188" fontId="9" fillId="0" borderId="0" xfId="16" applyFont="1" applyAlignment="1">
      <alignment horizontal="left" vertical="top"/>
    </xf>
    <xf numFmtId="188" fontId="3" fillId="0" borderId="0" xfId="16" applyFont="1" applyAlignment="1">
      <alignment horizontal="center" vertical="top"/>
    </xf>
    <xf numFmtId="188" fontId="3" fillId="0" borderId="36" xfId="16" applyFont="1" applyBorder="1" applyAlignment="1">
      <alignment horizontal="left" vertical="top"/>
    </xf>
    <xf numFmtId="188" fontId="9" fillId="0" borderId="0" xfId="16" applyFont="1" applyAlignment="1">
      <alignment vertical="top"/>
    </xf>
    <xf numFmtId="188" fontId="9" fillId="0" borderId="0" xfId="16" applyFont="1" applyAlignment="1">
      <alignment horizontal="center" vertical="top"/>
    </xf>
    <xf numFmtId="188" fontId="9" fillId="0" borderId="36" xfId="16" applyFont="1" applyBorder="1" applyAlignment="1">
      <alignment horizontal="left" vertical="top"/>
    </xf>
    <xf numFmtId="188" fontId="31" fillId="0" borderId="0" xfId="16" applyFont="1" applyAlignment="1">
      <alignment horizontal="center" vertical="center" wrapText="1"/>
    </xf>
    <xf numFmtId="188" fontId="31" fillId="0" borderId="0" xfId="16" applyFont="1" applyAlignment="1">
      <alignment vertical="center" wrapText="1"/>
    </xf>
    <xf numFmtId="2" fontId="31" fillId="3" borderId="124" xfId="16" applyNumberFormat="1" applyFont="1" applyFill="1" applyBorder="1" applyAlignment="1">
      <alignment vertical="center" wrapText="1"/>
    </xf>
    <xf numFmtId="188" fontId="34" fillId="0" borderId="0" xfId="16" applyFont="1" applyAlignment="1">
      <alignment horizontal="left"/>
    </xf>
    <xf numFmtId="165" fontId="6" fillId="0" borderId="207" xfId="7" applyNumberFormat="1" applyFont="1" applyBorder="1" applyAlignment="1">
      <alignment horizontal="right" wrapText="1"/>
    </xf>
    <xf numFmtId="0" fontId="4" fillId="8" borderId="240" xfId="7" applyFont="1" applyFill="1" applyBorder="1" applyAlignment="1">
      <alignment horizontal="center" vertical="center" wrapText="1"/>
    </xf>
    <xf numFmtId="0" fontId="6" fillId="0" borderId="0" xfId="7" applyFont="1" applyBorder="1" applyAlignment="1">
      <alignment horizontal="left"/>
    </xf>
    <xf numFmtId="1" fontId="6" fillId="2" borderId="124" xfId="7" applyNumberFormat="1" applyFont="1" applyFill="1" applyBorder="1"/>
    <xf numFmtId="165" fontId="6" fillId="3" borderId="207" xfId="7" applyNumberFormat="1" applyFont="1" applyFill="1" applyBorder="1" applyAlignment="1">
      <alignment horizontal="right" wrapText="1"/>
    </xf>
    <xf numFmtId="0" fontId="33" fillId="8" borderId="207" xfId="7" applyFont="1" applyFill="1" applyBorder="1" applyAlignment="1">
      <alignment horizontal="center" vertical="center" wrapText="1"/>
    </xf>
    <xf numFmtId="0" fontId="6" fillId="3" borderId="0" xfId="7" applyFont="1" applyFill="1" applyAlignment="1">
      <alignment horizontal="center" vertical="center" wrapText="1"/>
    </xf>
    <xf numFmtId="0" fontId="7" fillId="3" borderId="0" xfId="7" applyFont="1" applyFill="1" applyAlignment="1">
      <alignment horizontal="center" vertical="center" wrapText="1"/>
    </xf>
    <xf numFmtId="188" fontId="33" fillId="8" borderId="207" xfId="16" applyFont="1" applyFill="1" applyBorder="1" applyAlignment="1">
      <alignment horizontal="center" vertical="center" wrapText="1"/>
    </xf>
    <xf numFmtId="188" fontId="33" fillId="8" borderId="208" xfId="16" applyFont="1" applyFill="1" applyBorder="1" applyAlignment="1">
      <alignment horizontal="center"/>
    </xf>
    <xf numFmtId="188" fontId="33" fillId="8" borderId="208" xfId="16" applyFont="1" applyFill="1" applyBorder="1" applyAlignment="1">
      <alignment horizontal="center" vertical="center" wrapText="1"/>
    </xf>
    <xf numFmtId="188" fontId="33" fillId="8" borderId="208" xfId="16" applyFont="1" applyFill="1" applyBorder="1" applyAlignment="1">
      <alignment horizontal="center" vertical="center"/>
    </xf>
    <xf numFmtId="188" fontId="33" fillId="8" borderId="209" xfId="16" applyFont="1" applyFill="1" applyBorder="1" applyAlignment="1">
      <alignment horizontal="center" vertical="center"/>
    </xf>
    <xf numFmtId="188" fontId="33" fillId="8" borderId="209" xfId="16" applyFont="1" applyFill="1" applyBorder="1" applyAlignment="1">
      <alignment horizontal="center" vertical="center" wrapText="1"/>
    </xf>
    <xf numFmtId="188" fontId="33" fillId="8" borderId="241" xfId="16" applyFont="1" applyFill="1" applyBorder="1" applyAlignment="1">
      <alignment horizontal="center" vertical="center"/>
    </xf>
    <xf numFmtId="188" fontId="33" fillId="8" borderId="241" xfId="16" applyFont="1" applyFill="1" applyBorder="1" applyAlignment="1">
      <alignment horizontal="center" vertical="center" wrapText="1"/>
    </xf>
    <xf numFmtId="188" fontId="39" fillId="8" borderId="208" xfId="16" applyFont="1" applyFill="1" applyBorder="1" applyAlignment="1">
      <alignment horizontal="center"/>
    </xf>
    <xf numFmtId="188" fontId="39" fillId="8" borderId="209" xfId="16" applyFont="1" applyFill="1" applyBorder="1" applyAlignment="1">
      <alignment horizontal="center" vertical="center"/>
    </xf>
    <xf numFmtId="188" fontId="31" fillId="0" borderId="36" xfId="16" applyFont="1" applyBorder="1" applyAlignment="1">
      <alignment horizontal="center" vertical="center" wrapText="1"/>
    </xf>
    <xf numFmtId="37" fontId="21" fillId="0" borderId="0" xfId="4" applyFont="1"/>
    <xf numFmtId="0" fontId="66" fillId="3" borderId="0" xfId="15" applyNumberFormat="1" applyFont="1" applyFill="1" applyBorder="1" applyAlignment="1" applyProtection="1">
      <protection locked="0"/>
    </xf>
    <xf numFmtId="0" fontId="26" fillId="2" borderId="0" xfId="4" applyNumberFormat="1" applyFont="1" applyFill="1"/>
    <xf numFmtId="0" fontId="3" fillId="2" borderId="0" xfId="4" applyNumberFormat="1" applyFont="1" applyFill="1"/>
    <xf numFmtId="193" fontId="6" fillId="0" borderId="201" xfId="4" applyNumberFormat="1" applyFont="1" applyBorder="1"/>
    <xf numFmtId="180" fontId="7" fillId="0" borderId="0" xfId="4" applyNumberFormat="1" applyFont="1" applyAlignment="1" applyProtection="1">
      <alignment horizontal="right"/>
      <protection locked="0"/>
    </xf>
    <xf numFmtId="37" fontId="7" fillId="0" borderId="0" xfId="4" applyFont="1" applyAlignment="1">
      <alignment horizontal="left"/>
    </xf>
    <xf numFmtId="180" fontId="6" fillId="0" borderId="0" xfId="4" applyNumberFormat="1" applyFont="1" applyAlignment="1">
      <alignment horizontal="right" wrapText="1"/>
    </xf>
    <xf numFmtId="180" fontId="6" fillId="0" borderId="0" xfId="4" applyNumberFormat="1" applyFont="1" applyAlignment="1" applyProtection="1">
      <alignment horizontal="right"/>
      <protection locked="0"/>
    </xf>
    <xf numFmtId="37" fontId="6" fillId="0" borderId="0" xfId="4" applyFont="1" applyAlignment="1">
      <alignment horizontal="left"/>
    </xf>
    <xf numFmtId="180" fontId="6" fillId="0" borderId="0" xfId="4" applyNumberFormat="1" applyFont="1" applyAlignment="1">
      <alignment horizontal="right"/>
    </xf>
    <xf numFmtId="37" fontId="67" fillId="0" borderId="0" xfId="4" applyFont="1"/>
    <xf numFmtId="180" fontId="7" fillId="9" borderId="244" xfId="4" applyNumberFormat="1" applyFont="1" applyFill="1" applyBorder="1" applyAlignment="1">
      <alignment horizontal="right" vertical="center"/>
    </xf>
    <xf numFmtId="37" fontId="7" fillId="10" borderId="244" xfId="4" applyFont="1" applyFill="1" applyBorder="1" applyAlignment="1">
      <alignment horizontal="left" vertical="center"/>
    </xf>
    <xf numFmtId="1" fontId="7" fillId="0" borderId="0" xfId="4" applyNumberFormat="1" applyFont="1" applyAlignment="1">
      <alignment horizontal="left"/>
    </xf>
    <xf numFmtId="164" fontId="6" fillId="0" borderId="0" xfId="4" applyNumberFormat="1" applyFont="1"/>
    <xf numFmtId="0" fontId="6" fillId="0" borderId="0" xfId="4" applyNumberFormat="1" applyFont="1" applyAlignment="1">
      <alignment horizontal="left"/>
    </xf>
    <xf numFmtId="1" fontId="21" fillId="0" borderId="0" xfId="4" applyNumberFormat="1" applyFont="1" applyAlignment="1">
      <alignment horizontal="right"/>
    </xf>
    <xf numFmtId="1" fontId="21" fillId="0" borderId="0" xfId="4" applyNumberFormat="1" applyFont="1" applyAlignment="1">
      <alignment horizontal="left"/>
    </xf>
    <xf numFmtId="37" fontId="21" fillId="0" borderId="0" xfId="4" applyFont="1" applyAlignment="1">
      <alignment horizontal="center"/>
    </xf>
    <xf numFmtId="37" fontId="69" fillId="0" borderId="0" xfId="4" applyFont="1"/>
    <xf numFmtId="37" fontId="70" fillId="0" borderId="0" xfId="4" applyFont="1"/>
    <xf numFmtId="37" fontId="71" fillId="0" borderId="0" xfId="4" applyFont="1"/>
    <xf numFmtId="37" fontId="21" fillId="0" borderId="0" xfId="4" applyFont="1" applyAlignment="1">
      <alignment horizontal="right" wrapText="1"/>
    </xf>
    <xf numFmtId="182" fontId="7" fillId="0" borderId="0" xfId="4" applyNumberFormat="1" applyFont="1" applyAlignment="1">
      <alignment horizontal="right"/>
    </xf>
    <xf numFmtId="1" fontId="7" fillId="0" borderId="0" xfId="4" applyNumberFormat="1" applyFont="1" applyAlignment="1">
      <alignment horizontal="right"/>
    </xf>
    <xf numFmtId="37" fontId="26" fillId="0" borderId="0" xfId="4" applyFont="1"/>
    <xf numFmtId="164" fontId="3" fillId="0" borderId="0" xfId="4" applyNumberFormat="1" applyFont="1"/>
    <xf numFmtId="1" fontId="6" fillId="0" borderId="0" xfId="4" applyNumberFormat="1" applyFont="1" applyAlignment="1">
      <alignment horizontal="right"/>
    </xf>
    <xf numFmtId="182" fontId="6" fillId="0" borderId="0" xfId="4" applyNumberFormat="1" applyFont="1" applyAlignment="1">
      <alignment horizontal="right"/>
    </xf>
    <xf numFmtId="164" fontId="6" fillId="0" borderId="0" xfId="4" applyNumberFormat="1" applyFont="1" applyAlignment="1">
      <alignment horizontal="right"/>
    </xf>
    <xf numFmtId="182" fontId="21" fillId="0" borderId="0" xfId="4" applyNumberFormat="1" applyFont="1" applyAlignment="1">
      <alignment horizontal="right"/>
    </xf>
    <xf numFmtId="165" fontId="6" fillId="0" borderId="0" xfId="4" applyNumberFormat="1" applyFont="1"/>
    <xf numFmtId="37" fontId="7" fillId="11" borderId="0" xfId="4" applyFont="1" applyFill="1" applyAlignment="1">
      <alignment horizontal="left"/>
    </xf>
    <xf numFmtId="1" fontId="6" fillId="0" borderId="0" xfId="4" applyNumberFormat="1" applyFont="1" applyAlignment="1">
      <alignment horizontal="left"/>
    </xf>
    <xf numFmtId="37" fontId="69" fillId="0" borderId="0" xfId="4" applyFont="1" applyAlignment="1">
      <alignment horizontal="center"/>
    </xf>
    <xf numFmtId="37" fontId="25" fillId="0" borderId="0" xfId="4"/>
    <xf numFmtId="37" fontId="25" fillId="3" borderId="0" xfId="4" applyFill="1"/>
    <xf numFmtId="0" fontId="3" fillId="3" borderId="0" xfId="4" applyNumberFormat="1" applyFont="1" applyFill="1"/>
    <xf numFmtId="0" fontId="26" fillId="3" borderId="0" xfId="4" applyNumberFormat="1" applyFont="1" applyFill="1"/>
    <xf numFmtId="1" fontId="7" fillId="3" borderId="0" xfId="4" applyNumberFormat="1" applyFont="1" applyFill="1" applyAlignment="1">
      <alignment horizontal="right"/>
    </xf>
    <xf numFmtId="182" fontId="7" fillId="3" borderId="0" xfId="4" applyNumberFormat="1" applyFont="1" applyFill="1" applyAlignment="1">
      <alignment horizontal="right"/>
    </xf>
    <xf numFmtId="164" fontId="7" fillId="3" borderId="0" xfId="4" applyNumberFormat="1" applyFont="1" applyFill="1" applyAlignment="1">
      <alignment horizontal="right"/>
    </xf>
    <xf numFmtId="1" fontId="6" fillId="3" borderId="0" xfId="4" applyNumberFormat="1" applyFont="1" applyFill="1" applyAlignment="1">
      <alignment horizontal="right"/>
    </xf>
    <xf numFmtId="182" fontId="6" fillId="3" borderId="0" xfId="4" applyNumberFormat="1" applyFont="1" applyFill="1" applyAlignment="1">
      <alignment horizontal="right"/>
    </xf>
    <xf numFmtId="164" fontId="6" fillId="3" borderId="0" xfId="4" applyNumberFormat="1" applyFont="1" applyFill="1" applyAlignment="1">
      <alignment horizontal="right"/>
    </xf>
    <xf numFmtId="165" fontId="6" fillId="3" borderId="0" xfId="4" applyNumberFormat="1" applyFont="1" applyFill="1"/>
    <xf numFmtId="37" fontId="7" fillId="12" borderId="0" xfId="4" applyFont="1" applyFill="1" applyAlignment="1">
      <alignment horizontal="left"/>
    </xf>
    <xf numFmtId="1" fontId="6" fillId="3" borderId="0" xfId="4" applyNumberFormat="1" applyFont="1" applyFill="1" applyAlignment="1">
      <alignment horizontal="left"/>
    </xf>
    <xf numFmtId="164" fontId="7" fillId="0" borderId="0" xfId="4" applyNumberFormat="1" applyFont="1" applyAlignment="1">
      <alignment horizontal="right"/>
    </xf>
    <xf numFmtId="37" fontId="69" fillId="0" borderId="0" xfId="4" applyFont="1" applyAlignment="1">
      <alignment horizontal="right"/>
    </xf>
    <xf numFmtId="37" fontId="71" fillId="0" borderId="0" xfId="4" applyFont="1" applyAlignment="1">
      <alignment horizontal="right"/>
    </xf>
    <xf numFmtId="180" fontId="7" fillId="0" borderId="0" xfId="4" applyNumberFormat="1" applyFont="1" applyProtection="1">
      <protection locked="0"/>
    </xf>
    <xf numFmtId="1" fontId="7" fillId="0" borderId="0" xfId="4" applyNumberFormat="1" applyFont="1" applyProtection="1">
      <protection locked="0"/>
    </xf>
    <xf numFmtId="180" fontId="6" fillId="0" borderId="0" xfId="4" applyNumberFormat="1" applyFont="1" applyAlignment="1">
      <alignment wrapText="1"/>
    </xf>
    <xf numFmtId="180" fontId="6" fillId="0" borderId="0" xfId="4" applyNumberFormat="1" applyFont="1" applyProtection="1">
      <protection locked="0"/>
    </xf>
    <xf numFmtId="1" fontId="6" fillId="0" borderId="0" xfId="4" applyNumberFormat="1" applyFont="1" applyProtection="1">
      <protection locked="0"/>
    </xf>
    <xf numFmtId="180" fontId="6" fillId="0" borderId="0" xfId="4" applyNumberFormat="1" applyFont="1"/>
    <xf numFmtId="180" fontId="7" fillId="3" borderId="222" xfId="4" applyNumberFormat="1" applyFont="1" applyFill="1" applyBorder="1"/>
    <xf numFmtId="37" fontId="7" fillId="12" borderId="222" xfId="4" applyFont="1" applyFill="1" applyBorder="1" applyAlignment="1">
      <alignment horizontal="left"/>
    </xf>
    <xf numFmtId="37" fontId="1" fillId="0" borderId="0" xfId="4" applyFont="1"/>
    <xf numFmtId="168" fontId="1" fillId="0" borderId="0" xfId="6" applyNumberFormat="1" applyFont="1"/>
    <xf numFmtId="180" fontId="7" fillId="0" borderId="0" xfId="4" applyNumberFormat="1" applyFont="1" applyAlignment="1">
      <alignment horizontal="right"/>
    </xf>
    <xf numFmtId="37" fontId="6" fillId="0" borderId="0" xfId="4" applyFont="1" applyAlignment="1">
      <alignment horizontal="right"/>
    </xf>
    <xf numFmtId="37" fontId="6" fillId="0" borderId="245" xfId="4" applyFont="1" applyBorder="1"/>
    <xf numFmtId="1" fontId="6" fillId="0" borderId="0" xfId="4" applyNumberFormat="1" applyFont="1"/>
    <xf numFmtId="180" fontId="7" fillId="0" borderId="0" xfId="4" applyNumberFormat="1" applyFont="1"/>
    <xf numFmtId="0" fontId="6" fillId="3" borderId="210" xfId="4" applyNumberFormat="1" applyFont="1" applyFill="1" applyBorder="1" applyAlignment="1">
      <alignment horizontal="left" vertical="center" wrapText="1"/>
    </xf>
    <xf numFmtId="37" fontId="6" fillId="0" borderId="210" xfId="4" applyFont="1" applyBorder="1"/>
    <xf numFmtId="37" fontId="6" fillId="11" borderId="210" xfId="4" applyFont="1" applyFill="1" applyBorder="1" applyAlignment="1">
      <alignment horizontal="left"/>
    </xf>
    <xf numFmtId="37" fontId="72" fillId="0" borderId="0" xfId="4" applyFont="1"/>
    <xf numFmtId="37" fontId="21" fillId="0" borderId="0" xfId="4" applyFont="1" applyProtection="1">
      <protection locked="0"/>
    </xf>
    <xf numFmtId="37" fontId="21" fillId="0" borderId="0" xfId="4" applyFont="1" applyAlignment="1">
      <alignment horizontal="centerContinuous"/>
    </xf>
    <xf numFmtId="180" fontId="7" fillId="3" borderId="222" xfId="4" applyNumberFormat="1" applyFont="1" applyFill="1" applyBorder="1" applyAlignment="1">
      <alignment horizontal="right"/>
    </xf>
    <xf numFmtId="37" fontId="7" fillId="3" borderId="222" xfId="4" applyFont="1" applyFill="1" applyBorder="1" applyAlignment="1">
      <alignment horizontal="left"/>
    </xf>
    <xf numFmtId="37" fontId="7" fillId="0" borderId="0" xfId="4" applyFont="1" applyAlignment="1">
      <alignment horizontal="centerContinuous"/>
    </xf>
    <xf numFmtId="37" fontId="33" fillId="4" borderId="207" xfId="4" applyFont="1" applyFill="1" applyBorder="1" applyAlignment="1">
      <alignment horizontal="center"/>
    </xf>
    <xf numFmtId="37" fontId="33" fillId="4" borderId="208" xfId="4" applyFont="1" applyFill="1" applyBorder="1" applyAlignment="1">
      <alignment horizontal="center" vertical="center"/>
    </xf>
    <xf numFmtId="37" fontId="33" fillId="4" borderId="209" xfId="4" applyFont="1" applyFill="1" applyBorder="1" applyAlignment="1">
      <alignment horizontal="center" vertical="center"/>
    </xf>
    <xf numFmtId="37" fontId="33" fillId="4" borderId="215" xfId="4" applyFont="1" applyFill="1" applyBorder="1" applyAlignment="1">
      <alignment horizontal="center" vertical="center"/>
    </xf>
    <xf numFmtId="37" fontId="33" fillId="4" borderId="208" xfId="4" applyFont="1" applyFill="1" applyBorder="1"/>
    <xf numFmtId="37" fontId="33" fillId="4" borderId="209" xfId="4" applyFont="1" applyFill="1" applyBorder="1" applyAlignment="1">
      <alignment horizontal="center"/>
    </xf>
    <xf numFmtId="37" fontId="33" fillId="4" borderId="215" xfId="4" applyFont="1" applyFill="1" applyBorder="1" applyAlignment="1">
      <alignment horizontal="center"/>
    </xf>
    <xf numFmtId="37" fontId="33" fillId="4" borderId="242" xfId="4" applyFont="1" applyFill="1" applyBorder="1"/>
    <xf numFmtId="37" fontId="33" fillId="4" borderId="246" xfId="4" applyFont="1" applyFill="1" applyBorder="1" applyAlignment="1">
      <alignment horizontal="center"/>
    </xf>
    <xf numFmtId="37" fontId="33" fillId="4" borderId="247" xfId="4" applyFont="1" applyFill="1" applyBorder="1" applyAlignment="1">
      <alignment horizontal="center"/>
    </xf>
    <xf numFmtId="37" fontId="33" fillId="4" borderId="241" xfId="4" applyFont="1" applyFill="1" applyBorder="1" applyAlignment="1">
      <alignment horizontal="center" vertical="center"/>
    </xf>
    <xf numFmtId="37" fontId="33" fillId="4" borderId="208" xfId="4" quotePrefix="1" applyFont="1" applyFill="1" applyBorder="1" applyAlignment="1">
      <alignment horizontal="right" vertical="top"/>
    </xf>
    <xf numFmtId="37" fontId="33" fillId="4" borderId="209" xfId="4" applyFont="1" applyFill="1" applyBorder="1"/>
    <xf numFmtId="37" fontId="33" fillId="4" borderId="208" xfId="4" applyFont="1" applyFill="1" applyBorder="1" applyAlignment="1">
      <alignment horizontal="centerContinuous" vertical="center"/>
    </xf>
    <xf numFmtId="37" fontId="33" fillId="4" borderId="209" xfId="4" applyFont="1" applyFill="1" applyBorder="1" applyAlignment="1">
      <alignment horizontal="centerContinuous" vertical="center"/>
    </xf>
    <xf numFmtId="37" fontId="33" fillId="4" borderId="241" xfId="4" applyFont="1" applyFill="1" applyBorder="1" applyAlignment="1">
      <alignment horizontal="centerContinuous" vertical="center"/>
    </xf>
    <xf numFmtId="0" fontId="3" fillId="2" borderId="0" xfId="17" applyFont="1" applyFill="1"/>
    <xf numFmtId="0" fontId="6" fillId="2" borderId="0" xfId="17" applyFont="1" applyFill="1"/>
    <xf numFmtId="0" fontId="7" fillId="2" borderId="0" xfId="17" applyFont="1" applyFill="1"/>
    <xf numFmtId="37" fontId="7" fillId="2" borderId="0" xfId="17" applyNumberFormat="1" applyFont="1" applyFill="1"/>
    <xf numFmtId="37" fontId="6" fillId="2" borderId="0" xfId="17" applyNumberFormat="1" applyFont="1" applyFill="1"/>
    <xf numFmtId="0" fontId="3" fillId="3" borderId="0" xfId="17" applyFont="1" applyFill="1"/>
    <xf numFmtId="0" fontId="3" fillId="3" borderId="0" xfId="17" applyFont="1" applyFill="1" applyAlignment="1">
      <alignment horizontal="center" vertical="center" textRotation="90" wrapText="1"/>
    </xf>
    <xf numFmtId="0" fontId="4" fillId="3" borderId="0" xfId="17" applyFont="1" applyFill="1" applyAlignment="1">
      <alignment horizontal="center" vertical="center" wrapText="1"/>
    </xf>
    <xf numFmtId="0" fontId="4" fillId="3" borderId="0" xfId="17" applyFont="1" applyFill="1" applyAlignment="1">
      <alignment horizontal="center" vertical="center"/>
    </xf>
    <xf numFmtId="0" fontId="3" fillId="2" borderId="0" xfId="17" applyFont="1" applyFill="1" applyAlignment="1">
      <alignment horizontal="center" vertical="center" textRotation="90" wrapText="1"/>
    </xf>
    <xf numFmtId="0" fontId="3" fillId="2" borderId="0" xfId="17" applyFont="1" applyFill="1" applyAlignment="1">
      <alignment horizontal="center"/>
    </xf>
    <xf numFmtId="1" fontId="6" fillId="2" borderId="0" xfId="17" applyNumberFormat="1" applyFont="1" applyFill="1" applyAlignment="1">
      <alignment horizontal="right"/>
    </xf>
    <xf numFmtId="0" fontId="6" fillId="2" borderId="0" xfId="17" applyFont="1" applyFill="1" applyAlignment="1">
      <alignment horizontal="left"/>
    </xf>
    <xf numFmtId="0" fontId="34" fillId="2" borderId="0" xfId="17" applyFont="1" applyFill="1" applyAlignment="1">
      <alignment horizontal="left"/>
    </xf>
    <xf numFmtId="182" fontId="6" fillId="0" borderId="0" xfId="17" applyNumberFormat="1" applyFont="1" applyAlignment="1">
      <alignment horizontal="right"/>
    </xf>
    <xf numFmtId="0" fontId="73" fillId="3" borderId="0" xfId="9" applyNumberFormat="1" applyFont="1" applyFill="1" applyBorder="1" applyAlignment="1" applyProtection="1">
      <protection locked="0"/>
    </xf>
    <xf numFmtId="182" fontId="7" fillId="0" borderId="0" xfId="17" applyNumberFormat="1" applyFont="1"/>
    <xf numFmtId="182" fontId="7" fillId="0" borderId="0" xfId="17" applyNumberFormat="1" applyFont="1" applyAlignment="1">
      <alignment horizontal="right"/>
    </xf>
    <xf numFmtId="0" fontId="7" fillId="0" borderId="213" xfId="17" applyFont="1" applyBorder="1"/>
    <xf numFmtId="182" fontId="8" fillId="0" borderId="0" xfId="17" applyNumberFormat="1" applyFont="1" applyAlignment="1">
      <alignment horizontal="right"/>
    </xf>
    <xf numFmtId="182" fontId="7" fillId="2" borderId="0" xfId="17" applyNumberFormat="1" applyFont="1" applyFill="1"/>
    <xf numFmtId="165" fontId="6" fillId="0" borderId="0" xfId="17" applyNumberFormat="1" applyFont="1" applyAlignment="1">
      <alignment horizontal="right"/>
    </xf>
    <xf numFmtId="182" fontId="6" fillId="2" borderId="0" xfId="17" applyNumberFormat="1" applyFont="1" applyFill="1"/>
    <xf numFmtId="0" fontId="6" fillId="0" borderId="0" xfId="17" applyFont="1" applyAlignment="1">
      <alignment horizontal="center"/>
    </xf>
    <xf numFmtId="0" fontId="6" fillId="0" borderId="0" xfId="17" applyFont="1" applyAlignment="1">
      <alignment horizontal="left"/>
    </xf>
    <xf numFmtId="0" fontId="6" fillId="0" borderId="0" xfId="17" applyFont="1"/>
    <xf numFmtId="182" fontId="6" fillId="0" borderId="0" xfId="17" applyNumberFormat="1" applyFont="1"/>
    <xf numFmtId="182" fontId="6" fillId="0" borderId="0" xfId="17" quotePrefix="1" applyNumberFormat="1" applyFont="1" applyAlignment="1">
      <alignment horizontal="right"/>
    </xf>
    <xf numFmtId="0" fontId="49" fillId="3" borderId="0" xfId="9" applyNumberFormat="1" applyFill="1" applyBorder="1" applyAlignment="1" applyProtection="1">
      <protection locked="0"/>
    </xf>
    <xf numFmtId="168" fontId="6" fillId="0" borderId="0" xfId="8" applyNumberFormat="1" applyFont="1"/>
    <xf numFmtId="164" fontId="7" fillId="0" borderId="0" xfId="17" applyNumberFormat="1" applyFont="1"/>
    <xf numFmtId="164" fontId="7" fillId="0" borderId="0" xfId="17" applyNumberFormat="1" applyFont="1" applyAlignment="1">
      <alignment horizontal="right"/>
    </xf>
    <xf numFmtId="164" fontId="6" fillId="0" borderId="0" xfId="17" applyNumberFormat="1" applyFont="1"/>
    <xf numFmtId="164" fontId="6" fillId="0" borderId="0" xfId="17" applyNumberFormat="1" applyFont="1" applyAlignment="1">
      <alignment horizontal="right"/>
    </xf>
    <xf numFmtId="164" fontId="6" fillId="0" borderId="0" xfId="17" quotePrefix="1" applyNumberFormat="1" applyFont="1" applyAlignment="1">
      <alignment horizontal="right"/>
    </xf>
    <xf numFmtId="182" fontId="7" fillId="9" borderId="238" xfId="17" applyNumberFormat="1" applyFont="1" applyFill="1" applyBorder="1" applyAlignment="1">
      <alignment horizontal="right"/>
    </xf>
    <xf numFmtId="0" fontId="7" fillId="9" borderId="238" xfId="17" applyFont="1" applyFill="1" applyBorder="1"/>
    <xf numFmtId="0" fontId="7" fillId="0" borderId="0" xfId="17" applyFont="1" applyAlignment="1">
      <alignment horizontal="left"/>
    </xf>
    <xf numFmtId="164" fontId="6" fillId="0" borderId="0" xfId="17" applyNumberFormat="1" applyFont="1" applyAlignment="1">
      <alignment horizontal="right" vertical="center"/>
    </xf>
    <xf numFmtId="192" fontId="6" fillId="0" borderId="0" xfId="17" applyNumberFormat="1" applyFont="1" applyAlignment="1">
      <alignment vertical="center"/>
    </xf>
    <xf numFmtId="0" fontId="6" fillId="0" borderId="0" xfId="17" applyFont="1" applyAlignment="1">
      <alignment horizontal="left" vertical="center"/>
    </xf>
    <xf numFmtId="0" fontId="6" fillId="0" borderId="0" xfId="17" applyFont="1" applyAlignment="1">
      <alignment vertical="center"/>
    </xf>
    <xf numFmtId="0" fontId="7" fillId="0" borderId="0" xfId="17" applyFont="1" applyAlignment="1">
      <alignment horizontal="right"/>
    </xf>
    <xf numFmtId="0" fontId="7" fillId="0" borderId="213" xfId="17" applyFont="1" applyBorder="1" applyAlignment="1">
      <alignment horizontal="right"/>
    </xf>
    <xf numFmtId="182" fontId="6" fillId="3" borderId="0" xfId="17" applyNumberFormat="1" applyFont="1" applyFill="1" applyAlignment="1">
      <alignment horizontal="right"/>
    </xf>
    <xf numFmtId="182" fontId="7" fillId="3" borderId="0" xfId="17" applyNumberFormat="1" applyFont="1" applyFill="1" applyAlignment="1">
      <alignment horizontal="right"/>
    </xf>
    <xf numFmtId="0" fontId="6" fillId="3" borderId="0" xfId="17" applyFont="1" applyFill="1"/>
    <xf numFmtId="188" fontId="6" fillId="0" borderId="0" xfId="18" applyFont="1"/>
    <xf numFmtId="188" fontId="6" fillId="0" borderId="0" xfId="18" applyFont="1" applyAlignment="1">
      <alignment horizontal="right"/>
    </xf>
    <xf numFmtId="1" fontId="6" fillId="0" borderId="0" xfId="18" applyNumberFormat="1" applyFont="1" applyAlignment="1">
      <alignment horizontal="right"/>
    </xf>
    <xf numFmtId="188" fontId="6" fillId="0" borderId="0" xfId="18" applyFont="1" applyAlignment="1">
      <alignment horizontal="left"/>
    </xf>
    <xf numFmtId="182" fontId="6" fillId="0" borderId="0" xfId="18" applyNumberFormat="1" applyFont="1" applyAlignment="1">
      <alignment horizontal="right"/>
    </xf>
    <xf numFmtId="1" fontId="6" fillId="0" borderId="0" xfId="18" applyNumberFormat="1" applyFont="1"/>
    <xf numFmtId="188" fontId="7" fillId="0" borderId="0" xfId="18" applyFont="1" applyAlignment="1">
      <alignment horizontal="left" vertical="center"/>
    </xf>
    <xf numFmtId="0" fontId="3" fillId="2" borderId="0" xfId="18" applyNumberFormat="1" applyFont="1" applyFill="1"/>
    <xf numFmtId="1" fontId="7" fillId="0" borderId="0" xfId="18" applyNumberFormat="1" applyFont="1" applyAlignment="1">
      <alignment horizontal="right"/>
    </xf>
    <xf numFmtId="188" fontId="6" fillId="0" borderId="213" xfId="18" applyFont="1" applyBorder="1"/>
    <xf numFmtId="1" fontId="6" fillId="0" borderId="213" xfId="18" applyNumberFormat="1" applyFont="1" applyBorder="1" applyAlignment="1">
      <alignment horizontal="right"/>
    </xf>
    <xf numFmtId="188" fontId="6" fillId="0" borderId="213" xfId="18" applyFont="1" applyBorder="1" applyAlignment="1">
      <alignment horizontal="left"/>
    </xf>
    <xf numFmtId="192" fontId="6" fillId="0" borderId="0" xfId="18" applyNumberFormat="1" applyFont="1" applyAlignment="1">
      <alignment horizontal="right"/>
    </xf>
    <xf numFmtId="188" fontId="6" fillId="0" borderId="0" xfId="18" quotePrefix="1" applyFont="1" applyAlignment="1">
      <alignment horizontal="left"/>
    </xf>
    <xf numFmtId="182" fontId="6" fillId="0" borderId="0" xfId="18" applyNumberFormat="1" applyFont="1"/>
    <xf numFmtId="188" fontId="7" fillId="0" borderId="0" xfId="18" applyFont="1"/>
    <xf numFmtId="192" fontId="7" fillId="0" borderId="0" xfId="18" applyNumberFormat="1" applyFont="1" applyAlignment="1">
      <alignment horizontal="right"/>
    </xf>
    <xf numFmtId="1" fontId="6" fillId="0" borderId="213" xfId="18" applyNumberFormat="1" applyFont="1" applyBorder="1"/>
    <xf numFmtId="192" fontId="6" fillId="0" borderId="0" xfId="18" applyNumberFormat="1" applyFont="1"/>
    <xf numFmtId="192" fontId="7" fillId="0" borderId="0" xfId="18" applyNumberFormat="1" applyFont="1"/>
    <xf numFmtId="0" fontId="7" fillId="3" borderId="0" xfId="17" applyFont="1" applyFill="1"/>
    <xf numFmtId="182" fontId="3" fillId="3" borderId="0" xfId="17" applyNumberFormat="1" applyFont="1" applyFill="1"/>
    <xf numFmtId="182" fontId="7" fillId="3" borderId="0" xfId="17" applyNumberFormat="1" applyFont="1" applyFill="1"/>
    <xf numFmtId="0" fontId="4" fillId="8" borderId="231" xfId="17" applyFont="1" applyFill="1" applyBorder="1" applyAlignment="1">
      <alignment horizontal="center" vertical="center" wrapText="1"/>
    </xf>
    <xf numFmtId="0" fontId="4" fillId="8" borderId="232" xfId="17" applyFont="1" applyFill="1" applyBorder="1" applyAlignment="1">
      <alignment horizontal="center" vertical="center" wrapText="1"/>
    </xf>
    <xf numFmtId="0" fontId="74" fillId="3" borderId="0" xfId="9" applyNumberFormat="1" applyFont="1" applyFill="1" applyBorder="1" applyAlignment="1" applyProtection="1">
      <protection locked="0"/>
    </xf>
    <xf numFmtId="1" fontId="6" fillId="3" borderId="0" xfId="17" applyNumberFormat="1" applyFont="1" applyFill="1"/>
    <xf numFmtId="1" fontId="6" fillId="3" borderId="0" xfId="17" applyNumberFormat="1" applyFont="1" applyFill="1" applyAlignment="1">
      <alignment horizontal="right"/>
    </xf>
    <xf numFmtId="182" fontId="6" fillId="3" borderId="0" xfId="17" applyNumberFormat="1" applyFont="1" applyFill="1"/>
    <xf numFmtId="0" fontId="33" fillId="3" borderId="0" xfId="17" applyFont="1" applyFill="1" applyAlignment="1">
      <alignment horizontal="center" vertical="center"/>
    </xf>
    <xf numFmtId="0" fontId="33" fillId="3" borderId="0" xfId="17" applyFont="1" applyFill="1" applyAlignment="1">
      <alignment horizontal="center" vertical="center" wrapText="1"/>
    </xf>
    <xf numFmtId="0" fontId="4" fillId="3" borderId="236" xfId="17" applyFont="1" applyFill="1" applyBorder="1" applyAlignment="1">
      <alignment vertical="center"/>
    </xf>
    <xf numFmtId="0" fontId="4" fillId="3" borderId="237" xfId="17" applyFont="1" applyFill="1" applyBorder="1" applyAlignment="1">
      <alignment vertical="center"/>
    </xf>
    <xf numFmtId="0" fontId="33" fillId="3" borderId="253" xfId="17" applyFont="1" applyFill="1" applyBorder="1" applyAlignment="1">
      <alignment horizontal="center" vertical="center"/>
    </xf>
    <xf numFmtId="0" fontId="4" fillId="3" borderId="254" xfId="17" applyFont="1" applyFill="1" applyBorder="1" applyAlignment="1">
      <alignment vertical="center"/>
    </xf>
    <xf numFmtId="0" fontId="33" fillId="8" borderId="218" xfId="17" applyFont="1" applyFill="1" applyBorder="1" applyAlignment="1">
      <alignment horizontal="center" vertical="center" wrapText="1"/>
    </xf>
    <xf numFmtId="0" fontId="33" fillId="8" borderId="209" xfId="17" applyFont="1" applyFill="1" applyBorder="1" applyAlignment="1">
      <alignment horizontal="center" vertical="center" wrapText="1"/>
    </xf>
    <xf numFmtId="0" fontId="33" fillId="8" borderId="209" xfId="17" applyFont="1" applyFill="1" applyBorder="1" applyAlignment="1">
      <alignment horizontal="center" vertical="center"/>
    </xf>
    <xf numFmtId="0" fontId="4" fillId="8" borderId="224" xfId="17" applyFont="1" applyFill="1" applyBorder="1" applyAlignment="1">
      <alignment horizontal="center" vertical="center" wrapText="1"/>
    </xf>
    <xf numFmtId="0" fontId="4" fillId="3" borderId="250" xfId="17" applyFont="1" applyFill="1" applyBorder="1" applyAlignment="1">
      <alignment vertical="center"/>
    </xf>
    <xf numFmtId="0" fontId="4" fillId="3" borderId="227" xfId="17" applyFont="1" applyFill="1" applyBorder="1" applyAlignment="1">
      <alignment vertical="center"/>
    </xf>
    <xf numFmtId="0" fontId="33" fillId="3" borderId="235" xfId="17" applyFont="1" applyFill="1" applyBorder="1" applyAlignment="1">
      <alignment vertical="center"/>
    </xf>
    <xf numFmtId="0" fontId="33" fillId="3" borderId="124" xfId="17" applyFont="1" applyFill="1" applyBorder="1" applyAlignment="1">
      <alignment vertical="center"/>
    </xf>
    <xf numFmtId="0" fontId="33" fillId="3" borderId="218" xfId="17" applyFont="1" applyFill="1" applyBorder="1" applyAlignment="1">
      <alignment vertical="center"/>
    </xf>
    <xf numFmtId="0" fontId="4" fillId="3" borderId="255" xfId="17" applyFont="1" applyFill="1" applyBorder="1" applyAlignment="1">
      <alignment vertical="center"/>
    </xf>
    <xf numFmtId="0" fontId="4" fillId="3" borderId="248" xfId="17" applyFont="1" applyFill="1" applyBorder="1" applyAlignment="1">
      <alignment vertical="center"/>
    </xf>
    <xf numFmtId="0" fontId="4" fillId="3" borderId="256" xfId="17" applyFont="1" applyFill="1" applyBorder="1" applyAlignment="1">
      <alignment vertical="center"/>
    </xf>
    <xf numFmtId="0" fontId="33" fillId="3" borderId="228" xfId="17" applyFont="1" applyFill="1" applyBorder="1" applyAlignment="1">
      <alignment vertical="center"/>
    </xf>
    <xf numFmtId="0" fontId="33" fillId="3" borderId="230" xfId="17" applyFont="1" applyFill="1" applyBorder="1" applyAlignment="1">
      <alignment vertical="center"/>
    </xf>
    <xf numFmtId="0" fontId="33" fillId="3" borderId="217" xfId="17" applyFont="1" applyFill="1" applyBorder="1" applyAlignment="1">
      <alignment vertical="center"/>
    </xf>
    <xf numFmtId="0" fontId="4" fillId="3" borderId="257" xfId="17" applyFont="1" applyFill="1" applyBorder="1" applyAlignment="1">
      <alignment vertical="center"/>
    </xf>
    <xf numFmtId="0" fontId="3" fillId="0" borderId="0" xfId="17" applyFont="1"/>
    <xf numFmtId="0" fontId="33" fillId="8" borderId="253" xfId="17" applyFont="1" applyFill="1" applyBorder="1" applyAlignment="1">
      <alignment horizontal="center" vertical="center" wrapText="1"/>
    </xf>
    <xf numFmtId="0" fontId="33" fillId="8" borderId="253" xfId="17" applyFont="1" applyFill="1" applyBorder="1" applyAlignment="1">
      <alignment horizontal="center" vertical="center"/>
    </xf>
    <xf numFmtId="0" fontId="4" fillId="8" borderId="234" xfId="17" applyFont="1" applyFill="1" applyBorder="1" applyAlignment="1">
      <alignment horizontal="center" vertical="center" wrapText="1"/>
    </xf>
    <xf numFmtId="0" fontId="37" fillId="0" borderId="0" xfId="17" applyFont="1" applyAlignment="1">
      <alignment horizontal="left"/>
    </xf>
    <xf numFmtId="2" fontId="6" fillId="2" borderId="0" xfId="8" applyNumberFormat="1" applyFont="1" applyFill="1"/>
    <xf numFmtId="182" fontId="6" fillId="3" borderId="0" xfId="17" quotePrefix="1" applyNumberFormat="1" applyFont="1" applyFill="1" applyAlignment="1">
      <alignment horizontal="right"/>
    </xf>
    <xf numFmtId="1" fontId="7" fillId="3" borderId="0" xfId="17" applyNumberFormat="1" applyFont="1" applyFill="1"/>
    <xf numFmtId="0" fontId="7" fillId="3" borderId="213" xfId="17" applyFont="1" applyFill="1" applyBorder="1"/>
    <xf numFmtId="0" fontId="6" fillId="3" borderId="213" xfId="17" applyFont="1" applyFill="1" applyBorder="1"/>
    <xf numFmtId="0" fontId="33" fillId="8" borderId="207" xfId="17" applyFont="1" applyFill="1" applyBorder="1" applyAlignment="1">
      <alignment horizontal="center" vertical="center"/>
    </xf>
    <xf numFmtId="0" fontId="33" fillId="8" borderId="207" xfId="17" applyFont="1" applyFill="1" applyBorder="1" applyAlignment="1">
      <alignment horizontal="center" vertical="center" wrapText="1"/>
    </xf>
    <xf numFmtId="180" fontId="6" fillId="3" borderId="0" xfId="17" applyNumberFormat="1" applyFont="1" applyFill="1" applyAlignment="1">
      <alignment horizontal="right"/>
    </xf>
    <xf numFmtId="0" fontId="6" fillId="3" borderId="0" xfId="17" applyFont="1" applyFill="1" applyAlignment="1">
      <alignment horizontal="right"/>
    </xf>
    <xf numFmtId="180" fontId="6" fillId="3" borderId="0" xfId="17" applyNumberFormat="1" applyFont="1" applyFill="1"/>
    <xf numFmtId="180" fontId="7" fillId="3" borderId="0" xfId="17" applyNumberFormat="1" applyFont="1" applyFill="1"/>
    <xf numFmtId="182" fontId="7" fillId="3" borderId="0" xfId="17" quotePrefix="1" applyNumberFormat="1" applyFont="1" applyFill="1" applyAlignment="1">
      <alignment horizontal="right"/>
    </xf>
    <xf numFmtId="180" fontId="6" fillId="3" borderId="213" xfId="17" applyNumberFormat="1" applyFont="1" applyFill="1" applyBorder="1"/>
    <xf numFmtId="164" fontId="7" fillId="3" borderId="0" xfId="17" applyNumberFormat="1" applyFont="1" applyFill="1" applyAlignment="1">
      <alignment horizontal="right"/>
    </xf>
    <xf numFmtId="164" fontId="6" fillId="3" borderId="0" xfId="17" applyNumberFormat="1" applyFont="1" applyFill="1" applyAlignment="1">
      <alignment horizontal="right"/>
    </xf>
    <xf numFmtId="164" fontId="6" fillId="3" borderId="0" xfId="17" applyNumberFormat="1" applyFont="1" applyFill="1"/>
    <xf numFmtId="188" fontId="33" fillId="8" borderId="208" xfId="18" applyFont="1" applyFill="1" applyBorder="1" applyAlignment="1">
      <alignment horizontal="center" vertical="center"/>
    </xf>
    <xf numFmtId="1" fontId="7" fillId="3" borderId="0" xfId="17" applyNumberFormat="1" applyFont="1" applyFill="1" applyAlignment="1">
      <alignment horizontal="right"/>
    </xf>
    <xf numFmtId="1" fontId="7" fillId="3" borderId="0" xfId="17" quotePrefix="1" applyNumberFormat="1" applyFont="1" applyFill="1" applyAlignment="1">
      <alignment horizontal="right"/>
    </xf>
    <xf numFmtId="37" fontId="7" fillId="3" borderId="0" xfId="17" applyNumberFormat="1" applyFont="1" applyFill="1" applyAlignment="1">
      <alignment horizontal="left"/>
    </xf>
    <xf numFmtId="0" fontId="7" fillId="3" borderId="251" xfId="17" applyFont="1" applyFill="1" applyBorder="1"/>
    <xf numFmtId="182" fontId="8" fillId="3" borderId="0" xfId="17" applyNumberFormat="1" applyFont="1" applyFill="1" applyAlignment="1">
      <alignment horizontal="right"/>
    </xf>
    <xf numFmtId="0" fontId="7" fillId="3" borderId="213" xfId="17" applyFont="1" applyFill="1" applyBorder="1" applyAlignment="1">
      <alignment horizontal="right"/>
    </xf>
    <xf numFmtId="0" fontId="7" fillId="3" borderId="0" xfId="17" applyFont="1" applyFill="1" applyAlignment="1">
      <alignment horizontal="right"/>
    </xf>
    <xf numFmtId="168" fontId="6" fillId="3" borderId="0" xfId="8" applyNumberFormat="1" applyFont="1" applyFill="1"/>
    <xf numFmtId="0" fontId="34" fillId="3" borderId="0" xfId="17" applyFont="1" applyFill="1" applyBorder="1" applyAlignment="1">
      <alignment horizontal="left"/>
    </xf>
    <xf numFmtId="0" fontId="37" fillId="3" borderId="0" xfId="17" applyFont="1" applyFill="1" applyBorder="1" applyAlignment="1">
      <alignment horizontal="left"/>
    </xf>
    <xf numFmtId="0" fontId="34" fillId="3" borderId="0" xfId="17" applyFont="1" applyFill="1" applyAlignment="1">
      <alignment horizontal="left"/>
    </xf>
    <xf numFmtId="0" fontId="37" fillId="3" borderId="0" xfId="17" applyFont="1" applyFill="1" applyAlignment="1">
      <alignment horizontal="left"/>
    </xf>
    <xf numFmtId="0" fontId="6" fillId="3" borderId="213" xfId="17" applyFont="1" applyFill="1" applyBorder="1" applyAlignment="1">
      <alignment horizontal="right"/>
    </xf>
    <xf numFmtId="1" fontId="6" fillId="3" borderId="0" xfId="17" quotePrefix="1" applyNumberFormat="1" applyFont="1" applyFill="1" applyAlignment="1">
      <alignment horizontal="right"/>
    </xf>
    <xf numFmtId="168" fontId="6" fillId="3" borderId="0" xfId="8" applyNumberFormat="1" applyFont="1" applyFill="1" applyBorder="1" applyAlignment="1">
      <alignment horizontal="right"/>
    </xf>
    <xf numFmtId="0" fontId="7" fillId="3" borderId="0" xfId="8" applyNumberFormat="1" applyFont="1" applyFill="1"/>
    <xf numFmtId="2" fontId="6" fillId="3" borderId="0" xfId="8" applyNumberFormat="1" applyFont="1" applyFill="1"/>
    <xf numFmtId="0" fontId="26" fillId="0" borderId="0" xfId="17" applyFont="1"/>
    <xf numFmtId="0" fontId="26" fillId="3" borderId="0" xfId="17" applyFont="1" applyFill="1"/>
    <xf numFmtId="194" fontId="7" fillId="3" borderId="0" xfId="17" applyNumberFormat="1" applyFont="1" applyFill="1" applyAlignment="1">
      <alignment horizontal="right"/>
    </xf>
    <xf numFmtId="0" fontId="3" fillId="3" borderId="0" xfId="17" applyFont="1" applyFill="1" applyAlignment="1">
      <alignment horizontal="right"/>
    </xf>
    <xf numFmtId="0" fontId="9" fillId="3" borderId="0" xfId="17" applyFont="1" applyFill="1" applyAlignment="1">
      <alignment horizontal="right"/>
    </xf>
    <xf numFmtId="194" fontId="6" fillId="3" borderId="0" xfId="17" applyNumberFormat="1" applyFont="1" applyFill="1" applyAlignment="1">
      <alignment horizontal="right"/>
    </xf>
    <xf numFmtId="194" fontId="9" fillId="3" borderId="0" xfId="17" applyNumberFormat="1" applyFont="1" applyFill="1" applyAlignment="1">
      <alignment horizontal="right"/>
    </xf>
    <xf numFmtId="194" fontId="13" fillId="3" borderId="0" xfId="17" applyNumberFormat="1" applyFont="1" applyFill="1" applyAlignment="1">
      <alignment horizontal="right"/>
    </xf>
    <xf numFmtId="0" fontId="13" fillId="3" borderId="0" xfId="17" applyFont="1" applyFill="1" applyAlignment="1">
      <alignment horizontal="right"/>
    </xf>
    <xf numFmtId="1" fontId="13" fillId="3" borderId="0" xfId="17" applyNumberFormat="1" applyFont="1" applyFill="1" applyAlignment="1">
      <alignment horizontal="right"/>
    </xf>
    <xf numFmtId="194" fontId="22" fillId="3" borderId="0" xfId="17" applyNumberFormat="1" applyFont="1" applyFill="1" applyAlignment="1">
      <alignment horizontal="right"/>
    </xf>
    <xf numFmtId="0" fontId="22" fillId="3" borderId="0" xfId="17" applyFont="1" applyFill="1" applyAlignment="1">
      <alignment horizontal="right"/>
    </xf>
    <xf numFmtId="0" fontId="6" fillId="3" borderId="0" xfId="17" applyFont="1" applyFill="1" applyAlignment="1">
      <alignment horizontal="center"/>
    </xf>
    <xf numFmtId="0" fontId="6" fillId="3" borderId="0" xfId="17" applyFont="1" applyFill="1" applyAlignment="1">
      <alignment horizontal="left"/>
    </xf>
    <xf numFmtId="182" fontId="21" fillId="3" borderId="0" xfId="17" applyNumberFormat="1" applyFont="1" applyFill="1" applyAlignment="1">
      <alignment horizontal="right"/>
    </xf>
    <xf numFmtId="0" fontId="21" fillId="3" borderId="0" xfId="17" applyFont="1" applyFill="1" applyAlignment="1">
      <alignment horizontal="right"/>
    </xf>
    <xf numFmtId="0" fontId="21" fillId="3" borderId="0" xfId="17" applyFont="1" applyFill="1"/>
    <xf numFmtId="0" fontId="28" fillId="3" borderId="0" xfId="20" applyFont="1" applyFill="1" applyBorder="1" applyAlignment="1" applyProtection="1">
      <protection locked="0"/>
    </xf>
    <xf numFmtId="0" fontId="66" fillId="3" borderId="0" xfId="20" applyFont="1" applyFill="1" applyBorder="1" applyAlignment="1" applyProtection="1">
      <protection locked="0"/>
    </xf>
    <xf numFmtId="195" fontId="6" fillId="3" borderId="0" xfId="14" applyNumberFormat="1" applyFont="1" applyFill="1" applyProtection="1">
      <protection locked="0"/>
    </xf>
    <xf numFmtId="0" fontId="6" fillId="3" borderId="0" xfId="21" applyFont="1" applyFill="1" applyAlignment="1" applyProtection="1">
      <alignment vertical="top" wrapText="1"/>
      <protection locked="0"/>
    </xf>
    <xf numFmtId="0" fontId="1" fillId="3" borderId="0" xfId="17" applyFont="1" applyFill="1" applyAlignment="1">
      <alignment vertical="center" wrapText="1"/>
    </xf>
    <xf numFmtId="0" fontId="3" fillId="3" borderId="0" xfId="17" applyFont="1" applyFill="1" applyAlignment="1">
      <alignment horizontal="left" vertical="center" wrapText="1"/>
    </xf>
    <xf numFmtId="0" fontId="3" fillId="3" borderId="0" xfId="17" applyFont="1" applyFill="1" applyAlignment="1">
      <alignment horizontal="left" vertical="center"/>
    </xf>
    <xf numFmtId="0" fontId="75" fillId="3" borderId="0" xfId="17" applyFont="1" applyFill="1"/>
    <xf numFmtId="165" fontId="26" fillId="3" borderId="0" xfId="17" applyNumberFormat="1" applyFont="1" applyFill="1"/>
    <xf numFmtId="182" fontId="6" fillId="3" borderId="201" xfId="17" applyNumberFormat="1" applyFont="1" applyFill="1" applyBorder="1" applyAlignment="1">
      <alignment horizontal="right"/>
    </xf>
    <xf numFmtId="0" fontId="6" fillId="3" borderId="201" xfId="17" applyFont="1" applyFill="1" applyBorder="1" applyAlignment="1">
      <alignment horizontal="right"/>
    </xf>
    <xf numFmtId="0" fontId="26" fillId="3" borderId="201" xfId="17" applyFont="1" applyFill="1" applyBorder="1"/>
    <xf numFmtId="0" fontId="6" fillId="3" borderId="201" xfId="17" applyFont="1" applyFill="1" applyBorder="1"/>
    <xf numFmtId="0" fontId="30" fillId="3" borderId="0" xfId="17" applyFont="1" applyFill="1"/>
    <xf numFmtId="165" fontId="30" fillId="3" borderId="0" xfId="17" applyNumberFormat="1" applyFont="1" applyFill="1"/>
    <xf numFmtId="168" fontId="2" fillId="3" borderId="0" xfId="19" applyNumberFormat="1" applyFont="1" applyFill="1" applyBorder="1" applyAlignment="1">
      <alignment horizontal="left"/>
    </xf>
    <xf numFmtId="2" fontId="1" fillId="3" borderId="0" xfId="19" applyNumberFormat="1" applyFont="1" applyFill="1" applyBorder="1"/>
    <xf numFmtId="168" fontId="26" fillId="3" borderId="0" xfId="19" applyNumberFormat="1" applyFont="1" applyFill="1" applyBorder="1"/>
    <xf numFmtId="165" fontId="9" fillId="3" borderId="0" xfId="17" applyNumberFormat="1" applyFont="1" applyFill="1"/>
    <xf numFmtId="164" fontId="3" fillId="3" borderId="0" xfId="17" applyNumberFormat="1" applyFont="1" applyFill="1"/>
    <xf numFmtId="165" fontId="3" fillId="3" borderId="0" xfId="17" applyNumberFormat="1" applyFont="1" applyFill="1"/>
    <xf numFmtId="164" fontId="6" fillId="3" borderId="0" xfId="17" applyNumberFormat="1" applyFont="1" applyFill="1" applyAlignment="1">
      <alignment horizontal="right" vertical="center"/>
    </xf>
    <xf numFmtId="165" fontId="75" fillId="3" borderId="0" xfId="17" applyNumberFormat="1" applyFont="1" applyFill="1" applyAlignment="1">
      <alignment horizontal="left"/>
    </xf>
    <xf numFmtId="165" fontId="75" fillId="3" borderId="0" xfId="17" applyNumberFormat="1" applyFont="1" applyFill="1"/>
    <xf numFmtId="165" fontId="2" fillId="3" borderId="0" xfId="17" applyNumberFormat="1" applyFill="1" applyAlignment="1">
      <alignment horizontal="left"/>
    </xf>
    <xf numFmtId="164" fontId="26" fillId="3" borderId="0" xfId="17" applyNumberFormat="1" applyFont="1" applyFill="1"/>
    <xf numFmtId="164" fontId="7" fillId="3" borderId="244" xfId="17" applyNumberFormat="1" applyFont="1" applyFill="1" applyBorder="1" applyAlignment="1">
      <alignment horizontal="right"/>
    </xf>
    <xf numFmtId="165" fontId="9" fillId="3" borderId="244" xfId="17" applyNumberFormat="1" applyFont="1" applyFill="1" applyBorder="1"/>
    <xf numFmtId="0" fontId="7" fillId="3" borderId="244" xfId="17" applyFont="1" applyFill="1" applyBorder="1"/>
    <xf numFmtId="168" fontId="6" fillId="3" borderId="0" xfId="19" applyNumberFormat="1" applyFont="1" applyFill="1" applyBorder="1" applyAlignment="1">
      <alignment vertical="center"/>
    </xf>
    <xf numFmtId="0" fontId="7" fillId="3" borderId="0" xfId="17" applyFont="1" applyFill="1" applyAlignment="1">
      <alignment horizontal="left"/>
    </xf>
    <xf numFmtId="0" fontId="3" fillId="3" borderId="0" xfId="17" applyFont="1" applyFill="1" applyAlignment="1">
      <alignment horizontal="right" vertical="center"/>
    </xf>
    <xf numFmtId="164" fontId="3" fillId="3" borderId="0" xfId="17" applyNumberFormat="1" applyFont="1" applyFill="1" applyAlignment="1">
      <alignment horizontal="right"/>
    </xf>
    <xf numFmtId="0" fontId="26" fillId="3" borderId="0" xfId="17" applyFont="1" applyFill="1" applyAlignment="1">
      <alignment horizontal="left"/>
    </xf>
    <xf numFmtId="0" fontId="3" fillId="3" borderId="0" xfId="17" applyFont="1" applyFill="1" applyAlignment="1">
      <alignment horizontal="left"/>
    </xf>
    <xf numFmtId="182" fontId="31" fillId="3" borderId="0" xfId="17" applyNumberFormat="1" applyFont="1" applyFill="1" applyAlignment="1">
      <alignment horizontal="center" vertical="center"/>
    </xf>
    <xf numFmtId="0" fontId="31" fillId="3" borderId="0" xfId="17" applyFont="1" applyFill="1" applyAlignment="1">
      <alignment horizontal="center" vertical="center"/>
    </xf>
    <xf numFmtId="0" fontId="31" fillId="3" borderId="0" xfId="17" applyFont="1" applyFill="1"/>
    <xf numFmtId="0" fontId="76" fillId="0" borderId="0" xfId="17" applyFont="1"/>
    <xf numFmtId="0" fontId="76" fillId="3" borderId="0" xfId="17" applyFont="1" applyFill="1"/>
    <xf numFmtId="0" fontId="77" fillId="3" borderId="0" xfId="17" applyFont="1" applyFill="1"/>
    <xf numFmtId="196" fontId="79" fillId="3" borderId="0" xfId="23" applyNumberFormat="1" applyFont="1" applyFill="1" applyBorder="1" applyAlignment="1">
      <alignment horizontal="right" vertical="center"/>
    </xf>
    <xf numFmtId="0" fontId="81" fillId="3" borderId="0" xfId="24" applyFont="1" applyFill="1" applyBorder="1" applyAlignment="1">
      <alignment horizontal="right" vertical="center"/>
    </xf>
    <xf numFmtId="0" fontId="66" fillId="3" borderId="0" xfId="20" applyNumberFormat="1" applyFont="1" applyFill="1" applyBorder="1" applyAlignment="1" applyProtection="1">
      <protection locked="0"/>
    </xf>
    <xf numFmtId="0" fontId="28" fillId="3" borderId="0" xfId="20" applyNumberFormat="1" applyFont="1" applyFill="1" applyBorder="1" applyAlignment="1" applyProtection="1">
      <protection locked="0"/>
    </xf>
    <xf numFmtId="166" fontId="6" fillId="3" borderId="0" xfId="17" quotePrefix="1" applyNumberFormat="1" applyFont="1" applyFill="1" applyAlignment="1">
      <alignment horizontal="right"/>
    </xf>
    <xf numFmtId="166" fontId="7" fillId="3" borderId="0" xfId="17" quotePrefix="1" applyNumberFormat="1" applyFont="1" applyFill="1" applyAlignment="1">
      <alignment horizontal="right"/>
    </xf>
    <xf numFmtId="166" fontId="6" fillId="3" borderId="0" xfId="17" applyNumberFormat="1" applyFont="1" applyFill="1" applyAlignment="1">
      <alignment horizontal="right" vertical="center"/>
    </xf>
    <xf numFmtId="0" fontId="9" fillId="3" borderId="0" xfId="17" applyFont="1" applyFill="1"/>
    <xf numFmtId="166" fontId="3" fillId="3" borderId="0" xfId="17" applyNumberFormat="1" applyFont="1" applyFill="1"/>
    <xf numFmtId="166" fontId="6" fillId="3" borderId="0" xfId="17" applyNumberFormat="1" applyFont="1" applyFill="1" applyAlignment="1">
      <alignment horizontal="right"/>
    </xf>
    <xf numFmtId="166" fontId="6" fillId="3" borderId="0" xfId="17" applyNumberFormat="1" applyFont="1" applyFill="1"/>
    <xf numFmtId="166" fontId="7" fillId="3" borderId="0" xfId="17" applyNumberFormat="1" applyFont="1" applyFill="1" applyAlignment="1">
      <alignment horizontal="right"/>
    </xf>
    <xf numFmtId="0" fontId="3" fillId="3" borderId="0" xfId="17" applyFont="1" applyFill="1" applyAlignment="1">
      <alignment wrapText="1"/>
    </xf>
    <xf numFmtId="0" fontId="16" fillId="3" borderId="0" xfId="17" applyFont="1" applyFill="1" applyAlignment="1">
      <alignment horizontal="left"/>
    </xf>
    <xf numFmtId="165" fontId="29" fillId="3" borderId="0" xfId="17" applyNumberFormat="1" applyFont="1" applyFill="1"/>
    <xf numFmtId="164" fontId="6" fillId="3" borderId="0" xfId="17" applyNumberFormat="1" applyFont="1" applyFill="1" applyAlignment="1">
      <alignment vertical="center"/>
    </xf>
    <xf numFmtId="0" fontId="6" fillId="3" borderId="0" xfId="17" quotePrefix="1" applyFont="1" applyFill="1" applyAlignment="1">
      <alignment horizontal="left" vertical="center" wrapText="1" indent="2"/>
    </xf>
    <xf numFmtId="164" fontId="7" fillId="3" borderId="0" xfId="17" applyNumberFormat="1" applyFont="1" applyFill="1" applyAlignment="1">
      <alignment horizontal="right" vertical="center"/>
    </xf>
    <xf numFmtId="164" fontId="7" fillId="3" borderId="0" xfId="17" applyNumberFormat="1" applyFont="1" applyFill="1" applyAlignment="1">
      <alignment vertical="center"/>
    </xf>
    <xf numFmtId="0" fontId="6" fillId="3" borderId="0" xfId="17" applyFont="1" applyFill="1" applyAlignment="1">
      <alignment horizontal="left" indent="1"/>
    </xf>
    <xf numFmtId="0" fontId="7" fillId="3" borderId="0" xfId="17" applyFont="1" applyFill="1" applyAlignment="1">
      <alignment horizontal="left" indent="1"/>
    </xf>
    <xf numFmtId="182" fontId="21" fillId="3" borderId="0" xfId="17" applyNumberFormat="1" applyFont="1" applyFill="1"/>
    <xf numFmtId="168" fontId="26" fillId="3" borderId="0" xfId="19" applyNumberFormat="1" applyFont="1" applyFill="1"/>
    <xf numFmtId="194" fontId="67" fillId="3" borderId="0" xfId="17" applyNumberFormat="1" applyFont="1" applyFill="1"/>
    <xf numFmtId="194" fontId="67" fillId="3" borderId="0" xfId="17" applyNumberFormat="1" applyFont="1" applyFill="1" applyAlignment="1">
      <alignment horizontal="right"/>
    </xf>
    <xf numFmtId="194" fontId="21" fillId="3" borderId="0" xfId="17" applyNumberFormat="1" applyFont="1" applyFill="1" applyAlignment="1">
      <alignment horizontal="right"/>
    </xf>
    <xf numFmtId="1" fontId="67" fillId="3" borderId="0" xfId="17" applyNumberFormat="1" applyFont="1" applyFill="1"/>
    <xf numFmtId="0" fontId="6" fillId="3" borderId="0" xfId="17" applyFont="1" applyFill="1" applyAlignment="1">
      <alignment horizontal="left" vertical="center" wrapText="1"/>
    </xf>
    <xf numFmtId="0" fontId="21" fillId="3" borderId="0" xfId="17" applyFont="1" applyFill="1" applyAlignment="1">
      <alignment wrapText="1"/>
    </xf>
    <xf numFmtId="0" fontId="26" fillId="3" borderId="0" xfId="17" applyFont="1" applyFill="1" applyAlignment="1">
      <alignment horizontal="centerContinuous"/>
    </xf>
    <xf numFmtId="0" fontId="33" fillId="4" borderId="207" xfId="17" applyFont="1" applyFill="1" applyBorder="1" applyAlignment="1">
      <alignment horizontal="center" vertical="center"/>
    </xf>
    <xf numFmtId="0" fontId="33" fillId="4" borderId="208" xfId="17" applyFont="1" applyFill="1" applyBorder="1" applyAlignment="1">
      <alignment horizontal="center" vertical="center"/>
    </xf>
    <xf numFmtId="0" fontId="33" fillId="4" borderId="209" xfId="17" applyFont="1" applyFill="1" applyBorder="1" applyAlignment="1">
      <alignment horizontal="center" vertical="center"/>
    </xf>
    <xf numFmtId="0" fontId="33" fillId="4" borderId="241" xfId="17" applyFont="1" applyFill="1" applyBorder="1" applyAlignment="1">
      <alignment horizontal="center" vertical="center"/>
    </xf>
    <xf numFmtId="0" fontId="3" fillId="3" borderId="0" xfId="17" applyFont="1" applyFill="1" applyBorder="1" applyAlignment="1">
      <alignment horizontal="right" vertical="center"/>
    </xf>
    <xf numFmtId="0" fontId="3" fillId="3" borderId="207" xfId="17" applyFont="1" applyFill="1" applyBorder="1" applyAlignment="1">
      <alignment horizontal="right" vertical="center"/>
    </xf>
    <xf numFmtId="0" fontId="31" fillId="3" borderId="0" xfId="17" applyFont="1" applyFill="1" applyBorder="1" applyAlignment="1">
      <alignment horizontal="center" vertical="center"/>
    </xf>
    <xf numFmtId="182" fontId="33" fillId="4" borderId="207" xfId="17" applyNumberFormat="1" applyFont="1" applyFill="1" applyBorder="1" applyAlignment="1">
      <alignment horizontal="center" vertical="center"/>
    </xf>
    <xf numFmtId="0" fontId="33" fillId="4" borderId="208" xfId="17" applyFont="1" applyFill="1" applyBorder="1" applyAlignment="1">
      <alignment horizontal="center"/>
    </xf>
    <xf numFmtId="0" fontId="33" fillId="4" borderId="209" xfId="17" applyFont="1" applyFill="1" applyBorder="1"/>
    <xf numFmtId="0" fontId="33" fillId="4" borderId="241" xfId="17" applyFont="1" applyFill="1" applyBorder="1" applyAlignment="1">
      <alignment horizontal="center"/>
    </xf>
    <xf numFmtId="164" fontId="30" fillId="3" borderId="0" xfId="17" applyNumberFormat="1" applyFont="1" applyFill="1"/>
    <xf numFmtId="179" fontId="7" fillId="3" borderId="0" xfId="17" applyNumberFormat="1" applyFont="1" applyFill="1" applyAlignment="1">
      <alignment horizontal="right"/>
    </xf>
    <xf numFmtId="179" fontId="6" fillId="3" borderId="0" xfId="17" applyNumberFormat="1" applyFont="1" applyFill="1" applyAlignment="1">
      <alignment horizontal="right"/>
    </xf>
    <xf numFmtId="0" fontId="6" fillId="3" borderId="0" xfId="17" applyFont="1" applyFill="1" applyAlignment="1">
      <alignment horizontal="left" vertical="center" wrapText="1" indent="1"/>
    </xf>
    <xf numFmtId="179" fontId="6" fillId="3" borderId="0" xfId="17" applyNumberFormat="1" applyFont="1" applyFill="1" applyAlignment="1">
      <alignment horizontal="right" vertical="center"/>
    </xf>
    <xf numFmtId="0" fontId="6" fillId="3" borderId="0" xfId="17" applyFont="1" applyFill="1" applyAlignment="1">
      <alignment horizontal="left" indent="2"/>
    </xf>
    <xf numFmtId="166" fontId="7" fillId="3" borderId="0" xfId="17" applyNumberFormat="1" applyFont="1" applyFill="1"/>
    <xf numFmtId="0" fontId="3" fillId="3" borderId="0" xfId="17" applyFont="1" applyFill="1" applyAlignment="1">
      <alignment vertical="center"/>
    </xf>
    <xf numFmtId="179" fontId="7" fillId="3" borderId="0" xfId="17" applyNumberFormat="1" applyFont="1" applyFill="1" applyAlignment="1">
      <alignment horizontal="right" vertical="center"/>
    </xf>
    <xf numFmtId="179" fontId="7" fillId="3" borderId="0" xfId="17" applyNumberFormat="1" applyFont="1" applyFill="1"/>
    <xf numFmtId="164" fontId="7" fillId="3" borderId="0" xfId="17" quotePrefix="1" applyNumberFormat="1" applyFont="1" applyFill="1" applyAlignment="1">
      <alignment horizontal="right"/>
    </xf>
    <xf numFmtId="179" fontId="7" fillId="3" borderId="0" xfId="17" quotePrefix="1" applyNumberFormat="1" applyFont="1" applyFill="1" applyAlignment="1">
      <alignment horizontal="right"/>
    </xf>
    <xf numFmtId="179" fontId="6" fillId="3" borderId="0" xfId="17" quotePrefix="1" applyNumberFormat="1" applyFont="1" applyFill="1" applyAlignment="1">
      <alignment horizontal="right"/>
    </xf>
    <xf numFmtId="164" fontId="6" fillId="3" borderId="0" xfId="17" quotePrefix="1" applyNumberFormat="1" applyFont="1" applyFill="1" applyAlignment="1">
      <alignment horizontal="right"/>
    </xf>
    <xf numFmtId="0" fontId="33" fillId="4" borderId="209" xfId="17" applyFont="1" applyFill="1" applyBorder="1" applyAlignment="1">
      <alignment horizontal="center"/>
    </xf>
    <xf numFmtId="180" fontId="67" fillId="3" borderId="0" xfId="17" applyNumberFormat="1" applyFont="1" applyFill="1"/>
    <xf numFmtId="164" fontId="7" fillId="3" borderId="0" xfId="17" applyNumberFormat="1" applyFont="1" applyFill="1"/>
    <xf numFmtId="164" fontId="6" fillId="3" borderId="201" xfId="17" applyNumberFormat="1" applyFont="1" applyFill="1" applyBorder="1" applyAlignment="1">
      <alignment horizontal="right"/>
    </xf>
    <xf numFmtId="0" fontId="6" fillId="3" borderId="0" xfId="17" applyFont="1" applyFill="1" applyAlignment="1">
      <alignment horizontal="left" vertical="center" wrapText="1" indent="2"/>
    </xf>
    <xf numFmtId="164" fontId="9" fillId="3" borderId="0" xfId="17" applyNumberFormat="1" applyFont="1" applyFill="1"/>
    <xf numFmtId="0" fontId="58" fillId="0" borderId="0" xfId="20" applyFont="1" applyAlignment="1" applyProtection="1"/>
    <xf numFmtId="0" fontId="3" fillId="2" borderId="0" xfId="0" applyFont="1" applyFill="1"/>
    <xf numFmtId="164" fontId="3" fillId="2" borderId="0" xfId="0" applyNumberFormat="1" applyFont="1" applyFill="1"/>
    <xf numFmtId="37" fontId="7" fillId="2" borderId="0" xfId="0" applyNumberFormat="1" applyFont="1" applyFill="1"/>
    <xf numFmtId="0" fontId="6" fillId="0" borderId="0" xfId="0" applyFont="1" applyAlignment="1">
      <alignment horizontal="center"/>
    </xf>
    <xf numFmtId="0" fontId="6" fillId="0" borderId="0" xfId="0" applyFont="1" applyAlignment="1">
      <alignment horizontal="right"/>
    </xf>
    <xf numFmtId="0" fontId="7" fillId="0" borderId="0" xfId="0" applyFont="1" applyAlignment="1">
      <alignment horizontal="left"/>
    </xf>
    <xf numFmtId="0" fontId="6" fillId="0" borderId="213" xfId="0" applyFont="1" applyBorder="1" applyAlignment="1">
      <alignment horizontal="right"/>
    </xf>
    <xf numFmtId="0" fontId="6" fillId="0" borderId="213" xfId="0" applyFont="1" applyBorder="1"/>
    <xf numFmtId="165" fontId="7" fillId="0" borderId="0" xfId="0" applyNumberFormat="1" applyFont="1" applyAlignment="1">
      <alignment horizontal="right"/>
    </xf>
    <xf numFmtId="164" fontId="7" fillId="0" borderId="0" xfId="0" applyNumberFormat="1" applyFont="1" applyAlignment="1">
      <alignment horizontal="right"/>
    </xf>
    <xf numFmtId="182" fontId="7" fillId="0" borderId="0" xfId="0" applyNumberFormat="1" applyFont="1" applyAlignment="1">
      <alignment horizontal="right"/>
    </xf>
    <xf numFmtId="0" fontId="9" fillId="0" borderId="0" xfId="0" applyFont="1" applyAlignment="1">
      <alignment horizontal="right"/>
    </xf>
    <xf numFmtId="182" fontId="6" fillId="0" borderId="0" xfId="0" applyNumberFormat="1" applyFont="1" applyAlignment="1">
      <alignment horizontal="right"/>
    </xf>
    <xf numFmtId="0" fontId="6" fillId="0" borderId="0" xfId="0" quotePrefix="1" applyFont="1" applyAlignment="1">
      <alignment horizontal="left"/>
    </xf>
    <xf numFmtId="165" fontId="6" fillId="0" borderId="0" xfId="0" applyNumberFormat="1" applyFont="1" applyAlignment="1">
      <alignment horizontal="right"/>
    </xf>
    <xf numFmtId="179" fontId="6" fillId="0" borderId="0" xfId="0" applyNumberFormat="1" applyFont="1" applyAlignment="1">
      <alignment horizontal="right"/>
    </xf>
    <xf numFmtId="179" fontId="6" fillId="2" borderId="0" xfId="0" applyNumberFormat="1" applyFont="1" applyFill="1" applyAlignment="1">
      <alignment horizontal="right"/>
    </xf>
    <xf numFmtId="165" fontId="7" fillId="9" borderId="238" xfId="17" applyNumberFormat="1" applyFont="1" applyFill="1" applyBorder="1"/>
    <xf numFmtId="164" fontId="7" fillId="9" borderId="238" xfId="17" applyNumberFormat="1" applyFont="1" applyFill="1" applyBorder="1"/>
    <xf numFmtId="182" fontId="3" fillId="0" borderId="0" xfId="0" applyNumberFormat="1" applyFont="1" applyAlignment="1">
      <alignment horizontal="center"/>
    </xf>
    <xf numFmtId="0" fontId="3" fillId="0" borderId="0" xfId="17" applyFont="1" applyAlignment="1">
      <alignment horizontal="center"/>
    </xf>
    <xf numFmtId="0" fontId="6" fillId="0" borderId="213" xfId="17" applyFont="1" applyBorder="1" applyAlignment="1">
      <alignment horizontal="right"/>
    </xf>
    <xf numFmtId="0" fontId="6" fillId="0" borderId="213" xfId="17" applyFont="1" applyBorder="1"/>
    <xf numFmtId="165" fontId="7" fillId="0" borderId="0" xfId="17" applyNumberFormat="1" applyFont="1" applyAlignment="1">
      <alignment horizontal="right"/>
    </xf>
    <xf numFmtId="182" fontId="7" fillId="2" borderId="0" xfId="17" applyNumberFormat="1" applyFont="1" applyFill="1" applyAlignment="1">
      <alignment horizontal="right"/>
    </xf>
    <xf numFmtId="0" fontId="6" fillId="0" borderId="0" xfId="17" quotePrefix="1" applyFont="1" applyAlignment="1">
      <alignment horizontal="left"/>
    </xf>
    <xf numFmtId="182" fontId="6" fillId="2" borderId="0" xfId="17" applyNumberFormat="1" applyFont="1" applyFill="1" applyAlignment="1">
      <alignment horizontal="right"/>
    </xf>
    <xf numFmtId="0" fontId="3" fillId="0" borderId="0" xfId="17" applyFont="1" applyAlignment="1">
      <alignment horizontal="right"/>
    </xf>
    <xf numFmtId="0" fontId="7" fillId="0" borderId="0" xfId="17" quotePrefix="1" applyFont="1" applyAlignment="1">
      <alignment horizontal="left"/>
    </xf>
    <xf numFmtId="164" fontId="6" fillId="0" borderId="213" xfId="17" applyNumberFormat="1" applyFont="1" applyBorder="1" applyAlignment="1">
      <alignment horizontal="right"/>
    </xf>
    <xf numFmtId="0" fontId="9" fillId="0" borderId="0" xfId="17" applyFont="1"/>
    <xf numFmtId="164" fontId="9" fillId="0" borderId="0" xfId="17" applyNumberFormat="1" applyFont="1"/>
    <xf numFmtId="165" fontId="6" fillId="3" borderId="0" xfId="17" applyNumberFormat="1" applyFont="1" applyFill="1" applyAlignment="1">
      <alignment horizontal="right"/>
    </xf>
    <xf numFmtId="165" fontId="7" fillId="3" borderId="0" xfId="17" applyNumberFormat="1" applyFont="1" applyFill="1" applyAlignment="1">
      <alignment horizontal="right"/>
    </xf>
    <xf numFmtId="165" fontId="9" fillId="0" borderId="0" xfId="17" applyNumberFormat="1" applyFont="1"/>
    <xf numFmtId="164" fontId="3" fillId="0" borderId="0" xfId="17" applyNumberFormat="1" applyFont="1"/>
    <xf numFmtId="0" fontId="3" fillId="0" borderId="0" xfId="17" applyFont="1" applyAlignment="1">
      <alignment horizontal="left"/>
    </xf>
    <xf numFmtId="0" fontId="10" fillId="0" borderId="0" xfId="17" applyFont="1"/>
    <xf numFmtId="0" fontId="3" fillId="0" borderId="0" xfId="17" quotePrefix="1" applyFont="1"/>
    <xf numFmtId="197" fontId="7" fillId="0" borderId="0" xfId="17" applyNumberFormat="1" applyFont="1" applyAlignment="1">
      <alignment horizontal="right"/>
    </xf>
    <xf numFmtId="0" fontId="9" fillId="0" borderId="0" xfId="17" quotePrefix="1" applyFont="1"/>
    <xf numFmtId="0" fontId="65" fillId="0" borderId="0" xfId="17" applyFont="1" applyAlignment="1">
      <alignment horizontal="right"/>
    </xf>
    <xf numFmtId="164" fontId="54" fillId="0" borderId="0" xfId="17" applyNumberFormat="1" applyFont="1"/>
    <xf numFmtId="0" fontId="54" fillId="0" borderId="0" xfId="17" applyFont="1"/>
    <xf numFmtId="0" fontId="54" fillId="2" borderId="0" xfId="17" applyFont="1" applyFill="1"/>
    <xf numFmtId="164" fontId="65" fillId="3" borderId="213" xfId="17" applyNumberFormat="1" applyFont="1" applyFill="1" applyBorder="1" applyAlignment="1">
      <alignment horizontal="right"/>
    </xf>
    <xf numFmtId="0" fontId="65" fillId="0" borderId="213" xfId="17" applyFont="1" applyBorder="1"/>
    <xf numFmtId="0" fontId="83" fillId="0" borderId="0" xfId="17" applyFont="1"/>
    <xf numFmtId="165" fontId="63" fillId="0" borderId="0" xfId="17" applyNumberFormat="1" applyFont="1" applyAlignment="1">
      <alignment horizontal="right"/>
    </xf>
    <xf numFmtId="164" fontId="63" fillId="0" borderId="0" xfId="17" applyNumberFormat="1" applyFont="1" applyAlignment="1">
      <alignment horizontal="right"/>
    </xf>
    <xf numFmtId="0" fontId="40" fillId="0" borderId="0" xfId="17" applyFont="1"/>
    <xf numFmtId="165" fontId="84" fillId="0" borderId="0" xfId="17" applyNumberFormat="1" applyFont="1" applyAlignment="1">
      <alignment horizontal="right"/>
    </xf>
    <xf numFmtId="164" fontId="84" fillId="0" borderId="0" xfId="17" applyNumberFormat="1" applyFont="1" applyAlignment="1">
      <alignment horizontal="right"/>
    </xf>
    <xf numFmtId="0" fontId="83" fillId="3" borderId="0" xfId="17" applyFont="1" applyFill="1"/>
    <xf numFmtId="0" fontId="63" fillId="0" borderId="0" xfId="17" applyFont="1" applyAlignment="1">
      <alignment horizontal="left"/>
    </xf>
    <xf numFmtId="0" fontId="63" fillId="0" borderId="0" xfId="17" applyFont="1"/>
    <xf numFmtId="164" fontId="63" fillId="3" borderId="0" xfId="17" applyNumberFormat="1" applyFont="1" applyFill="1" applyAlignment="1">
      <alignment horizontal="right"/>
    </xf>
    <xf numFmtId="165" fontId="84" fillId="3" borderId="0" xfId="17" applyNumberFormat="1" applyFont="1" applyFill="1" applyAlignment="1">
      <alignment horizontal="right"/>
    </xf>
    <xf numFmtId="164" fontId="84" fillId="3" borderId="0" xfId="17" applyNumberFormat="1" applyFont="1" applyFill="1" applyAlignment="1">
      <alignment horizontal="right"/>
    </xf>
    <xf numFmtId="182" fontId="65" fillId="0" borderId="0" xfId="17" applyNumberFormat="1" applyFont="1"/>
    <xf numFmtId="0" fontId="65" fillId="0" borderId="0" xfId="17" applyFont="1" applyAlignment="1">
      <alignment horizontal="center"/>
    </xf>
    <xf numFmtId="164" fontId="83" fillId="0" borderId="0" xfId="17" applyNumberFormat="1" applyFont="1"/>
    <xf numFmtId="0" fontId="65" fillId="0" borderId="0" xfId="17" applyFont="1" applyAlignment="1">
      <alignment horizontal="left"/>
    </xf>
    <xf numFmtId="165" fontId="3" fillId="0" borderId="0" xfId="17" applyNumberFormat="1" applyFont="1"/>
    <xf numFmtId="165" fontId="3" fillId="0" borderId="0" xfId="17" applyNumberFormat="1" applyFont="1" applyAlignment="1">
      <alignment horizontal="right"/>
    </xf>
    <xf numFmtId="165" fontId="65" fillId="0" borderId="0" xfId="17" applyNumberFormat="1" applyFont="1" applyAlignment="1">
      <alignment horizontal="right"/>
    </xf>
    <xf numFmtId="165" fontId="54" fillId="0" borderId="0" xfId="17" applyNumberFormat="1" applyFont="1"/>
    <xf numFmtId="165" fontId="65" fillId="0" borderId="213" xfId="17" applyNumberFormat="1" applyFont="1" applyBorder="1" applyAlignment="1">
      <alignment horizontal="right"/>
    </xf>
    <xf numFmtId="164" fontId="65" fillId="0" borderId="213" xfId="17" applyNumberFormat="1" applyFont="1" applyBorder="1" applyAlignment="1">
      <alignment horizontal="right"/>
    </xf>
    <xf numFmtId="164" fontId="87" fillId="3" borderId="0" xfId="17" applyNumberFormat="1" applyFont="1" applyFill="1" applyAlignment="1">
      <alignment horizontal="right"/>
    </xf>
    <xf numFmtId="164" fontId="87" fillId="0" borderId="0" xfId="17" applyNumberFormat="1" applyFont="1" applyAlignment="1">
      <alignment horizontal="right"/>
    </xf>
    <xf numFmtId="164" fontId="65" fillId="0" borderId="0" xfId="17" applyNumberFormat="1" applyFont="1" applyAlignment="1">
      <alignment horizontal="right"/>
    </xf>
    <xf numFmtId="0" fontId="87" fillId="0" borderId="0" xfId="17" applyFont="1" applyAlignment="1">
      <alignment horizontal="left"/>
    </xf>
    <xf numFmtId="0" fontId="87" fillId="0" borderId="0" xfId="17" applyFont="1"/>
    <xf numFmtId="0" fontId="81" fillId="0" borderId="0" xfId="17" applyFont="1"/>
    <xf numFmtId="165" fontId="65" fillId="0" borderId="0" xfId="17" applyNumberFormat="1" applyFont="1"/>
    <xf numFmtId="0" fontId="39" fillId="8" borderId="207" xfId="17" applyFont="1" applyFill="1" applyBorder="1" applyAlignment="1">
      <alignment horizontal="center" vertical="top"/>
    </xf>
    <xf numFmtId="0" fontId="3" fillId="0" borderId="207" xfId="17" applyFont="1" applyBorder="1" applyAlignment="1">
      <alignment horizontal="left" vertical="top" wrapText="1"/>
    </xf>
    <xf numFmtId="0" fontId="9" fillId="0" borderId="207" xfId="17" applyFont="1" applyBorder="1" applyAlignment="1">
      <alignment horizontal="left" vertical="top" wrapText="1"/>
    </xf>
    <xf numFmtId="0" fontId="6" fillId="0" borderId="207" xfId="17" applyFont="1" applyBorder="1"/>
    <xf numFmtId="0" fontId="7" fillId="0" borderId="207" xfId="17" applyFont="1" applyBorder="1"/>
    <xf numFmtId="0" fontId="7" fillId="0" borderId="207" xfId="17" applyFont="1" applyBorder="1" applyAlignment="1">
      <alignment horizontal="left"/>
    </xf>
    <xf numFmtId="0" fontId="9" fillId="3" borderId="207" xfId="17" applyFont="1" applyFill="1" applyBorder="1" applyAlignment="1">
      <alignment horizontal="left" vertical="top" wrapText="1"/>
    </xf>
    <xf numFmtId="0" fontId="3" fillId="3" borderId="207" xfId="17" applyFont="1" applyFill="1" applyBorder="1" applyAlignment="1">
      <alignment horizontal="left" vertical="top" wrapText="1"/>
    </xf>
    <xf numFmtId="0" fontId="40" fillId="0" borderId="207" xfId="17" applyFont="1" applyBorder="1" applyAlignment="1">
      <alignment horizontal="left" vertical="top" wrapText="1"/>
    </xf>
    <xf numFmtId="0" fontId="83" fillId="0" borderId="207" xfId="17" applyFont="1" applyBorder="1" applyAlignment="1">
      <alignment horizontal="left" vertical="top" wrapText="1"/>
    </xf>
    <xf numFmtId="0" fontId="63" fillId="0" borderId="207" xfId="17" applyFont="1" applyBorder="1"/>
    <xf numFmtId="0" fontId="63" fillId="0" borderId="207" xfId="17" applyFont="1" applyBorder="1" applyAlignment="1">
      <alignment horizontal="left"/>
    </xf>
    <xf numFmtId="0" fontId="54" fillId="0" borderId="207" xfId="17" applyFont="1" applyBorder="1" applyAlignment="1">
      <alignment horizontal="left" vertical="top" wrapText="1"/>
    </xf>
    <xf numFmtId="0" fontId="81" fillId="0" borderId="207" xfId="17" applyFont="1" applyBorder="1" applyAlignment="1">
      <alignment horizontal="left" vertical="top" wrapText="1"/>
    </xf>
    <xf numFmtId="0" fontId="65" fillId="0" borderId="207" xfId="17" applyFont="1" applyBorder="1"/>
    <xf numFmtId="0" fontId="87" fillId="0" borderId="207" xfId="17" applyFont="1" applyBorder="1"/>
    <xf numFmtId="0" fontId="87" fillId="0" borderId="207" xfId="17" applyFont="1" applyBorder="1" applyAlignment="1">
      <alignment horizontal="left"/>
    </xf>
    <xf numFmtId="189" fontId="6" fillId="0" borderId="0" xfId="17" applyNumberFormat="1" applyFont="1"/>
    <xf numFmtId="189" fontId="6" fillId="0" borderId="201" xfId="17" applyNumberFormat="1" applyFont="1" applyBorder="1" applyAlignment="1">
      <alignment horizontal="right"/>
    </xf>
    <xf numFmtId="189" fontId="6" fillId="0" borderId="201" xfId="17" applyNumberFormat="1" applyFont="1" applyBorder="1"/>
    <xf numFmtId="0" fontId="6" fillId="0" borderId="201" xfId="17" applyFont="1" applyBorder="1"/>
    <xf numFmtId="0" fontId="9" fillId="0" borderId="0" xfId="0" applyFont="1" applyAlignment="1">
      <alignment horizontal="right" vertical="center"/>
    </xf>
    <xf numFmtId="189" fontId="9" fillId="0" borderId="0" xfId="0" applyNumberFormat="1" applyFont="1" applyAlignment="1">
      <alignment horizontal="right" vertical="center"/>
    </xf>
    <xf numFmtId="189" fontId="7" fillId="0" borderId="0" xfId="17" applyNumberFormat="1" applyFont="1" applyAlignment="1">
      <alignment horizontal="right"/>
    </xf>
    <xf numFmtId="189" fontId="3" fillId="0" borderId="0" xfId="0" applyNumberFormat="1" applyFont="1" applyAlignment="1">
      <alignment horizontal="right" vertical="center"/>
    </xf>
    <xf numFmtId="166" fontId="6" fillId="0" borderId="0" xfId="17" applyNumberFormat="1" applyFont="1" applyAlignment="1">
      <alignment horizontal="right"/>
    </xf>
    <xf numFmtId="189" fontId="6" fillId="0" borderId="0" xfId="17" applyNumberFormat="1" applyFont="1" applyAlignment="1">
      <alignment horizontal="right"/>
    </xf>
    <xf numFmtId="0" fontId="11" fillId="0" borderId="0" xfId="17" applyFont="1"/>
    <xf numFmtId="198" fontId="6" fillId="0" borderId="0" xfId="17" applyNumberFormat="1" applyFont="1"/>
    <xf numFmtId="189" fontId="11" fillId="0" borderId="0" xfId="17" applyNumberFormat="1" applyFont="1"/>
    <xf numFmtId="189" fontId="6" fillId="3" borderId="0" xfId="17" applyNumberFormat="1" applyFont="1" applyFill="1" applyAlignment="1">
      <alignment horizontal="center"/>
    </xf>
    <xf numFmtId="191" fontId="9" fillId="3" borderId="0" xfId="0" applyNumberFormat="1" applyFont="1" applyFill="1" applyAlignment="1">
      <alignment horizontal="right" vertical="center"/>
    </xf>
    <xf numFmtId="191" fontId="7" fillId="0" borderId="0" xfId="17" applyNumberFormat="1" applyFont="1" applyAlignment="1">
      <alignment horizontal="right"/>
    </xf>
    <xf numFmtId="189" fontId="3" fillId="3" borderId="0" xfId="0" applyNumberFormat="1" applyFont="1" applyFill="1" applyAlignment="1">
      <alignment horizontal="right" vertical="center"/>
    </xf>
    <xf numFmtId="189" fontId="19" fillId="0" borderId="0" xfId="17" applyNumberFormat="1" applyFont="1" applyAlignment="1">
      <alignment horizontal="right"/>
    </xf>
    <xf numFmtId="189" fontId="6" fillId="3" borderId="0" xfId="17" applyNumberFormat="1" applyFont="1" applyFill="1" applyAlignment="1">
      <alignment horizontal="right"/>
    </xf>
    <xf numFmtId="198" fontId="6" fillId="3" borderId="0" xfId="17" applyNumberFormat="1" applyFont="1" applyFill="1"/>
    <xf numFmtId="189" fontId="7" fillId="3" borderId="0" xfId="17" applyNumberFormat="1" applyFont="1" applyFill="1" applyAlignment="1">
      <alignment horizontal="right"/>
    </xf>
    <xf numFmtId="191" fontId="17" fillId="0" borderId="0" xfId="17" applyNumberFormat="1" applyFont="1" applyAlignment="1">
      <alignment horizontal="right"/>
    </xf>
    <xf numFmtId="189" fontId="6" fillId="0" borderId="0" xfId="0" applyNumberFormat="1" applyFont="1" applyAlignment="1">
      <alignment horizontal="center"/>
    </xf>
    <xf numFmtId="191" fontId="7" fillId="0" borderId="0" xfId="17" applyNumberFormat="1" applyFont="1"/>
    <xf numFmtId="191" fontId="6" fillId="0" borderId="0" xfId="17" applyNumberFormat="1" applyFont="1"/>
    <xf numFmtId="0" fontId="26" fillId="2" borderId="0" xfId="17" applyFont="1" applyFill="1"/>
    <xf numFmtId="0" fontId="30" fillId="2" borderId="0" xfId="17" applyFont="1" applyFill="1" applyAlignment="1">
      <alignment horizontal="center" vertical="center"/>
    </xf>
    <xf numFmtId="0" fontId="89" fillId="3" borderId="0" xfId="0" applyFont="1" applyFill="1" applyAlignment="1">
      <alignment horizontal="center" vertical="center"/>
    </xf>
    <xf numFmtId="1" fontId="30" fillId="3" borderId="0" xfId="0" applyNumberFormat="1" applyFont="1" applyFill="1" applyAlignment="1">
      <alignment horizontal="center" vertical="center"/>
    </xf>
    <xf numFmtId="0" fontId="30" fillId="2" borderId="0" xfId="0" applyFont="1" applyFill="1" applyAlignment="1">
      <alignment horizontal="center" vertical="center"/>
    </xf>
    <xf numFmtId="189" fontId="30" fillId="2" borderId="0" xfId="0" applyNumberFormat="1" applyFont="1" applyFill="1" applyAlignment="1">
      <alignment horizontal="center" vertical="center"/>
    </xf>
    <xf numFmtId="189" fontId="30" fillId="3" borderId="0" xfId="0" quotePrefix="1" applyNumberFormat="1" applyFont="1" applyFill="1" applyAlignment="1">
      <alignment horizontal="center" vertical="center"/>
    </xf>
    <xf numFmtId="0" fontId="26" fillId="2" borderId="0" xfId="17" applyFont="1" applyFill="1" applyAlignment="1">
      <alignment horizontal="center" vertical="center"/>
    </xf>
    <xf numFmtId="0" fontId="90" fillId="3" borderId="0" xfId="0" applyFont="1" applyFill="1" applyAlignment="1">
      <alignment horizontal="center" vertical="center"/>
    </xf>
    <xf numFmtId="0" fontId="26" fillId="2" borderId="0" xfId="0" applyFont="1" applyFill="1" applyAlignment="1">
      <alignment horizontal="center" vertical="center"/>
    </xf>
    <xf numFmtId="1" fontId="90" fillId="3" borderId="0" xfId="0" applyNumberFormat="1" applyFont="1" applyFill="1" applyAlignment="1">
      <alignment horizontal="center" vertical="center"/>
    </xf>
    <xf numFmtId="1" fontId="26" fillId="3" borderId="0" xfId="0" applyNumberFormat="1" applyFont="1" applyFill="1" applyAlignment="1">
      <alignment horizontal="center" vertical="center"/>
    </xf>
    <xf numFmtId="0" fontId="9" fillId="2" borderId="0" xfId="17" quotePrefix="1" applyFont="1" applyFill="1" applyAlignment="1">
      <alignment horizontal="left"/>
    </xf>
    <xf numFmtId="0" fontId="9" fillId="2" borderId="0" xfId="17" applyFont="1" applyFill="1"/>
    <xf numFmtId="0" fontId="21" fillId="2" borderId="0" xfId="17" applyFont="1" applyFill="1"/>
    <xf numFmtId="0" fontId="7" fillId="2" borderId="0" xfId="17" quotePrefix="1" applyFont="1" applyFill="1" applyAlignment="1">
      <alignment horizontal="left"/>
    </xf>
    <xf numFmtId="0" fontId="21" fillId="2" borderId="201" xfId="17" applyFont="1" applyFill="1" applyBorder="1"/>
    <xf numFmtId="0" fontId="26" fillId="2" borderId="201" xfId="17" applyFont="1" applyFill="1" applyBorder="1"/>
    <xf numFmtId="0" fontId="6" fillId="2" borderId="201" xfId="17" applyFont="1" applyFill="1" applyBorder="1"/>
    <xf numFmtId="1" fontId="9" fillId="2" borderId="0" xfId="17" applyNumberFormat="1" applyFont="1" applyFill="1"/>
    <xf numFmtId="0" fontId="9" fillId="0" borderId="0" xfId="0" applyFont="1" applyAlignment="1">
      <alignment vertical="center"/>
    </xf>
    <xf numFmtId="0" fontId="7" fillId="2" borderId="0" xfId="0" applyFont="1" applyFill="1" applyAlignment="1">
      <alignment vertical="center"/>
    </xf>
    <xf numFmtId="0" fontId="9" fillId="2" borderId="0" xfId="0" applyFont="1" applyFill="1" applyAlignment="1">
      <alignment horizontal="center" vertical="center"/>
    </xf>
    <xf numFmtId="189" fontId="9" fillId="2" borderId="0" xfId="0" applyNumberFormat="1" applyFont="1" applyFill="1" applyAlignment="1">
      <alignment horizontal="center" vertical="center"/>
    </xf>
    <xf numFmtId="1" fontId="7" fillId="2" borderId="0" xfId="0" applyNumberFormat="1" applyFont="1" applyFill="1"/>
    <xf numFmtId="0" fontId="9" fillId="2" borderId="0" xfId="0" applyFont="1" applyFill="1" applyAlignment="1">
      <alignment vertical="center"/>
    </xf>
    <xf numFmtId="0" fontId="3" fillId="2" borderId="0" xfId="0" applyFont="1" applyFill="1" applyAlignment="1">
      <alignment horizontal="center" vertical="center"/>
    </xf>
    <xf numFmtId="0" fontId="6" fillId="2" borderId="0" xfId="0" applyFont="1" applyFill="1" applyAlignment="1">
      <alignment horizontal="center" vertical="center"/>
    </xf>
    <xf numFmtId="189" fontId="7" fillId="2" borderId="0" xfId="0" applyNumberFormat="1" applyFont="1" applyFill="1" applyAlignment="1">
      <alignment horizontal="center" vertical="center"/>
    </xf>
    <xf numFmtId="1" fontId="6" fillId="2" borderId="0" xfId="0" applyNumberFormat="1" applyFont="1" applyFill="1"/>
    <xf numFmtId="0" fontId="6" fillId="2" borderId="0" xfId="0" applyFont="1" applyFill="1" applyAlignment="1">
      <alignment horizontal="right"/>
    </xf>
    <xf numFmtId="0" fontId="91" fillId="2" borderId="0" xfId="17" applyFont="1" applyFill="1"/>
    <xf numFmtId="1" fontId="9" fillId="3" borderId="0" xfId="17" applyNumberFormat="1" applyFont="1" applyFill="1"/>
    <xf numFmtId="1" fontId="3" fillId="3" borderId="0" xfId="0" applyNumberFormat="1" applyFont="1" applyFill="1" applyAlignment="1">
      <alignment horizontal="center" vertical="center"/>
    </xf>
    <xf numFmtId="1" fontId="3" fillId="3" borderId="0" xfId="17" applyNumberFormat="1" applyFont="1" applyFill="1" applyAlignment="1">
      <alignment horizontal="center"/>
    </xf>
    <xf numFmtId="0" fontId="91" fillId="3" borderId="0" xfId="17" applyFont="1" applyFill="1"/>
    <xf numFmtId="0" fontId="6" fillId="2" borderId="0" xfId="0" applyFont="1" applyFill="1" applyAlignment="1">
      <alignment horizontal="right" vertical="center"/>
    </xf>
    <xf numFmtId="189" fontId="7" fillId="2" borderId="0" xfId="0" applyNumberFormat="1" applyFont="1" applyFill="1" applyAlignment="1">
      <alignment horizontal="right" vertical="center"/>
    </xf>
    <xf numFmtId="1" fontId="7" fillId="2" borderId="0" xfId="0" quotePrefix="1" applyNumberFormat="1" applyFont="1" applyFill="1" applyAlignment="1">
      <alignment horizontal="right"/>
    </xf>
    <xf numFmtId="189" fontId="7" fillId="2" borderId="0" xfId="0" quotePrefix="1" applyNumberFormat="1" applyFont="1" applyFill="1" applyAlignment="1">
      <alignment horizontal="right"/>
    </xf>
    <xf numFmtId="189" fontId="7" fillId="2" borderId="0" xfId="0" applyNumberFormat="1" applyFont="1" applyFill="1" applyAlignment="1">
      <alignment horizontal="right"/>
    </xf>
    <xf numFmtId="0" fontId="7" fillId="2" borderId="0" xfId="0" applyFont="1" applyFill="1" applyAlignment="1">
      <alignment horizontal="right" vertical="center"/>
    </xf>
    <xf numFmtId="0" fontId="7" fillId="2" borderId="0" xfId="0" applyFont="1" applyFill="1" applyAlignment="1">
      <alignment horizontal="right"/>
    </xf>
    <xf numFmtId="0" fontId="21" fillId="2" borderId="0" xfId="17" applyFont="1" applyFill="1" applyAlignment="1">
      <alignment horizontal="right"/>
    </xf>
    <xf numFmtId="0" fontId="92" fillId="2" borderId="0" xfId="17" applyFont="1" applyFill="1" applyAlignment="1">
      <alignment horizontal="left"/>
    </xf>
    <xf numFmtId="0" fontId="6" fillId="2" borderId="0" xfId="0" applyFont="1" applyFill="1"/>
    <xf numFmtId="180" fontId="6" fillId="2" borderId="0" xfId="17" applyNumberFormat="1" applyFont="1" applyFill="1"/>
    <xf numFmtId="180" fontId="6" fillId="2" borderId="201" xfId="17" applyNumberFormat="1" applyFont="1" applyFill="1" applyBorder="1"/>
    <xf numFmtId="180" fontId="7" fillId="2" borderId="0" xfId="17" applyNumberFormat="1" applyFont="1" applyFill="1"/>
    <xf numFmtId="180" fontId="56" fillId="2" borderId="0" xfId="17" applyNumberFormat="1" applyFont="1" applyFill="1"/>
    <xf numFmtId="192" fontId="7" fillId="2" borderId="0" xfId="17" applyNumberFormat="1" applyFont="1" applyFill="1" applyAlignment="1">
      <alignment horizontal="right"/>
    </xf>
    <xf numFmtId="192" fontId="6" fillId="2" borderId="0" xfId="17" applyNumberFormat="1" applyFont="1" applyFill="1"/>
    <xf numFmtId="0" fontId="62" fillId="2" borderId="0" xfId="17" applyFont="1" applyFill="1" applyAlignment="1">
      <alignment horizontal="centerContinuous"/>
    </xf>
    <xf numFmtId="0" fontId="16" fillId="2" borderId="0" xfId="17" applyFont="1" applyFill="1" applyAlignment="1">
      <alignment horizontal="left"/>
    </xf>
    <xf numFmtId="0" fontId="6" fillId="2" borderId="201" xfId="0" applyFont="1" applyFill="1" applyBorder="1"/>
    <xf numFmtId="0" fontId="7" fillId="2" borderId="0" xfId="0" applyFont="1" applyFill="1"/>
    <xf numFmtId="180" fontId="19" fillId="2" borderId="0" xfId="17" applyNumberFormat="1" applyFont="1" applyFill="1"/>
    <xf numFmtId="192" fontId="6" fillId="2" borderId="0" xfId="0" applyNumberFormat="1" applyFont="1" applyFill="1"/>
    <xf numFmtId="0" fontId="62" fillId="2" borderId="0" xfId="0" applyFont="1" applyFill="1" applyAlignment="1">
      <alignment horizontal="centerContinuous"/>
    </xf>
    <xf numFmtId="0" fontId="34" fillId="2" borderId="0" xfId="0" applyFont="1" applyFill="1" applyAlignment="1">
      <alignment horizontal="left"/>
    </xf>
    <xf numFmtId="0" fontId="16" fillId="2" borderId="0" xfId="0" applyFont="1" applyFill="1" applyAlignment="1">
      <alignment horizontal="left"/>
    </xf>
    <xf numFmtId="0" fontId="7" fillId="2" borderId="0" xfId="17" applyFont="1" applyFill="1" applyAlignment="1">
      <alignment horizontal="left"/>
    </xf>
    <xf numFmtId="3" fontId="6" fillId="2" borderId="0" xfId="17" applyNumberFormat="1" applyFont="1" applyFill="1"/>
    <xf numFmtId="0" fontId="62" fillId="2" borderId="0" xfId="17" applyFont="1" applyFill="1" applyAlignment="1">
      <alignment horizontal="center"/>
    </xf>
    <xf numFmtId="0" fontId="7" fillId="2" borderId="0" xfId="17" applyFont="1" applyFill="1" applyAlignment="1">
      <alignment horizontal="left" indent="1"/>
    </xf>
    <xf numFmtId="0" fontId="7" fillId="2" borderId="0" xfId="17" applyFont="1" applyFill="1" applyAlignment="1">
      <alignment horizontal="left" indent="2"/>
    </xf>
    <xf numFmtId="192" fontId="6" fillId="2" borderId="0" xfId="17" applyNumberFormat="1" applyFont="1" applyFill="1" applyAlignment="1">
      <alignment horizontal="right"/>
    </xf>
    <xf numFmtId="0" fontId="6" fillId="2" borderId="0" xfId="17" applyFont="1" applyFill="1" applyAlignment="1">
      <alignment horizontal="left" indent="2"/>
    </xf>
    <xf numFmtId="0" fontId="6" fillId="2" borderId="0" xfId="17" applyFont="1" applyFill="1" applyAlignment="1">
      <alignment horizontal="left" indent="3"/>
    </xf>
    <xf numFmtId="0" fontId="7" fillId="3" borderId="0" xfId="17" quotePrefix="1" applyFont="1" applyFill="1" applyAlignment="1">
      <alignment horizontal="left"/>
    </xf>
    <xf numFmtId="0" fontId="7" fillId="2" borderId="0" xfId="17" quotePrefix="1" applyFont="1" applyFill="1"/>
    <xf numFmtId="0" fontId="0" fillId="3" borderId="201" xfId="0" applyFill="1" applyBorder="1"/>
    <xf numFmtId="199" fontId="6" fillId="2" borderId="0" xfId="17" applyNumberFormat="1" applyFont="1" applyFill="1" applyAlignment="1">
      <alignment horizontal="right" indent="1"/>
    </xf>
    <xf numFmtId="0" fontId="6" fillId="2" borderId="0" xfId="17" applyFont="1" applyFill="1" applyAlignment="1">
      <alignment horizontal="left" indent="1"/>
    </xf>
    <xf numFmtId="199" fontId="7" fillId="2" borderId="0" xfId="17" applyNumberFormat="1" applyFont="1" applyFill="1" applyAlignment="1">
      <alignment horizontal="right" indent="1"/>
    </xf>
    <xf numFmtId="0" fontId="54" fillId="3" borderId="0" xfId="0" applyFont="1" applyFill="1"/>
    <xf numFmtId="0" fontId="13" fillId="3" borderId="0" xfId="0" applyFont="1" applyFill="1"/>
    <xf numFmtId="0" fontId="3" fillId="0" borderId="0" xfId="1" applyFont="1"/>
    <xf numFmtId="0" fontId="9" fillId="3" borderId="0" xfId="1" applyFont="1" applyFill="1"/>
    <xf numFmtId="0" fontId="2" fillId="3" borderId="213" xfId="1" applyFill="1" applyBorder="1" applyAlignment="1">
      <alignment horizontal="left" wrapText="1"/>
    </xf>
    <xf numFmtId="3" fontId="3" fillId="3" borderId="0" xfId="0" applyNumberFormat="1" applyFont="1" applyFill="1" applyAlignment="1">
      <alignment vertical="center"/>
    </xf>
    <xf numFmtId="0" fontId="6" fillId="3" borderId="0" xfId="0" applyFont="1" applyFill="1" applyAlignment="1">
      <alignment horizontal="left" vertical="center" indent="2"/>
    </xf>
    <xf numFmtId="3" fontId="13" fillId="3" borderId="0" xfId="0" applyNumberFormat="1" applyFont="1" applyFill="1" applyAlignment="1">
      <alignment vertical="center"/>
    </xf>
    <xf numFmtId="3" fontId="22" fillId="3" borderId="0" xfId="25" applyNumberFormat="1" applyFont="1" applyFill="1" applyBorder="1" applyAlignment="1">
      <alignment vertical="center"/>
    </xf>
    <xf numFmtId="0" fontId="22" fillId="3" borderId="0" xfId="0" applyFont="1" applyFill="1" applyAlignment="1">
      <alignment vertical="center"/>
    </xf>
    <xf numFmtId="3" fontId="0" fillId="0" borderId="0" xfId="0" applyNumberFormat="1"/>
    <xf numFmtId="3" fontId="22" fillId="3" borderId="0" xfId="0" applyNumberFormat="1" applyFont="1" applyFill="1" applyAlignment="1">
      <alignment vertical="center" wrapText="1"/>
    </xf>
    <xf numFmtId="0" fontId="9" fillId="3" borderId="0" xfId="0" applyFont="1" applyFill="1" applyAlignment="1">
      <alignment horizontal="left" indent="1"/>
    </xf>
    <xf numFmtId="0" fontId="94" fillId="3" borderId="0" xfId="0" applyFont="1" applyFill="1"/>
    <xf numFmtId="0" fontId="95" fillId="3" borderId="0" xfId="0" applyFont="1" applyFill="1"/>
    <xf numFmtId="0" fontId="1" fillId="3" borderId="0" xfId="0" applyFont="1" applyFill="1" applyAlignment="1">
      <alignment horizontal="right"/>
    </xf>
    <xf numFmtId="0" fontId="1" fillId="3" borderId="0" xfId="0" applyFont="1" applyFill="1"/>
    <xf numFmtId="0" fontId="2" fillId="3" borderId="0" xfId="0" applyFont="1" applyFill="1"/>
    <xf numFmtId="0" fontId="75" fillId="3" borderId="0" xfId="0" applyFont="1" applyFill="1"/>
    <xf numFmtId="0" fontId="7" fillId="3" borderId="0" xfId="17" quotePrefix="1" applyFont="1" applyFill="1"/>
    <xf numFmtId="1" fontId="9" fillId="3" borderId="0" xfId="17" applyNumberFormat="1" applyFont="1" applyFill="1" applyBorder="1" applyAlignment="1">
      <alignment horizontal="right" vertical="center"/>
    </xf>
    <xf numFmtId="0" fontId="6" fillId="2" borderId="0" xfId="17" applyFont="1" applyFill="1" applyBorder="1" applyAlignment="1">
      <alignment horizontal="center" vertical="center"/>
    </xf>
    <xf numFmtId="1" fontId="3" fillId="3" borderId="0" xfId="17" applyNumberFormat="1" applyFont="1" applyFill="1" applyBorder="1" applyAlignment="1">
      <alignment horizontal="right" vertical="center"/>
    </xf>
    <xf numFmtId="0" fontId="26" fillId="0" borderId="0" xfId="0" applyFont="1"/>
    <xf numFmtId="0" fontId="21" fillId="0" borderId="0" xfId="0" applyFont="1"/>
    <xf numFmtId="2" fontId="3" fillId="0" borderId="0" xfId="19" applyNumberFormat="1" applyFont="1" applyBorder="1"/>
    <xf numFmtId="2" fontId="3" fillId="0" borderId="0" xfId="19" applyNumberFormat="1" applyFont="1" applyBorder="1" applyAlignment="1"/>
    <xf numFmtId="200" fontId="6" fillId="0" borderId="0" xfId="0" applyNumberFormat="1" applyFont="1"/>
    <xf numFmtId="2" fontId="26" fillId="0" borderId="0" xfId="19" applyNumberFormat="1" applyFont="1" applyBorder="1" applyAlignment="1"/>
    <xf numFmtId="200" fontId="26" fillId="0" borderId="0" xfId="0" applyNumberFormat="1" applyFont="1"/>
    <xf numFmtId="200" fontId="17" fillId="0" borderId="0" xfId="0" applyNumberFormat="1" applyFont="1"/>
    <xf numFmtId="0" fontId="19" fillId="0" borderId="0" xfId="0" applyFont="1"/>
    <xf numFmtId="200" fontId="34" fillId="0" borderId="213" xfId="0" applyNumberFormat="1" applyFont="1" applyBorder="1"/>
    <xf numFmtId="0" fontId="62" fillId="0" borderId="213" xfId="0" applyFont="1" applyBorder="1"/>
    <xf numFmtId="200" fontId="3" fillId="0" borderId="0" xfId="0" applyNumberFormat="1" applyFont="1"/>
    <xf numFmtId="180" fontId="3" fillId="0" borderId="0" xfId="19" applyNumberFormat="1" applyFont="1" applyAlignment="1"/>
    <xf numFmtId="200" fontId="7" fillId="0" borderId="0" xfId="0" applyNumberFormat="1" applyFont="1"/>
    <xf numFmtId="180" fontId="9" fillId="0" borderId="0" xfId="19" applyNumberFormat="1" applyFont="1" applyAlignment="1"/>
    <xf numFmtId="180" fontId="9" fillId="0" borderId="0" xfId="19" applyNumberFormat="1" applyFont="1" applyFill="1" applyAlignment="1"/>
    <xf numFmtId="180" fontId="3" fillId="0" borderId="0" xfId="19" applyNumberFormat="1" applyFont="1" applyFill="1" applyAlignment="1"/>
    <xf numFmtId="2" fontId="9" fillId="0" borderId="0" xfId="19" applyNumberFormat="1" applyFont="1" applyBorder="1" applyAlignment="1"/>
    <xf numFmtId="200" fontId="9" fillId="0" borderId="0" xfId="0" applyNumberFormat="1" applyFont="1"/>
    <xf numFmtId="0" fontId="3" fillId="0" borderId="0" xfId="0" applyFont="1" applyAlignment="1">
      <alignment horizontal="centerContinuous"/>
    </xf>
    <xf numFmtId="0" fontId="3" fillId="0" borderId="0" xfId="0" applyFont="1" applyAlignment="1">
      <alignment horizontal="left"/>
    </xf>
    <xf numFmtId="0" fontId="3" fillId="0" borderId="0" xfId="0" quotePrefix="1" applyFont="1" applyAlignment="1">
      <alignment horizontal="left"/>
    </xf>
    <xf numFmtId="200" fontId="6" fillId="0" borderId="0" xfId="0" applyNumberFormat="1" applyFont="1" applyAlignment="1">
      <alignment horizontal="right" vertical="center"/>
    </xf>
    <xf numFmtId="200" fontId="6" fillId="0" borderId="0" xfId="0" applyNumberFormat="1" applyFont="1" applyAlignment="1">
      <alignment horizontal="right"/>
    </xf>
    <xf numFmtId="0" fontId="30" fillId="0" borderId="0" xfId="0" applyFont="1"/>
    <xf numFmtId="0" fontId="30" fillId="0" borderId="0" xfId="0" applyFont="1" applyAlignment="1">
      <alignment horizontal="centerContinuous"/>
    </xf>
    <xf numFmtId="0" fontId="30" fillId="0" borderId="0" xfId="0" applyFont="1" applyAlignment="1">
      <alignment horizontal="center"/>
    </xf>
    <xf numFmtId="0" fontId="99" fillId="0" borderId="0" xfId="0" applyFont="1" applyAlignment="1">
      <alignment horizontal="left"/>
    </xf>
    <xf numFmtId="200" fontId="6" fillId="0" borderId="0" xfId="17" applyNumberFormat="1" applyFont="1"/>
    <xf numFmtId="0" fontId="3" fillId="0" borderId="0" xfId="0" applyFont="1" applyAlignment="1">
      <alignment wrapText="1"/>
    </xf>
    <xf numFmtId="200" fontId="7" fillId="0" borderId="213" xfId="0" applyNumberFormat="1" applyFont="1" applyBorder="1"/>
    <xf numFmtId="200" fontId="7" fillId="0" borderId="0" xfId="17" applyNumberFormat="1" applyFont="1"/>
    <xf numFmtId="0" fontId="1" fillId="0" borderId="0" xfId="0" applyFont="1"/>
    <xf numFmtId="37" fontId="17" fillId="2" borderId="0" xfId="0" applyNumberFormat="1" applyFont="1" applyFill="1"/>
    <xf numFmtId="200" fontId="19" fillId="0" borderId="213" xfId="0" applyNumberFormat="1" applyFont="1" applyBorder="1"/>
    <xf numFmtId="10" fontId="17" fillId="0" borderId="213" xfId="19" applyNumberFormat="1" applyFont="1" applyBorder="1"/>
    <xf numFmtId="200" fontId="17" fillId="0" borderId="213" xfId="0" applyNumberFormat="1" applyFont="1" applyBorder="1"/>
    <xf numFmtId="0" fontId="19" fillId="0" borderId="213" xfId="0" applyFont="1" applyBorder="1"/>
    <xf numFmtId="2" fontId="7" fillId="0" borderId="0" xfId="19" applyNumberFormat="1" applyFont="1"/>
    <xf numFmtId="9" fontId="7" fillId="0" borderId="0" xfId="19" applyFont="1"/>
    <xf numFmtId="168" fontId="7" fillId="0" borderId="0" xfId="19" applyNumberFormat="1" applyFont="1"/>
    <xf numFmtId="2" fontId="7" fillId="0" borderId="0" xfId="0" applyNumberFormat="1" applyFont="1"/>
    <xf numFmtId="2" fontId="6" fillId="0" borderId="0" xfId="19" applyNumberFormat="1" applyFont="1"/>
    <xf numFmtId="2" fontId="7" fillId="7" borderId="238" xfId="19" applyNumberFormat="1" applyFont="1" applyFill="1" applyBorder="1"/>
    <xf numFmtId="200" fontId="7" fillId="7" borderId="238" xfId="0" applyNumberFormat="1" applyFont="1" applyFill="1" applyBorder="1"/>
    <xf numFmtId="0" fontId="7" fillId="7" borderId="238" xfId="0" applyFont="1" applyFill="1" applyBorder="1"/>
    <xf numFmtId="0" fontId="18" fillId="0" borderId="0" xfId="0" applyFont="1"/>
    <xf numFmtId="0" fontId="101" fillId="3" borderId="0" xfId="15" applyNumberFormat="1" applyFont="1" applyFill="1" applyBorder="1" applyAlignment="1" applyProtection="1">
      <protection locked="0"/>
    </xf>
    <xf numFmtId="0" fontId="19" fillId="3" borderId="0" xfId="0" applyFont="1" applyFill="1"/>
    <xf numFmtId="37" fontId="17" fillId="3" borderId="0" xfId="0" applyNumberFormat="1" applyFont="1" applyFill="1"/>
    <xf numFmtId="37" fontId="7" fillId="3" borderId="0" xfId="0" applyNumberFormat="1" applyFont="1" applyFill="1"/>
    <xf numFmtId="0" fontId="19" fillId="3" borderId="213" xfId="0" applyFont="1" applyFill="1" applyBorder="1"/>
    <xf numFmtId="2" fontId="7" fillId="3" borderId="0" xfId="19" applyNumberFormat="1" applyFont="1" applyFill="1"/>
    <xf numFmtId="200" fontId="7" fillId="3" borderId="0" xfId="0" applyNumberFormat="1" applyFont="1" applyFill="1"/>
    <xf numFmtId="2" fontId="6" fillId="3" borderId="0" xfId="19" applyNumberFormat="1" applyFont="1" applyFill="1"/>
    <xf numFmtId="200" fontId="6" fillId="3" borderId="0" xfId="0" applyNumberFormat="1" applyFont="1" applyFill="1"/>
    <xf numFmtId="2" fontId="7" fillId="3" borderId="0" xfId="0" quotePrefix="1" applyNumberFormat="1" applyFont="1" applyFill="1" applyAlignment="1">
      <alignment horizontal="right"/>
    </xf>
    <xf numFmtId="200" fontId="7" fillId="3" borderId="0" xfId="0" quotePrefix="1" applyNumberFormat="1" applyFont="1" applyFill="1" applyAlignment="1">
      <alignment horizontal="right"/>
    </xf>
    <xf numFmtId="2" fontId="7" fillId="3" borderId="0" xfId="0" applyNumberFormat="1" applyFont="1" applyFill="1"/>
    <xf numFmtId="195" fontId="17" fillId="0" borderId="0" xfId="0" applyNumberFormat="1" applyFont="1" applyAlignment="1">
      <alignment horizontal="right"/>
    </xf>
    <xf numFmtId="195" fontId="17" fillId="0" borderId="0" xfId="0" applyNumberFormat="1" applyFont="1"/>
    <xf numFmtId="0" fontId="56" fillId="0" borderId="0" xfId="14" applyFont="1" applyAlignment="1" applyProtection="1">
      <alignment horizontal="left" vertical="top"/>
      <protection locked="0"/>
    </xf>
    <xf numFmtId="0" fontId="57" fillId="0" borderId="0" xfId="15" applyNumberFormat="1" applyFill="1" applyBorder="1" applyAlignment="1" applyProtection="1">
      <protection locked="0"/>
    </xf>
    <xf numFmtId="0" fontId="102" fillId="0" borderId="0" xfId="0" applyFont="1"/>
    <xf numFmtId="195" fontId="103" fillId="0" borderId="0" xfId="0" applyNumberFormat="1" applyFont="1" applyAlignment="1">
      <alignment horizontal="right"/>
    </xf>
    <xf numFmtId="195" fontId="103" fillId="0" borderId="0" xfId="0" applyNumberFormat="1" applyFont="1"/>
    <xf numFmtId="0" fontId="58" fillId="0" borderId="0" xfId="15" applyNumberFormat="1" applyFont="1" applyFill="1" applyBorder="1" applyAlignment="1" applyProtection="1">
      <protection locked="0"/>
    </xf>
    <xf numFmtId="0" fontId="6" fillId="0" borderId="0" xfId="14" applyFont="1" applyAlignment="1" applyProtection="1">
      <alignment horizontal="left"/>
      <protection locked="0"/>
    </xf>
    <xf numFmtId="0" fontId="17" fillId="0" borderId="0" xfId="0" applyFont="1"/>
    <xf numFmtId="195" fontId="7" fillId="0" borderId="0" xfId="0" applyNumberFormat="1" applyFont="1" applyAlignment="1">
      <alignment horizontal="right"/>
    </xf>
    <xf numFmtId="195" fontId="6" fillId="0" borderId="0" xfId="0" applyNumberFormat="1" applyFont="1" applyAlignment="1">
      <alignment horizontal="right"/>
    </xf>
    <xf numFmtId="195" fontId="7" fillId="0" borderId="213" xfId="0" applyNumberFormat="1" applyFont="1" applyBorder="1" applyAlignment="1">
      <alignment horizontal="right"/>
    </xf>
    <xf numFmtId="195" fontId="6" fillId="0" borderId="213" xfId="0" applyNumberFormat="1" applyFont="1" applyBorder="1" applyAlignment="1">
      <alignment horizontal="right"/>
    </xf>
    <xf numFmtId="0" fontId="7" fillId="0" borderId="213" xfId="0" applyFont="1" applyBorder="1"/>
    <xf numFmtId="166" fontId="9" fillId="0" borderId="0" xfId="0" applyNumberFormat="1" applyFont="1" applyAlignment="1">
      <alignment vertical="center"/>
    </xf>
    <xf numFmtId="195" fontId="6" fillId="0" borderId="0" xfId="0" applyNumberFormat="1" applyFont="1" applyAlignment="1">
      <alignment vertical="center"/>
    </xf>
    <xf numFmtId="0" fontId="6" fillId="3" borderId="0" xfId="0" applyFont="1" applyFill="1" applyAlignment="1">
      <alignment horizontal="left" vertical="center"/>
    </xf>
    <xf numFmtId="0" fontId="6" fillId="3" borderId="0" xfId="0" quotePrefix="1" applyFont="1" applyFill="1" applyAlignment="1">
      <alignment horizontal="left"/>
    </xf>
    <xf numFmtId="195" fontId="3" fillId="0" borderId="0" xfId="0" applyNumberFormat="1" applyFont="1" applyAlignment="1">
      <alignment vertical="center"/>
    </xf>
    <xf numFmtId="195" fontId="9" fillId="0" borderId="0" xfId="0" applyNumberFormat="1" applyFont="1"/>
    <xf numFmtId="195" fontId="9" fillId="0" borderId="0" xfId="0" applyNumberFormat="1" applyFont="1" applyAlignment="1">
      <alignment vertical="center"/>
    </xf>
    <xf numFmtId="195" fontId="7" fillId="0" borderId="0" xfId="0" applyNumberFormat="1" applyFont="1" applyAlignment="1">
      <alignment vertical="center"/>
    </xf>
    <xf numFmtId="166" fontId="9" fillId="0" borderId="0" xfId="0" applyNumberFormat="1" applyFont="1"/>
    <xf numFmtId="0" fontId="6" fillId="0" borderId="0" xfId="0" quotePrefix="1" applyFont="1" applyAlignment="1">
      <alignment horizontal="right"/>
    </xf>
    <xf numFmtId="0" fontId="6" fillId="0" borderId="0" xfId="0" applyFont="1" applyAlignment="1">
      <alignment horizontal="centerContinuous"/>
    </xf>
    <xf numFmtId="0" fontId="9" fillId="0" borderId="0" xfId="19" applyNumberFormat="1" applyFont="1"/>
    <xf numFmtId="164" fontId="9" fillId="0" borderId="0" xfId="0" applyNumberFormat="1" applyFont="1"/>
    <xf numFmtId="195" fontId="7" fillId="0" borderId="0" xfId="0" applyNumberFormat="1" applyFont="1"/>
    <xf numFmtId="195" fontId="6" fillId="0" borderId="0" xfId="0" applyNumberFormat="1" applyFont="1"/>
    <xf numFmtId="0" fontId="7" fillId="0" borderId="0" xfId="0" applyFont="1" applyAlignment="1">
      <alignment horizontal="left" vertical="center"/>
    </xf>
    <xf numFmtId="164" fontId="3" fillId="0" borderId="0" xfId="0" applyNumberFormat="1" applyFont="1"/>
    <xf numFmtId="201" fontId="3" fillId="0" borderId="0" xfId="0" applyNumberFormat="1" applyFont="1"/>
    <xf numFmtId="166" fontId="6" fillId="0" borderId="0" xfId="0" applyNumberFormat="1" applyFont="1"/>
    <xf numFmtId="166" fontId="7" fillId="0" borderId="0" xfId="0" applyNumberFormat="1" applyFont="1"/>
    <xf numFmtId="0" fontId="7" fillId="0" borderId="0" xfId="0" quotePrefix="1" applyFont="1" applyAlignment="1">
      <alignment horizontal="left"/>
    </xf>
    <xf numFmtId="0" fontId="7" fillId="0" borderId="0" xfId="0" applyFont="1" applyAlignment="1">
      <alignment horizontal="centerContinuous"/>
    </xf>
    <xf numFmtId="0" fontId="6" fillId="0" borderId="0" xfId="14" applyFont="1" applyAlignment="1" applyProtection="1">
      <alignment horizontal="left" vertical="top"/>
      <protection locked="0"/>
    </xf>
    <xf numFmtId="195" fontId="7" fillId="3" borderId="0" xfId="0" applyNumberFormat="1" applyFont="1" applyFill="1" applyAlignment="1">
      <alignment horizontal="right"/>
    </xf>
    <xf numFmtId="195" fontId="7" fillId="3" borderId="0" xfId="0" applyNumberFormat="1" applyFont="1" applyFill="1"/>
    <xf numFmtId="1" fontId="3" fillId="0" borderId="0" xfId="0" applyNumberFormat="1" applyFont="1"/>
    <xf numFmtId="3" fontId="9" fillId="0" borderId="0" xfId="0" applyNumberFormat="1" applyFont="1"/>
    <xf numFmtId="0" fontId="3" fillId="0" borderId="0" xfId="0" applyFont="1" applyAlignment="1">
      <alignment horizontal="justify"/>
    </xf>
    <xf numFmtId="1" fontId="6" fillId="0" borderId="0" xfId="0" applyNumberFormat="1" applyFont="1"/>
    <xf numFmtId="1" fontId="9" fillId="0" borderId="0" xfId="0" applyNumberFormat="1" applyFont="1"/>
    <xf numFmtId="1" fontId="3" fillId="0" borderId="0" xfId="0" applyNumberFormat="1" applyFont="1" applyAlignment="1">
      <alignment horizontal="right"/>
    </xf>
    <xf numFmtId="1" fontId="1" fillId="0" borderId="0" xfId="0" applyNumberFormat="1" applyFont="1" applyAlignment="1">
      <alignment horizontal="right"/>
    </xf>
    <xf numFmtId="1" fontId="19" fillId="0" borderId="0" xfId="0" applyNumberFormat="1" applyFont="1" applyAlignment="1">
      <alignment horizontal="right"/>
    </xf>
    <xf numFmtId="195" fontId="104" fillId="3" borderId="0" xfId="0" applyNumberFormat="1" applyFont="1" applyFill="1" applyAlignment="1">
      <alignment horizontal="right"/>
    </xf>
    <xf numFmtId="195" fontId="3" fillId="0" borderId="0" xfId="0" applyNumberFormat="1" applyFont="1"/>
    <xf numFmtId="0" fontId="9" fillId="0" borderId="0" xfId="0" applyFont="1" applyAlignment="1">
      <alignment horizontal="left"/>
    </xf>
    <xf numFmtId="0" fontId="9" fillId="0" borderId="0" xfId="0" applyFont="1" applyAlignment="1">
      <alignment horizontal="justify" vertical="center"/>
    </xf>
    <xf numFmtId="0" fontId="9" fillId="0" borderId="0" xfId="0" applyFont="1" applyAlignment="1">
      <alignment horizontal="justify"/>
    </xf>
    <xf numFmtId="195" fontId="84" fillId="0" borderId="0" xfId="0" applyNumberFormat="1" applyFont="1"/>
    <xf numFmtId="195" fontId="63" fillId="0" borderId="0" xfId="0" applyNumberFormat="1" applyFont="1"/>
    <xf numFmtId="195" fontId="84" fillId="0" borderId="0" xfId="0" applyNumberFormat="1" applyFont="1" applyAlignment="1">
      <alignment vertical="center"/>
    </xf>
    <xf numFmtId="195" fontId="63" fillId="0" borderId="0" xfId="0" applyNumberFormat="1" applyFont="1" applyAlignment="1">
      <alignment vertical="center"/>
    </xf>
    <xf numFmtId="0" fontId="3" fillId="0" borderId="0" xfId="0" applyFont="1" applyAlignment="1">
      <alignment horizontal="left" wrapText="1"/>
    </xf>
    <xf numFmtId="0" fontId="40" fillId="0" borderId="0" xfId="0" applyFont="1" applyAlignment="1">
      <alignment horizontal="right"/>
    </xf>
    <xf numFmtId="1" fontId="40" fillId="3" borderId="0" xfId="0" applyNumberFormat="1" applyFont="1" applyFill="1" applyAlignment="1">
      <alignment horizontal="right"/>
    </xf>
    <xf numFmtId="195" fontId="63" fillId="3" borderId="0" xfId="0" applyNumberFormat="1" applyFont="1" applyFill="1" applyAlignment="1">
      <alignment vertical="center"/>
    </xf>
    <xf numFmtId="195" fontId="84" fillId="0" borderId="0" xfId="0" applyNumberFormat="1" applyFont="1" applyAlignment="1">
      <alignment horizontal="right" vertical="center"/>
    </xf>
    <xf numFmtId="195" fontId="105" fillId="3" borderId="0" xfId="0" applyNumberFormat="1" applyFont="1" applyFill="1" applyAlignment="1">
      <alignment horizontal="right" vertical="center"/>
    </xf>
    <xf numFmtId="195" fontId="84" fillId="0" borderId="0" xfId="0" applyNumberFormat="1" applyFont="1" applyAlignment="1">
      <alignment horizontal="right"/>
    </xf>
    <xf numFmtId="0" fontId="67" fillId="0" borderId="0" xfId="0" applyFont="1"/>
    <xf numFmtId="2" fontId="9" fillId="0" borderId="0" xfId="0" applyNumberFormat="1" applyFont="1"/>
    <xf numFmtId="169" fontId="9" fillId="0" borderId="0" xfId="0" applyNumberFormat="1" applyFont="1"/>
    <xf numFmtId="195" fontId="30" fillId="0" borderId="0" xfId="0" applyNumberFormat="1" applyFont="1"/>
    <xf numFmtId="195" fontId="19" fillId="0" borderId="0" xfId="0" applyNumberFormat="1" applyFont="1" applyAlignment="1">
      <alignment horizontal="right"/>
    </xf>
    <xf numFmtId="1" fontId="9" fillId="0" borderId="0" xfId="0" applyNumberFormat="1" applyFont="1" applyAlignment="1">
      <alignment horizontal="right"/>
    </xf>
    <xf numFmtId="195" fontId="106" fillId="0" borderId="0" xfId="0" applyNumberFormat="1" applyFont="1" applyAlignment="1">
      <alignment horizontal="right"/>
    </xf>
    <xf numFmtId="164" fontId="9" fillId="0" borderId="0" xfId="0" applyNumberFormat="1" applyFont="1" applyAlignment="1">
      <alignment vertical="center"/>
    </xf>
    <xf numFmtId="195" fontId="6" fillId="3" borderId="0" xfId="0" applyNumberFormat="1" applyFont="1" applyFill="1" applyAlignment="1">
      <alignment horizontal="right"/>
    </xf>
    <xf numFmtId="0" fontId="21" fillId="0" borderId="213" xfId="0" applyFont="1" applyBorder="1"/>
    <xf numFmtId="0" fontId="52" fillId="0" borderId="0" xfId="0" applyFont="1"/>
    <xf numFmtId="0" fontId="102" fillId="0" borderId="0" xfId="0" applyFont="1" applyAlignment="1">
      <alignment vertical="center"/>
    </xf>
    <xf numFmtId="195" fontId="105" fillId="0" borderId="0" xfId="0" applyNumberFormat="1" applyFont="1" applyAlignment="1">
      <alignment horizontal="right"/>
    </xf>
    <xf numFmtId="166" fontId="3" fillId="0" borderId="0" xfId="0" applyNumberFormat="1" applyFont="1" applyAlignment="1">
      <alignment horizontal="right"/>
    </xf>
    <xf numFmtId="1" fontId="9" fillId="0" borderId="0" xfId="0" applyNumberFormat="1" applyFont="1" applyAlignment="1">
      <alignment vertical="center"/>
    </xf>
    <xf numFmtId="0" fontId="6" fillId="3" borderId="213" xfId="0" applyFont="1" applyFill="1" applyBorder="1"/>
    <xf numFmtId="0" fontId="33" fillId="8" borderId="207" xfId="0" applyFont="1" applyFill="1" applyBorder="1" applyAlignment="1">
      <alignment horizontal="center" vertical="center"/>
    </xf>
    <xf numFmtId="0" fontId="33" fillId="8" borderId="207" xfId="0" applyFont="1" applyFill="1" applyBorder="1" applyAlignment="1">
      <alignment horizontal="center" vertical="center" wrapText="1"/>
    </xf>
    <xf numFmtId="0" fontId="33" fillId="8" borderId="208" xfId="0" applyFont="1" applyFill="1" applyBorder="1" applyAlignment="1">
      <alignment horizontal="center"/>
    </xf>
    <xf numFmtId="0" fontId="33" fillId="8" borderId="209" xfId="0" applyFont="1" applyFill="1" applyBorder="1" applyAlignment="1">
      <alignment horizontal="left" vertical="top"/>
    </xf>
    <xf numFmtId="0" fontId="33" fillId="8" borderId="209" xfId="0" applyFont="1" applyFill="1" applyBorder="1"/>
    <xf numFmtId="0" fontId="33" fillId="8" borderId="209" xfId="0" applyFont="1" applyFill="1" applyBorder="1" applyAlignment="1">
      <alignment horizontal="center"/>
    </xf>
    <xf numFmtId="0" fontId="33" fillId="8" borderId="241" xfId="0" applyFont="1" applyFill="1" applyBorder="1"/>
    <xf numFmtId="0" fontId="33" fillId="8" borderId="241" xfId="0" applyFont="1" applyFill="1" applyBorder="1" applyAlignment="1">
      <alignment horizontal="center"/>
    </xf>
    <xf numFmtId="0" fontId="33" fillId="8" borderId="208" xfId="0" applyFont="1" applyFill="1" applyBorder="1" applyAlignment="1">
      <alignment horizontal="right"/>
    </xf>
    <xf numFmtId="0" fontId="33" fillId="8" borderId="241" xfId="0" applyFont="1" applyFill="1" applyBorder="1" applyAlignment="1">
      <alignment horizontal="right"/>
    </xf>
    <xf numFmtId="0" fontId="33" fillId="8" borderId="209" xfId="0" applyFont="1" applyFill="1" applyBorder="1" applyAlignment="1">
      <alignment vertical="center"/>
    </xf>
    <xf numFmtId="0" fontId="33" fillId="8" borderId="208" xfId="0" applyFont="1" applyFill="1" applyBorder="1" applyAlignment="1">
      <alignment horizontal="right" vertical="top"/>
    </xf>
    <xf numFmtId="0" fontId="33" fillId="8" borderId="241" xfId="0" applyFont="1" applyFill="1" applyBorder="1" applyAlignment="1">
      <alignment horizontal="center" vertical="center"/>
    </xf>
    <xf numFmtId="0" fontId="33" fillId="8" borderId="207" xfId="0" applyFont="1" applyFill="1" applyBorder="1" applyAlignment="1">
      <alignment horizontal="centerContinuous" vertical="center"/>
    </xf>
    <xf numFmtId="0" fontId="33" fillId="8" borderId="207" xfId="0" applyFont="1" applyFill="1" applyBorder="1" applyAlignment="1">
      <alignment horizontal="centerContinuous"/>
    </xf>
    <xf numFmtId="0" fontId="33" fillId="8" borderId="208" xfId="0" quotePrefix="1" applyFont="1" applyFill="1" applyBorder="1" applyAlignment="1">
      <alignment horizontal="right" vertical="top"/>
    </xf>
    <xf numFmtId="0" fontId="33" fillId="8" borderId="209" xfId="0" applyFont="1" applyFill="1" applyBorder="1" applyAlignment="1">
      <alignment horizontal="left"/>
    </xf>
    <xf numFmtId="0" fontId="33" fillId="8" borderId="241" xfId="0" quotePrefix="1" applyFont="1" applyFill="1" applyBorder="1" applyAlignment="1">
      <alignment horizontal="center"/>
    </xf>
    <xf numFmtId="0" fontId="112" fillId="3" borderId="0" xfId="0" applyFont="1" applyFill="1" applyAlignment="1">
      <alignment vertical="center"/>
    </xf>
    <xf numFmtId="0" fontId="77" fillId="3" borderId="0" xfId="0" applyFont="1" applyFill="1"/>
    <xf numFmtId="0" fontId="113" fillId="3" borderId="0" xfId="3" applyFont="1" applyFill="1"/>
    <xf numFmtId="0" fontId="113" fillId="3" borderId="0" xfId="3" applyFont="1" applyFill="1" applyAlignment="1"/>
    <xf numFmtId="0" fontId="113" fillId="3" borderId="0" xfId="3" applyFont="1" applyFill="1" applyAlignment="1">
      <alignment horizontal="left" vertical="center" wrapText="1"/>
    </xf>
    <xf numFmtId="0" fontId="77" fillId="3" borderId="0" xfId="0" applyFont="1" applyFill="1" applyAlignment="1">
      <alignment horizontal="left" vertical="center"/>
    </xf>
    <xf numFmtId="0" fontId="77" fillId="0" borderId="0" xfId="0" applyFont="1" applyFill="1"/>
    <xf numFmtId="0" fontId="116" fillId="3" borderId="0" xfId="0" applyFont="1" applyFill="1"/>
    <xf numFmtId="0" fontId="24" fillId="0" borderId="0" xfId="3"/>
    <xf numFmtId="0" fontId="6" fillId="3" borderId="0" xfId="0" applyFont="1" applyFill="1" applyBorder="1" applyAlignment="1">
      <alignment wrapText="1"/>
    </xf>
    <xf numFmtId="0" fontId="3" fillId="3" borderId="0" xfId="0" applyFont="1" applyFill="1" applyAlignment="1">
      <alignment wrapText="1"/>
    </xf>
    <xf numFmtId="164" fontId="3" fillId="0" borderId="0" xfId="7" applyNumberFormat="1" applyFont="1" applyFill="1" applyAlignment="1">
      <alignment horizontal="right"/>
    </xf>
    <xf numFmtId="164" fontId="9" fillId="0" borderId="0" xfId="7" applyNumberFormat="1" applyFont="1" applyFill="1"/>
    <xf numFmtId="0" fontId="3" fillId="0" borderId="0" xfId="7" applyFont="1" applyFill="1"/>
    <xf numFmtId="164" fontId="6" fillId="0" borderId="0" xfId="7" applyNumberFormat="1" applyFont="1" applyFill="1" applyAlignment="1">
      <alignment horizontal="right"/>
    </xf>
    <xf numFmtId="0" fontId="9" fillId="0" borderId="0" xfId="7" applyFont="1" applyFill="1"/>
    <xf numFmtId="0" fontId="6" fillId="2" borderId="124" xfId="17" applyFont="1" applyFill="1" applyBorder="1" applyAlignment="1">
      <alignment horizontal="left"/>
    </xf>
    <xf numFmtId="0" fontId="6" fillId="2" borderId="124" xfId="17" applyFont="1" applyFill="1" applyBorder="1"/>
    <xf numFmtId="1" fontId="6" fillId="2" borderId="235" xfId="17" applyNumberFormat="1" applyFont="1" applyFill="1" applyBorder="1" applyAlignment="1">
      <alignment horizontal="right"/>
    </xf>
    <xf numFmtId="164" fontId="6" fillId="2" borderId="262" xfId="0" applyNumberFormat="1" applyFont="1" applyFill="1" applyBorder="1" applyAlignment="1">
      <alignment horizontal="center"/>
    </xf>
    <xf numFmtId="165" fontId="10" fillId="3" borderId="263" xfId="0" applyNumberFormat="1" applyFont="1" applyFill="1" applyBorder="1" applyAlignment="1">
      <alignment horizontal="right" wrapText="1"/>
    </xf>
    <xf numFmtId="165" fontId="8" fillId="2" borderId="261" xfId="0" applyNumberFormat="1" applyFont="1" applyFill="1" applyBorder="1" applyAlignment="1">
      <alignment horizontal="right" wrapText="1"/>
    </xf>
    <xf numFmtId="165" fontId="10" fillId="3" borderId="261" xfId="0" applyNumberFormat="1" applyFont="1" applyFill="1" applyBorder="1" applyAlignment="1">
      <alignment horizontal="right" wrapText="1"/>
    </xf>
    <xf numFmtId="0" fontId="114" fillId="8" borderId="0" xfId="0" applyFont="1" applyFill="1" applyAlignment="1">
      <alignment horizontal="center" vertical="center"/>
    </xf>
    <xf numFmtId="0" fontId="115" fillId="7" borderId="32" xfId="3" applyFont="1" applyFill="1" applyBorder="1" applyAlignment="1">
      <alignment horizontal="center" vertical="center"/>
    </xf>
    <xf numFmtId="0" fontId="115" fillId="7" borderId="221" xfId="3" applyFont="1" applyFill="1" applyBorder="1" applyAlignment="1">
      <alignment horizontal="center" vertical="center"/>
    </xf>
    <xf numFmtId="0" fontId="112" fillId="14" borderId="221" xfId="0" applyFont="1" applyFill="1" applyBorder="1" applyAlignment="1">
      <alignment horizontal="center" vertical="center"/>
    </xf>
    <xf numFmtId="0" fontId="113" fillId="3" borderId="0" xfId="3" applyFont="1" applyFill="1" applyAlignment="1">
      <alignment horizontal="left" vertical="center" wrapText="1"/>
    </xf>
    <xf numFmtId="0" fontId="114" fillId="8" borderId="0" xfId="0" applyFont="1" applyFill="1" applyAlignment="1">
      <alignment horizontal="center"/>
    </xf>
    <xf numFmtId="0" fontId="7" fillId="2" borderId="3" xfId="0" applyFont="1" applyFill="1" applyBorder="1" applyAlignment="1">
      <alignment vertical="center" wrapText="1"/>
    </xf>
    <xf numFmtId="0" fontId="3" fillId="0" borderId="3" xfId="0" applyFont="1" applyBorder="1" applyAlignment="1">
      <alignment wrapText="1"/>
    </xf>
    <xf numFmtId="0" fontId="3" fillId="0" borderId="0" xfId="0" applyFont="1" applyAlignment="1">
      <alignment horizontal="left" vertical="center" wrapText="1"/>
    </xf>
    <xf numFmtId="0" fontId="6" fillId="3" borderId="12" xfId="0" applyFont="1" applyFill="1" applyBorder="1" applyAlignment="1">
      <alignment horizontal="left" vertical="center" wrapText="1"/>
    </xf>
    <xf numFmtId="0" fontId="3" fillId="0" borderId="12" xfId="0" applyFont="1" applyBorder="1" applyAlignment="1">
      <alignment horizontal="left" vertical="center" wrapText="1"/>
    </xf>
    <xf numFmtId="0" fontId="6" fillId="3" borderId="0" xfId="0" applyFont="1" applyFill="1" applyBorder="1" applyAlignment="1">
      <alignment wrapText="1"/>
    </xf>
    <xf numFmtId="0" fontId="3" fillId="3" borderId="0" xfId="0" applyFont="1" applyFill="1" applyAlignment="1">
      <alignment wrapText="1"/>
    </xf>
    <xf numFmtId="0" fontId="6" fillId="3" borderId="0" xfId="0" applyFont="1" applyFill="1" applyBorder="1" applyAlignment="1">
      <alignment horizontal="left" vertical="top" wrapText="1"/>
    </xf>
    <xf numFmtId="37" fontId="32" fillId="4" borderId="207" xfId="4" applyFont="1" applyFill="1" applyBorder="1" applyAlignment="1">
      <alignment horizontal="center" vertical="center" wrapText="1"/>
    </xf>
    <xf numFmtId="37" fontId="32" fillId="4" borderId="207" xfId="4" applyFont="1" applyFill="1" applyBorder="1" applyAlignment="1">
      <alignment horizontal="center" vertical="center"/>
    </xf>
    <xf numFmtId="37" fontId="33" fillId="5" borderId="0" xfId="4" applyFont="1" applyFill="1" applyAlignment="1">
      <alignment horizontal="center" vertical="center" wrapText="1"/>
    </xf>
    <xf numFmtId="37" fontId="7" fillId="3" borderId="0" xfId="4" applyFont="1" applyFill="1" applyAlignment="1">
      <alignment horizontal="left"/>
    </xf>
    <xf numFmtId="37" fontId="13" fillId="3" borderId="0" xfId="4" applyFont="1" applyFill="1" applyAlignment="1">
      <alignment horizontal="left" vertical="top" wrapText="1"/>
    </xf>
    <xf numFmtId="49" fontId="33" fillId="4" borderId="207" xfId="4" applyNumberFormat="1" applyFont="1" applyFill="1" applyBorder="1" applyAlignment="1">
      <alignment horizontal="center" vertical="center" wrapText="1"/>
    </xf>
    <xf numFmtId="37" fontId="9" fillId="2" borderId="0" xfId="4" applyFont="1" applyFill="1" applyBorder="1" applyAlignment="1">
      <alignment horizontal="left"/>
    </xf>
    <xf numFmtId="37" fontId="9" fillId="2" borderId="0" xfId="4" applyFont="1" applyFill="1" applyBorder="1" applyAlignment="1">
      <alignment horizontal="left" vertical="center" wrapText="1"/>
    </xf>
    <xf numFmtId="37" fontId="9" fillId="3" borderId="0" xfId="4" applyFont="1" applyFill="1" applyBorder="1" applyAlignment="1">
      <alignment horizontal="left" wrapText="1"/>
    </xf>
    <xf numFmtId="37" fontId="9" fillId="3" borderId="0" xfId="4" applyFont="1" applyFill="1" applyBorder="1" applyAlignment="1">
      <alignment horizontal="left" vertical="center" wrapText="1"/>
    </xf>
    <xf numFmtId="177" fontId="33" fillId="4" borderId="208" xfId="4" applyNumberFormat="1" applyFont="1" applyFill="1" applyBorder="1" applyAlignment="1">
      <alignment horizontal="center" vertical="center" wrapText="1"/>
    </xf>
    <xf numFmtId="177" fontId="39" fillId="4" borderId="209" xfId="4" applyNumberFormat="1" applyFont="1" applyFill="1" applyBorder="1" applyAlignment="1">
      <alignment horizontal="center" vertical="center" wrapText="1"/>
    </xf>
    <xf numFmtId="37" fontId="33" fillId="4" borderId="208" xfId="4" applyFont="1" applyFill="1" applyBorder="1" applyAlignment="1">
      <alignment vertical="center" wrapText="1"/>
    </xf>
    <xf numFmtId="37" fontId="36" fillId="0" borderId="209" xfId="4" applyFont="1" applyBorder="1" applyAlignment="1">
      <alignment vertical="center" wrapText="1"/>
    </xf>
    <xf numFmtId="37" fontId="33" fillId="4" borderId="208" xfId="4" applyFont="1" applyFill="1" applyBorder="1" applyAlignment="1">
      <alignment horizontal="center" vertical="center" wrapText="1"/>
    </xf>
    <xf numFmtId="37" fontId="33" fillId="4" borderId="209" xfId="4" applyFont="1" applyFill="1" applyBorder="1" applyAlignment="1">
      <alignment horizontal="center" vertical="center" wrapText="1"/>
    </xf>
    <xf numFmtId="0" fontId="6" fillId="2" borderId="0" xfId="7" applyFont="1" applyFill="1" applyAlignment="1">
      <alignment vertical="center" wrapText="1"/>
    </xf>
    <xf numFmtId="0" fontId="3" fillId="0" borderId="0" xfId="7" applyFont="1" applyAlignment="1">
      <alignment vertical="center" wrapText="1"/>
    </xf>
    <xf numFmtId="0" fontId="33" fillId="4" borderId="207" xfId="7" applyFont="1" applyFill="1" applyBorder="1" applyAlignment="1">
      <alignment horizontal="center" vertical="center"/>
    </xf>
    <xf numFmtId="0" fontId="33" fillId="4" borderId="207" xfId="7" applyFont="1" applyFill="1" applyBorder="1" applyAlignment="1">
      <alignment horizontal="center" vertical="center" wrapText="1"/>
    </xf>
    <xf numFmtId="0" fontId="39" fillId="4" borderId="207" xfId="7" applyFont="1" applyFill="1" applyBorder="1" applyAlignment="1">
      <alignment horizontal="center" vertical="center" wrapText="1"/>
    </xf>
    <xf numFmtId="0" fontId="33" fillId="4" borderId="214" xfId="7" applyFont="1" applyFill="1" applyBorder="1" applyAlignment="1">
      <alignment horizontal="center" vertical="center" wrapText="1"/>
    </xf>
    <xf numFmtId="0" fontId="39" fillId="4" borderId="214" xfId="7" applyFont="1" applyFill="1" applyBorder="1" applyAlignment="1">
      <alignment horizontal="center" vertical="center" wrapText="1"/>
    </xf>
    <xf numFmtId="0" fontId="33" fillId="3" borderId="207" xfId="7" applyFont="1" applyFill="1" applyBorder="1" applyAlignment="1">
      <alignment horizontal="center" vertical="center"/>
    </xf>
    <xf numFmtId="0" fontId="33" fillId="3" borderId="214" xfId="7" applyFont="1" applyFill="1" applyBorder="1" applyAlignment="1">
      <alignment horizontal="center" vertical="center"/>
    </xf>
    <xf numFmtId="2" fontId="33" fillId="5" borderId="0" xfId="7" applyNumberFormat="1" applyFont="1" applyFill="1" applyAlignment="1">
      <alignment horizontal="center" vertical="center" wrapText="1"/>
    </xf>
    <xf numFmtId="0" fontId="16" fillId="2" borderId="0" xfId="7" applyFont="1" applyFill="1" applyAlignment="1">
      <alignment horizontal="left"/>
    </xf>
    <xf numFmtId="0" fontId="33" fillId="4" borderId="216" xfId="7" applyFont="1" applyFill="1" applyBorder="1" applyAlignment="1">
      <alignment horizontal="center" vertical="center" wrapText="1"/>
    </xf>
    <xf numFmtId="0" fontId="33" fillId="4" borderId="216" xfId="7" applyFont="1" applyFill="1" applyBorder="1" applyAlignment="1">
      <alignment horizontal="center" vertical="center"/>
    </xf>
    <xf numFmtId="0" fontId="7" fillId="3" borderId="0" xfId="7" applyFont="1" applyFill="1" applyAlignment="1">
      <alignment horizontal="left" wrapText="1"/>
    </xf>
    <xf numFmtId="0" fontId="33" fillId="5" borderId="0" xfId="7" applyFont="1" applyFill="1" applyAlignment="1">
      <alignment horizontal="center" vertical="center" wrapText="1"/>
    </xf>
    <xf numFmtId="0" fontId="39" fillId="5" borderId="0" xfId="7" applyFont="1" applyFill="1" applyAlignment="1">
      <alignment vertical="center" wrapText="1"/>
    </xf>
    <xf numFmtId="0" fontId="7" fillId="3" borderId="0" xfId="7" applyFont="1" applyFill="1" applyAlignment="1">
      <alignment horizontal="left" vertical="center" wrapText="1"/>
    </xf>
    <xf numFmtId="0" fontId="7" fillId="3" borderId="0" xfId="7" applyFont="1" applyFill="1" applyAlignment="1">
      <alignment horizontal="left"/>
    </xf>
    <xf numFmtId="0" fontId="33" fillId="5" borderId="0" xfId="7" applyFont="1" applyFill="1" applyAlignment="1">
      <alignment horizontal="center" wrapText="1"/>
    </xf>
    <xf numFmtId="0" fontId="7" fillId="2" borderId="0" xfId="7" applyFont="1" applyFill="1" applyAlignment="1">
      <alignment horizontal="left"/>
    </xf>
    <xf numFmtId="164" fontId="7" fillId="3" borderId="0" xfId="7" applyNumberFormat="1" applyFont="1" applyFill="1" applyAlignment="1">
      <alignment horizontal="left"/>
    </xf>
    <xf numFmtId="164" fontId="7" fillId="2" borderId="0" xfId="7" applyNumberFormat="1" applyFont="1" applyFill="1" applyAlignment="1">
      <alignment horizontal="left"/>
    </xf>
    <xf numFmtId="0" fontId="39" fillId="5" borderId="0" xfId="7" applyFont="1" applyFill="1" applyAlignment="1">
      <alignment horizontal="center" vertical="center" wrapText="1"/>
    </xf>
    <xf numFmtId="0" fontId="7" fillId="2" borderId="0" xfId="7" applyFont="1" applyFill="1" applyAlignment="1">
      <alignment horizontal="left" vertical="center" wrapText="1"/>
    </xf>
    <xf numFmtId="0" fontId="7" fillId="2" borderId="0" xfId="7" applyFont="1" applyFill="1" applyAlignment="1">
      <alignment horizontal="left" wrapText="1"/>
    </xf>
    <xf numFmtId="0" fontId="33" fillId="5" borderId="0" xfId="7" applyFont="1" applyFill="1" applyAlignment="1">
      <alignment horizontal="center" vertical="center"/>
    </xf>
    <xf numFmtId="0" fontId="39" fillId="5" borderId="0" xfId="7" applyFont="1" applyFill="1" applyAlignment="1">
      <alignment horizontal="center" vertical="center"/>
    </xf>
    <xf numFmtId="0" fontId="16" fillId="3" borderId="0" xfId="7" applyFont="1" applyFill="1" applyAlignment="1">
      <alignment horizontal="left"/>
    </xf>
    <xf numFmtId="0" fontId="39" fillId="5" borderId="0" xfId="7" applyFont="1" applyFill="1" applyAlignment="1">
      <alignment wrapText="1"/>
    </xf>
    <xf numFmtId="37" fontId="33" fillId="5" borderId="0" xfId="4" applyFont="1" applyFill="1" applyAlignment="1">
      <alignment horizontal="center" vertical="center"/>
    </xf>
    <xf numFmtId="37" fontId="33" fillId="4" borderId="207" xfId="4" quotePrefix="1" applyFont="1" applyFill="1" applyBorder="1" applyAlignment="1">
      <alignment horizontal="center" vertical="center"/>
    </xf>
    <xf numFmtId="37" fontId="33" fillId="4" borderId="207" xfId="4" applyFont="1" applyFill="1" applyBorder="1" applyAlignment="1">
      <alignment horizontal="center" vertical="center"/>
    </xf>
    <xf numFmtId="0" fontId="33" fillId="4" borderId="207" xfId="4" applyNumberFormat="1" applyFont="1" applyFill="1" applyBorder="1" applyAlignment="1">
      <alignment horizontal="center" vertical="center"/>
    </xf>
    <xf numFmtId="49" fontId="33" fillId="4" borderId="207" xfId="0" applyNumberFormat="1" applyFont="1" applyFill="1" applyBorder="1" applyAlignment="1">
      <alignment horizontal="center" vertical="center"/>
    </xf>
    <xf numFmtId="0" fontId="33" fillId="4" borderId="207" xfId="0" applyFont="1" applyFill="1" applyBorder="1" applyAlignment="1">
      <alignment horizontal="center" vertical="center"/>
    </xf>
    <xf numFmtId="0" fontId="33" fillId="5" borderId="0" xfId="0" applyFont="1" applyFill="1" applyAlignment="1">
      <alignment horizontal="center" vertical="center"/>
    </xf>
    <xf numFmtId="0" fontId="33" fillId="4" borderId="207" xfId="0" applyFont="1" applyFill="1" applyBorder="1" applyAlignment="1">
      <alignment horizontal="center" vertical="center" wrapText="1"/>
    </xf>
    <xf numFmtId="0" fontId="33" fillId="5" borderId="210" xfId="0" applyFont="1" applyFill="1" applyBorder="1" applyAlignment="1">
      <alignment horizontal="center" vertical="center"/>
    </xf>
    <xf numFmtId="0" fontId="16" fillId="0" borderId="0" xfId="0" applyFont="1" applyAlignment="1">
      <alignment horizontal="left"/>
    </xf>
    <xf numFmtId="37" fontId="16" fillId="2" borderId="0" xfId="4" applyFont="1" applyFill="1" applyAlignment="1">
      <alignment horizontal="left"/>
    </xf>
    <xf numFmtId="0" fontId="28" fillId="3" borderId="0" xfId="9" applyFont="1" applyFill="1" applyAlignment="1">
      <alignment vertical="center" wrapText="1"/>
    </xf>
    <xf numFmtId="0" fontId="3" fillId="3" borderId="0" xfId="7" applyFont="1" applyFill="1" applyAlignment="1">
      <alignment wrapText="1"/>
    </xf>
    <xf numFmtId="0" fontId="3" fillId="3" borderId="0" xfId="10" applyFont="1" applyFill="1" applyAlignment="1">
      <alignment horizontal="left" vertical="center" wrapText="1"/>
    </xf>
    <xf numFmtId="0" fontId="3" fillId="3" borderId="219" xfId="7" applyFont="1" applyFill="1" applyBorder="1" applyAlignment="1">
      <alignment horizontal="left" vertical="center" wrapText="1"/>
    </xf>
    <xf numFmtId="0" fontId="9" fillId="7" borderId="221" xfId="7" applyFont="1" applyFill="1" applyBorder="1" applyAlignment="1">
      <alignment horizontal="left" vertical="center" wrapText="1"/>
    </xf>
    <xf numFmtId="0" fontId="33" fillId="5" borderId="210" xfId="7" applyFont="1" applyFill="1" applyBorder="1" applyAlignment="1">
      <alignment horizontal="center" vertical="center" wrapText="1"/>
    </xf>
    <xf numFmtId="0" fontId="16" fillId="0" borderId="0" xfId="7" applyFont="1" applyAlignment="1">
      <alignment horizontal="left"/>
    </xf>
    <xf numFmtId="0" fontId="3" fillId="0" borderId="220" xfId="7" applyFont="1" applyBorder="1" applyAlignment="1">
      <alignment horizontal="left" vertical="center" wrapText="1"/>
    </xf>
    <xf numFmtId="0" fontId="3" fillId="3" borderId="0" xfId="7" applyFont="1" applyFill="1" applyAlignment="1">
      <alignment horizontal="left" vertical="center" wrapText="1"/>
    </xf>
    <xf numFmtId="0" fontId="6" fillId="2" borderId="0" xfId="7" applyFont="1" applyFill="1" applyAlignment="1">
      <alignment horizontal="left"/>
    </xf>
    <xf numFmtId="0" fontId="34" fillId="2" borderId="0" xfId="7" applyFont="1" applyFill="1" applyAlignment="1">
      <alignment horizontal="left"/>
    </xf>
    <xf numFmtId="0" fontId="4" fillId="8" borderId="223" xfId="7" applyFont="1" applyFill="1" applyBorder="1" applyAlignment="1">
      <alignment horizontal="center" vertical="center"/>
    </xf>
    <xf numFmtId="0" fontId="4" fillId="8" borderId="222" xfId="7" applyFont="1" applyFill="1" applyBorder="1" applyAlignment="1">
      <alignment horizontal="center" vertical="center"/>
    </xf>
    <xf numFmtId="0" fontId="4" fillId="5" borderId="0" xfId="7" applyFont="1" applyFill="1" applyAlignment="1">
      <alignment horizontal="center" vertical="center"/>
    </xf>
    <xf numFmtId="0" fontId="6" fillId="2" borderId="0" xfId="7" applyFont="1" applyFill="1" applyAlignment="1">
      <alignment horizontal="left" wrapText="1"/>
    </xf>
    <xf numFmtId="0" fontId="6" fillId="0" borderId="0" xfId="7" applyFont="1" applyAlignment="1">
      <alignment horizontal="left"/>
    </xf>
    <xf numFmtId="0" fontId="4" fillId="8" borderId="225" xfId="7" applyFont="1" applyFill="1" applyBorder="1" applyAlignment="1">
      <alignment horizontal="center" vertical="center" wrapText="1"/>
    </xf>
    <xf numFmtId="0" fontId="4" fillId="8" borderId="227" xfId="7" applyFont="1" applyFill="1" applyBorder="1" applyAlignment="1">
      <alignment horizontal="center" vertical="center" wrapText="1"/>
    </xf>
    <xf numFmtId="37" fontId="6" fillId="2" borderId="0" xfId="7" applyNumberFormat="1" applyFont="1" applyFill="1" applyAlignment="1">
      <alignment horizontal="left"/>
    </xf>
    <xf numFmtId="0" fontId="4" fillId="5" borderId="0" xfId="7" applyFont="1" applyFill="1" applyAlignment="1">
      <alignment horizontal="center" vertical="center" wrapText="1"/>
    </xf>
    <xf numFmtId="0" fontId="4" fillId="8" borderId="228" xfId="7" applyFont="1" applyFill="1" applyBorder="1" applyAlignment="1">
      <alignment horizontal="center" vertical="center" wrapText="1"/>
    </xf>
    <xf numFmtId="0" fontId="4" fillId="5" borderId="124" xfId="7" applyFont="1" applyFill="1" applyBorder="1" applyAlignment="1">
      <alignment horizontal="center" vertical="center" wrapText="1"/>
    </xf>
    <xf numFmtId="0" fontId="4" fillId="8" borderId="229" xfId="7" applyFont="1" applyFill="1" applyBorder="1" applyAlignment="1">
      <alignment horizontal="center" vertical="center" wrapText="1"/>
    </xf>
    <xf numFmtId="0" fontId="3" fillId="8" borderId="0" xfId="7" applyFont="1" applyFill="1" applyBorder="1" applyAlignment="1">
      <alignment horizontal="center" vertical="center" wrapText="1"/>
    </xf>
    <xf numFmtId="0" fontId="33" fillId="8" borderId="241" xfId="7" applyFont="1" applyFill="1" applyBorder="1" applyAlignment="1">
      <alignment horizontal="center" vertical="center" wrapText="1"/>
    </xf>
    <xf numFmtId="0" fontId="39" fillId="8" borderId="209" xfId="7" applyFont="1" applyFill="1" applyBorder="1" applyAlignment="1">
      <alignment horizontal="center" vertical="center" wrapText="1"/>
    </xf>
    <xf numFmtId="0" fontId="33" fillId="8" borderId="222" xfId="7" applyFont="1" applyFill="1" applyBorder="1" applyAlignment="1">
      <alignment horizontal="center" vertical="center" wrapText="1"/>
    </xf>
    <xf numFmtId="0" fontId="39" fillId="8" borderId="0" xfId="7" applyFont="1" applyFill="1" applyAlignment="1">
      <alignment horizontal="center" vertical="center" wrapText="1"/>
    </xf>
    <xf numFmtId="0" fontId="39" fillId="8" borderId="0" xfId="7" applyFont="1" applyFill="1" applyBorder="1" applyAlignment="1">
      <alignment horizontal="center" vertical="center" wrapText="1"/>
    </xf>
    <xf numFmtId="0" fontId="33" fillId="8" borderId="207" xfId="7" applyFont="1" applyFill="1" applyBorder="1" applyAlignment="1">
      <alignment horizontal="center" vertical="center" wrapText="1"/>
    </xf>
    <xf numFmtId="0" fontId="39" fillId="8" borderId="241" xfId="7" applyFont="1" applyFill="1" applyBorder="1" applyAlignment="1">
      <alignment horizontal="center" wrapText="1"/>
    </xf>
    <xf numFmtId="0" fontId="39" fillId="8" borderId="209" xfId="7" applyFont="1" applyFill="1" applyBorder="1" applyAlignment="1">
      <alignment horizontal="center" wrapText="1"/>
    </xf>
    <xf numFmtId="0" fontId="33" fillId="8" borderId="207" xfId="7" applyFont="1" applyFill="1" applyBorder="1" applyAlignment="1">
      <alignment horizontal="center" vertical="center"/>
    </xf>
    <xf numFmtId="0" fontId="39" fillId="8" borderId="207" xfId="7" applyFont="1" applyFill="1" applyBorder="1" applyAlignment="1">
      <alignment horizontal="center" vertical="center" wrapText="1"/>
    </xf>
    <xf numFmtId="0" fontId="4" fillId="5" borderId="124" xfId="7" applyFont="1" applyFill="1" applyBorder="1" applyAlignment="1">
      <alignment horizontal="center" vertical="center"/>
    </xf>
    <xf numFmtId="0" fontId="4" fillId="8" borderId="230" xfId="7" applyFont="1" applyFill="1" applyBorder="1" applyAlignment="1">
      <alignment horizontal="center" vertical="center" wrapText="1"/>
    </xf>
    <xf numFmtId="0" fontId="4" fillId="8" borderId="0" xfId="7" applyFont="1" applyFill="1" applyAlignment="1">
      <alignment horizontal="center" vertical="center" wrapText="1"/>
    </xf>
    <xf numFmtId="0" fontId="39" fillId="8" borderId="207" xfId="7" applyFont="1" applyFill="1" applyBorder="1" applyAlignment="1">
      <alignment horizontal="center" wrapText="1"/>
    </xf>
    <xf numFmtId="0" fontId="39" fillId="8" borderId="208" xfId="7" applyFont="1" applyFill="1" applyBorder="1" applyAlignment="1">
      <alignment horizontal="center" wrapText="1"/>
    </xf>
    <xf numFmtId="0" fontId="33" fillId="8" borderId="208" xfId="7" applyFont="1" applyFill="1" applyBorder="1" applyAlignment="1">
      <alignment horizontal="center" vertical="center"/>
    </xf>
    <xf numFmtId="0" fontId="39" fillId="8" borderId="208" xfId="7" applyFont="1" applyFill="1" applyBorder="1" applyAlignment="1">
      <alignment horizontal="center" vertical="center" wrapText="1"/>
    </xf>
    <xf numFmtId="0" fontId="33" fillId="8" borderId="205" xfId="7" applyFont="1" applyFill="1" applyBorder="1" applyAlignment="1">
      <alignment horizontal="center" vertical="center" wrapText="1"/>
    </xf>
    <xf numFmtId="0" fontId="39" fillId="8" borderId="218" xfId="7" applyFont="1" applyFill="1" applyBorder="1" applyAlignment="1">
      <alignment horizontal="center" vertical="center" wrapText="1"/>
    </xf>
    <xf numFmtId="0" fontId="33" fillId="8" borderId="214" xfId="7" applyFont="1" applyFill="1" applyBorder="1" applyAlignment="1">
      <alignment horizontal="center" vertical="center" wrapText="1"/>
    </xf>
    <xf numFmtId="0" fontId="39" fillId="8" borderId="205" xfId="7" applyFont="1" applyFill="1" applyBorder="1" applyAlignment="1">
      <alignment horizontal="center" vertical="center" wrapText="1"/>
    </xf>
    <xf numFmtId="0" fontId="39" fillId="8" borderId="218" xfId="7" applyFont="1" applyFill="1" applyBorder="1" applyAlignment="1">
      <alignment wrapText="1"/>
    </xf>
    <xf numFmtId="0" fontId="33" fillId="8" borderId="214" xfId="7" applyFont="1" applyFill="1" applyBorder="1" applyAlignment="1">
      <alignment horizontal="center" vertical="center"/>
    </xf>
    <xf numFmtId="0" fontId="33" fillId="8" borderId="241" xfId="7" applyFont="1" applyFill="1" applyBorder="1" applyAlignment="1">
      <alignment horizontal="center" vertical="center"/>
    </xf>
    <xf numFmtId="0" fontId="33" fillId="8" borderId="209" xfId="7" applyFont="1" applyFill="1" applyBorder="1" applyAlignment="1">
      <alignment horizontal="center" vertical="center"/>
    </xf>
    <xf numFmtId="0" fontId="6" fillId="2" borderId="0" xfId="7" applyFont="1" applyFill="1" applyAlignment="1">
      <alignment horizontal="left" vertical="center" wrapText="1"/>
    </xf>
    <xf numFmtId="0" fontId="6" fillId="0" borderId="0" xfId="7" applyFont="1" applyAlignment="1">
      <alignment horizontal="left" vertical="center" wrapText="1"/>
    </xf>
    <xf numFmtId="0" fontId="3" fillId="5" borderId="0" xfId="7" applyFont="1" applyFill="1" applyAlignment="1">
      <alignment vertical="center" wrapText="1"/>
    </xf>
    <xf numFmtId="0" fontId="4" fillId="8" borderId="222" xfId="7" applyFont="1" applyFill="1" applyBorder="1" applyAlignment="1">
      <alignment horizontal="center" vertical="center" wrapText="1"/>
    </xf>
    <xf numFmtId="0" fontId="4" fillId="8" borderId="216" xfId="7" applyFont="1" applyFill="1" applyBorder="1" applyAlignment="1">
      <alignment horizontal="center" vertical="center" wrapText="1"/>
    </xf>
    <xf numFmtId="0" fontId="3" fillId="8" borderId="206" xfId="7" applyFont="1" applyFill="1" applyBorder="1" applyAlignment="1">
      <alignment horizontal="center" vertical="center" wrapText="1"/>
    </xf>
    <xf numFmtId="0" fontId="4" fillId="8" borderId="233" xfId="7" applyFont="1" applyFill="1" applyBorder="1" applyAlignment="1">
      <alignment horizontal="center" vertical="center" wrapText="1"/>
    </xf>
    <xf numFmtId="0" fontId="3" fillId="8" borderId="222" xfId="7" applyFont="1" applyFill="1" applyBorder="1" applyAlignment="1">
      <alignment wrapText="1"/>
    </xf>
    <xf numFmtId="0" fontId="3" fillId="8" borderId="233" xfId="7" applyFont="1" applyFill="1" applyBorder="1" applyAlignment="1">
      <alignment wrapText="1"/>
    </xf>
    <xf numFmtId="0" fontId="61" fillId="5" borderId="0" xfId="7" applyFont="1" applyFill="1" applyAlignment="1">
      <alignment horizontal="center" vertical="center" wrapText="1"/>
    </xf>
    <xf numFmtId="0" fontId="54" fillId="5" borderId="0" xfId="7" applyFont="1" applyFill="1" applyAlignment="1">
      <alignment vertical="center" wrapText="1"/>
    </xf>
    <xf numFmtId="0" fontId="6" fillId="2" borderId="230" xfId="7" applyFont="1" applyFill="1" applyBorder="1" applyAlignment="1">
      <alignment horizontal="left" wrapText="1"/>
    </xf>
    <xf numFmtId="0" fontId="6" fillId="0" borderId="230" xfId="7" applyFont="1" applyBorder="1" applyAlignment="1">
      <alignment horizontal="left"/>
    </xf>
    <xf numFmtId="0" fontId="7" fillId="3" borderId="0" xfId="7" applyFont="1" applyFill="1" applyAlignment="1">
      <alignment horizontal="center"/>
    </xf>
    <xf numFmtId="0" fontId="3" fillId="0" borderId="0" xfId="7" applyFont="1" applyAlignment="1">
      <alignment horizontal="left"/>
    </xf>
    <xf numFmtId="0" fontId="3" fillId="8" borderId="233" xfId="7" applyFont="1" applyFill="1" applyBorder="1" applyAlignment="1">
      <alignment horizontal="center" vertical="center" wrapText="1"/>
    </xf>
    <xf numFmtId="0" fontId="3" fillId="8" borderId="243" xfId="7" applyFont="1" applyFill="1" applyBorder="1" applyAlignment="1">
      <alignment horizontal="center" vertical="center" wrapText="1"/>
    </xf>
    <xf numFmtId="0" fontId="4" fillId="8" borderId="229" xfId="7" applyFont="1" applyFill="1" applyBorder="1" applyAlignment="1">
      <alignment horizontal="center" vertical="center"/>
    </xf>
    <xf numFmtId="0" fontId="9" fillId="8" borderId="233" xfId="7" applyFont="1" applyFill="1" applyBorder="1" applyAlignment="1">
      <alignment horizontal="center" vertical="center" wrapText="1"/>
    </xf>
    <xf numFmtId="0" fontId="9" fillId="8" borderId="243" xfId="7" applyFont="1" applyFill="1" applyBorder="1" applyAlignment="1">
      <alignment horizontal="center" vertical="center" wrapText="1"/>
    </xf>
    <xf numFmtId="0" fontId="39" fillId="8" borderId="207" xfId="7" applyFont="1" applyFill="1" applyBorder="1" applyAlignment="1">
      <alignment wrapText="1"/>
    </xf>
    <xf numFmtId="0" fontId="34" fillId="3" borderId="0" xfId="7" applyFont="1" applyFill="1" applyAlignment="1">
      <alignment horizontal="left" wrapText="1"/>
    </xf>
    <xf numFmtId="0" fontId="4" fillId="8" borderId="223" xfId="7" applyFont="1" applyFill="1" applyBorder="1" applyAlignment="1">
      <alignment horizontal="center" vertical="center" wrapText="1"/>
    </xf>
    <xf numFmtId="0" fontId="4" fillId="5" borderId="222" xfId="7" applyFont="1" applyFill="1" applyBorder="1" applyAlignment="1">
      <alignment horizontal="center" vertical="center" wrapText="1"/>
    </xf>
    <xf numFmtId="0" fontId="4" fillId="5" borderId="230" xfId="7" applyFont="1" applyFill="1" applyBorder="1" applyAlignment="1">
      <alignment horizontal="center" vertical="center" wrapText="1"/>
    </xf>
    <xf numFmtId="0" fontId="3" fillId="8" borderId="229" xfId="7" applyFont="1" applyFill="1" applyBorder="1" applyAlignment="1">
      <alignment horizontal="center" vertical="center" wrapText="1"/>
    </xf>
    <xf numFmtId="0" fontId="3" fillId="8" borderId="225" xfId="7" applyFont="1" applyFill="1" applyBorder="1" applyAlignment="1">
      <alignment horizontal="center" vertical="center" wrapText="1"/>
    </xf>
    <xf numFmtId="0" fontId="3" fillId="8" borderId="227" xfId="7" applyFont="1" applyFill="1" applyBorder="1" applyAlignment="1">
      <alignment horizontal="center" vertical="center" wrapText="1"/>
    </xf>
    <xf numFmtId="0" fontId="62" fillId="3" borderId="0" xfId="7" applyFont="1" applyFill="1" applyAlignment="1">
      <alignment wrapText="1"/>
    </xf>
    <xf numFmtId="188" fontId="6" fillId="0" borderId="0" xfId="16" applyFont="1" applyAlignment="1">
      <alignment vertical="distributed" wrapText="1"/>
    </xf>
    <xf numFmtId="188" fontId="34" fillId="0" borderId="0" xfId="16" applyFont="1" applyAlignment="1">
      <alignment horizontal="left"/>
    </xf>
    <xf numFmtId="2" fontId="33" fillId="5" borderId="124" xfId="16" applyNumberFormat="1" applyFont="1" applyFill="1" applyBorder="1" applyAlignment="1">
      <alignment horizontal="center" vertical="center" wrapText="1"/>
    </xf>
    <xf numFmtId="188" fontId="33" fillId="8" borderId="207" xfId="16" applyFont="1" applyFill="1" applyBorder="1" applyAlignment="1">
      <alignment horizontal="center" vertical="center" wrapText="1"/>
    </xf>
    <xf numFmtId="188" fontId="6" fillId="0" borderId="0" xfId="16" applyFont="1" applyAlignment="1">
      <alignment horizontal="left" vertical="justify" wrapText="1"/>
    </xf>
    <xf numFmtId="188" fontId="6" fillId="0" borderId="0" xfId="16" applyFont="1" applyAlignment="1">
      <alignment vertical="top" wrapText="1"/>
    </xf>
    <xf numFmtId="0" fontId="2" fillId="0" borderId="0" xfId="17" applyAlignment="1">
      <alignment wrapText="1"/>
    </xf>
    <xf numFmtId="188" fontId="39" fillId="8" borderId="207" xfId="16" applyFont="1" applyFill="1" applyBorder="1" applyAlignment="1">
      <alignment horizontal="center" vertical="center" wrapText="1"/>
    </xf>
    <xf numFmtId="2" fontId="33" fillId="5" borderId="0" xfId="16" applyNumberFormat="1" applyFont="1" applyFill="1" applyAlignment="1">
      <alignment horizontal="center" vertical="center" wrapText="1"/>
    </xf>
    <xf numFmtId="0" fontId="47" fillId="0" borderId="0" xfId="17" applyFont="1" applyAlignment="1">
      <alignment wrapText="1"/>
    </xf>
    <xf numFmtId="188" fontId="33" fillId="8" borderId="214" xfId="16" applyFont="1" applyFill="1" applyBorder="1" applyAlignment="1">
      <alignment horizontal="center" vertical="center" wrapText="1"/>
    </xf>
    <xf numFmtId="188" fontId="33" fillId="8" borderId="222" xfId="16" applyFont="1" applyFill="1" applyBorder="1" applyAlignment="1">
      <alignment horizontal="center" vertical="center" wrapText="1"/>
    </xf>
    <xf numFmtId="188" fontId="7" fillId="0" borderId="0" xfId="16" applyFont="1" applyAlignment="1">
      <alignment horizontal="left" vertical="justify" wrapText="1"/>
    </xf>
    <xf numFmtId="37" fontId="6" fillId="2" borderId="0" xfId="4" applyFont="1" applyFill="1" applyAlignment="1">
      <alignment horizontal="left"/>
    </xf>
    <xf numFmtId="37" fontId="33" fillId="4" borderId="214" xfId="4" applyFont="1" applyFill="1" applyBorder="1" applyAlignment="1">
      <alignment horizontal="center" vertical="center"/>
    </xf>
    <xf numFmtId="37" fontId="68" fillId="0" borderId="0" xfId="4" applyFont="1" applyAlignment="1">
      <alignment horizontal="left"/>
    </xf>
    <xf numFmtId="37" fontId="33" fillId="4" borderId="214" xfId="4" quotePrefix="1" applyFont="1" applyFill="1" applyBorder="1" applyAlignment="1">
      <alignment horizontal="center" vertical="center"/>
    </xf>
    <xf numFmtId="37" fontId="16" fillId="0" borderId="0" xfId="4" applyFont="1" applyAlignment="1">
      <alignment horizontal="left"/>
    </xf>
    <xf numFmtId="37" fontId="33" fillId="4" borderId="208" xfId="4" applyFont="1" applyFill="1" applyBorder="1" applyAlignment="1">
      <alignment horizontal="center" vertical="center"/>
    </xf>
    <xf numFmtId="37" fontId="33" fillId="4" borderId="241" xfId="4" applyFont="1" applyFill="1" applyBorder="1" applyAlignment="1">
      <alignment horizontal="center" vertical="center"/>
    </xf>
    <xf numFmtId="37" fontId="33" fillId="4" borderId="209" xfId="4" applyFont="1" applyFill="1" applyBorder="1" applyAlignment="1">
      <alignment horizontal="center" vertical="center"/>
    </xf>
    <xf numFmtId="37" fontId="33" fillId="4" borderId="241" xfId="4" applyFont="1" applyFill="1" applyBorder="1" applyAlignment="1">
      <alignment horizontal="center" vertical="center" wrapText="1"/>
    </xf>
    <xf numFmtId="37" fontId="16" fillId="3" borderId="0" xfId="4" applyFont="1" applyFill="1" applyAlignment="1">
      <alignment horizontal="left"/>
    </xf>
    <xf numFmtId="37" fontId="33" fillId="4" borderId="207" xfId="4" applyFont="1" applyFill="1" applyBorder="1" applyAlignment="1">
      <alignment horizontal="center" vertical="center" wrapText="1"/>
    </xf>
    <xf numFmtId="37" fontId="31" fillId="5" borderId="0" xfId="4" applyFont="1" applyFill="1" applyAlignment="1">
      <alignment horizontal="center" vertical="center" wrapText="1"/>
    </xf>
    <xf numFmtId="37" fontId="31" fillId="4" borderId="202" xfId="4" applyFont="1" applyFill="1" applyBorder="1" applyAlignment="1">
      <alignment horizontal="center" vertical="center"/>
    </xf>
    <xf numFmtId="37" fontId="31" fillId="4" borderId="204" xfId="4" applyFont="1" applyFill="1" applyBorder="1" applyAlignment="1">
      <alignment horizontal="center" vertical="center"/>
    </xf>
    <xf numFmtId="37" fontId="31" fillId="4" borderId="203" xfId="4" applyFont="1" applyFill="1" applyBorder="1" applyAlignment="1">
      <alignment horizontal="center" vertical="center"/>
    </xf>
    <xf numFmtId="37" fontId="31" fillId="4" borderId="202" xfId="4" applyFont="1" applyFill="1" applyBorder="1" applyAlignment="1">
      <alignment horizontal="center" vertical="center" wrapText="1"/>
    </xf>
    <xf numFmtId="37" fontId="3" fillId="4" borderId="204" xfId="4" applyFont="1" applyFill="1" applyBorder="1" applyAlignment="1">
      <alignment wrapText="1"/>
    </xf>
    <xf numFmtId="37" fontId="3" fillId="4" borderId="203" xfId="4" applyFont="1" applyFill="1" applyBorder="1" applyAlignment="1">
      <alignment wrapText="1"/>
    </xf>
    <xf numFmtId="37" fontId="31" fillId="4" borderId="204" xfId="4" applyFont="1" applyFill="1" applyBorder="1" applyAlignment="1">
      <alignment horizontal="center" vertical="center" wrapText="1"/>
    </xf>
    <xf numFmtId="37" fontId="31" fillId="4" borderId="203" xfId="4" applyFont="1" applyFill="1" applyBorder="1" applyAlignment="1">
      <alignment horizontal="center" vertical="center" wrapText="1"/>
    </xf>
    <xf numFmtId="37" fontId="31" fillId="4" borderId="211" xfId="4" applyFont="1" applyFill="1" applyBorder="1" applyAlignment="1">
      <alignment horizontal="center" vertical="center" wrapText="1"/>
    </xf>
    <xf numFmtId="37" fontId="31" fillId="4" borderId="210" xfId="4" applyFont="1" applyFill="1" applyBorder="1" applyAlignment="1">
      <alignment horizontal="center" vertical="center" wrapText="1"/>
    </xf>
    <xf numFmtId="37" fontId="31" fillId="4" borderId="212" xfId="4" applyFont="1" applyFill="1" applyBorder="1" applyAlignment="1">
      <alignment horizontal="center" vertical="center" wrapText="1"/>
    </xf>
    <xf numFmtId="37" fontId="39" fillId="4" borderId="207" xfId="4" applyFont="1" applyFill="1" applyBorder="1" applyAlignment="1">
      <alignment horizontal="center" vertical="center" wrapText="1"/>
    </xf>
    <xf numFmtId="37" fontId="69" fillId="0" borderId="0" xfId="4" applyFont="1" applyAlignment="1">
      <alignment horizontal="center" vertical="center" wrapText="1"/>
    </xf>
    <xf numFmtId="37" fontId="6" fillId="0" borderId="219" xfId="4" applyFont="1" applyBorder="1" applyAlignment="1">
      <alignment horizontal="left"/>
    </xf>
    <xf numFmtId="37" fontId="6" fillId="0" borderId="0" xfId="4" applyFont="1" applyAlignment="1">
      <alignment horizontal="left" vertical="center"/>
    </xf>
    <xf numFmtId="37" fontId="6" fillId="0" borderId="0" xfId="4" applyFont="1" applyAlignment="1">
      <alignment horizontal="left"/>
    </xf>
    <xf numFmtId="0" fontId="4" fillId="8" borderId="234" xfId="17" applyFont="1" applyFill="1" applyBorder="1" applyAlignment="1">
      <alignment horizontal="center" vertical="center"/>
    </xf>
    <xf numFmtId="0" fontId="4" fillId="8" borderId="251" xfId="17" applyFont="1" applyFill="1" applyBorder="1" applyAlignment="1">
      <alignment horizontal="center" vertical="center"/>
    </xf>
    <xf numFmtId="0" fontId="4" fillId="8" borderId="232" xfId="17" applyFont="1" applyFill="1" applyBorder="1" applyAlignment="1">
      <alignment horizontal="center" vertical="center"/>
    </xf>
    <xf numFmtId="0" fontId="34" fillId="2" borderId="0" xfId="17" applyFont="1" applyFill="1" applyAlignment="1">
      <alignment horizontal="left"/>
    </xf>
    <xf numFmtId="0" fontId="4" fillId="8" borderId="248" xfId="17" applyFont="1" applyFill="1" applyBorder="1" applyAlignment="1">
      <alignment horizontal="center" vertical="center" wrapText="1"/>
    </xf>
    <xf numFmtId="0" fontId="4" fillId="8" borderId="250" xfId="17" applyFont="1" applyFill="1" applyBorder="1" applyAlignment="1">
      <alignment horizontal="center" vertical="center" wrapText="1"/>
    </xf>
    <xf numFmtId="0" fontId="4" fillId="8" borderId="236" xfId="17" applyFont="1" applyFill="1" applyBorder="1" applyAlignment="1">
      <alignment horizontal="center" vertical="center" wrapText="1"/>
    </xf>
    <xf numFmtId="0" fontId="4" fillId="5" borderId="0" xfId="17" applyFont="1" applyFill="1" applyAlignment="1">
      <alignment horizontal="center" vertical="center"/>
    </xf>
    <xf numFmtId="0" fontId="4" fillId="8" borderId="252" xfId="17" applyFont="1" applyFill="1" applyBorder="1" applyAlignment="1">
      <alignment horizontal="center" vertical="center"/>
    </xf>
    <xf numFmtId="0" fontId="4" fillId="8" borderId="225" xfId="17" applyFont="1" applyFill="1" applyBorder="1" applyAlignment="1">
      <alignment horizontal="center" vertical="center"/>
    </xf>
    <xf numFmtId="0" fontId="4" fillId="8" borderId="224" xfId="17" applyFont="1" applyFill="1" applyBorder="1" applyAlignment="1">
      <alignment horizontal="center" vertical="center"/>
    </xf>
    <xf numFmtId="0" fontId="4" fillId="8" borderId="249" xfId="17" applyFont="1" applyFill="1" applyBorder="1" applyAlignment="1">
      <alignment horizontal="center" vertical="center" wrapText="1"/>
    </xf>
    <xf numFmtId="0" fontId="4" fillId="8" borderId="233" xfId="17" applyFont="1" applyFill="1" applyBorder="1" applyAlignment="1">
      <alignment horizontal="center" vertical="center" wrapText="1"/>
    </xf>
    <xf numFmtId="0" fontId="34" fillId="0" borderId="0" xfId="17" applyFont="1" applyAlignment="1">
      <alignment horizontal="left"/>
    </xf>
    <xf numFmtId="0" fontId="33" fillId="5" borderId="0" xfId="17" applyFont="1" applyFill="1" applyAlignment="1">
      <alignment horizontal="center" vertical="center" wrapText="1"/>
    </xf>
    <xf numFmtId="0" fontId="33" fillId="5" borderId="0" xfId="17" applyFont="1" applyFill="1" applyAlignment="1">
      <alignment horizontal="center" vertical="center"/>
    </xf>
    <xf numFmtId="0" fontId="6" fillId="0" borderId="0" xfId="17" applyFont="1"/>
    <xf numFmtId="0" fontId="33" fillId="8" borderId="207" xfId="17" applyFont="1" applyFill="1" applyBorder="1" applyAlignment="1">
      <alignment horizontal="center" vertical="center"/>
    </xf>
    <xf numFmtId="0" fontId="33" fillId="8" borderId="207" xfId="17" applyFont="1" applyFill="1" applyBorder="1" applyAlignment="1">
      <alignment horizontal="center" vertical="center" wrapText="1"/>
    </xf>
    <xf numFmtId="0" fontId="39" fillId="8" borderId="207" xfId="17" applyFont="1" applyFill="1" applyBorder="1" applyAlignment="1">
      <alignment horizontal="center" vertical="center" wrapText="1"/>
    </xf>
    <xf numFmtId="37" fontId="6" fillId="2" borderId="0" xfId="17" applyNumberFormat="1" applyFont="1" applyFill="1" applyAlignment="1">
      <alignment horizontal="left"/>
    </xf>
    <xf numFmtId="37" fontId="6" fillId="3" borderId="0" xfId="17" applyNumberFormat="1" applyFont="1" applyFill="1" applyAlignment="1">
      <alignment horizontal="left"/>
    </xf>
    <xf numFmtId="0" fontId="4" fillId="5" borderId="0" xfId="17" applyFont="1" applyFill="1" applyAlignment="1">
      <alignment horizontal="center" vertical="center" wrapText="1"/>
    </xf>
    <xf numFmtId="188" fontId="34" fillId="0" borderId="0" xfId="18" applyFont="1" applyAlignment="1">
      <alignment horizontal="left"/>
    </xf>
    <xf numFmtId="188" fontId="33" fillId="5" borderId="0" xfId="18" applyFont="1" applyFill="1" applyAlignment="1">
      <alignment horizontal="center" vertical="center"/>
    </xf>
    <xf numFmtId="188" fontId="33" fillId="8" borderId="207" xfId="18" applyFont="1" applyFill="1" applyBorder="1" applyAlignment="1">
      <alignment horizontal="center" vertical="center"/>
    </xf>
    <xf numFmtId="188" fontId="33" fillId="8" borderId="209" xfId="18" applyFont="1" applyFill="1" applyBorder="1" applyAlignment="1">
      <alignment horizontal="center" vertical="center" wrapText="1"/>
    </xf>
    <xf numFmtId="188" fontId="33" fillId="8" borderId="207" xfId="18" applyFont="1" applyFill="1" applyBorder="1" applyAlignment="1">
      <alignment horizontal="center" vertical="center" wrapText="1"/>
    </xf>
    <xf numFmtId="188" fontId="33" fillId="8" borderId="217" xfId="18" applyFont="1" applyFill="1" applyBorder="1" applyAlignment="1">
      <alignment horizontal="center" vertical="center"/>
    </xf>
    <xf numFmtId="188" fontId="33" fillId="8" borderId="242" xfId="18" applyFont="1" applyFill="1" applyBorder="1" applyAlignment="1">
      <alignment horizontal="center" vertical="center"/>
    </xf>
    <xf numFmtId="188" fontId="33" fillId="8" borderId="218" xfId="18" applyFont="1" applyFill="1" applyBorder="1" applyAlignment="1">
      <alignment horizontal="center" vertical="center"/>
    </xf>
    <xf numFmtId="188" fontId="33" fillId="8" borderId="247" xfId="18" applyFont="1" applyFill="1" applyBorder="1" applyAlignment="1">
      <alignment horizontal="center" vertical="center"/>
    </xf>
    <xf numFmtId="188" fontId="33" fillId="5" borderId="0" xfId="18" applyFont="1" applyFill="1" applyAlignment="1">
      <alignment horizontal="center" vertical="center" wrapText="1"/>
    </xf>
    <xf numFmtId="188" fontId="33" fillId="8" borderId="205" xfId="18" applyFont="1" applyFill="1" applyBorder="1" applyAlignment="1">
      <alignment horizontal="center" vertical="center"/>
    </xf>
    <xf numFmtId="188" fontId="33" fillId="8" borderId="206" xfId="18" applyFont="1" applyFill="1" applyBorder="1" applyAlignment="1">
      <alignment horizontal="center" vertical="center"/>
    </xf>
    <xf numFmtId="0" fontId="4" fillId="8" borderId="252" xfId="17" applyFont="1" applyFill="1" applyBorder="1" applyAlignment="1">
      <alignment horizontal="center" vertical="center" wrapText="1"/>
    </xf>
    <xf numFmtId="0" fontId="4" fillId="8" borderId="225" xfId="17" applyFont="1" applyFill="1" applyBorder="1" applyAlignment="1">
      <alignment horizontal="center" vertical="center" wrapText="1"/>
    </xf>
    <xf numFmtId="0" fontId="4" fillId="8" borderId="224" xfId="17" applyFont="1" applyFill="1" applyBorder="1" applyAlignment="1">
      <alignment horizontal="center" vertical="center" wrapText="1"/>
    </xf>
    <xf numFmtId="0" fontId="4" fillId="8" borderId="234" xfId="17" applyFont="1" applyFill="1" applyBorder="1" applyAlignment="1">
      <alignment horizontal="center" vertical="center" wrapText="1"/>
    </xf>
    <xf numFmtId="0" fontId="4" fillId="8" borderId="251" xfId="17" applyFont="1" applyFill="1" applyBorder="1" applyAlignment="1">
      <alignment horizontal="center" vertical="center" wrapText="1"/>
    </xf>
    <xf numFmtId="0" fontId="3" fillId="8" borderId="251" xfId="17" applyFont="1" applyFill="1" applyBorder="1" applyAlignment="1">
      <alignment horizontal="center" vertical="center" wrapText="1"/>
    </xf>
    <xf numFmtId="0" fontId="3" fillId="8" borderId="232" xfId="17" applyFont="1" applyFill="1" applyBorder="1" applyAlignment="1">
      <alignment horizontal="center" vertical="center" wrapText="1"/>
    </xf>
    <xf numFmtId="0" fontId="4" fillId="8" borderId="232" xfId="17" applyFont="1" applyFill="1" applyBorder="1" applyAlignment="1">
      <alignment horizontal="center" vertical="center" wrapText="1"/>
    </xf>
    <xf numFmtId="0" fontId="4" fillId="3" borderId="252" xfId="17" applyFont="1" applyFill="1" applyBorder="1" applyAlignment="1">
      <alignment horizontal="center" vertical="center"/>
    </xf>
    <xf numFmtId="0" fontId="4" fillId="3" borderId="249" xfId="17" applyFont="1" applyFill="1" applyBorder="1" applyAlignment="1">
      <alignment horizontal="center" vertical="center"/>
    </xf>
    <xf numFmtId="0" fontId="4" fillId="5" borderId="230" xfId="17" applyFont="1" applyFill="1" applyBorder="1" applyAlignment="1">
      <alignment horizontal="center" vertical="center"/>
    </xf>
    <xf numFmtId="0" fontId="4" fillId="5" borderId="228" xfId="17" applyFont="1" applyFill="1" applyBorder="1" applyAlignment="1">
      <alignment horizontal="center" vertical="center"/>
    </xf>
    <xf numFmtId="0" fontId="4" fillId="5" borderId="217" xfId="17" applyFont="1" applyFill="1" applyBorder="1" applyAlignment="1">
      <alignment horizontal="center" vertical="center" wrapText="1"/>
    </xf>
    <xf numFmtId="0" fontId="4" fillId="5" borderId="230" xfId="17" applyFont="1" applyFill="1" applyBorder="1" applyAlignment="1">
      <alignment horizontal="center" vertical="center" wrapText="1"/>
    </xf>
    <xf numFmtId="0" fontId="4" fillId="5" borderId="242" xfId="17" applyFont="1" applyFill="1" applyBorder="1" applyAlignment="1">
      <alignment horizontal="center" vertical="center" wrapText="1"/>
    </xf>
    <xf numFmtId="0" fontId="33" fillId="8" borderId="217" xfId="17" applyFont="1" applyFill="1" applyBorder="1" applyAlignment="1">
      <alignment horizontal="center" vertical="center" wrapText="1"/>
    </xf>
    <xf numFmtId="0" fontId="33" fillId="8" borderId="230" xfId="17" applyFont="1" applyFill="1" applyBorder="1" applyAlignment="1">
      <alignment horizontal="center" vertical="center" wrapText="1"/>
    </xf>
    <xf numFmtId="0" fontId="33" fillId="8" borderId="228" xfId="17" applyFont="1" applyFill="1" applyBorder="1" applyAlignment="1">
      <alignment horizontal="center" vertical="center" wrapText="1"/>
    </xf>
    <xf numFmtId="0" fontId="33" fillId="8" borderId="218" xfId="17" applyFont="1" applyFill="1" applyBorder="1" applyAlignment="1">
      <alignment horizontal="center" vertical="center" wrapText="1"/>
    </xf>
    <xf numFmtId="0" fontId="33" fillId="8" borderId="124" xfId="17" applyFont="1" applyFill="1" applyBorder="1" applyAlignment="1">
      <alignment horizontal="center" vertical="center" wrapText="1"/>
    </xf>
    <xf numFmtId="0" fontId="33" fillId="8" borderId="235" xfId="17" applyFont="1" applyFill="1" applyBorder="1" applyAlignment="1">
      <alignment horizontal="center" vertical="center" wrapText="1"/>
    </xf>
    <xf numFmtId="0" fontId="4" fillId="5" borderId="214" xfId="17" applyFont="1" applyFill="1" applyBorder="1" applyAlignment="1">
      <alignment horizontal="center" vertical="center" wrapText="1"/>
    </xf>
    <xf numFmtId="0" fontId="4" fillId="5" borderId="222" xfId="17" applyFont="1" applyFill="1" applyBorder="1" applyAlignment="1">
      <alignment horizontal="center" vertical="center"/>
    </xf>
    <xf numFmtId="0" fontId="4" fillId="5" borderId="216" xfId="17" applyFont="1" applyFill="1" applyBorder="1" applyAlignment="1">
      <alignment horizontal="center" vertical="center"/>
    </xf>
    <xf numFmtId="0" fontId="4" fillId="8" borderId="233" xfId="17" applyFont="1" applyFill="1" applyBorder="1" applyAlignment="1">
      <alignment horizontal="center" vertical="center"/>
    </xf>
    <xf numFmtId="0" fontId="4" fillId="8" borderId="237" xfId="17" applyFont="1" applyFill="1" applyBorder="1" applyAlignment="1">
      <alignment horizontal="center" vertical="center"/>
    </xf>
    <xf numFmtId="0" fontId="3" fillId="8" borderId="236" xfId="17" applyFont="1" applyFill="1" applyBorder="1" applyAlignment="1">
      <alignment wrapText="1"/>
    </xf>
    <xf numFmtId="0" fontId="16" fillId="0" borderId="0" xfId="17" applyFont="1" applyAlignment="1">
      <alignment horizontal="left"/>
    </xf>
    <xf numFmtId="0" fontId="33" fillId="4" borderId="207" xfId="17" applyFont="1" applyFill="1" applyBorder="1" applyAlignment="1">
      <alignment horizontal="center" vertical="center"/>
    </xf>
    <xf numFmtId="0" fontId="6" fillId="3" borderId="0" xfId="22" applyFont="1" applyFill="1" applyAlignment="1" applyProtection="1">
      <alignment vertical="center" wrapText="1"/>
      <protection locked="0"/>
    </xf>
    <xf numFmtId="0" fontId="1" fillId="3" borderId="0" xfId="17" applyFont="1" applyFill="1" applyAlignment="1">
      <alignment vertical="center" wrapText="1"/>
    </xf>
    <xf numFmtId="0" fontId="6" fillId="3" borderId="0" xfId="17" applyFont="1" applyFill="1" applyAlignment="1">
      <alignment horizontal="left" vertical="center" wrapText="1"/>
    </xf>
    <xf numFmtId="0" fontId="3" fillId="3" borderId="0" xfId="17" applyFont="1" applyFill="1" applyAlignment="1">
      <alignment horizontal="left" vertical="center" wrapText="1"/>
    </xf>
    <xf numFmtId="0" fontId="68" fillId="3" borderId="0" xfId="17" applyFont="1" applyFill="1" applyAlignment="1">
      <alignment horizontal="left" vertical="center"/>
    </xf>
    <xf numFmtId="0" fontId="33" fillId="4" borderId="207" xfId="17" applyFont="1" applyFill="1" applyBorder="1" applyAlignment="1">
      <alignment horizontal="center" vertical="center" wrapText="1"/>
    </xf>
    <xf numFmtId="0" fontId="39" fillId="4" borderId="207" xfId="17" applyFont="1" applyFill="1" applyBorder="1" applyAlignment="1">
      <alignment vertical="center" wrapText="1"/>
    </xf>
    <xf numFmtId="0" fontId="39" fillId="4" borderId="207" xfId="17" applyFont="1" applyFill="1" applyBorder="1" applyAlignment="1">
      <alignment horizontal="center" vertical="center" wrapText="1"/>
    </xf>
    <xf numFmtId="182" fontId="33" fillId="4" borderId="207" xfId="17" applyNumberFormat="1" applyFont="1" applyFill="1" applyBorder="1" applyAlignment="1">
      <alignment horizontal="center" vertical="center" wrapText="1"/>
    </xf>
    <xf numFmtId="2" fontId="33" fillId="4" borderId="207" xfId="17" applyNumberFormat="1" applyFont="1" applyFill="1" applyBorder="1" applyAlignment="1">
      <alignment horizontal="center" vertical="center" wrapText="1"/>
    </xf>
    <xf numFmtId="0" fontId="16" fillId="3" borderId="0" xfId="17" applyFont="1" applyFill="1" applyAlignment="1">
      <alignment horizontal="left" vertical="center"/>
    </xf>
    <xf numFmtId="0" fontId="39" fillId="5" borderId="0" xfId="17" applyFont="1" applyFill="1" applyAlignment="1">
      <alignment vertical="center"/>
    </xf>
    <xf numFmtId="0" fontId="33" fillId="4" borderId="207" xfId="17" applyFont="1" applyFill="1" applyBorder="1" applyAlignment="1">
      <alignment horizontal="center"/>
    </xf>
    <xf numFmtId="0" fontId="6" fillId="3" borderId="0" xfId="22" applyFont="1" applyFill="1" applyAlignment="1" applyProtection="1">
      <alignment wrapText="1"/>
      <protection locked="0"/>
    </xf>
    <xf numFmtId="0" fontId="3" fillId="3" borderId="0" xfId="17" applyFont="1" applyFill="1" applyAlignment="1">
      <alignment wrapText="1"/>
    </xf>
    <xf numFmtId="0" fontId="16" fillId="3" borderId="0" xfId="17" applyFont="1" applyFill="1" applyAlignment="1">
      <alignment horizontal="left"/>
    </xf>
    <xf numFmtId="0" fontId="3" fillId="3" borderId="259" xfId="17" applyFont="1" applyFill="1" applyBorder="1" applyAlignment="1">
      <alignment horizontal="left" vertical="center" wrapText="1"/>
    </xf>
    <xf numFmtId="0" fontId="33" fillId="5" borderId="0" xfId="17" applyFont="1" applyFill="1" applyAlignment="1">
      <alignment horizontal="left" vertical="center"/>
    </xf>
    <xf numFmtId="0" fontId="39" fillId="5" borderId="0" xfId="17" applyFont="1" applyFill="1" applyAlignment="1">
      <alignment horizontal="left" vertical="center"/>
    </xf>
    <xf numFmtId="182" fontId="33" fillId="8" borderId="207" xfId="0" applyNumberFormat="1" applyFont="1" applyFill="1" applyBorder="1" applyAlignment="1">
      <alignment horizontal="center" vertical="center" wrapText="1"/>
    </xf>
    <xf numFmtId="0" fontId="33" fillId="8" borderId="207" xfId="0" applyFont="1" applyFill="1" applyBorder="1" applyAlignment="1">
      <alignment horizontal="center" vertical="center"/>
    </xf>
    <xf numFmtId="182" fontId="33" fillId="8" borderId="207" xfId="0" applyNumberFormat="1" applyFont="1" applyFill="1" applyBorder="1" applyAlignment="1">
      <alignment horizontal="center" vertical="center"/>
    </xf>
    <xf numFmtId="0" fontId="34" fillId="0" borderId="0" xfId="0" applyFont="1" applyAlignment="1">
      <alignment horizontal="left"/>
    </xf>
    <xf numFmtId="0" fontId="33" fillId="5" borderId="0" xfId="0" applyFont="1" applyFill="1" applyAlignment="1">
      <alignment horizontal="center" vertical="center" wrapText="1"/>
    </xf>
    <xf numFmtId="0" fontId="33" fillId="8" borderId="207" xfId="0" applyFont="1" applyFill="1" applyBorder="1" applyAlignment="1">
      <alignment horizontal="center" vertical="center" wrapText="1"/>
    </xf>
    <xf numFmtId="0" fontId="39" fillId="8" borderId="207" xfId="0" applyFont="1" applyFill="1" applyBorder="1" applyAlignment="1">
      <alignment horizontal="center" vertical="center" wrapText="1"/>
    </xf>
    <xf numFmtId="182" fontId="33" fillId="8" borderId="207" xfId="17" applyNumberFormat="1" applyFont="1" applyFill="1" applyBorder="1" applyAlignment="1">
      <alignment horizontal="center" vertical="center"/>
    </xf>
    <xf numFmtId="182" fontId="33" fillId="8" borderId="207" xfId="17" applyNumberFormat="1" applyFont="1" applyFill="1" applyBorder="1" applyAlignment="1">
      <alignment horizontal="center" vertical="center" wrapText="1"/>
    </xf>
    <xf numFmtId="37" fontId="7" fillId="2" borderId="0" xfId="17" applyNumberFormat="1" applyFont="1" applyFill="1" applyAlignment="1">
      <alignment horizontal="left"/>
    </xf>
    <xf numFmtId="197" fontId="6" fillId="0" borderId="0" xfId="17" applyNumberFormat="1" applyFont="1" applyAlignment="1">
      <alignment horizontal="center"/>
    </xf>
    <xf numFmtId="0" fontId="33" fillId="5" borderId="0" xfId="17" applyFont="1" applyFill="1" applyAlignment="1">
      <alignment horizontal="center" wrapText="1"/>
    </xf>
    <xf numFmtId="182" fontId="33" fillId="8" borderId="208" xfId="17" applyNumberFormat="1" applyFont="1" applyFill="1" applyBorder="1" applyAlignment="1">
      <alignment horizontal="center" vertical="center" wrapText="1"/>
    </xf>
    <xf numFmtId="182" fontId="33" fillId="8" borderId="241" xfId="17" applyNumberFormat="1" applyFont="1" applyFill="1" applyBorder="1" applyAlignment="1">
      <alignment horizontal="center" vertical="center" wrapText="1"/>
    </xf>
    <xf numFmtId="182" fontId="33" fillId="8" borderId="209" xfId="17" applyNumberFormat="1" applyFont="1" applyFill="1" applyBorder="1" applyAlignment="1">
      <alignment horizontal="center" vertical="center" wrapText="1"/>
    </xf>
    <xf numFmtId="0" fontId="85" fillId="5" borderId="0" xfId="17" applyFont="1" applyFill="1" applyAlignment="1">
      <alignment horizontal="center" vertical="center" wrapText="1"/>
    </xf>
    <xf numFmtId="0" fontId="85" fillId="8" borderId="207" xfId="17" applyFont="1" applyFill="1" applyBorder="1" applyAlignment="1">
      <alignment horizontal="center" vertical="center" wrapText="1"/>
    </xf>
    <xf numFmtId="182" fontId="85" fillId="8" borderId="207" xfId="17" applyNumberFormat="1" applyFont="1" applyFill="1" applyBorder="1" applyAlignment="1">
      <alignment horizontal="center" vertical="center" wrapText="1"/>
    </xf>
    <xf numFmtId="0" fontId="86" fillId="8" borderId="207" xfId="17" applyFont="1" applyFill="1" applyBorder="1" applyAlignment="1">
      <alignment horizontal="center" vertical="center" wrapText="1"/>
    </xf>
    <xf numFmtId="0" fontId="85" fillId="8" borderId="207" xfId="17" applyFont="1" applyFill="1" applyBorder="1" applyAlignment="1">
      <alignment horizontal="center" vertical="center"/>
    </xf>
    <xf numFmtId="182" fontId="85" fillId="8" borderId="207" xfId="17" applyNumberFormat="1" applyFont="1" applyFill="1" applyBorder="1" applyAlignment="1">
      <alignment horizontal="center" vertical="center"/>
    </xf>
    <xf numFmtId="0" fontId="88" fillId="0" borderId="0" xfId="17" applyFont="1" applyAlignment="1">
      <alignment horizontal="left"/>
    </xf>
    <xf numFmtId="165" fontId="85" fillId="8" borderId="207" xfId="17" applyNumberFormat="1" applyFont="1" applyFill="1" applyBorder="1" applyAlignment="1">
      <alignment horizontal="center" vertical="center" wrapText="1"/>
    </xf>
    <xf numFmtId="0" fontId="6" fillId="0" borderId="0" xfId="17" applyFont="1" applyAlignment="1">
      <alignment vertical="distributed" wrapText="1"/>
    </xf>
    <xf numFmtId="0" fontId="3" fillId="0" borderId="0" xfId="17" applyFont="1" applyAlignment="1">
      <alignment vertical="distributed" wrapText="1"/>
    </xf>
    <xf numFmtId="0" fontId="7" fillId="0" borderId="0" xfId="17" quotePrefix="1" applyFont="1" applyAlignment="1">
      <alignment horizontal="left"/>
    </xf>
    <xf numFmtId="0" fontId="30" fillId="2" borderId="0" xfId="0" applyFont="1" applyFill="1" applyAlignment="1">
      <alignment horizontal="center" vertical="center"/>
    </xf>
    <xf numFmtId="0" fontId="2" fillId="0" borderId="0" xfId="0" applyFont="1" applyAlignment="1">
      <alignment horizontal="center" vertical="center"/>
    </xf>
    <xf numFmtId="0" fontId="26" fillId="2" borderId="0" xfId="0" applyFont="1" applyFill="1" applyAlignment="1">
      <alignment horizontal="center" vertical="center"/>
    </xf>
    <xf numFmtId="0" fontId="98" fillId="4" borderId="207" xfId="17" applyFont="1" applyFill="1" applyBorder="1" applyAlignment="1">
      <alignment horizontal="center" vertical="center"/>
    </xf>
    <xf numFmtId="0" fontId="7" fillId="3" borderId="0" xfId="0" applyFont="1" applyFill="1" applyAlignment="1">
      <alignment horizontal="right" vertical="center"/>
    </xf>
    <xf numFmtId="0" fontId="3" fillId="3" borderId="0" xfId="0" applyFont="1" applyFill="1" applyAlignment="1">
      <alignment horizontal="right" vertical="center"/>
    </xf>
    <xf numFmtId="0" fontId="16" fillId="2" borderId="0" xfId="17" applyFont="1" applyFill="1" applyAlignment="1">
      <alignment horizontal="left"/>
    </xf>
    <xf numFmtId="0" fontId="97" fillId="4" borderId="207" xfId="17" applyFont="1" applyFill="1" applyBorder="1" applyAlignment="1">
      <alignment horizontal="center" vertical="center"/>
    </xf>
    <xf numFmtId="0" fontId="7" fillId="3" borderId="0" xfId="0" applyFont="1" applyFill="1" applyAlignment="1">
      <alignment horizontal="right"/>
    </xf>
    <xf numFmtId="1" fontId="7" fillId="3" borderId="0" xfId="0" applyNumberFormat="1" applyFont="1" applyFill="1" applyAlignment="1">
      <alignment horizontal="right"/>
    </xf>
    <xf numFmtId="0" fontId="7" fillId="2" borderId="0" xfId="0" applyFont="1" applyFill="1" applyAlignment="1">
      <alignment horizontal="right"/>
    </xf>
    <xf numFmtId="1" fontId="7" fillId="2" borderId="0" xfId="0" applyNumberFormat="1" applyFont="1" applyFill="1" applyAlignment="1">
      <alignment horizontal="right"/>
    </xf>
    <xf numFmtId="0" fontId="7" fillId="2" borderId="0" xfId="0" applyFont="1" applyFill="1" applyAlignment="1">
      <alignment horizontal="right" vertical="center"/>
    </xf>
    <xf numFmtId="0" fontId="3" fillId="0" borderId="0" xfId="0" applyFont="1" applyAlignment="1">
      <alignment horizontal="right" vertical="center"/>
    </xf>
    <xf numFmtId="0" fontId="3" fillId="2" borderId="0" xfId="0" applyFont="1" applyFill="1" applyAlignment="1">
      <alignment horizontal="right" vertical="center"/>
    </xf>
    <xf numFmtId="0" fontId="9" fillId="2" borderId="0" xfId="0" applyFont="1" applyFill="1" applyAlignment="1">
      <alignment horizontal="right" vertical="center"/>
    </xf>
    <xf numFmtId="0" fontId="3" fillId="3" borderId="0" xfId="0" applyFont="1" applyFill="1" applyAlignment="1">
      <alignment horizontal="justify" vertical="top" wrapText="1"/>
    </xf>
    <xf numFmtId="0" fontId="7" fillId="2" borderId="0" xfId="17" quotePrefix="1" applyFont="1" applyFill="1" applyAlignment="1">
      <alignment horizontal="left"/>
    </xf>
    <xf numFmtId="0" fontId="3" fillId="3" borderId="0" xfId="17" applyFont="1" applyFill="1" applyAlignment="1">
      <alignment horizontal="justify" vertical="top" wrapText="1"/>
    </xf>
    <xf numFmtId="0" fontId="41" fillId="2" borderId="0" xfId="17" quotePrefix="1" applyFont="1" applyFill="1" applyAlignment="1">
      <alignment horizontal="left"/>
    </xf>
    <xf numFmtId="0" fontId="33" fillId="5" borderId="260" xfId="17" applyFont="1" applyFill="1" applyBorder="1" applyAlignment="1">
      <alignment horizontal="center" vertical="center" wrapText="1"/>
    </xf>
    <xf numFmtId="0" fontId="33" fillId="4" borderId="208" xfId="17" applyFont="1" applyFill="1" applyBorder="1" applyAlignment="1">
      <alignment horizontal="center" vertical="center" wrapText="1"/>
    </xf>
    <xf numFmtId="0" fontId="33" fillId="4" borderId="209" xfId="17" applyFont="1" applyFill="1" applyBorder="1" applyAlignment="1">
      <alignment horizontal="center" vertical="center" wrapText="1"/>
    </xf>
    <xf numFmtId="0" fontId="93" fillId="3" borderId="0" xfId="0" applyFont="1" applyFill="1" applyAlignment="1">
      <alignment horizontal="left" wrapText="1"/>
    </xf>
    <xf numFmtId="0" fontId="6" fillId="3" borderId="0" xfId="0" applyFont="1" applyFill="1" applyAlignment="1">
      <alignment horizontal="left" wrapText="1"/>
    </xf>
    <xf numFmtId="0" fontId="7" fillId="3" borderId="0" xfId="17" quotePrefix="1" applyFont="1" applyFill="1" applyAlignment="1">
      <alignment horizontal="left"/>
    </xf>
    <xf numFmtId="0" fontId="13" fillId="3" borderId="0" xfId="0" applyFont="1" applyFill="1" applyAlignment="1">
      <alignment horizontal="left" wrapText="1"/>
    </xf>
    <xf numFmtId="0" fontId="100" fillId="0" borderId="0" xfId="0" applyFont="1" applyAlignment="1">
      <alignment horizontal="left" vertical="center"/>
    </xf>
    <xf numFmtId="0" fontId="107" fillId="5" borderId="0" xfId="0" applyFont="1" applyFill="1" applyAlignment="1">
      <alignment horizontal="center" vertical="center"/>
    </xf>
    <xf numFmtId="0" fontId="100" fillId="0" borderId="0" xfId="0" applyFont="1" applyAlignment="1">
      <alignment horizontal="left"/>
    </xf>
    <xf numFmtId="0" fontId="107" fillId="5" borderId="0" xfId="0" applyFont="1" applyFill="1" applyAlignment="1">
      <alignment horizontal="center" vertical="center" wrapText="1"/>
    </xf>
    <xf numFmtId="0" fontId="3" fillId="0" borderId="0" xfId="0" applyFont="1" applyAlignment="1">
      <alignment wrapText="1"/>
    </xf>
    <xf numFmtId="0" fontId="0" fillId="0" borderId="0" xfId="0" applyAlignment="1">
      <alignment wrapText="1"/>
    </xf>
    <xf numFmtId="200" fontId="6" fillId="0" borderId="0" xfId="0" applyNumberFormat="1" applyFont="1" applyBorder="1" applyAlignment="1">
      <alignment horizontal="right"/>
    </xf>
    <xf numFmtId="0" fontId="33" fillId="8" borderId="207" xfId="0" applyFont="1" applyFill="1" applyBorder="1" applyAlignment="1">
      <alignment horizontal="center"/>
    </xf>
    <xf numFmtId="0" fontId="100" fillId="3" borderId="0" xfId="0" applyFont="1" applyFill="1" applyAlignment="1">
      <alignment horizontal="left"/>
    </xf>
    <xf numFmtId="200" fontId="6" fillId="3" borderId="0" xfId="0" applyNumberFormat="1" applyFont="1" applyFill="1" applyBorder="1" applyAlignment="1">
      <alignment horizontal="right"/>
    </xf>
    <xf numFmtId="0" fontId="39" fillId="8" borderId="207" xfId="0" applyFont="1" applyFill="1" applyBorder="1" applyAlignment="1">
      <alignment vertical="center" wrapText="1"/>
    </xf>
    <xf numFmtId="0" fontId="48" fillId="5" borderId="0" xfId="0" applyFont="1" applyFill="1" applyAlignment="1">
      <alignment vertical="center" wrapText="1"/>
    </xf>
    <xf numFmtId="0" fontId="107" fillId="5" borderId="0" xfId="0" applyFont="1" applyFill="1" applyAlignment="1">
      <alignment vertical="center" wrapText="1"/>
    </xf>
    <xf numFmtId="0" fontId="58" fillId="0" borderId="0" xfId="15" applyNumberFormat="1" applyFont="1" applyFill="1" applyBorder="1" applyAlignment="1" applyProtection="1">
      <alignment horizontal="left" wrapText="1"/>
      <protection locked="0"/>
    </xf>
    <xf numFmtId="0" fontId="33" fillId="8" borderId="207" xfId="0" applyFont="1" applyFill="1" applyBorder="1" applyAlignment="1">
      <alignment vertical="center" wrapText="1"/>
    </xf>
    <xf numFmtId="0" fontId="101" fillId="0" borderId="0" xfId="15" applyNumberFormat="1" applyFont="1" applyFill="1" applyBorder="1" applyAlignment="1" applyProtection="1">
      <alignment horizontal="left" wrapText="1"/>
      <protection locked="0"/>
    </xf>
    <xf numFmtId="0" fontId="48" fillId="5" borderId="0" xfId="0" applyFont="1" applyFill="1" applyAlignment="1">
      <alignment horizontal="center" vertical="center" wrapText="1"/>
    </xf>
  </cellXfs>
  <cellStyles count="26">
    <cellStyle name="%" xfId="1" xr:uid="{00000000-0005-0000-0000-000000000000}"/>
    <cellStyle name="% 2" xfId="13" xr:uid="{AD15416B-3CDD-430A-84AD-FB5E5DDD862A}"/>
    <cellStyle name="Comma 2" xfId="25" xr:uid="{5FD8EF99-E0E4-4B3B-8CBB-C0203BF46356}"/>
    <cellStyle name="DetalheB" xfId="23" xr:uid="{7FE7379B-EEE9-42B7-9E6B-2F1330C6BB77}"/>
    <cellStyle name="Hyperlink" xfId="3" builtinId="8"/>
    <cellStyle name="Hyperlink 2" xfId="5" xr:uid="{4DE4CD66-0927-4CFE-AAB8-F19762E732BA}"/>
    <cellStyle name="Hyperlink 3" xfId="9" xr:uid="{217A6FBA-C23F-4F52-91AC-7D43DE4876E8}"/>
    <cellStyle name="Hyperlink 4" xfId="15" xr:uid="{38A741B5-2F0B-4909-AF6C-ACBBE1C8F9D3}"/>
    <cellStyle name="Hyperlink 5" xfId="20" xr:uid="{9982A586-AC6C-48EA-9ADA-F6484A2B00F5}"/>
    <cellStyle name="Normal" xfId="0" builtinId="0"/>
    <cellStyle name="Normal 2" xfId="4" xr:uid="{F3774BEE-DE9C-46EE-A1D5-744490D7C9F6}"/>
    <cellStyle name="Normal 2 2" xfId="17" xr:uid="{F3E982EC-BD41-4870-A6B5-F812FA35EA1A}"/>
    <cellStyle name="Normal 2 3" xfId="18" xr:uid="{62C9E337-0751-4019-8F0D-7A09A66F172C}"/>
    <cellStyle name="Normal 3" xfId="7" xr:uid="{9DD63329-381B-412E-990C-929ED8E67F44}"/>
    <cellStyle name="Normal 3 2" xfId="16" xr:uid="{50436C3A-3EDC-44C6-8A70-4CC29B761B5D}"/>
    <cellStyle name="Normal 8" xfId="10" xr:uid="{D6B420B6-349A-447A-9588-E228D57DB69E}"/>
    <cellStyle name="Normal 8 2" xfId="11" xr:uid="{C054EFF6-A4E7-4439-8CD2-F56174C974AC}"/>
    <cellStyle name="Normal_Cap11 - DRN" xfId="22" xr:uid="{665CE7CE-63F3-4BF3-AE7D-808C43ED5740}"/>
    <cellStyle name="Normal_quadros2006" xfId="12" xr:uid="{DC74FE65-7F97-4DBA-A7CC-DC17150061F0}"/>
    <cellStyle name="Normal_Trabalho" xfId="21" xr:uid="{48D0EE5C-1B9E-485F-8FB3-FC2207ACD844}"/>
    <cellStyle name="Normal_Trabalho_Quadros_pessoal_2003" xfId="14" xr:uid="{8B0176C4-047B-4F41-BA7C-BF966B990087}"/>
    <cellStyle name="Percent" xfId="2" builtinId="5"/>
    <cellStyle name="Percent 2" xfId="6" xr:uid="{8D291659-7E92-4B78-9F2E-9B5452114A09}"/>
    <cellStyle name="Percent 2 2" xfId="19" xr:uid="{F0F03F73-001C-4453-AC30-00C1864ADAED}"/>
    <cellStyle name="Percent 3" xfId="8" xr:uid="{79CDCD8F-A06B-4614-9505-334CFBCDA148}"/>
    <cellStyle name="TituloB" xfId="24" xr:uid="{683085E8-6400-4172-9CDE-D90500C63979}"/>
  </cellStyles>
  <dxfs count="78">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s>
  <tableStyles count="0" defaultTableStyle="TableStyleMedium9" defaultPivotStyle="PivotStyleLight16"/>
  <colors>
    <mruColors>
      <color rgb="FFB51270"/>
      <color rgb="FFB5267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5" Type="http://schemas.openxmlformats.org/officeDocument/2006/relationships/worksheet" Target="worksheets/sheet5.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worksheet" Target="worksheets/sheet134.xml"/><Relationship Id="rId139" Type="http://schemas.openxmlformats.org/officeDocument/2006/relationships/worksheet" Target="worksheets/sheet139.xml"/><Relationship Id="rId80" Type="http://schemas.openxmlformats.org/officeDocument/2006/relationships/worksheet" Target="worksheets/sheet80.xml"/><Relationship Id="rId85" Type="http://schemas.openxmlformats.org/officeDocument/2006/relationships/worksheet" Target="worksheets/sheet85.xml"/><Relationship Id="rId150" Type="http://schemas.openxmlformats.org/officeDocument/2006/relationships/worksheet" Target="worksheets/sheet150.xml"/><Relationship Id="rId155" Type="http://schemas.openxmlformats.org/officeDocument/2006/relationships/calcChain" Target="calcChain.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worksheet" Target="worksheets/sheet140.xml"/><Relationship Id="rId145" Type="http://schemas.openxmlformats.org/officeDocument/2006/relationships/worksheet" Target="worksheets/sheet145.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worksheet" Target="worksheets/sheet135.xml"/><Relationship Id="rId151" Type="http://schemas.openxmlformats.org/officeDocument/2006/relationships/worksheet" Target="worksheets/sheet151.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theme" Target="theme/theme1.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styles" Target="styles.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sharedStrings" Target="sharedStrings.xml"/><Relationship Id="rId16" Type="http://schemas.openxmlformats.org/officeDocument/2006/relationships/worksheet" Target="worksheets/sheet16.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sz="210" b="0" i="0" u="none" strike="noStrike" baseline="0">
              <a:solidFill>
                <a:srgbClr val="000000"/>
              </a:solidFill>
              <a:latin typeface="Arial"/>
              <a:ea typeface="Arial"/>
              <a:cs typeface="Arial"/>
            </a:defRPr>
          </a:pPr>
          <a:endParaRPr lang="pt-PT"/>
        </a:p>
      </c:txPr>
    </c:title>
    <c:autoTitleDeleted val="0"/>
    <c:view3D>
      <c:rotX val="15"/>
      <c:rotY val="150"/>
      <c:rAngAx val="0"/>
      <c:perspective val="0"/>
    </c:view3D>
    <c:floor>
      <c:thickness val="0"/>
    </c:floor>
    <c:sideWall>
      <c:thickness val="0"/>
    </c:sideWall>
    <c:backWall>
      <c:thickness val="0"/>
    </c:backWall>
    <c:plotArea>
      <c:layout/>
      <c:pie3DChart>
        <c:varyColors val="1"/>
        <c:ser>
          <c:idx val="0"/>
          <c:order val="0"/>
          <c:spPr>
            <a:ln w="12700">
              <a:solidFill>
                <a:srgbClr val="000000"/>
              </a:solidFill>
              <a:prstDash val="solid"/>
            </a:ln>
          </c:spPr>
          <c:dPt>
            <c:idx val="0"/>
            <c:bubble3D val="0"/>
            <c:spPr>
              <a:solidFill>
                <a:srgbClr val="969696"/>
              </a:solidFill>
              <a:ln w="12700">
                <a:solidFill>
                  <a:srgbClr val="000000"/>
                </a:solidFill>
                <a:prstDash val="solid"/>
              </a:ln>
            </c:spPr>
            <c:extLst>
              <c:ext xmlns:c16="http://schemas.microsoft.com/office/drawing/2014/chart" uri="{C3380CC4-5D6E-409C-BE32-E72D297353CC}">
                <c16:uniqueId val="{00000001-F638-4482-B4BB-5B1A11100B3A}"/>
              </c:ext>
            </c:extLst>
          </c:dPt>
          <c:dPt>
            <c:idx val="1"/>
            <c:bubble3D val="0"/>
            <c:spPr>
              <a:solidFill>
                <a:srgbClr val="969696"/>
              </a:solidFill>
              <a:ln w="12700">
                <a:solidFill>
                  <a:srgbClr val="000000"/>
                </a:solidFill>
                <a:prstDash val="solid"/>
              </a:ln>
            </c:spPr>
            <c:extLst>
              <c:ext xmlns:c16="http://schemas.microsoft.com/office/drawing/2014/chart" uri="{C3380CC4-5D6E-409C-BE32-E72D297353CC}">
                <c16:uniqueId val="{00000003-F638-4482-B4BB-5B1A11100B3A}"/>
              </c:ext>
            </c:extLst>
          </c:dPt>
          <c:dPt>
            <c:idx val="2"/>
            <c:bubble3D val="0"/>
            <c:spPr>
              <a:noFill/>
              <a:ln w="25400">
                <a:noFill/>
              </a:ln>
            </c:spPr>
            <c:extLst>
              <c:ext xmlns:c16="http://schemas.microsoft.com/office/drawing/2014/chart" uri="{C3380CC4-5D6E-409C-BE32-E72D297353CC}">
                <c16:uniqueId val="{00000005-F638-4482-B4BB-5B1A11100B3A}"/>
              </c:ext>
            </c:extLst>
          </c:dPt>
          <c:dPt>
            <c:idx val="3"/>
            <c:bubble3D val="0"/>
            <c:spPr>
              <a:solidFill>
                <a:srgbClr val="FFFFFF"/>
              </a:solidFill>
              <a:ln w="12700">
                <a:solidFill>
                  <a:srgbClr val="000000"/>
                </a:solidFill>
                <a:prstDash val="solid"/>
              </a:ln>
            </c:spPr>
            <c:extLst>
              <c:ext xmlns:c16="http://schemas.microsoft.com/office/drawing/2014/chart" uri="{C3380CC4-5D6E-409C-BE32-E72D297353CC}">
                <c16:uniqueId val="{00000007-F638-4482-B4BB-5B1A11100B3A}"/>
              </c:ext>
            </c:extLst>
          </c:dPt>
          <c:dPt>
            <c:idx val="4"/>
            <c:bubble3D val="0"/>
            <c:spPr>
              <a:noFill/>
              <a:ln w="25400">
                <a:noFill/>
              </a:ln>
            </c:spPr>
            <c:extLst>
              <c:ext xmlns:c16="http://schemas.microsoft.com/office/drawing/2014/chart" uri="{C3380CC4-5D6E-409C-BE32-E72D297353CC}">
                <c16:uniqueId val="{00000009-F638-4482-B4BB-5B1A11100B3A}"/>
              </c:ext>
            </c:extLst>
          </c:dPt>
          <c:dLbls>
            <c:dLbl>
              <c:idx val="0"/>
              <c:delete val="1"/>
              <c:extLst>
                <c:ext xmlns:c15="http://schemas.microsoft.com/office/drawing/2012/chart" uri="{CE6537A1-D6FC-4f65-9D91-7224C49458BB}"/>
                <c:ext xmlns:c16="http://schemas.microsoft.com/office/drawing/2014/chart" uri="{C3380CC4-5D6E-409C-BE32-E72D297353CC}">
                  <c16:uniqueId val="{00000001-F638-4482-B4BB-5B1A11100B3A}"/>
                </c:ext>
              </c:extLst>
            </c:dLbl>
            <c:dLbl>
              <c:idx val="1"/>
              <c:spPr>
                <a:noFill/>
                <a:ln w="25400">
                  <a:noFill/>
                </a:ln>
              </c:spPr>
              <c:txPr>
                <a:bodyPr/>
                <a:lstStyle/>
                <a:p>
                  <a:pPr>
                    <a:defRPr sz="100" b="0" i="0" u="none" strike="noStrike" baseline="0">
                      <a:solidFill>
                        <a:srgbClr val="000000"/>
                      </a:solidFill>
                      <a:latin typeface="Arial"/>
                      <a:ea typeface="Arial"/>
                      <a:cs typeface="Arial"/>
                    </a:defRPr>
                  </a:pPr>
                  <a:endParaRPr lang="pt-PT"/>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F638-4482-B4BB-5B1A11100B3A}"/>
                </c:ext>
              </c:extLst>
            </c:dLbl>
            <c:dLbl>
              <c:idx val="2"/>
              <c:delete val="1"/>
              <c:extLst>
                <c:ext xmlns:c15="http://schemas.microsoft.com/office/drawing/2012/chart" uri="{CE6537A1-D6FC-4f65-9D91-7224C49458BB}"/>
                <c:ext xmlns:c16="http://schemas.microsoft.com/office/drawing/2014/chart" uri="{C3380CC4-5D6E-409C-BE32-E72D297353CC}">
                  <c16:uniqueId val="{00000005-F638-4482-B4BB-5B1A11100B3A}"/>
                </c:ext>
              </c:extLst>
            </c:dLbl>
            <c:dLbl>
              <c:idx val="3"/>
              <c:spPr>
                <a:noFill/>
                <a:ln w="25400">
                  <a:noFill/>
                </a:ln>
              </c:spPr>
              <c:txPr>
                <a:bodyPr/>
                <a:lstStyle/>
                <a:p>
                  <a:pPr>
                    <a:defRPr sz="100" b="0" i="0" u="none" strike="noStrike" baseline="0">
                      <a:solidFill>
                        <a:srgbClr val="000000"/>
                      </a:solidFill>
                      <a:latin typeface="Arial"/>
                      <a:ea typeface="Arial"/>
                      <a:cs typeface="Arial"/>
                    </a:defRPr>
                  </a:pPr>
                  <a:endParaRPr lang="pt-PT"/>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F638-4482-B4BB-5B1A11100B3A}"/>
                </c:ext>
              </c:extLst>
            </c:dLbl>
            <c:dLbl>
              <c:idx val="4"/>
              <c:delete val="1"/>
              <c:extLst>
                <c:ext xmlns:c15="http://schemas.microsoft.com/office/drawing/2012/chart" uri="{CE6537A1-D6FC-4f65-9D91-7224C49458BB}"/>
                <c:ext xmlns:c16="http://schemas.microsoft.com/office/drawing/2014/chart" uri="{C3380CC4-5D6E-409C-BE32-E72D297353CC}">
                  <c16:uniqueId val="{00000009-F638-4482-B4BB-5B1A11100B3A}"/>
                </c:ext>
              </c:extLst>
            </c:dLbl>
            <c:dLbl>
              <c:idx val="5"/>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A-F638-4482-B4BB-5B1A11100B3A}"/>
                </c:ext>
              </c:extLst>
            </c:dLbl>
            <c:dLbl>
              <c:idx val="6"/>
              <c:delete val="1"/>
              <c:extLst>
                <c:ext xmlns:c15="http://schemas.microsoft.com/office/drawing/2012/chart" uri="{CE6537A1-D6FC-4f65-9D91-7224C49458BB}"/>
                <c:ext xmlns:c16="http://schemas.microsoft.com/office/drawing/2014/chart" uri="{C3380CC4-5D6E-409C-BE32-E72D297353CC}">
                  <c16:uniqueId val="{0000000B-F638-4482-B4BB-5B1A11100B3A}"/>
                </c:ext>
              </c:extLst>
            </c:dLbl>
            <c:dLbl>
              <c:idx val="7"/>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C-F638-4482-B4BB-5B1A11100B3A}"/>
                </c:ext>
              </c:extLst>
            </c:dLbl>
            <c:dLbl>
              <c:idx val="8"/>
              <c:delete val="1"/>
              <c:extLst>
                <c:ext xmlns:c15="http://schemas.microsoft.com/office/drawing/2012/chart" uri="{CE6537A1-D6FC-4f65-9D91-7224C49458BB}"/>
                <c:ext xmlns:c16="http://schemas.microsoft.com/office/drawing/2014/chart" uri="{C3380CC4-5D6E-409C-BE32-E72D297353CC}">
                  <c16:uniqueId val="{0000000D-F638-4482-B4BB-5B1A11100B3A}"/>
                </c:ext>
              </c:extLst>
            </c:dLbl>
            <c:dLbl>
              <c:idx val="9"/>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E-F638-4482-B4BB-5B1A11100B3A}"/>
                </c:ext>
              </c:extLst>
            </c:dLbl>
            <c:dLbl>
              <c:idx val="10"/>
              <c:delete val="1"/>
              <c:extLst>
                <c:ext xmlns:c15="http://schemas.microsoft.com/office/drawing/2012/chart" uri="{CE6537A1-D6FC-4f65-9D91-7224C49458BB}"/>
                <c:ext xmlns:c16="http://schemas.microsoft.com/office/drawing/2014/chart" uri="{C3380CC4-5D6E-409C-BE32-E72D297353CC}">
                  <c16:uniqueId val="{0000000F-F638-4482-B4BB-5B1A11100B3A}"/>
                </c:ext>
              </c:extLst>
            </c:dLbl>
            <c:dLbl>
              <c:idx val="11"/>
              <c:delete val="1"/>
              <c:extLst>
                <c:ext xmlns:c15="http://schemas.microsoft.com/office/drawing/2012/chart" uri="{CE6537A1-D6FC-4f65-9D91-7224C49458BB}"/>
                <c:ext xmlns:c16="http://schemas.microsoft.com/office/drawing/2014/chart" uri="{C3380CC4-5D6E-409C-BE32-E72D297353CC}">
                  <c16:uniqueId val="{00000010-F638-4482-B4BB-5B1A11100B3A}"/>
                </c:ext>
              </c:extLst>
            </c:dLbl>
            <c:dLbl>
              <c:idx val="12"/>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1-F638-4482-B4BB-5B1A11100B3A}"/>
                </c:ext>
              </c:extLst>
            </c:dLbl>
            <c:numFmt formatCode="0%" sourceLinked="0"/>
            <c:spPr>
              <a:noFill/>
              <a:ln w="25400">
                <a:noFill/>
              </a:ln>
            </c:spPr>
            <c:txPr>
              <a:bodyPr/>
              <a:lstStyle/>
              <a:p>
                <a:pPr>
                  <a:defRPr sz="100" b="0" i="0" u="none" strike="noStrike" baseline="0">
                    <a:solidFill>
                      <a:srgbClr val="000000"/>
                    </a:solidFill>
                    <a:latin typeface="Arial"/>
                    <a:ea typeface="Arial"/>
                    <a:cs typeface="Arial"/>
                  </a:defRPr>
                </a:pPr>
                <a:endParaRPr lang="pt-PT"/>
              </a:p>
            </c:txPr>
            <c:showLegendKey val="0"/>
            <c:showVal val="0"/>
            <c:showCatName val="1"/>
            <c:showSerName val="0"/>
            <c:showPercent val="1"/>
            <c:showBubbleSize val="0"/>
            <c:showLeaderLines val="0"/>
            <c:extLst>
              <c:ext xmlns:c15="http://schemas.microsoft.com/office/drawing/2012/chart" uri="{CE6537A1-D6FC-4f65-9D91-7224C49458BB}"/>
            </c:extLst>
          </c:dLbls>
          <c:cat>
            <c:numRef>
              <c:f>'8.1.10'!$H$15:$H$19</c:f>
              <c:numCache>
                <c:formatCode>General_)</c:formatCode>
                <c:ptCount val="5"/>
              </c:numCache>
            </c:numRef>
          </c:cat>
          <c:val>
            <c:numRef>
              <c:f>'8.1.10'!$I$15:$I$19</c:f>
              <c:numCache>
                <c:formatCode>###\ ###\ ###</c:formatCode>
                <c:ptCount val="5"/>
              </c:numCache>
            </c:numRef>
          </c:val>
          <c:extLst>
            <c:ext xmlns:c16="http://schemas.microsoft.com/office/drawing/2014/chart" uri="{C3380CC4-5D6E-409C-BE32-E72D297353CC}">
              <c16:uniqueId val="{00000012-F638-4482-B4BB-5B1A11100B3A}"/>
            </c:ext>
          </c:extLst>
        </c:ser>
        <c:dLbls>
          <c:showLegendKey val="0"/>
          <c:showVal val="0"/>
          <c:showCatName val="0"/>
          <c:showSerName val="0"/>
          <c:showPercent val="0"/>
          <c:showBubbleSize val="0"/>
          <c:showLeaderLines val="0"/>
        </c:dLbls>
      </c:pie3DChart>
      <c:spPr>
        <a:noFill/>
        <a:ln w="25400">
          <a:noFill/>
        </a:ln>
      </c:spPr>
    </c:plotArea>
    <c:plotVisOnly val="1"/>
    <c:dispBlanksAs val="zero"/>
    <c:showDLblsOverMax val="0"/>
  </c:chart>
  <c:spPr>
    <a:solidFill>
      <a:srgbClr val="FFFFFF"/>
    </a:solidFill>
    <a:ln w="9525">
      <a:noFill/>
    </a:ln>
  </c:spPr>
  <c:txPr>
    <a:bodyPr/>
    <a:lstStyle/>
    <a:p>
      <a:pPr>
        <a:defRPr sz="175" b="0" i="0" u="none" strike="noStrike" baseline="0">
          <a:solidFill>
            <a:srgbClr val="000000"/>
          </a:solidFill>
          <a:latin typeface="Arial"/>
          <a:ea typeface="Arial"/>
          <a:cs typeface="Arial"/>
        </a:defRPr>
      </a:pPr>
      <a:endParaRPr lang="pt-PT"/>
    </a:p>
  </c:txPr>
  <c:printSettings>
    <c:headerFooter alignWithMargins="0"/>
    <c:pageMargins b="1" l="0.75000000000000155" r="0.75000000000000155" t="1" header="0.5" footer="0.5"/>
    <c:pageSetup paperSize="9" orientation="landscape" horizontalDpi="-4" verticalDpi="0"/>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sz="210" b="0" i="0" u="none" strike="noStrike" baseline="0">
              <a:solidFill>
                <a:srgbClr val="000000"/>
              </a:solidFill>
              <a:latin typeface="Arial"/>
              <a:ea typeface="Arial"/>
              <a:cs typeface="Arial"/>
            </a:defRPr>
          </a:pPr>
          <a:endParaRPr lang="pt-PT"/>
        </a:p>
      </c:txPr>
    </c:title>
    <c:autoTitleDeleted val="0"/>
    <c:view3D>
      <c:rotX val="15"/>
      <c:rotY val="150"/>
      <c:rAngAx val="0"/>
      <c:perspective val="0"/>
    </c:view3D>
    <c:floor>
      <c:thickness val="0"/>
    </c:floor>
    <c:sideWall>
      <c:thickness val="0"/>
    </c:sideWall>
    <c:backWall>
      <c:thickness val="0"/>
    </c:backWall>
    <c:plotArea>
      <c:layout/>
      <c:pie3DChart>
        <c:varyColors val="1"/>
        <c:ser>
          <c:idx val="0"/>
          <c:order val="0"/>
          <c:spPr>
            <a:ln w="12700">
              <a:solidFill>
                <a:srgbClr val="000000"/>
              </a:solidFill>
              <a:prstDash val="solid"/>
            </a:ln>
          </c:spPr>
          <c:dPt>
            <c:idx val="0"/>
            <c:bubble3D val="0"/>
            <c:spPr>
              <a:solidFill>
                <a:srgbClr val="969696"/>
              </a:solidFill>
              <a:ln w="12700">
                <a:solidFill>
                  <a:srgbClr val="000000"/>
                </a:solidFill>
                <a:prstDash val="solid"/>
              </a:ln>
            </c:spPr>
            <c:extLst>
              <c:ext xmlns:c16="http://schemas.microsoft.com/office/drawing/2014/chart" uri="{C3380CC4-5D6E-409C-BE32-E72D297353CC}">
                <c16:uniqueId val="{00000001-113D-42B3-A3B8-210550410AAE}"/>
              </c:ext>
            </c:extLst>
          </c:dPt>
          <c:dPt>
            <c:idx val="1"/>
            <c:bubble3D val="0"/>
            <c:spPr>
              <a:solidFill>
                <a:srgbClr val="969696"/>
              </a:solidFill>
              <a:ln w="12700">
                <a:solidFill>
                  <a:srgbClr val="000000"/>
                </a:solidFill>
                <a:prstDash val="solid"/>
              </a:ln>
            </c:spPr>
            <c:extLst>
              <c:ext xmlns:c16="http://schemas.microsoft.com/office/drawing/2014/chart" uri="{C3380CC4-5D6E-409C-BE32-E72D297353CC}">
                <c16:uniqueId val="{00000003-113D-42B3-A3B8-210550410AAE}"/>
              </c:ext>
            </c:extLst>
          </c:dPt>
          <c:dPt>
            <c:idx val="2"/>
            <c:bubble3D val="0"/>
            <c:spPr>
              <a:noFill/>
              <a:ln w="25400">
                <a:noFill/>
              </a:ln>
            </c:spPr>
            <c:extLst>
              <c:ext xmlns:c16="http://schemas.microsoft.com/office/drawing/2014/chart" uri="{C3380CC4-5D6E-409C-BE32-E72D297353CC}">
                <c16:uniqueId val="{00000005-113D-42B3-A3B8-210550410AAE}"/>
              </c:ext>
            </c:extLst>
          </c:dPt>
          <c:dPt>
            <c:idx val="3"/>
            <c:bubble3D val="0"/>
            <c:spPr>
              <a:solidFill>
                <a:srgbClr val="FFFFFF"/>
              </a:solidFill>
              <a:ln w="12700">
                <a:solidFill>
                  <a:srgbClr val="000000"/>
                </a:solidFill>
                <a:prstDash val="solid"/>
              </a:ln>
            </c:spPr>
            <c:extLst>
              <c:ext xmlns:c16="http://schemas.microsoft.com/office/drawing/2014/chart" uri="{C3380CC4-5D6E-409C-BE32-E72D297353CC}">
                <c16:uniqueId val="{00000007-113D-42B3-A3B8-210550410AAE}"/>
              </c:ext>
            </c:extLst>
          </c:dPt>
          <c:dPt>
            <c:idx val="4"/>
            <c:bubble3D val="0"/>
            <c:spPr>
              <a:noFill/>
              <a:ln w="25400">
                <a:noFill/>
              </a:ln>
            </c:spPr>
            <c:extLst>
              <c:ext xmlns:c16="http://schemas.microsoft.com/office/drawing/2014/chart" uri="{C3380CC4-5D6E-409C-BE32-E72D297353CC}">
                <c16:uniqueId val="{00000009-113D-42B3-A3B8-210550410AAE}"/>
              </c:ext>
            </c:extLst>
          </c:dPt>
          <c:dLbls>
            <c:dLbl>
              <c:idx val="0"/>
              <c:delete val="1"/>
              <c:extLst>
                <c:ext xmlns:c15="http://schemas.microsoft.com/office/drawing/2012/chart" uri="{CE6537A1-D6FC-4f65-9D91-7224C49458BB}"/>
                <c:ext xmlns:c16="http://schemas.microsoft.com/office/drawing/2014/chart" uri="{C3380CC4-5D6E-409C-BE32-E72D297353CC}">
                  <c16:uniqueId val="{00000001-113D-42B3-A3B8-210550410AAE}"/>
                </c:ext>
              </c:extLst>
            </c:dLbl>
            <c:dLbl>
              <c:idx val="1"/>
              <c:spPr>
                <a:noFill/>
                <a:ln w="25400">
                  <a:noFill/>
                </a:ln>
              </c:spPr>
              <c:txPr>
                <a:bodyPr/>
                <a:lstStyle/>
                <a:p>
                  <a:pPr>
                    <a:defRPr sz="100" b="0" i="0" u="none" strike="noStrike" baseline="0">
                      <a:solidFill>
                        <a:srgbClr val="000000"/>
                      </a:solidFill>
                      <a:latin typeface="Arial"/>
                      <a:ea typeface="Arial"/>
                      <a:cs typeface="Arial"/>
                    </a:defRPr>
                  </a:pPr>
                  <a:endParaRPr lang="pt-PT"/>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113D-42B3-A3B8-210550410AAE}"/>
                </c:ext>
              </c:extLst>
            </c:dLbl>
            <c:dLbl>
              <c:idx val="2"/>
              <c:delete val="1"/>
              <c:extLst>
                <c:ext xmlns:c15="http://schemas.microsoft.com/office/drawing/2012/chart" uri="{CE6537A1-D6FC-4f65-9D91-7224C49458BB}"/>
                <c:ext xmlns:c16="http://schemas.microsoft.com/office/drawing/2014/chart" uri="{C3380CC4-5D6E-409C-BE32-E72D297353CC}">
                  <c16:uniqueId val="{00000005-113D-42B3-A3B8-210550410AAE}"/>
                </c:ext>
              </c:extLst>
            </c:dLbl>
            <c:dLbl>
              <c:idx val="3"/>
              <c:spPr>
                <a:noFill/>
                <a:ln w="25400">
                  <a:noFill/>
                </a:ln>
              </c:spPr>
              <c:txPr>
                <a:bodyPr/>
                <a:lstStyle/>
                <a:p>
                  <a:pPr>
                    <a:defRPr sz="100" b="0" i="0" u="none" strike="noStrike" baseline="0">
                      <a:solidFill>
                        <a:srgbClr val="000000"/>
                      </a:solidFill>
                      <a:latin typeface="Arial"/>
                      <a:ea typeface="Arial"/>
                      <a:cs typeface="Arial"/>
                    </a:defRPr>
                  </a:pPr>
                  <a:endParaRPr lang="pt-PT"/>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113D-42B3-A3B8-210550410AAE}"/>
                </c:ext>
              </c:extLst>
            </c:dLbl>
            <c:dLbl>
              <c:idx val="4"/>
              <c:delete val="1"/>
              <c:extLst>
                <c:ext xmlns:c15="http://schemas.microsoft.com/office/drawing/2012/chart" uri="{CE6537A1-D6FC-4f65-9D91-7224C49458BB}"/>
                <c:ext xmlns:c16="http://schemas.microsoft.com/office/drawing/2014/chart" uri="{C3380CC4-5D6E-409C-BE32-E72D297353CC}">
                  <c16:uniqueId val="{00000009-113D-42B3-A3B8-210550410AAE}"/>
                </c:ext>
              </c:extLst>
            </c:dLbl>
            <c:dLbl>
              <c:idx val="5"/>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A-113D-42B3-A3B8-210550410AAE}"/>
                </c:ext>
              </c:extLst>
            </c:dLbl>
            <c:dLbl>
              <c:idx val="6"/>
              <c:delete val="1"/>
              <c:extLst>
                <c:ext xmlns:c15="http://schemas.microsoft.com/office/drawing/2012/chart" uri="{CE6537A1-D6FC-4f65-9D91-7224C49458BB}"/>
                <c:ext xmlns:c16="http://schemas.microsoft.com/office/drawing/2014/chart" uri="{C3380CC4-5D6E-409C-BE32-E72D297353CC}">
                  <c16:uniqueId val="{0000000B-113D-42B3-A3B8-210550410AAE}"/>
                </c:ext>
              </c:extLst>
            </c:dLbl>
            <c:dLbl>
              <c:idx val="7"/>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C-113D-42B3-A3B8-210550410AAE}"/>
                </c:ext>
              </c:extLst>
            </c:dLbl>
            <c:dLbl>
              <c:idx val="8"/>
              <c:delete val="1"/>
              <c:extLst>
                <c:ext xmlns:c15="http://schemas.microsoft.com/office/drawing/2012/chart" uri="{CE6537A1-D6FC-4f65-9D91-7224C49458BB}"/>
                <c:ext xmlns:c16="http://schemas.microsoft.com/office/drawing/2014/chart" uri="{C3380CC4-5D6E-409C-BE32-E72D297353CC}">
                  <c16:uniqueId val="{0000000D-113D-42B3-A3B8-210550410AAE}"/>
                </c:ext>
              </c:extLst>
            </c:dLbl>
            <c:dLbl>
              <c:idx val="9"/>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E-113D-42B3-A3B8-210550410AAE}"/>
                </c:ext>
              </c:extLst>
            </c:dLbl>
            <c:dLbl>
              <c:idx val="10"/>
              <c:delete val="1"/>
              <c:extLst>
                <c:ext xmlns:c15="http://schemas.microsoft.com/office/drawing/2012/chart" uri="{CE6537A1-D6FC-4f65-9D91-7224C49458BB}"/>
                <c:ext xmlns:c16="http://schemas.microsoft.com/office/drawing/2014/chart" uri="{C3380CC4-5D6E-409C-BE32-E72D297353CC}">
                  <c16:uniqueId val="{0000000F-113D-42B3-A3B8-210550410AAE}"/>
                </c:ext>
              </c:extLst>
            </c:dLbl>
            <c:dLbl>
              <c:idx val="11"/>
              <c:delete val="1"/>
              <c:extLst>
                <c:ext xmlns:c15="http://schemas.microsoft.com/office/drawing/2012/chart" uri="{CE6537A1-D6FC-4f65-9D91-7224C49458BB}"/>
                <c:ext xmlns:c16="http://schemas.microsoft.com/office/drawing/2014/chart" uri="{C3380CC4-5D6E-409C-BE32-E72D297353CC}">
                  <c16:uniqueId val="{00000010-113D-42B3-A3B8-210550410AAE}"/>
                </c:ext>
              </c:extLst>
            </c:dLbl>
            <c:dLbl>
              <c:idx val="12"/>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1-113D-42B3-A3B8-210550410AAE}"/>
                </c:ext>
              </c:extLst>
            </c:dLbl>
            <c:numFmt formatCode="0%" sourceLinked="0"/>
            <c:spPr>
              <a:noFill/>
              <a:ln w="25400">
                <a:noFill/>
              </a:ln>
            </c:spPr>
            <c:txPr>
              <a:bodyPr/>
              <a:lstStyle/>
              <a:p>
                <a:pPr>
                  <a:defRPr sz="100" b="0" i="0" u="none" strike="noStrike" baseline="0">
                    <a:solidFill>
                      <a:srgbClr val="000000"/>
                    </a:solidFill>
                    <a:latin typeface="Arial"/>
                    <a:ea typeface="Arial"/>
                    <a:cs typeface="Arial"/>
                  </a:defRPr>
                </a:pPr>
                <a:endParaRPr lang="pt-PT"/>
              </a:p>
            </c:txPr>
            <c:showLegendKey val="0"/>
            <c:showVal val="0"/>
            <c:showCatName val="1"/>
            <c:showSerName val="0"/>
            <c:showPercent val="1"/>
            <c:showBubbleSize val="0"/>
            <c:showLeaderLines val="0"/>
            <c:extLst>
              <c:ext xmlns:c15="http://schemas.microsoft.com/office/drawing/2012/chart" uri="{CE6537A1-D6FC-4f65-9D91-7224C49458BB}"/>
            </c:extLst>
          </c:dLbls>
          <c:cat>
            <c:numRef>
              <c:f>'8.1.11'!$H$15:$H$19</c:f>
              <c:numCache>
                <c:formatCode>General_)</c:formatCode>
                <c:ptCount val="5"/>
              </c:numCache>
            </c:numRef>
          </c:cat>
          <c:val>
            <c:numRef>
              <c:f>'8.1.11'!$I$15:$I$19</c:f>
              <c:numCache>
                <c:formatCode>###\ ###\ ###</c:formatCode>
                <c:ptCount val="5"/>
              </c:numCache>
            </c:numRef>
          </c:val>
          <c:extLst>
            <c:ext xmlns:c16="http://schemas.microsoft.com/office/drawing/2014/chart" uri="{C3380CC4-5D6E-409C-BE32-E72D297353CC}">
              <c16:uniqueId val="{00000012-113D-42B3-A3B8-210550410AAE}"/>
            </c:ext>
          </c:extLst>
        </c:ser>
        <c:dLbls>
          <c:showLegendKey val="0"/>
          <c:showVal val="0"/>
          <c:showCatName val="0"/>
          <c:showSerName val="0"/>
          <c:showPercent val="0"/>
          <c:showBubbleSize val="0"/>
          <c:showLeaderLines val="0"/>
        </c:dLbls>
      </c:pie3DChart>
      <c:spPr>
        <a:noFill/>
        <a:ln w="25400">
          <a:noFill/>
        </a:ln>
      </c:spPr>
    </c:plotArea>
    <c:plotVisOnly val="1"/>
    <c:dispBlanksAs val="zero"/>
    <c:showDLblsOverMax val="0"/>
  </c:chart>
  <c:spPr>
    <a:solidFill>
      <a:srgbClr val="FFFFFF"/>
    </a:solidFill>
    <a:ln w="9525">
      <a:noFill/>
    </a:ln>
  </c:spPr>
  <c:txPr>
    <a:bodyPr/>
    <a:lstStyle/>
    <a:p>
      <a:pPr>
        <a:defRPr sz="175" b="0" i="0" u="none" strike="noStrike" baseline="0">
          <a:solidFill>
            <a:srgbClr val="000000"/>
          </a:solidFill>
          <a:latin typeface="Arial"/>
          <a:ea typeface="Arial"/>
          <a:cs typeface="Arial"/>
        </a:defRPr>
      </a:pPr>
      <a:endParaRPr lang="pt-PT"/>
    </a:p>
  </c:txPr>
  <c:printSettings>
    <c:headerFooter alignWithMargins="0"/>
    <c:pageMargins b="1" l="0.75000000000000155" r="0.75000000000000155" t="1" header="0.5" footer="0.5"/>
    <c:pageSetup paperSize="9" orientation="landscape" horizontalDpi="-4" verticalDpi="0"/>
  </c:printSettings>
  <c:userShapes r:id="rId1"/>
</c:chartSpace>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0</xdr:col>
      <xdr:colOff>0</xdr:colOff>
      <xdr:row>1</xdr:row>
      <xdr:rowOff>0</xdr:rowOff>
    </xdr:from>
    <xdr:to>
      <xdr:col>0</xdr:col>
      <xdr:colOff>0</xdr:colOff>
      <xdr:row>1</xdr:row>
      <xdr:rowOff>0</xdr:rowOff>
    </xdr:to>
    <xdr:sp macro="" textlink="">
      <xdr:nvSpPr>
        <xdr:cNvPr id="2" name="Line 1">
          <a:extLst>
            <a:ext uri="{FF2B5EF4-FFF2-40B4-BE49-F238E27FC236}">
              <a16:creationId xmlns:a16="http://schemas.microsoft.com/office/drawing/2014/main" id="{07089245-F707-4A1E-8996-29E6F02E80E5}"/>
            </a:ext>
          </a:extLst>
        </xdr:cNvPr>
        <xdr:cNvSpPr>
          <a:spLocks noChangeShapeType="1"/>
        </xdr:cNvSpPr>
      </xdr:nvSpPr>
      <xdr:spPr bwMode="auto">
        <a:xfrm>
          <a:off x="0" y="161925"/>
          <a:ext cx="0" cy="0"/>
        </a:xfrm>
        <a:prstGeom prst="line">
          <a:avLst/>
        </a:prstGeom>
        <a:noFill/>
        <a:ln w="9525">
          <a:solidFill>
            <a:srgbClr val="000000"/>
          </a:solidFill>
          <a:round/>
          <a:headEnd/>
          <a:tailEnd/>
        </a:ln>
      </xdr:spPr>
    </xdr:sp>
    <xdr:clientData/>
  </xdr:twoCellAnchor>
  <xdr:twoCellAnchor>
    <xdr:from>
      <xdr:col>0</xdr:col>
      <xdr:colOff>0</xdr:colOff>
      <xdr:row>1</xdr:row>
      <xdr:rowOff>0</xdr:rowOff>
    </xdr:from>
    <xdr:to>
      <xdr:col>0</xdr:col>
      <xdr:colOff>0</xdr:colOff>
      <xdr:row>1</xdr:row>
      <xdr:rowOff>0</xdr:rowOff>
    </xdr:to>
    <xdr:sp macro="" textlink="">
      <xdr:nvSpPr>
        <xdr:cNvPr id="3" name="Line 2">
          <a:extLst>
            <a:ext uri="{FF2B5EF4-FFF2-40B4-BE49-F238E27FC236}">
              <a16:creationId xmlns:a16="http://schemas.microsoft.com/office/drawing/2014/main" id="{37CA9D4F-1126-43D4-BCC4-F961BFBD0935}"/>
            </a:ext>
          </a:extLst>
        </xdr:cNvPr>
        <xdr:cNvSpPr>
          <a:spLocks noChangeShapeType="1"/>
        </xdr:cNvSpPr>
      </xdr:nvSpPr>
      <xdr:spPr bwMode="auto">
        <a:xfrm>
          <a:off x="0" y="161925"/>
          <a:ext cx="0" cy="0"/>
        </a:xfrm>
        <a:prstGeom prst="line">
          <a:avLst/>
        </a:prstGeom>
        <a:noFill/>
        <a:ln w="9525">
          <a:solidFill>
            <a:srgbClr val="000000"/>
          </a:solidFill>
          <a:round/>
          <a:headEnd/>
          <a:tailEnd/>
        </a:ln>
      </xdr:spPr>
    </xdr:sp>
    <xdr:clientData/>
  </xdr:twoCellAnchor>
  <xdr:twoCellAnchor>
    <xdr:from>
      <xdr:col>0</xdr:col>
      <xdr:colOff>0</xdr:colOff>
      <xdr:row>1</xdr:row>
      <xdr:rowOff>0</xdr:rowOff>
    </xdr:from>
    <xdr:to>
      <xdr:col>0</xdr:col>
      <xdr:colOff>0</xdr:colOff>
      <xdr:row>1</xdr:row>
      <xdr:rowOff>0</xdr:rowOff>
    </xdr:to>
    <xdr:sp macro="" textlink="">
      <xdr:nvSpPr>
        <xdr:cNvPr id="4" name="Line 3">
          <a:extLst>
            <a:ext uri="{FF2B5EF4-FFF2-40B4-BE49-F238E27FC236}">
              <a16:creationId xmlns:a16="http://schemas.microsoft.com/office/drawing/2014/main" id="{52588EEA-8932-460E-9F57-EA63BC792CBE}"/>
            </a:ext>
          </a:extLst>
        </xdr:cNvPr>
        <xdr:cNvSpPr>
          <a:spLocks noChangeShapeType="1"/>
        </xdr:cNvSpPr>
      </xdr:nvSpPr>
      <xdr:spPr bwMode="auto">
        <a:xfrm>
          <a:off x="0" y="161925"/>
          <a:ext cx="0" cy="0"/>
        </a:xfrm>
        <a:prstGeom prst="line">
          <a:avLst/>
        </a:prstGeom>
        <a:noFill/>
        <a:ln w="9525">
          <a:solidFill>
            <a:srgbClr val="000000"/>
          </a:solidFill>
          <a:round/>
          <a:headEnd/>
          <a:tailEnd/>
        </a:ln>
      </xdr:spPr>
    </xdr:sp>
    <xdr:clientData/>
  </xdr:twoCellAnchor>
  <xdr:twoCellAnchor>
    <xdr:from>
      <xdr:col>0</xdr:col>
      <xdr:colOff>0</xdr:colOff>
      <xdr:row>1</xdr:row>
      <xdr:rowOff>0</xdr:rowOff>
    </xdr:from>
    <xdr:to>
      <xdr:col>0</xdr:col>
      <xdr:colOff>0</xdr:colOff>
      <xdr:row>1</xdr:row>
      <xdr:rowOff>0</xdr:rowOff>
    </xdr:to>
    <xdr:sp macro="" textlink="">
      <xdr:nvSpPr>
        <xdr:cNvPr id="5" name="Line 4">
          <a:extLst>
            <a:ext uri="{FF2B5EF4-FFF2-40B4-BE49-F238E27FC236}">
              <a16:creationId xmlns:a16="http://schemas.microsoft.com/office/drawing/2014/main" id="{461CC80F-F120-42C2-8882-94D4814B4B22}"/>
            </a:ext>
          </a:extLst>
        </xdr:cNvPr>
        <xdr:cNvSpPr>
          <a:spLocks noChangeShapeType="1"/>
        </xdr:cNvSpPr>
      </xdr:nvSpPr>
      <xdr:spPr bwMode="auto">
        <a:xfrm>
          <a:off x="0" y="161925"/>
          <a:ext cx="0" cy="0"/>
        </a:xfrm>
        <a:prstGeom prst="line">
          <a:avLst/>
        </a:prstGeom>
        <a:noFill/>
        <a:ln w="9525">
          <a:solidFill>
            <a:srgbClr val="000000"/>
          </a:solidFill>
          <a:round/>
          <a:headEnd/>
          <a:tailEnd/>
        </a:ln>
      </xdr:spPr>
    </xdr:sp>
    <xdr:clientData/>
  </xdr:twoCellAnchor>
  <xdr:twoCellAnchor>
    <xdr:from>
      <xdr:col>0</xdr:col>
      <xdr:colOff>0</xdr:colOff>
      <xdr:row>1</xdr:row>
      <xdr:rowOff>0</xdr:rowOff>
    </xdr:from>
    <xdr:to>
      <xdr:col>0</xdr:col>
      <xdr:colOff>0</xdr:colOff>
      <xdr:row>1</xdr:row>
      <xdr:rowOff>0</xdr:rowOff>
    </xdr:to>
    <xdr:sp macro="" textlink="">
      <xdr:nvSpPr>
        <xdr:cNvPr id="6" name="Line 5">
          <a:extLst>
            <a:ext uri="{FF2B5EF4-FFF2-40B4-BE49-F238E27FC236}">
              <a16:creationId xmlns:a16="http://schemas.microsoft.com/office/drawing/2014/main" id="{E8724DE4-430E-4189-A0F8-E7BC70AB05D3}"/>
            </a:ext>
          </a:extLst>
        </xdr:cNvPr>
        <xdr:cNvSpPr>
          <a:spLocks noChangeShapeType="1"/>
        </xdr:cNvSpPr>
      </xdr:nvSpPr>
      <xdr:spPr bwMode="auto">
        <a:xfrm>
          <a:off x="0" y="161925"/>
          <a:ext cx="0" cy="0"/>
        </a:xfrm>
        <a:prstGeom prst="line">
          <a:avLst/>
        </a:prstGeom>
        <a:noFill/>
        <a:ln w="9525">
          <a:solidFill>
            <a:srgbClr val="000000"/>
          </a:solidFill>
          <a:round/>
          <a:headEnd/>
          <a:tailEnd/>
        </a:ln>
      </xdr:spPr>
    </xdr:sp>
    <xdr:clientData/>
  </xdr:twoCellAnchor>
  <xdr:twoCellAnchor>
    <xdr:from>
      <xdr:col>0</xdr:col>
      <xdr:colOff>0</xdr:colOff>
      <xdr:row>1</xdr:row>
      <xdr:rowOff>0</xdr:rowOff>
    </xdr:from>
    <xdr:to>
      <xdr:col>0</xdr:col>
      <xdr:colOff>0</xdr:colOff>
      <xdr:row>1</xdr:row>
      <xdr:rowOff>0</xdr:rowOff>
    </xdr:to>
    <xdr:sp macro="" textlink="">
      <xdr:nvSpPr>
        <xdr:cNvPr id="7" name="Line 6">
          <a:extLst>
            <a:ext uri="{FF2B5EF4-FFF2-40B4-BE49-F238E27FC236}">
              <a16:creationId xmlns:a16="http://schemas.microsoft.com/office/drawing/2014/main" id="{9C34E38E-5E6C-4E68-B152-A0D99374DE70}"/>
            </a:ext>
          </a:extLst>
        </xdr:cNvPr>
        <xdr:cNvSpPr>
          <a:spLocks noChangeShapeType="1"/>
        </xdr:cNvSpPr>
      </xdr:nvSpPr>
      <xdr:spPr bwMode="auto">
        <a:xfrm>
          <a:off x="0" y="161925"/>
          <a:ext cx="0" cy="0"/>
        </a:xfrm>
        <a:prstGeom prst="line">
          <a:avLst/>
        </a:prstGeom>
        <a:noFill/>
        <a:ln w="9525">
          <a:solidFill>
            <a:srgbClr val="000000"/>
          </a:solidFill>
          <a:round/>
          <a:headEnd/>
          <a:tailEnd/>
        </a:ln>
      </xdr:spPr>
    </xdr:sp>
    <xdr:clientData/>
  </xdr:twoCellAnchor>
  <xdr:twoCellAnchor>
    <xdr:from>
      <xdr:col>0</xdr:col>
      <xdr:colOff>0</xdr:colOff>
      <xdr:row>1</xdr:row>
      <xdr:rowOff>0</xdr:rowOff>
    </xdr:from>
    <xdr:to>
      <xdr:col>0</xdr:col>
      <xdr:colOff>0</xdr:colOff>
      <xdr:row>1</xdr:row>
      <xdr:rowOff>0</xdr:rowOff>
    </xdr:to>
    <xdr:sp macro="" textlink="">
      <xdr:nvSpPr>
        <xdr:cNvPr id="8" name="Line 7">
          <a:extLst>
            <a:ext uri="{FF2B5EF4-FFF2-40B4-BE49-F238E27FC236}">
              <a16:creationId xmlns:a16="http://schemas.microsoft.com/office/drawing/2014/main" id="{EA2D667C-6315-4185-A210-CFB449B222E8}"/>
            </a:ext>
          </a:extLst>
        </xdr:cNvPr>
        <xdr:cNvSpPr>
          <a:spLocks noChangeShapeType="1"/>
        </xdr:cNvSpPr>
      </xdr:nvSpPr>
      <xdr:spPr bwMode="auto">
        <a:xfrm>
          <a:off x="0" y="161925"/>
          <a:ext cx="0" cy="0"/>
        </a:xfrm>
        <a:prstGeom prst="line">
          <a:avLst/>
        </a:prstGeom>
        <a:noFill/>
        <a:ln w="9525">
          <a:solidFill>
            <a:srgbClr val="000000"/>
          </a:solidFill>
          <a:round/>
          <a:headEnd/>
          <a:tailEnd/>
        </a:ln>
      </xdr:spPr>
    </xdr:sp>
    <xdr:clientData/>
  </xdr:twoCellAnchor>
  <xdr:twoCellAnchor>
    <xdr:from>
      <xdr:col>0</xdr:col>
      <xdr:colOff>0</xdr:colOff>
      <xdr:row>1</xdr:row>
      <xdr:rowOff>0</xdr:rowOff>
    </xdr:from>
    <xdr:to>
      <xdr:col>0</xdr:col>
      <xdr:colOff>0</xdr:colOff>
      <xdr:row>1</xdr:row>
      <xdr:rowOff>0</xdr:rowOff>
    </xdr:to>
    <xdr:sp macro="" textlink="">
      <xdr:nvSpPr>
        <xdr:cNvPr id="9" name="Line 8">
          <a:extLst>
            <a:ext uri="{FF2B5EF4-FFF2-40B4-BE49-F238E27FC236}">
              <a16:creationId xmlns:a16="http://schemas.microsoft.com/office/drawing/2014/main" id="{7701190A-2850-4A35-A465-814FB8C0956F}"/>
            </a:ext>
          </a:extLst>
        </xdr:cNvPr>
        <xdr:cNvSpPr>
          <a:spLocks noChangeShapeType="1"/>
        </xdr:cNvSpPr>
      </xdr:nvSpPr>
      <xdr:spPr bwMode="auto">
        <a:xfrm>
          <a:off x="0" y="161925"/>
          <a:ext cx="0" cy="0"/>
        </a:xfrm>
        <a:prstGeom prst="line">
          <a:avLst/>
        </a:prstGeom>
        <a:noFill/>
        <a:ln w="9525">
          <a:solidFill>
            <a:srgbClr val="000000"/>
          </a:solidFill>
          <a:round/>
          <a:headEnd/>
          <a:tailEnd/>
        </a:ln>
      </xdr:spPr>
    </xdr:sp>
    <xdr:clientData/>
  </xdr:twoCellAnchor>
  <xdr:twoCellAnchor>
    <xdr:from>
      <xdr:col>0</xdr:col>
      <xdr:colOff>0</xdr:colOff>
      <xdr:row>1</xdr:row>
      <xdr:rowOff>0</xdr:rowOff>
    </xdr:from>
    <xdr:to>
      <xdr:col>0</xdr:col>
      <xdr:colOff>0</xdr:colOff>
      <xdr:row>1</xdr:row>
      <xdr:rowOff>0</xdr:rowOff>
    </xdr:to>
    <xdr:sp macro="" textlink="">
      <xdr:nvSpPr>
        <xdr:cNvPr id="10" name="Line 9">
          <a:extLst>
            <a:ext uri="{FF2B5EF4-FFF2-40B4-BE49-F238E27FC236}">
              <a16:creationId xmlns:a16="http://schemas.microsoft.com/office/drawing/2014/main" id="{82DF83BB-BA89-4B31-A9FF-792B8825BB50}"/>
            </a:ext>
          </a:extLst>
        </xdr:cNvPr>
        <xdr:cNvSpPr>
          <a:spLocks noChangeShapeType="1"/>
        </xdr:cNvSpPr>
      </xdr:nvSpPr>
      <xdr:spPr bwMode="auto">
        <a:xfrm>
          <a:off x="0" y="161925"/>
          <a:ext cx="0" cy="0"/>
        </a:xfrm>
        <a:prstGeom prst="line">
          <a:avLst/>
        </a:prstGeom>
        <a:noFill/>
        <a:ln w="9525">
          <a:solidFill>
            <a:srgbClr val="000000"/>
          </a:solidFill>
          <a:round/>
          <a:headEnd/>
          <a:tailEnd/>
        </a:ln>
      </xdr:spPr>
    </xdr:sp>
    <xdr:clientData/>
  </xdr:twoCellAnchor>
  <xdr:twoCellAnchor>
    <xdr:from>
      <xdr:col>0</xdr:col>
      <xdr:colOff>0</xdr:colOff>
      <xdr:row>1</xdr:row>
      <xdr:rowOff>0</xdr:rowOff>
    </xdr:from>
    <xdr:to>
      <xdr:col>0</xdr:col>
      <xdr:colOff>0</xdr:colOff>
      <xdr:row>1</xdr:row>
      <xdr:rowOff>0</xdr:rowOff>
    </xdr:to>
    <xdr:sp macro="" textlink="">
      <xdr:nvSpPr>
        <xdr:cNvPr id="11" name="Line 10">
          <a:extLst>
            <a:ext uri="{FF2B5EF4-FFF2-40B4-BE49-F238E27FC236}">
              <a16:creationId xmlns:a16="http://schemas.microsoft.com/office/drawing/2014/main" id="{BAB921F3-FE94-41D2-8D01-BC90BFECF949}"/>
            </a:ext>
          </a:extLst>
        </xdr:cNvPr>
        <xdr:cNvSpPr>
          <a:spLocks noChangeShapeType="1"/>
        </xdr:cNvSpPr>
      </xdr:nvSpPr>
      <xdr:spPr bwMode="auto">
        <a:xfrm>
          <a:off x="0" y="161925"/>
          <a:ext cx="0" cy="0"/>
        </a:xfrm>
        <a:prstGeom prst="line">
          <a:avLst/>
        </a:prstGeom>
        <a:noFill/>
        <a:ln w="9525">
          <a:solidFill>
            <a:srgbClr val="000000"/>
          </a:solidFill>
          <a:round/>
          <a:headEnd/>
          <a:tailEnd/>
        </a:ln>
      </xdr:spPr>
    </xdr:sp>
    <xdr:clientData/>
  </xdr:twoCellAnchor>
  <xdr:twoCellAnchor>
    <xdr:from>
      <xdr:col>0</xdr:col>
      <xdr:colOff>0</xdr:colOff>
      <xdr:row>1</xdr:row>
      <xdr:rowOff>0</xdr:rowOff>
    </xdr:from>
    <xdr:to>
      <xdr:col>0</xdr:col>
      <xdr:colOff>0</xdr:colOff>
      <xdr:row>1</xdr:row>
      <xdr:rowOff>0</xdr:rowOff>
    </xdr:to>
    <xdr:sp macro="" textlink="">
      <xdr:nvSpPr>
        <xdr:cNvPr id="12" name="Line 11">
          <a:extLst>
            <a:ext uri="{FF2B5EF4-FFF2-40B4-BE49-F238E27FC236}">
              <a16:creationId xmlns:a16="http://schemas.microsoft.com/office/drawing/2014/main" id="{D5C08739-A738-45BC-9ED9-F4646C21017D}"/>
            </a:ext>
          </a:extLst>
        </xdr:cNvPr>
        <xdr:cNvSpPr>
          <a:spLocks noChangeShapeType="1"/>
        </xdr:cNvSpPr>
      </xdr:nvSpPr>
      <xdr:spPr bwMode="auto">
        <a:xfrm>
          <a:off x="0" y="161925"/>
          <a:ext cx="0" cy="0"/>
        </a:xfrm>
        <a:prstGeom prst="line">
          <a:avLst/>
        </a:prstGeom>
        <a:noFill/>
        <a:ln w="9525">
          <a:solidFill>
            <a:srgbClr val="000000"/>
          </a:solidFill>
          <a:round/>
          <a:headEnd/>
          <a:tailEnd/>
        </a:ln>
      </xdr:spPr>
    </xdr:sp>
    <xdr:clientData/>
  </xdr:twoCellAnchor>
  <xdr:twoCellAnchor>
    <xdr:from>
      <xdr:col>0</xdr:col>
      <xdr:colOff>0</xdr:colOff>
      <xdr:row>1</xdr:row>
      <xdr:rowOff>0</xdr:rowOff>
    </xdr:from>
    <xdr:to>
      <xdr:col>0</xdr:col>
      <xdr:colOff>0</xdr:colOff>
      <xdr:row>1</xdr:row>
      <xdr:rowOff>0</xdr:rowOff>
    </xdr:to>
    <xdr:sp macro="" textlink="">
      <xdr:nvSpPr>
        <xdr:cNvPr id="13" name="Line 12">
          <a:extLst>
            <a:ext uri="{FF2B5EF4-FFF2-40B4-BE49-F238E27FC236}">
              <a16:creationId xmlns:a16="http://schemas.microsoft.com/office/drawing/2014/main" id="{63904059-B48D-4CF4-8FE5-3382BDB66B69}"/>
            </a:ext>
          </a:extLst>
        </xdr:cNvPr>
        <xdr:cNvSpPr>
          <a:spLocks noChangeShapeType="1"/>
        </xdr:cNvSpPr>
      </xdr:nvSpPr>
      <xdr:spPr bwMode="auto">
        <a:xfrm>
          <a:off x="0" y="161925"/>
          <a:ext cx="0" cy="0"/>
        </a:xfrm>
        <a:prstGeom prst="line">
          <a:avLst/>
        </a:prstGeom>
        <a:noFill/>
        <a:ln w="9525">
          <a:solidFill>
            <a:srgbClr val="000000"/>
          </a:solidFill>
          <a:round/>
          <a:headEnd/>
          <a:tailEnd/>
        </a:ln>
      </xdr:spPr>
    </xdr:sp>
    <xdr:clientData/>
  </xdr:twoCellAnchor>
  <xdr:twoCellAnchor>
    <xdr:from>
      <xdr:col>0</xdr:col>
      <xdr:colOff>0</xdr:colOff>
      <xdr:row>1</xdr:row>
      <xdr:rowOff>0</xdr:rowOff>
    </xdr:from>
    <xdr:to>
      <xdr:col>0</xdr:col>
      <xdr:colOff>0</xdr:colOff>
      <xdr:row>1</xdr:row>
      <xdr:rowOff>0</xdr:rowOff>
    </xdr:to>
    <xdr:sp macro="" textlink="">
      <xdr:nvSpPr>
        <xdr:cNvPr id="14" name="Line 13">
          <a:extLst>
            <a:ext uri="{FF2B5EF4-FFF2-40B4-BE49-F238E27FC236}">
              <a16:creationId xmlns:a16="http://schemas.microsoft.com/office/drawing/2014/main" id="{359DE742-0ACC-489A-BC0C-FC3C6F1D0706}"/>
            </a:ext>
          </a:extLst>
        </xdr:cNvPr>
        <xdr:cNvSpPr>
          <a:spLocks noChangeShapeType="1"/>
        </xdr:cNvSpPr>
      </xdr:nvSpPr>
      <xdr:spPr bwMode="auto">
        <a:xfrm>
          <a:off x="0" y="161925"/>
          <a:ext cx="0" cy="0"/>
        </a:xfrm>
        <a:prstGeom prst="line">
          <a:avLst/>
        </a:prstGeom>
        <a:noFill/>
        <a:ln w="9525">
          <a:solidFill>
            <a:srgbClr val="000000"/>
          </a:solidFill>
          <a:round/>
          <a:headEnd/>
          <a:tailEnd/>
        </a:ln>
      </xdr:spPr>
    </xdr:sp>
    <xdr:clientData/>
  </xdr:twoCellAnchor>
  <xdr:twoCellAnchor>
    <xdr:from>
      <xdr:col>0</xdr:col>
      <xdr:colOff>0</xdr:colOff>
      <xdr:row>1</xdr:row>
      <xdr:rowOff>0</xdr:rowOff>
    </xdr:from>
    <xdr:to>
      <xdr:col>0</xdr:col>
      <xdr:colOff>0</xdr:colOff>
      <xdr:row>1</xdr:row>
      <xdr:rowOff>0</xdr:rowOff>
    </xdr:to>
    <xdr:sp macro="" textlink="">
      <xdr:nvSpPr>
        <xdr:cNvPr id="15" name="Line 14">
          <a:extLst>
            <a:ext uri="{FF2B5EF4-FFF2-40B4-BE49-F238E27FC236}">
              <a16:creationId xmlns:a16="http://schemas.microsoft.com/office/drawing/2014/main" id="{100D917E-0DD4-40C8-AACF-E0DF92A04567}"/>
            </a:ext>
          </a:extLst>
        </xdr:cNvPr>
        <xdr:cNvSpPr>
          <a:spLocks noChangeShapeType="1"/>
        </xdr:cNvSpPr>
      </xdr:nvSpPr>
      <xdr:spPr bwMode="auto">
        <a:xfrm>
          <a:off x="0" y="161925"/>
          <a:ext cx="0" cy="0"/>
        </a:xfrm>
        <a:prstGeom prst="line">
          <a:avLst/>
        </a:prstGeom>
        <a:noFill/>
        <a:ln w="9525">
          <a:solidFill>
            <a:srgbClr val="000000"/>
          </a:solidFill>
          <a:round/>
          <a:headEnd/>
          <a:tailEnd/>
        </a:ln>
      </xdr:spPr>
    </xdr:sp>
    <xdr:clientData/>
  </xdr:twoCellAnchor>
  <xdr:twoCellAnchor>
    <xdr:from>
      <xdr:col>0</xdr:col>
      <xdr:colOff>0</xdr:colOff>
      <xdr:row>1</xdr:row>
      <xdr:rowOff>0</xdr:rowOff>
    </xdr:from>
    <xdr:to>
      <xdr:col>0</xdr:col>
      <xdr:colOff>0</xdr:colOff>
      <xdr:row>1</xdr:row>
      <xdr:rowOff>0</xdr:rowOff>
    </xdr:to>
    <xdr:sp macro="" textlink="">
      <xdr:nvSpPr>
        <xdr:cNvPr id="16" name="Line 15">
          <a:extLst>
            <a:ext uri="{FF2B5EF4-FFF2-40B4-BE49-F238E27FC236}">
              <a16:creationId xmlns:a16="http://schemas.microsoft.com/office/drawing/2014/main" id="{E90E080A-3CD1-425E-A274-D0068DEDB10A}"/>
            </a:ext>
          </a:extLst>
        </xdr:cNvPr>
        <xdr:cNvSpPr>
          <a:spLocks noChangeShapeType="1"/>
        </xdr:cNvSpPr>
      </xdr:nvSpPr>
      <xdr:spPr bwMode="auto">
        <a:xfrm>
          <a:off x="0" y="161925"/>
          <a:ext cx="0" cy="0"/>
        </a:xfrm>
        <a:prstGeom prst="line">
          <a:avLst/>
        </a:prstGeom>
        <a:noFill/>
        <a:ln w="9525">
          <a:solidFill>
            <a:srgbClr val="000000"/>
          </a:solidFill>
          <a:round/>
          <a:headEnd/>
          <a:tailEnd/>
        </a:ln>
      </xdr:spPr>
    </xdr:sp>
    <xdr:clientData/>
  </xdr:twoCellAnchor>
  <xdr:twoCellAnchor>
    <xdr:from>
      <xdr:col>0</xdr:col>
      <xdr:colOff>0</xdr:colOff>
      <xdr:row>1</xdr:row>
      <xdr:rowOff>0</xdr:rowOff>
    </xdr:from>
    <xdr:to>
      <xdr:col>0</xdr:col>
      <xdr:colOff>0</xdr:colOff>
      <xdr:row>1</xdr:row>
      <xdr:rowOff>0</xdr:rowOff>
    </xdr:to>
    <xdr:sp macro="" textlink="">
      <xdr:nvSpPr>
        <xdr:cNvPr id="17" name="Line 16">
          <a:extLst>
            <a:ext uri="{FF2B5EF4-FFF2-40B4-BE49-F238E27FC236}">
              <a16:creationId xmlns:a16="http://schemas.microsoft.com/office/drawing/2014/main" id="{30BF3B64-CDB9-41EE-8E6A-AD59275872D8}"/>
            </a:ext>
          </a:extLst>
        </xdr:cNvPr>
        <xdr:cNvSpPr>
          <a:spLocks noChangeShapeType="1"/>
        </xdr:cNvSpPr>
      </xdr:nvSpPr>
      <xdr:spPr bwMode="auto">
        <a:xfrm>
          <a:off x="0" y="161925"/>
          <a:ext cx="0" cy="0"/>
        </a:xfrm>
        <a:prstGeom prst="line">
          <a:avLst/>
        </a:prstGeom>
        <a:noFill/>
        <a:ln w="9525">
          <a:solidFill>
            <a:srgbClr val="000000"/>
          </a:solidFill>
          <a:round/>
          <a:headEnd/>
          <a:tailEnd/>
        </a:ln>
      </xdr:spPr>
    </xdr:sp>
    <xdr:clientData/>
  </xdr:twoCellAnchor>
  <xdr:twoCellAnchor>
    <xdr:from>
      <xdr:col>0</xdr:col>
      <xdr:colOff>0</xdr:colOff>
      <xdr:row>1</xdr:row>
      <xdr:rowOff>0</xdr:rowOff>
    </xdr:from>
    <xdr:to>
      <xdr:col>0</xdr:col>
      <xdr:colOff>0</xdr:colOff>
      <xdr:row>1</xdr:row>
      <xdr:rowOff>0</xdr:rowOff>
    </xdr:to>
    <xdr:sp macro="" textlink="">
      <xdr:nvSpPr>
        <xdr:cNvPr id="18" name="Line 17">
          <a:extLst>
            <a:ext uri="{FF2B5EF4-FFF2-40B4-BE49-F238E27FC236}">
              <a16:creationId xmlns:a16="http://schemas.microsoft.com/office/drawing/2014/main" id="{437EE2AC-665F-47F8-877A-C377B6771382}"/>
            </a:ext>
          </a:extLst>
        </xdr:cNvPr>
        <xdr:cNvSpPr>
          <a:spLocks noChangeShapeType="1"/>
        </xdr:cNvSpPr>
      </xdr:nvSpPr>
      <xdr:spPr bwMode="auto">
        <a:xfrm>
          <a:off x="0" y="161925"/>
          <a:ext cx="0" cy="0"/>
        </a:xfrm>
        <a:prstGeom prst="line">
          <a:avLst/>
        </a:prstGeom>
        <a:noFill/>
        <a:ln w="9525">
          <a:solidFill>
            <a:srgbClr val="000000"/>
          </a:solidFill>
          <a:round/>
          <a:headEnd/>
          <a:tailEnd/>
        </a:ln>
      </xdr:spPr>
    </xdr:sp>
    <xdr:clientData/>
  </xdr:twoCellAnchor>
  <xdr:twoCellAnchor>
    <xdr:from>
      <xdr:col>0</xdr:col>
      <xdr:colOff>0</xdr:colOff>
      <xdr:row>1</xdr:row>
      <xdr:rowOff>0</xdr:rowOff>
    </xdr:from>
    <xdr:to>
      <xdr:col>0</xdr:col>
      <xdr:colOff>0</xdr:colOff>
      <xdr:row>1</xdr:row>
      <xdr:rowOff>0</xdr:rowOff>
    </xdr:to>
    <xdr:sp macro="" textlink="">
      <xdr:nvSpPr>
        <xdr:cNvPr id="19" name="Line 18">
          <a:extLst>
            <a:ext uri="{FF2B5EF4-FFF2-40B4-BE49-F238E27FC236}">
              <a16:creationId xmlns:a16="http://schemas.microsoft.com/office/drawing/2014/main" id="{0BCEB227-38B1-48D1-95DC-B9C32534B761}"/>
            </a:ext>
          </a:extLst>
        </xdr:cNvPr>
        <xdr:cNvSpPr>
          <a:spLocks noChangeShapeType="1"/>
        </xdr:cNvSpPr>
      </xdr:nvSpPr>
      <xdr:spPr bwMode="auto">
        <a:xfrm>
          <a:off x="0" y="161925"/>
          <a:ext cx="0" cy="0"/>
        </a:xfrm>
        <a:prstGeom prst="line">
          <a:avLst/>
        </a:prstGeom>
        <a:noFill/>
        <a:ln w="9525">
          <a:solidFill>
            <a:srgbClr val="000000"/>
          </a:solidFill>
          <a:round/>
          <a:headEnd/>
          <a:tailEnd/>
        </a:ln>
      </xdr:spPr>
    </xdr:sp>
    <xdr:clientData/>
  </xdr:twoCellAnchor>
  <xdr:twoCellAnchor>
    <xdr:from>
      <xdr:col>0</xdr:col>
      <xdr:colOff>0</xdr:colOff>
      <xdr:row>1</xdr:row>
      <xdr:rowOff>0</xdr:rowOff>
    </xdr:from>
    <xdr:to>
      <xdr:col>0</xdr:col>
      <xdr:colOff>0</xdr:colOff>
      <xdr:row>1</xdr:row>
      <xdr:rowOff>0</xdr:rowOff>
    </xdr:to>
    <xdr:sp macro="" textlink="">
      <xdr:nvSpPr>
        <xdr:cNvPr id="20" name="Line 19">
          <a:extLst>
            <a:ext uri="{FF2B5EF4-FFF2-40B4-BE49-F238E27FC236}">
              <a16:creationId xmlns:a16="http://schemas.microsoft.com/office/drawing/2014/main" id="{C25B1C8D-373A-47D8-8CBC-1F917CBFFE83}"/>
            </a:ext>
          </a:extLst>
        </xdr:cNvPr>
        <xdr:cNvSpPr>
          <a:spLocks noChangeShapeType="1"/>
        </xdr:cNvSpPr>
      </xdr:nvSpPr>
      <xdr:spPr bwMode="auto">
        <a:xfrm>
          <a:off x="0" y="161925"/>
          <a:ext cx="0" cy="0"/>
        </a:xfrm>
        <a:prstGeom prst="line">
          <a:avLst/>
        </a:prstGeom>
        <a:noFill/>
        <a:ln w="9525">
          <a:solidFill>
            <a:srgbClr val="000000"/>
          </a:solidFill>
          <a:round/>
          <a:headEnd/>
          <a:tailEnd/>
        </a:ln>
      </xdr:spPr>
    </xdr:sp>
    <xdr:clientData/>
  </xdr:twoCellAnchor>
  <xdr:twoCellAnchor>
    <xdr:from>
      <xdr:col>0</xdr:col>
      <xdr:colOff>0</xdr:colOff>
      <xdr:row>1</xdr:row>
      <xdr:rowOff>0</xdr:rowOff>
    </xdr:from>
    <xdr:to>
      <xdr:col>0</xdr:col>
      <xdr:colOff>0</xdr:colOff>
      <xdr:row>1</xdr:row>
      <xdr:rowOff>0</xdr:rowOff>
    </xdr:to>
    <xdr:sp macro="" textlink="">
      <xdr:nvSpPr>
        <xdr:cNvPr id="21" name="Line 20">
          <a:extLst>
            <a:ext uri="{FF2B5EF4-FFF2-40B4-BE49-F238E27FC236}">
              <a16:creationId xmlns:a16="http://schemas.microsoft.com/office/drawing/2014/main" id="{6F381A2A-B814-4F80-9156-0D46EB0C3F15}"/>
            </a:ext>
          </a:extLst>
        </xdr:cNvPr>
        <xdr:cNvSpPr>
          <a:spLocks noChangeShapeType="1"/>
        </xdr:cNvSpPr>
      </xdr:nvSpPr>
      <xdr:spPr bwMode="auto">
        <a:xfrm>
          <a:off x="0" y="161925"/>
          <a:ext cx="0" cy="0"/>
        </a:xfrm>
        <a:prstGeom prst="line">
          <a:avLst/>
        </a:prstGeom>
        <a:noFill/>
        <a:ln w="9525">
          <a:solidFill>
            <a:srgbClr val="000000"/>
          </a:solidFill>
          <a:round/>
          <a:headEnd/>
          <a:tailEnd/>
        </a:ln>
      </xdr:spPr>
    </xdr:sp>
    <xdr:clientData/>
  </xdr:twoCellAnchor>
  <xdr:twoCellAnchor>
    <xdr:from>
      <xdr:col>0</xdr:col>
      <xdr:colOff>0</xdr:colOff>
      <xdr:row>1</xdr:row>
      <xdr:rowOff>0</xdr:rowOff>
    </xdr:from>
    <xdr:to>
      <xdr:col>0</xdr:col>
      <xdr:colOff>0</xdr:colOff>
      <xdr:row>1</xdr:row>
      <xdr:rowOff>0</xdr:rowOff>
    </xdr:to>
    <xdr:sp macro="" textlink="">
      <xdr:nvSpPr>
        <xdr:cNvPr id="22" name="Line 21">
          <a:extLst>
            <a:ext uri="{FF2B5EF4-FFF2-40B4-BE49-F238E27FC236}">
              <a16:creationId xmlns:a16="http://schemas.microsoft.com/office/drawing/2014/main" id="{42EF0AB6-4245-4894-91B4-15BA416D396A}"/>
            </a:ext>
          </a:extLst>
        </xdr:cNvPr>
        <xdr:cNvSpPr>
          <a:spLocks noChangeShapeType="1"/>
        </xdr:cNvSpPr>
      </xdr:nvSpPr>
      <xdr:spPr bwMode="auto">
        <a:xfrm>
          <a:off x="0" y="161925"/>
          <a:ext cx="0" cy="0"/>
        </a:xfrm>
        <a:prstGeom prst="line">
          <a:avLst/>
        </a:prstGeom>
        <a:noFill/>
        <a:ln w="9525">
          <a:solidFill>
            <a:srgbClr val="000000"/>
          </a:solidFill>
          <a:round/>
          <a:headEnd/>
          <a:tailEnd/>
        </a:ln>
      </xdr:spPr>
    </xdr:sp>
    <xdr:clientData/>
  </xdr:twoCellAnchor>
  <xdr:twoCellAnchor>
    <xdr:from>
      <xdr:col>0</xdr:col>
      <xdr:colOff>0</xdr:colOff>
      <xdr:row>1</xdr:row>
      <xdr:rowOff>0</xdr:rowOff>
    </xdr:from>
    <xdr:to>
      <xdr:col>0</xdr:col>
      <xdr:colOff>0</xdr:colOff>
      <xdr:row>1</xdr:row>
      <xdr:rowOff>0</xdr:rowOff>
    </xdr:to>
    <xdr:sp macro="" textlink="">
      <xdr:nvSpPr>
        <xdr:cNvPr id="23" name="Line 22">
          <a:extLst>
            <a:ext uri="{FF2B5EF4-FFF2-40B4-BE49-F238E27FC236}">
              <a16:creationId xmlns:a16="http://schemas.microsoft.com/office/drawing/2014/main" id="{2E092D30-43E0-4323-AA04-649F63136AB5}"/>
            </a:ext>
          </a:extLst>
        </xdr:cNvPr>
        <xdr:cNvSpPr>
          <a:spLocks noChangeShapeType="1"/>
        </xdr:cNvSpPr>
      </xdr:nvSpPr>
      <xdr:spPr bwMode="auto">
        <a:xfrm>
          <a:off x="0" y="161925"/>
          <a:ext cx="0" cy="0"/>
        </a:xfrm>
        <a:prstGeom prst="line">
          <a:avLst/>
        </a:prstGeom>
        <a:noFill/>
        <a:ln w="9525">
          <a:solidFill>
            <a:srgbClr val="000000"/>
          </a:solidFill>
          <a:round/>
          <a:headEnd/>
          <a:tailEnd/>
        </a:ln>
      </xdr:spPr>
    </xdr:sp>
    <xdr:clientData/>
  </xdr:twoCellAnchor>
  <xdr:twoCellAnchor>
    <xdr:from>
      <xdr:col>0</xdr:col>
      <xdr:colOff>0</xdr:colOff>
      <xdr:row>1</xdr:row>
      <xdr:rowOff>0</xdr:rowOff>
    </xdr:from>
    <xdr:to>
      <xdr:col>0</xdr:col>
      <xdr:colOff>0</xdr:colOff>
      <xdr:row>1</xdr:row>
      <xdr:rowOff>0</xdr:rowOff>
    </xdr:to>
    <xdr:sp macro="" textlink="">
      <xdr:nvSpPr>
        <xdr:cNvPr id="24" name="Line 23">
          <a:extLst>
            <a:ext uri="{FF2B5EF4-FFF2-40B4-BE49-F238E27FC236}">
              <a16:creationId xmlns:a16="http://schemas.microsoft.com/office/drawing/2014/main" id="{50260602-3F3C-41BC-92F9-A9565A6260B1}"/>
            </a:ext>
          </a:extLst>
        </xdr:cNvPr>
        <xdr:cNvSpPr>
          <a:spLocks noChangeShapeType="1"/>
        </xdr:cNvSpPr>
      </xdr:nvSpPr>
      <xdr:spPr bwMode="auto">
        <a:xfrm>
          <a:off x="0" y="161925"/>
          <a:ext cx="0" cy="0"/>
        </a:xfrm>
        <a:prstGeom prst="line">
          <a:avLst/>
        </a:prstGeom>
        <a:noFill/>
        <a:ln w="9525">
          <a:solidFill>
            <a:srgbClr val="000000"/>
          </a:solidFill>
          <a:round/>
          <a:headEnd/>
          <a:tailEnd/>
        </a:ln>
      </xdr:spPr>
    </xdr:sp>
    <xdr:clientData/>
  </xdr:twoCellAnchor>
  <xdr:twoCellAnchor>
    <xdr:from>
      <xdr:col>0</xdr:col>
      <xdr:colOff>0</xdr:colOff>
      <xdr:row>1</xdr:row>
      <xdr:rowOff>0</xdr:rowOff>
    </xdr:from>
    <xdr:to>
      <xdr:col>0</xdr:col>
      <xdr:colOff>0</xdr:colOff>
      <xdr:row>1</xdr:row>
      <xdr:rowOff>0</xdr:rowOff>
    </xdr:to>
    <xdr:sp macro="" textlink="">
      <xdr:nvSpPr>
        <xdr:cNvPr id="25" name="Line 24">
          <a:extLst>
            <a:ext uri="{FF2B5EF4-FFF2-40B4-BE49-F238E27FC236}">
              <a16:creationId xmlns:a16="http://schemas.microsoft.com/office/drawing/2014/main" id="{060C9F83-4F96-42C1-AB12-E86B4F55B687}"/>
            </a:ext>
          </a:extLst>
        </xdr:cNvPr>
        <xdr:cNvSpPr>
          <a:spLocks noChangeShapeType="1"/>
        </xdr:cNvSpPr>
      </xdr:nvSpPr>
      <xdr:spPr bwMode="auto">
        <a:xfrm>
          <a:off x="0" y="161925"/>
          <a:ext cx="0" cy="0"/>
        </a:xfrm>
        <a:prstGeom prst="line">
          <a:avLst/>
        </a:prstGeom>
        <a:noFill/>
        <a:ln w="9525">
          <a:solidFill>
            <a:srgbClr val="000000"/>
          </a:solidFill>
          <a:round/>
          <a:headEnd/>
          <a:tailEnd/>
        </a:ln>
      </xdr:spPr>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9525</xdr:colOff>
      <xdr:row>4</xdr:row>
      <xdr:rowOff>0</xdr:rowOff>
    </xdr:from>
    <xdr:to>
      <xdr:col>1</xdr:col>
      <xdr:colOff>0</xdr:colOff>
      <xdr:row>9</xdr:row>
      <xdr:rowOff>0</xdr:rowOff>
    </xdr:to>
    <xdr:sp macro="" textlink="">
      <xdr:nvSpPr>
        <xdr:cNvPr id="2" name="Line 4">
          <a:extLst>
            <a:ext uri="{FF2B5EF4-FFF2-40B4-BE49-F238E27FC236}">
              <a16:creationId xmlns:a16="http://schemas.microsoft.com/office/drawing/2014/main" id="{1435460D-31CB-46F1-8376-31342EE47A69}"/>
            </a:ext>
          </a:extLst>
        </xdr:cNvPr>
        <xdr:cNvSpPr>
          <a:spLocks noChangeShapeType="1"/>
        </xdr:cNvSpPr>
      </xdr:nvSpPr>
      <xdr:spPr bwMode="auto">
        <a:xfrm>
          <a:off x="9525" y="647700"/>
          <a:ext cx="1524000" cy="809625"/>
        </a:xfrm>
        <a:prstGeom prst="line">
          <a:avLst/>
        </a:prstGeom>
        <a:noFill/>
        <a:ln w="9525">
          <a:solidFill>
            <a:srgbClr val="FFFFFF"/>
          </a:solidFill>
          <a:round/>
          <a:headEnd/>
          <a:tailEnd/>
        </a:ln>
      </xdr:spPr>
    </xdr:sp>
    <xdr:clientData/>
  </xdr:twoCellAnchor>
  <xdr:twoCellAnchor>
    <xdr:from>
      <xdr:col>0</xdr:col>
      <xdr:colOff>9525</xdr:colOff>
      <xdr:row>4</xdr:row>
      <xdr:rowOff>0</xdr:rowOff>
    </xdr:from>
    <xdr:to>
      <xdr:col>1</xdr:col>
      <xdr:colOff>0</xdr:colOff>
      <xdr:row>9</xdr:row>
      <xdr:rowOff>0</xdr:rowOff>
    </xdr:to>
    <xdr:sp macro="" textlink="">
      <xdr:nvSpPr>
        <xdr:cNvPr id="3" name="Line 4">
          <a:extLst>
            <a:ext uri="{FF2B5EF4-FFF2-40B4-BE49-F238E27FC236}">
              <a16:creationId xmlns:a16="http://schemas.microsoft.com/office/drawing/2014/main" id="{A7763A9D-9292-45F9-AC82-AD07768AEEF6}"/>
            </a:ext>
          </a:extLst>
        </xdr:cNvPr>
        <xdr:cNvSpPr>
          <a:spLocks noChangeShapeType="1"/>
        </xdr:cNvSpPr>
      </xdr:nvSpPr>
      <xdr:spPr bwMode="auto">
        <a:xfrm>
          <a:off x="9525" y="647700"/>
          <a:ext cx="1524000" cy="809625"/>
        </a:xfrm>
        <a:prstGeom prst="line">
          <a:avLst/>
        </a:prstGeom>
        <a:noFill/>
        <a:ln w="9525">
          <a:solidFill>
            <a:srgbClr val="FFFFFF"/>
          </a:solidFill>
          <a:round/>
          <a:headEnd/>
          <a:tailEnd/>
        </a:ln>
      </xdr:spPr>
    </xdr:sp>
    <xdr:clientData/>
  </xdr:twoCellAnchor>
  <xdr:twoCellAnchor>
    <xdr:from>
      <xdr:col>0</xdr:col>
      <xdr:colOff>9525</xdr:colOff>
      <xdr:row>4</xdr:row>
      <xdr:rowOff>0</xdr:rowOff>
    </xdr:from>
    <xdr:to>
      <xdr:col>1</xdr:col>
      <xdr:colOff>0</xdr:colOff>
      <xdr:row>9</xdr:row>
      <xdr:rowOff>0</xdr:rowOff>
    </xdr:to>
    <xdr:sp macro="" textlink="">
      <xdr:nvSpPr>
        <xdr:cNvPr id="4" name="Line 4">
          <a:extLst>
            <a:ext uri="{FF2B5EF4-FFF2-40B4-BE49-F238E27FC236}">
              <a16:creationId xmlns:a16="http://schemas.microsoft.com/office/drawing/2014/main" id="{4035B6E2-5330-4530-9046-84874B2A42B1}"/>
            </a:ext>
          </a:extLst>
        </xdr:cNvPr>
        <xdr:cNvSpPr>
          <a:spLocks noChangeShapeType="1"/>
        </xdr:cNvSpPr>
      </xdr:nvSpPr>
      <xdr:spPr bwMode="auto">
        <a:xfrm>
          <a:off x="9525" y="647700"/>
          <a:ext cx="1524000" cy="809625"/>
        </a:xfrm>
        <a:prstGeom prst="line">
          <a:avLst/>
        </a:prstGeom>
        <a:noFill/>
        <a:ln w="9525">
          <a:solidFill>
            <a:srgbClr val="FFFFFF"/>
          </a:solidFill>
          <a:round/>
          <a:headEnd/>
          <a:tailEnd/>
        </a:ln>
      </xdr:spPr>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9525</xdr:colOff>
      <xdr:row>4</xdr:row>
      <xdr:rowOff>0</xdr:rowOff>
    </xdr:from>
    <xdr:to>
      <xdr:col>1</xdr:col>
      <xdr:colOff>0</xdr:colOff>
      <xdr:row>7</xdr:row>
      <xdr:rowOff>0</xdr:rowOff>
    </xdr:to>
    <xdr:sp macro="" textlink="">
      <xdr:nvSpPr>
        <xdr:cNvPr id="2" name="Line 4">
          <a:extLst>
            <a:ext uri="{FF2B5EF4-FFF2-40B4-BE49-F238E27FC236}">
              <a16:creationId xmlns:a16="http://schemas.microsoft.com/office/drawing/2014/main" id="{70905F2F-DC26-450E-B453-185A9928DFFD}"/>
            </a:ext>
          </a:extLst>
        </xdr:cNvPr>
        <xdr:cNvSpPr>
          <a:spLocks noChangeShapeType="1"/>
        </xdr:cNvSpPr>
      </xdr:nvSpPr>
      <xdr:spPr bwMode="auto">
        <a:xfrm>
          <a:off x="9525" y="647700"/>
          <a:ext cx="600075" cy="485775"/>
        </a:xfrm>
        <a:prstGeom prst="line">
          <a:avLst/>
        </a:prstGeom>
        <a:noFill/>
        <a:ln w="9525">
          <a:solidFill>
            <a:srgbClr val="FFFFFF"/>
          </a:solidFill>
          <a:round/>
          <a:headEnd/>
          <a:tailEnd/>
        </a:ln>
      </xdr:spPr>
    </xdr:sp>
    <xdr:clientData/>
  </xdr:twoCellAnchor>
  <xdr:twoCellAnchor>
    <xdr:from>
      <xdr:col>0</xdr:col>
      <xdr:colOff>9525</xdr:colOff>
      <xdr:row>4</xdr:row>
      <xdr:rowOff>0</xdr:rowOff>
    </xdr:from>
    <xdr:to>
      <xdr:col>1</xdr:col>
      <xdr:colOff>0</xdr:colOff>
      <xdr:row>7</xdr:row>
      <xdr:rowOff>0</xdr:rowOff>
    </xdr:to>
    <xdr:sp macro="" textlink="">
      <xdr:nvSpPr>
        <xdr:cNvPr id="3" name="Line 4">
          <a:extLst>
            <a:ext uri="{FF2B5EF4-FFF2-40B4-BE49-F238E27FC236}">
              <a16:creationId xmlns:a16="http://schemas.microsoft.com/office/drawing/2014/main" id="{EC48C279-A46F-41D1-9AE6-3CA00BD2BBBC}"/>
            </a:ext>
          </a:extLst>
        </xdr:cNvPr>
        <xdr:cNvSpPr>
          <a:spLocks noChangeShapeType="1"/>
        </xdr:cNvSpPr>
      </xdr:nvSpPr>
      <xdr:spPr bwMode="auto">
        <a:xfrm>
          <a:off x="9525" y="647700"/>
          <a:ext cx="600075" cy="485775"/>
        </a:xfrm>
        <a:prstGeom prst="line">
          <a:avLst/>
        </a:prstGeom>
        <a:noFill/>
        <a:ln w="9525">
          <a:solidFill>
            <a:srgbClr val="FFFFFF"/>
          </a:solidFill>
          <a:round/>
          <a:headEnd/>
          <a:tailEnd/>
        </a:ln>
      </xdr:spPr>
    </xdr:sp>
    <xdr:clientData/>
  </xdr:twoCellAnchor>
  <xdr:twoCellAnchor>
    <xdr:from>
      <xdr:col>0</xdr:col>
      <xdr:colOff>9525</xdr:colOff>
      <xdr:row>4</xdr:row>
      <xdr:rowOff>0</xdr:rowOff>
    </xdr:from>
    <xdr:to>
      <xdr:col>1</xdr:col>
      <xdr:colOff>0</xdr:colOff>
      <xdr:row>7</xdr:row>
      <xdr:rowOff>0</xdr:rowOff>
    </xdr:to>
    <xdr:sp macro="" textlink="">
      <xdr:nvSpPr>
        <xdr:cNvPr id="4" name="Line 4">
          <a:extLst>
            <a:ext uri="{FF2B5EF4-FFF2-40B4-BE49-F238E27FC236}">
              <a16:creationId xmlns:a16="http://schemas.microsoft.com/office/drawing/2014/main" id="{3320AB26-620D-4057-BB87-A7C793D27D30}"/>
            </a:ext>
          </a:extLst>
        </xdr:cNvPr>
        <xdr:cNvSpPr>
          <a:spLocks noChangeShapeType="1"/>
        </xdr:cNvSpPr>
      </xdr:nvSpPr>
      <xdr:spPr bwMode="auto">
        <a:xfrm>
          <a:off x="9525" y="647700"/>
          <a:ext cx="600075" cy="485775"/>
        </a:xfrm>
        <a:prstGeom prst="line">
          <a:avLst/>
        </a:prstGeom>
        <a:noFill/>
        <a:ln w="9525">
          <a:solidFill>
            <a:srgbClr val="FFFFFF"/>
          </a:solidFill>
          <a:round/>
          <a:headEnd/>
          <a:tailEnd/>
        </a:ln>
      </xdr:spPr>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4</xdr:row>
      <xdr:rowOff>19049</xdr:rowOff>
    </xdr:from>
    <xdr:to>
      <xdr:col>1</xdr:col>
      <xdr:colOff>19050</xdr:colOff>
      <xdr:row>8</xdr:row>
      <xdr:rowOff>161924</xdr:rowOff>
    </xdr:to>
    <xdr:sp macro="" textlink="">
      <xdr:nvSpPr>
        <xdr:cNvPr id="2" name="Line 1">
          <a:extLst>
            <a:ext uri="{FF2B5EF4-FFF2-40B4-BE49-F238E27FC236}">
              <a16:creationId xmlns:a16="http://schemas.microsoft.com/office/drawing/2014/main" id="{B6D0C205-39AB-45C3-A022-1D7F61F8247E}"/>
            </a:ext>
          </a:extLst>
        </xdr:cNvPr>
        <xdr:cNvSpPr>
          <a:spLocks noChangeShapeType="1"/>
        </xdr:cNvSpPr>
      </xdr:nvSpPr>
      <xdr:spPr bwMode="auto">
        <a:xfrm>
          <a:off x="0" y="666749"/>
          <a:ext cx="628650" cy="790575"/>
        </a:xfrm>
        <a:prstGeom prst="line">
          <a:avLst/>
        </a:prstGeom>
        <a:noFill/>
        <a:ln w="9525">
          <a:solidFill>
            <a:srgbClr val="FFFFFF"/>
          </a:solidFill>
          <a:round/>
          <a:headEnd/>
          <a:tailEnd/>
        </a:ln>
      </xdr:spPr>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4</xdr:row>
      <xdr:rowOff>0</xdr:rowOff>
    </xdr:from>
    <xdr:to>
      <xdr:col>0</xdr:col>
      <xdr:colOff>1714500</xdr:colOff>
      <xdr:row>9</xdr:row>
      <xdr:rowOff>0</xdr:rowOff>
    </xdr:to>
    <xdr:sp macro="" textlink="">
      <xdr:nvSpPr>
        <xdr:cNvPr id="2" name="Line 3">
          <a:extLst>
            <a:ext uri="{FF2B5EF4-FFF2-40B4-BE49-F238E27FC236}">
              <a16:creationId xmlns:a16="http://schemas.microsoft.com/office/drawing/2014/main" id="{720D403D-A9B7-4F19-97A2-A115392B340E}"/>
            </a:ext>
          </a:extLst>
        </xdr:cNvPr>
        <xdr:cNvSpPr>
          <a:spLocks noChangeShapeType="1"/>
        </xdr:cNvSpPr>
      </xdr:nvSpPr>
      <xdr:spPr bwMode="auto">
        <a:xfrm>
          <a:off x="0" y="647700"/>
          <a:ext cx="609600" cy="809625"/>
        </a:xfrm>
        <a:prstGeom prst="line">
          <a:avLst/>
        </a:prstGeom>
        <a:noFill/>
        <a:ln w="9525">
          <a:solidFill>
            <a:srgbClr val="FFFFFF"/>
          </a:solidFill>
          <a:round/>
          <a:headEnd/>
          <a:tailEnd/>
        </a:ln>
      </xdr:spPr>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19050</xdr:colOff>
      <xdr:row>4</xdr:row>
      <xdr:rowOff>9525</xdr:rowOff>
    </xdr:from>
    <xdr:to>
      <xdr:col>1</xdr:col>
      <xdr:colOff>0</xdr:colOff>
      <xdr:row>8</xdr:row>
      <xdr:rowOff>0</xdr:rowOff>
    </xdr:to>
    <xdr:sp macro="" textlink="">
      <xdr:nvSpPr>
        <xdr:cNvPr id="2" name="Line 1">
          <a:extLst>
            <a:ext uri="{FF2B5EF4-FFF2-40B4-BE49-F238E27FC236}">
              <a16:creationId xmlns:a16="http://schemas.microsoft.com/office/drawing/2014/main" id="{1E7A0724-6A69-4E05-A16D-241BC0C356DC}"/>
            </a:ext>
          </a:extLst>
        </xdr:cNvPr>
        <xdr:cNvSpPr>
          <a:spLocks noChangeShapeType="1"/>
        </xdr:cNvSpPr>
      </xdr:nvSpPr>
      <xdr:spPr bwMode="auto">
        <a:xfrm>
          <a:off x="19050" y="657225"/>
          <a:ext cx="590550" cy="638175"/>
        </a:xfrm>
        <a:prstGeom prst="line">
          <a:avLst/>
        </a:prstGeom>
        <a:noFill/>
        <a:ln w="9525">
          <a:solidFill>
            <a:srgbClr val="FFFFFF"/>
          </a:solidFill>
          <a:round/>
          <a:headEnd/>
          <a:tailEnd/>
        </a:ln>
      </xdr:spPr>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9526</xdr:colOff>
      <xdr:row>4</xdr:row>
      <xdr:rowOff>19050</xdr:rowOff>
    </xdr:from>
    <xdr:to>
      <xdr:col>1</xdr:col>
      <xdr:colOff>9525</xdr:colOff>
      <xdr:row>7</xdr:row>
      <xdr:rowOff>209550</xdr:rowOff>
    </xdr:to>
    <xdr:sp macro="" textlink="">
      <xdr:nvSpPr>
        <xdr:cNvPr id="2" name="Line 1">
          <a:extLst>
            <a:ext uri="{FF2B5EF4-FFF2-40B4-BE49-F238E27FC236}">
              <a16:creationId xmlns:a16="http://schemas.microsoft.com/office/drawing/2014/main" id="{D2297730-D75B-46D1-A25F-BB6726776E65}"/>
            </a:ext>
          </a:extLst>
        </xdr:cNvPr>
        <xdr:cNvSpPr>
          <a:spLocks noChangeShapeType="1"/>
        </xdr:cNvSpPr>
      </xdr:nvSpPr>
      <xdr:spPr bwMode="auto">
        <a:xfrm>
          <a:off x="9526" y="666750"/>
          <a:ext cx="609599" cy="628650"/>
        </a:xfrm>
        <a:prstGeom prst="line">
          <a:avLst/>
        </a:prstGeom>
        <a:noFill/>
        <a:ln w="9525">
          <a:solidFill>
            <a:srgbClr val="FFFFFF"/>
          </a:solidFill>
          <a:round/>
          <a:headEnd/>
          <a:tailEnd/>
        </a:ln>
      </xdr:spPr>
    </xdr: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19050</xdr:colOff>
      <xdr:row>4</xdr:row>
      <xdr:rowOff>19051</xdr:rowOff>
    </xdr:from>
    <xdr:to>
      <xdr:col>1</xdr:col>
      <xdr:colOff>9525</xdr:colOff>
      <xdr:row>7</xdr:row>
      <xdr:rowOff>342901</xdr:rowOff>
    </xdr:to>
    <xdr:sp macro="" textlink="">
      <xdr:nvSpPr>
        <xdr:cNvPr id="2" name="Line 1">
          <a:extLst>
            <a:ext uri="{FF2B5EF4-FFF2-40B4-BE49-F238E27FC236}">
              <a16:creationId xmlns:a16="http://schemas.microsoft.com/office/drawing/2014/main" id="{4BD4C4F9-D48A-47CC-B8D6-E3F24BBA339B}"/>
            </a:ext>
          </a:extLst>
        </xdr:cNvPr>
        <xdr:cNvSpPr>
          <a:spLocks noChangeShapeType="1"/>
        </xdr:cNvSpPr>
      </xdr:nvSpPr>
      <xdr:spPr bwMode="auto">
        <a:xfrm>
          <a:off x="19050" y="666751"/>
          <a:ext cx="600075" cy="628650"/>
        </a:xfrm>
        <a:prstGeom prst="line">
          <a:avLst/>
        </a:prstGeom>
        <a:noFill/>
        <a:ln w="9525">
          <a:solidFill>
            <a:srgbClr val="FFFFFF"/>
          </a:solidFill>
          <a:round/>
          <a:headEnd/>
          <a:tailEnd/>
        </a:ln>
      </xdr:spPr>
    </xdr: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4</xdr:row>
      <xdr:rowOff>19049</xdr:rowOff>
    </xdr:from>
    <xdr:to>
      <xdr:col>1</xdr:col>
      <xdr:colOff>1</xdr:colOff>
      <xdr:row>7</xdr:row>
      <xdr:rowOff>352424</xdr:rowOff>
    </xdr:to>
    <xdr:sp macro="" textlink="">
      <xdr:nvSpPr>
        <xdr:cNvPr id="2" name="Line 1">
          <a:extLst>
            <a:ext uri="{FF2B5EF4-FFF2-40B4-BE49-F238E27FC236}">
              <a16:creationId xmlns:a16="http://schemas.microsoft.com/office/drawing/2014/main" id="{1BB0949D-DB21-46F3-8049-DDFB20392643}"/>
            </a:ext>
          </a:extLst>
        </xdr:cNvPr>
        <xdr:cNvSpPr>
          <a:spLocks noChangeShapeType="1"/>
        </xdr:cNvSpPr>
      </xdr:nvSpPr>
      <xdr:spPr bwMode="auto">
        <a:xfrm>
          <a:off x="0" y="666749"/>
          <a:ext cx="609601" cy="628650"/>
        </a:xfrm>
        <a:prstGeom prst="line">
          <a:avLst/>
        </a:prstGeom>
        <a:noFill/>
        <a:ln w="9525">
          <a:solidFill>
            <a:srgbClr val="FFFFFF"/>
          </a:solidFill>
          <a:round/>
          <a:headEnd/>
          <a:tailEnd/>
        </a:ln>
      </xdr:spPr>
    </xdr: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19050</xdr:colOff>
      <xdr:row>4</xdr:row>
      <xdr:rowOff>9525</xdr:rowOff>
    </xdr:from>
    <xdr:to>
      <xdr:col>1</xdr:col>
      <xdr:colOff>0</xdr:colOff>
      <xdr:row>8</xdr:row>
      <xdr:rowOff>0</xdr:rowOff>
    </xdr:to>
    <xdr:sp macro="" textlink="">
      <xdr:nvSpPr>
        <xdr:cNvPr id="2" name="Line 1">
          <a:extLst>
            <a:ext uri="{FF2B5EF4-FFF2-40B4-BE49-F238E27FC236}">
              <a16:creationId xmlns:a16="http://schemas.microsoft.com/office/drawing/2014/main" id="{481C9952-BB53-4195-A1EF-8910C745211B}"/>
            </a:ext>
          </a:extLst>
        </xdr:cNvPr>
        <xdr:cNvSpPr>
          <a:spLocks noChangeShapeType="1"/>
        </xdr:cNvSpPr>
      </xdr:nvSpPr>
      <xdr:spPr bwMode="auto">
        <a:xfrm>
          <a:off x="19050" y="657225"/>
          <a:ext cx="590550" cy="638175"/>
        </a:xfrm>
        <a:prstGeom prst="line">
          <a:avLst/>
        </a:prstGeom>
        <a:noFill/>
        <a:ln w="9525">
          <a:solidFill>
            <a:srgbClr val="FFFFFF"/>
          </a:solidFill>
          <a:round/>
          <a:headEnd/>
          <a:tailEnd/>
        </a:ln>
      </xdr:spPr>
    </xdr: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0</xdr:colOff>
      <xdr:row>4</xdr:row>
      <xdr:rowOff>19050</xdr:rowOff>
    </xdr:from>
    <xdr:to>
      <xdr:col>1</xdr:col>
      <xdr:colOff>0</xdr:colOff>
      <xdr:row>7</xdr:row>
      <xdr:rowOff>238125</xdr:rowOff>
    </xdr:to>
    <xdr:sp macro="" textlink="">
      <xdr:nvSpPr>
        <xdr:cNvPr id="2" name="Line 1">
          <a:extLst>
            <a:ext uri="{FF2B5EF4-FFF2-40B4-BE49-F238E27FC236}">
              <a16:creationId xmlns:a16="http://schemas.microsoft.com/office/drawing/2014/main" id="{7054D90E-85FB-4F2E-A967-3CBB58D9176D}"/>
            </a:ext>
          </a:extLst>
        </xdr:cNvPr>
        <xdr:cNvSpPr>
          <a:spLocks noChangeShapeType="1"/>
        </xdr:cNvSpPr>
      </xdr:nvSpPr>
      <xdr:spPr bwMode="auto">
        <a:xfrm>
          <a:off x="0" y="666750"/>
          <a:ext cx="609600" cy="628650"/>
        </a:xfrm>
        <a:prstGeom prst="line">
          <a:avLst/>
        </a:prstGeom>
        <a:noFill/>
        <a:ln w="9525">
          <a:solidFill>
            <a:srgbClr val="FFFFFF"/>
          </a:solidFill>
          <a:round/>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23</xdr:row>
      <xdr:rowOff>0</xdr:rowOff>
    </xdr:from>
    <xdr:to>
      <xdr:col>0</xdr:col>
      <xdr:colOff>0</xdr:colOff>
      <xdr:row>23</xdr:row>
      <xdr:rowOff>0</xdr:rowOff>
    </xdr:to>
    <xdr:graphicFrame macro="">
      <xdr:nvGraphicFramePr>
        <xdr:cNvPr id="2" name="Chart 1030">
          <a:extLst>
            <a:ext uri="{FF2B5EF4-FFF2-40B4-BE49-F238E27FC236}">
              <a16:creationId xmlns:a16="http://schemas.microsoft.com/office/drawing/2014/main" id="{C131144C-5895-4A64-A6DA-AAC4945A40C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4</xdr:row>
      <xdr:rowOff>19050</xdr:rowOff>
    </xdr:from>
    <xdr:to>
      <xdr:col>1</xdr:col>
      <xdr:colOff>0</xdr:colOff>
      <xdr:row>7</xdr:row>
      <xdr:rowOff>180975</xdr:rowOff>
    </xdr:to>
    <xdr:sp macro="" textlink="">
      <xdr:nvSpPr>
        <xdr:cNvPr id="2" name="Line 1">
          <a:extLst>
            <a:ext uri="{FF2B5EF4-FFF2-40B4-BE49-F238E27FC236}">
              <a16:creationId xmlns:a16="http://schemas.microsoft.com/office/drawing/2014/main" id="{6929B590-74EC-4C54-BFE0-53DB34DEFE46}"/>
            </a:ext>
          </a:extLst>
        </xdr:cNvPr>
        <xdr:cNvSpPr>
          <a:spLocks noChangeShapeType="1"/>
        </xdr:cNvSpPr>
      </xdr:nvSpPr>
      <xdr:spPr bwMode="auto">
        <a:xfrm>
          <a:off x="0" y="666750"/>
          <a:ext cx="609600" cy="628650"/>
        </a:xfrm>
        <a:prstGeom prst="line">
          <a:avLst/>
        </a:prstGeom>
        <a:noFill/>
        <a:ln w="9525">
          <a:solidFill>
            <a:srgbClr val="FFFFFF"/>
          </a:solidFill>
          <a:round/>
          <a:headEnd/>
          <a:tailEnd/>
        </a:ln>
      </xdr:spPr>
    </xdr:sp>
    <xdr:clientData/>
  </xdr:twoCellAnchor>
</xdr:wsDr>
</file>

<file path=xl/drawings/drawing21.xml><?xml version="1.0" encoding="utf-8"?>
<xdr:wsDr xmlns:xdr="http://schemas.openxmlformats.org/drawingml/2006/spreadsheetDrawing" xmlns:a="http://schemas.openxmlformats.org/drawingml/2006/main">
  <xdr:twoCellAnchor>
    <xdr:from>
      <xdr:col>0</xdr:col>
      <xdr:colOff>0</xdr:colOff>
      <xdr:row>4</xdr:row>
      <xdr:rowOff>28575</xdr:rowOff>
    </xdr:from>
    <xdr:to>
      <xdr:col>0</xdr:col>
      <xdr:colOff>2133599</xdr:colOff>
      <xdr:row>7</xdr:row>
      <xdr:rowOff>209550</xdr:rowOff>
    </xdr:to>
    <xdr:sp macro="" textlink="">
      <xdr:nvSpPr>
        <xdr:cNvPr id="2" name="Line 1">
          <a:extLst>
            <a:ext uri="{FF2B5EF4-FFF2-40B4-BE49-F238E27FC236}">
              <a16:creationId xmlns:a16="http://schemas.microsoft.com/office/drawing/2014/main" id="{C8CF1AFA-70AE-441C-811B-1539E1687355}"/>
            </a:ext>
          </a:extLst>
        </xdr:cNvPr>
        <xdr:cNvSpPr>
          <a:spLocks noChangeShapeType="1"/>
        </xdr:cNvSpPr>
      </xdr:nvSpPr>
      <xdr:spPr bwMode="auto">
        <a:xfrm>
          <a:off x="0" y="676275"/>
          <a:ext cx="609599" cy="619125"/>
        </a:xfrm>
        <a:prstGeom prst="line">
          <a:avLst/>
        </a:prstGeom>
        <a:noFill/>
        <a:ln w="9525">
          <a:solidFill>
            <a:srgbClr val="FFFFFF"/>
          </a:solidFill>
          <a:round/>
          <a:headEnd/>
          <a:tailEnd/>
        </a:ln>
      </xdr:spPr>
    </xdr: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4</xdr:row>
      <xdr:rowOff>9525</xdr:rowOff>
    </xdr:from>
    <xdr:to>
      <xdr:col>1</xdr:col>
      <xdr:colOff>19050</xdr:colOff>
      <xdr:row>8</xdr:row>
      <xdr:rowOff>0</xdr:rowOff>
    </xdr:to>
    <xdr:sp macro="" textlink="">
      <xdr:nvSpPr>
        <xdr:cNvPr id="2" name="Line 1">
          <a:extLst>
            <a:ext uri="{FF2B5EF4-FFF2-40B4-BE49-F238E27FC236}">
              <a16:creationId xmlns:a16="http://schemas.microsoft.com/office/drawing/2014/main" id="{DF34E99C-5E26-452E-9797-DA91AF2540D6}"/>
            </a:ext>
          </a:extLst>
        </xdr:cNvPr>
        <xdr:cNvSpPr>
          <a:spLocks noChangeShapeType="1"/>
        </xdr:cNvSpPr>
      </xdr:nvSpPr>
      <xdr:spPr bwMode="auto">
        <a:xfrm>
          <a:off x="0" y="657225"/>
          <a:ext cx="628650" cy="638175"/>
        </a:xfrm>
        <a:prstGeom prst="line">
          <a:avLst/>
        </a:prstGeom>
        <a:noFill/>
        <a:ln w="9525">
          <a:solidFill>
            <a:srgbClr val="FFFFFF"/>
          </a:solidFill>
          <a:round/>
          <a:headEnd/>
          <a:tailEnd/>
        </a:ln>
      </xdr:spPr>
    </xdr:sp>
    <xdr:clientData/>
  </xdr:twoCellAnchor>
</xdr:wsDr>
</file>

<file path=xl/drawings/drawing23.xml><?xml version="1.0" encoding="utf-8"?>
<xdr:wsDr xmlns:xdr="http://schemas.openxmlformats.org/drawingml/2006/spreadsheetDrawing" xmlns:a="http://schemas.openxmlformats.org/drawingml/2006/main">
  <xdr:twoCellAnchor>
    <xdr:from>
      <xdr:col>0</xdr:col>
      <xdr:colOff>0</xdr:colOff>
      <xdr:row>4</xdr:row>
      <xdr:rowOff>19051</xdr:rowOff>
    </xdr:from>
    <xdr:to>
      <xdr:col>1</xdr:col>
      <xdr:colOff>9524</xdr:colOff>
      <xdr:row>7</xdr:row>
      <xdr:rowOff>342901</xdr:rowOff>
    </xdr:to>
    <xdr:sp macro="" textlink="">
      <xdr:nvSpPr>
        <xdr:cNvPr id="2" name="Line 1">
          <a:extLst>
            <a:ext uri="{FF2B5EF4-FFF2-40B4-BE49-F238E27FC236}">
              <a16:creationId xmlns:a16="http://schemas.microsoft.com/office/drawing/2014/main" id="{F62C702C-B906-4220-9E96-CE58A10DAE38}"/>
            </a:ext>
          </a:extLst>
        </xdr:cNvPr>
        <xdr:cNvSpPr>
          <a:spLocks noChangeShapeType="1"/>
        </xdr:cNvSpPr>
      </xdr:nvSpPr>
      <xdr:spPr bwMode="auto">
        <a:xfrm>
          <a:off x="0" y="666751"/>
          <a:ext cx="619124" cy="628650"/>
        </a:xfrm>
        <a:prstGeom prst="line">
          <a:avLst/>
        </a:prstGeom>
        <a:noFill/>
        <a:ln w="9525">
          <a:solidFill>
            <a:srgbClr val="FFFFFF"/>
          </a:solidFill>
          <a:round/>
          <a:headEnd/>
          <a:tailEnd/>
        </a:ln>
      </xdr:spPr>
    </xdr: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28574</xdr:colOff>
      <xdr:row>4</xdr:row>
      <xdr:rowOff>28575</xdr:rowOff>
    </xdr:from>
    <xdr:to>
      <xdr:col>1</xdr:col>
      <xdr:colOff>38100</xdr:colOff>
      <xdr:row>7</xdr:row>
      <xdr:rowOff>247650</xdr:rowOff>
    </xdr:to>
    <xdr:sp macro="" textlink="">
      <xdr:nvSpPr>
        <xdr:cNvPr id="2" name="Line 1">
          <a:extLst>
            <a:ext uri="{FF2B5EF4-FFF2-40B4-BE49-F238E27FC236}">
              <a16:creationId xmlns:a16="http://schemas.microsoft.com/office/drawing/2014/main" id="{08964B07-0384-4448-8F41-5703F042B949}"/>
            </a:ext>
          </a:extLst>
        </xdr:cNvPr>
        <xdr:cNvSpPr>
          <a:spLocks noChangeShapeType="1"/>
        </xdr:cNvSpPr>
      </xdr:nvSpPr>
      <xdr:spPr bwMode="auto">
        <a:xfrm>
          <a:off x="28574" y="676275"/>
          <a:ext cx="619126" cy="619125"/>
        </a:xfrm>
        <a:prstGeom prst="line">
          <a:avLst/>
        </a:prstGeom>
        <a:noFill/>
        <a:ln w="9525">
          <a:solidFill>
            <a:srgbClr val="FFFFFF"/>
          </a:solidFill>
          <a:round/>
          <a:headEnd/>
          <a:tailEnd/>
        </a:ln>
      </xdr:spPr>
    </xdr:sp>
    <xdr:clientData/>
  </xdr:twoCellAnchor>
</xdr:wsDr>
</file>

<file path=xl/drawings/drawing25.xml><?xml version="1.0" encoding="utf-8"?>
<xdr:wsDr xmlns:xdr="http://schemas.openxmlformats.org/drawingml/2006/spreadsheetDrawing" xmlns:a="http://schemas.openxmlformats.org/drawingml/2006/main">
  <xdr:twoCellAnchor>
    <xdr:from>
      <xdr:col>0</xdr:col>
      <xdr:colOff>19050</xdr:colOff>
      <xdr:row>4</xdr:row>
      <xdr:rowOff>9525</xdr:rowOff>
    </xdr:from>
    <xdr:to>
      <xdr:col>1</xdr:col>
      <xdr:colOff>0</xdr:colOff>
      <xdr:row>8</xdr:row>
      <xdr:rowOff>0</xdr:rowOff>
    </xdr:to>
    <xdr:sp macro="" textlink="">
      <xdr:nvSpPr>
        <xdr:cNvPr id="2" name="Line 1">
          <a:extLst>
            <a:ext uri="{FF2B5EF4-FFF2-40B4-BE49-F238E27FC236}">
              <a16:creationId xmlns:a16="http://schemas.microsoft.com/office/drawing/2014/main" id="{77226B16-C997-4D1D-81C3-63E48659E8BF}"/>
            </a:ext>
          </a:extLst>
        </xdr:cNvPr>
        <xdr:cNvSpPr>
          <a:spLocks noChangeShapeType="1"/>
        </xdr:cNvSpPr>
      </xdr:nvSpPr>
      <xdr:spPr bwMode="auto">
        <a:xfrm>
          <a:off x="19050" y="657225"/>
          <a:ext cx="590550" cy="638175"/>
        </a:xfrm>
        <a:prstGeom prst="line">
          <a:avLst/>
        </a:prstGeom>
        <a:noFill/>
        <a:ln w="9525">
          <a:solidFill>
            <a:srgbClr val="FFFFFF"/>
          </a:solidFill>
          <a:round/>
          <a:headEnd/>
          <a:tailEnd/>
        </a:ln>
      </xdr:spPr>
    </xdr:sp>
    <xdr:clientData/>
  </xdr:twoCellAnchor>
</xdr:wsDr>
</file>

<file path=xl/drawings/drawing26.xml><?xml version="1.0" encoding="utf-8"?>
<xdr:wsDr xmlns:xdr="http://schemas.openxmlformats.org/drawingml/2006/spreadsheetDrawing" xmlns:a="http://schemas.openxmlformats.org/drawingml/2006/main">
  <xdr:twoCellAnchor>
    <xdr:from>
      <xdr:col>0</xdr:col>
      <xdr:colOff>23812</xdr:colOff>
      <xdr:row>4</xdr:row>
      <xdr:rowOff>15875</xdr:rowOff>
    </xdr:from>
    <xdr:to>
      <xdr:col>0</xdr:col>
      <xdr:colOff>2031999</xdr:colOff>
      <xdr:row>8</xdr:row>
      <xdr:rowOff>0</xdr:rowOff>
    </xdr:to>
    <xdr:sp macro="" textlink="">
      <xdr:nvSpPr>
        <xdr:cNvPr id="2" name="Line 1">
          <a:extLst>
            <a:ext uri="{FF2B5EF4-FFF2-40B4-BE49-F238E27FC236}">
              <a16:creationId xmlns:a16="http://schemas.microsoft.com/office/drawing/2014/main" id="{66D401B0-DED2-4B11-967C-4057501DBFC1}"/>
            </a:ext>
          </a:extLst>
        </xdr:cNvPr>
        <xdr:cNvSpPr>
          <a:spLocks noChangeShapeType="1"/>
        </xdr:cNvSpPr>
      </xdr:nvSpPr>
      <xdr:spPr bwMode="auto">
        <a:xfrm>
          <a:off x="23812" y="663575"/>
          <a:ext cx="588962" cy="631825"/>
        </a:xfrm>
        <a:prstGeom prst="line">
          <a:avLst/>
        </a:prstGeom>
        <a:noFill/>
        <a:ln w="9525">
          <a:solidFill>
            <a:srgbClr val="FFFFFF"/>
          </a:solidFill>
          <a:round/>
          <a:headEnd/>
          <a:tailEnd/>
        </a:ln>
      </xdr:spPr>
    </xdr:sp>
    <xdr:clientData/>
  </xdr:twoCellAnchor>
</xdr:wsDr>
</file>

<file path=xl/drawings/drawing27.xml><?xml version="1.0" encoding="utf-8"?>
<xdr:wsDr xmlns:xdr="http://schemas.openxmlformats.org/drawingml/2006/spreadsheetDrawing" xmlns:a="http://schemas.openxmlformats.org/drawingml/2006/main">
  <xdr:twoCellAnchor>
    <xdr:from>
      <xdr:col>0</xdr:col>
      <xdr:colOff>19050</xdr:colOff>
      <xdr:row>4</xdr:row>
      <xdr:rowOff>9525</xdr:rowOff>
    </xdr:from>
    <xdr:to>
      <xdr:col>1</xdr:col>
      <xdr:colOff>0</xdr:colOff>
      <xdr:row>8</xdr:row>
      <xdr:rowOff>0</xdr:rowOff>
    </xdr:to>
    <xdr:sp macro="" textlink="">
      <xdr:nvSpPr>
        <xdr:cNvPr id="2" name="Line 1">
          <a:extLst>
            <a:ext uri="{FF2B5EF4-FFF2-40B4-BE49-F238E27FC236}">
              <a16:creationId xmlns:a16="http://schemas.microsoft.com/office/drawing/2014/main" id="{EDB28C76-B3DF-4708-88DC-AC3F91C07FA7}"/>
            </a:ext>
          </a:extLst>
        </xdr:cNvPr>
        <xdr:cNvSpPr>
          <a:spLocks noChangeShapeType="1"/>
        </xdr:cNvSpPr>
      </xdr:nvSpPr>
      <xdr:spPr bwMode="auto">
        <a:xfrm>
          <a:off x="19050" y="657225"/>
          <a:ext cx="590550" cy="638175"/>
        </a:xfrm>
        <a:prstGeom prst="line">
          <a:avLst/>
        </a:prstGeom>
        <a:noFill/>
        <a:ln w="9525">
          <a:solidFill>
            <a:srgbClr val="FFFFFF"/>
          </a:solidFill>
          <a:round/>
          <a:headEnd/>
          <a:tailEnd/>
        </a:ln>
      </xdr:spPr>
    </xdr:sp>
    <xdr:clientData/>
  </xdr:twoCellAnchor>
</xdr:wsDr>
</file>

<file path=xl/drawings/drawing28.xml><?xml version="1.0" encoding="utf-8"?>
<xdr:wsDr xmlns:xdr="http://schemas.openxmlformats.org/drawingml/2006/spreadsheetDrawing" xmlns:a="http://schemas.openxmlformats.org/drawingml/2006/main">
  <xdr:twoCellAnchor>
    <xdr:from>
      <xdr:col>0</xdr:col>
      <xdr:colOff>19050</xdr:colOff>
      <xdr:row>4</xdr:row>
      <xdr:rowOff>9525</xdr:rowOff>
    </xdr:from>
    <xdr:to>
      <xdr:col>1</xdr:col>
      <xdr:colOff>0</xdr:colOff>
      <xdr:row>8</xdr:row>
      <xdr:rowOff>0</xdr:rowOff>
    </xdr:to>
    <xdr:sp macro="" textlink="">
      <xdr:nvSpPr>
        <xdr:cNvPr id="2" name="Line 1">
          <a:extLst>
            <a:ext uri="{FF2B5EF4-FFF2-40B4-BE49-F238E27FC236}">
              <a16:creationId xmlns:a16="http://schemas.microsoft.com/office/drawing/2014/main" id="{A81C07B4-1D96-4551-A944-280AB9A35B6F}"/>
            </a:ext>
          </a:extLst>
        </xdr:cNvPr>
        <xdr:cNvSpPr>
          <a:spLocks noChangeShapeType="1"/>
        </xdr:cNvSpPr>
      </xdr:nvSpPr>
      <xdr:spPr bwMode="auto">
        <a:xfrm>
          <a:off x="19050" y="657225"/>
          <a:ext cx="590550" cy="638175"/>
        </a:xfrm>
        <a:prstGeom prst="line">
          <a:avLst/>
        </a:prstGeom>
        <a:noFill/>
        <a:ln w="9525">
          <a:solidFill>
            <a:srgbClr val="FFFFFF"/>
          </a:solidFill>
          <a:round/>
          <a:headEnd/>
          <a:tailEnd/>
        </a:ln>
      </xdr:spPr>
    </xdr:sp>
    <xdr:clientData/>
  </xdr:twoCellAnchor>
</xdr:wsDr>
</file>

<file path=xl/drawings/drawing3.xml><?xml version="1.0" encoding="utf-8"?>
<c:userShapes xmlns:c="http://schemas.openxmlformats.org/drawingml/2006/chart">
  <cdr:relSizeAnchor xmlns:cdr="http://schemas.openxmlformats.org/drawingml/2006/chartDrawing">
    <cdr:from>
      <cdr:x>0.54536</cdr:x>
      <cdr:y>0.45465</cdr:y>
    </cdr:from>
    <cdr:to>
      <cdr:x>1</cdr:x>
      <cdr:y>1</cdr:y>
    </cdr:to>
    <cdr:sp macro="" textlink="">
      <cdr:nvSpPr>
        <cdr:cNvPr id="6145" name="Text Box 1"/>
        <cdr:cNvSpPr txBox="1">
          <a:spLocks xmlns:a="http://schemas.openxmlformats.org/drawingml/2006/main" noChangeArrowheads="1"/>
        </cdr:cNvSpPr>
      </cdr:nvSpPr>
      <cdr:spPr bwMode="auto">
        <a:xfrm xmlns:a="http://schemas.openxmlformats.org/drawingml/2006/main">
          <a:off x="546502" y="381853"/>
          <a:ext cx="333447" cy="399976"/>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8288" tIns="18288" rIns="0" bIns="0" anchor="t" upright="1"/>
        <a:lstStyle xmlns:a="http://schemas.openxmlformats.org/drawingml/2006/main"/>
        <a:p xmlns:a="http://schemas.openxmlformats.org/drawingml/2006/main">
          <a:pPr algn="l" rtl="0">
            <a:defRPr sz="1000"/>
          </a:pPr>
          <a:r>
            <a:rPr lang="pt-PT" sz="100" b="0" i="0" u="none" strike="noStrike" baseline="0">
              <a:solidFill>
                <a:srgbClr val="000000"/>
              </a:solidFill>
              <a:latin typeface="Arial"/>
              <a:cs typeface="Arial"/>
            </a:rPr>
            <a:t>Sítios</a:t>
          </a:r>
          <a:endParaRPr lang="pt-PT" sz="175" b="0" i="0" u="none" strike="noStrike" baseline="0">
            <a:solidFill>
              <a:srgbClr val="000000"/>
            </a:solidFill>
            <a:latin typeface="Arial"/>
            <a:cs typeface="Arial"/>
          </a:endParaRPr>
        </a:p>
        <a:p xmlns:a="http://schemas.openxmlformats.org/drawingml/2006/main">
          <a:pPr algn="l" rtl="0">
            <a:defRPr sz="1000"/>
          </a:pPr>
          <a:r>
            <a:rPr lang="pt-PT" sz="100" b="0" i="0" u="none" strike="noStrike" baseline="0">
              <a:solidFill>
                <a:srgbClr val="000000"/>
              </a:solidFill>
              <a:latin typeface="Arial"/>
              <a:cs typeface="Arial"/>
            </a:rPr>
            <a:t>6%</a:t>
          </a:r>
        </a:p>
      </cdr:txBody>
    </cdr:sp>
  </cdr:relSizeAnchor>
</c:userShapes>
</file>

<file path=xl/drawings/drawing4.xml><?xml version="1.0" encoding="utf-8"?>
<xdr:wsDr xmlns:xdr="http://schemas.openxmlformats.org/drawingml/2006/spreadsheetDrawing" xmlns:a="http://schemas.openxmlformats.org/drawingml/2006/main">
  <xdr:twoCellAnchor>
    <xdr:from>
      <xdr:col>0</xdr:col>
      <xdr:colOff>0</xdr:colOff>
      <xdr:row>23</xdr:row>
      <xdr:rowOff>0</xdr:rowOff>
    </xdr:from>
    <xdr:to>
      <xdr:col>0</xdr:col>
      <xdr:colOff>0</xdr:colOff>
      <xdr:row>23</xdr:row>
      <xdr:rowOff>0</xdr:rowOff>
    </xdr:to>
    <xdr:graphicFrame macro="">
      <xdr:nvGraphicFramePr>
        <xdr:cNvPr id="2" name="Chart 1030">
          <a:extLst>
            <a:ext uri="{FF2B5EF4-FFF2-40B4-BE49-F238E27FC236}">
              <a16:creationId xmlns:a16="http://schemas.microsoft.com/office/drawing/2014/main" id="{9944506F-778A-4A98-836F-2F4DC8F2C16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0.54536</cdr:x>
      <cdr:y>0.45465</cdr:y>
    </cdr:from>
    <cdr:to>
      <cdr:x>1</cdr:x>
      <cdr:y>1</cdr:y>
    </cdr:to>
    <cdr:sp macro="" textlink="">
      <cdr:nvSpPr>
        <cdr:cNvPr id="6145" name="Text Box 1"/>
        <cdr:cNvSpPr txBox="1">
          <a:spLocks xmlns:a="http://schemas.openxmlformats.org/drawingml/2006/main" noChangeArrowheads="1"/>
        </cdr:cNvSpPr>
      </cdr:nvSpPr>
      <cdr:spPr bwMode="auto">
        <a:xfrm xmlns:a="http://schemas.openxmlformats.org/drawingml/2006/main">
          <a:off x="546502" y="381853"/>
          <a:ext cx="333447" cy="399976"/>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8288" tIns="18288" rIns="0" bIns="0" anchor="t" upright="1"/>
        <a:lstStyle xmlns:a="http://schemas.openxmlformats.org/drawingml/2006/main"/>
        <a:p xmlns:a="http://schemas.openxmlformats.org/drawingml/2006/main">
          <a:pPr algn="l" rtl="0">
            <a:defRPr sz="1000"/>
          </a:pPr>
          <a:r>
            <a:rPr lang="pt-PT" sz="100" b="0" i="0" u="none" strike="noStrike" baseline="0">
              <a:solidFill>
                <a:srgbClr val="000000"/>
              </a:solidFill>
              <a:latin typeface="Arial"/>
              <a:cs typeface="Arial"/>
            </a:rPr>
            <a:t>Sítios</a:t>
          </a:r>
          <a:endParaRPr lang="pt-PT" sz="175" b="0" i="0" u="none" strike="noStrike" baseline="0">
            <a:solidFill>
              <a:srgbClr val="000000"/>
            </a:solidFill>
            <a:latin typeface="Arial"/>
            <a:cs typeface="Arial"/>
          </a:endParaRPr>
        </a:p>
        <a:p xmlns:a="http://schemas.openxmlformats.org/drawingml/2006/main">
          <a:pPr algn="l" rtl="0">
            <a:defRPr sz="1000"/>
          </a:pPr>
          <a:r>
            <a:rPr lang="pt-PT" sz="100" b="0" i="0" u="none" strike="noStrike" baseline="0">
              <a:solidFill>
                <a:srgbClr val="000000"/>
              </a:solidFill>
              <a:latin typeface="Arial"/>
              <a:cs typeface="Arial"/>
            </a:rPr>
            <a:t>6%</a:t>
          </a:r>
        </a:p>
      </cdr:txBody>
    </cdr:sp>
  </cdr:relSizeAnchor>
</c:userShapes>
</file>

<file path=xl/drawings/drawing6.xml><?xml version="1.0" encoding="utf-8"?>
<xdr:wsDr xmlns:xdr="http://schemas.openxmlformats.org/drawingml/2006/spreadsheetDrawing" xmlns:a="http://schemas.openxmlformats.org/drawingml/2006/main">
  <xdr:twoCellAnchor>
    <xdr:from>
      <xdr:col>0</xdr:col>
      <xdr:colOff>0</xdr:colOff>
      <xdr:row>1</xdr:row>
      <xdr:rowOff>0</xdr:rowOff>
    </xdr:from>
    <xdr:to>
      <xdr:col>0</xdr:col>
      <xdr:colOff>0</xdr:colOff>
      <xdr:row>1</xdr:row>
      <xdr:rowOff>0</xdr:rowOff>
    </xdr:to>
    <xdr:sp macro="" textlink="">
      <xdr:nvSpPr>
        <xdr:cNvPr id="2" name="Line 1">
          <a:extLst>
            <a:ext uri="{FF2B5EF4-FFF2-40B4-BE49-F238E27FC236}">
              <a16:creationId xmlns:a16="http://schemas.microsoft.com/office/drawing/2014/main" id="{145CA3A2-458B-4CD5-B721-D6FC444A522C}"/>
            </a:ext>
          </a:extLst>
        </xdr:cNvPr>
        <xdr:cNvSpPr>
          <a:spLocks noChangeShapeType="1"/>
        </xdr:cNvSpPr>
      </xdr:nvSpPr>
      <xdr:spPr bwMode="auto">
        <a:xfrm>
          <a:off x="0" y="161925"/>
          <a:ext cx="0" cy="0"/>
        </a:xfrm>
        <a:prstGeom prst="line">
          <a:avLst/>
        </a:prstGeom>
        <a:noFill/>
        <a:ln w="9525">
          <a:solidFill>
            <a:srgbClr val="000000"/>
          </a:solidFill>
          <a:round/>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xdr:row>
      <xdr:rowOff>0</xdr:rowOff>
    </xdr:from>
    <xdr:to>
      <xdr:col>0</xdr:col>
      <xdr:colOff>0</xdr:colOff>
      <xdr:row>1</xdr:row>
      <xdr:rowOff>0</xdr:rowOff>
    </xdr:to>
    <xdr:sp macro="" textlink="">
      <xdr:nvSpPr>
        <xdr:cNvPr id="2" name="Line 1">
          <a:extLst>
            <a:ext uri="{FF2B5EF4-FFF2-40B4-BE49-F238E27FC236}">
              <a16:creationId xmlns:a16="http://schemas.microsoft.com/office/drawing/2014/main" id="{42B8C1A4-2DE2-4F7C-8F5E-3F6218326FDD}"/>
            </a:ext>
          </a:extLst>
        </xdr:cNvPr>
        <xdr:cNvSpPr>
          <a:spLocks noChangeShapeType="1"/>
        </xdr:cNvSpPr>
      </xdr:nvSpPr>
      <xdr:spPr bwMode="auto">
        <a:xfrm>
          <a:off x="0" y="161925"/>
          <a:ext cx="0" cy="0"/>
        </a:xfrm>
        <a:prstGeom prst="line">
          <a:avLst/>
        </a:prstGeom>
        <a:noFill/>
        <a:ln w="9525">
          <a:solidFill>
            <a:srgbClr val="000000"/>
          </a:solidFill>
          <a:round/>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1</xdr:row>
      <xdr:rowOff>0</xdr:rowOff>
    </xdr:from>
    <xdr:to>
      <xdr:col>0</xdr:col>
      <xdr:colOff>0</xdr:colOff>
      <xdr:row>1</xdr:row>
      <xdr:rowOff>0</xdr:rowOff>
    </xdr:to>
    <xdr:sp macro="" textlink="">
      <xdr:nvSpPr>
        <xdr:cNvPr id="2" name="Line 1">
          <a:extLst>
            <a:ext uri="{FF2B5EF4-FFF2-40B4-BE49-F238E27FC236}">
              <a16:creationId xmlns:a16="http://schemas.microsoft.com/office/drawing/2014/main" id="{E2EDEB67-CB15-4F6B-950A-1DFEC9435249}"/>
            </a:ext>
          </a:extLst>
        </xdr:cNvPr>
        <xdr:cNvSpPr>
          <a:spLocks noChangeShapeType="1"/>
        </xdr:cNvSpPr>
      </xdr:nvSpPr>
      <xdr:spPr bwMode="auto">
        <a:xfrm>
          <a:off x="0" y="161925"/>
          <a:ext cx="0" cy="0"/>
        </a:xfrm>
        <a:prstGeom prst="line">
          <a:avLst/>
        </a:prstGeom>
        <a:noFill/>
        <a:ln w="9525">
          <a:solidFill>
            <a:srgbClr val="000000"/>
          </a:solidFill>
          <a:round/>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1</xdr:row>
      <xdr:rowOff>0</xdr:rowOff>
    </xdr:from>
    <xdr:to>
      <xdr:col>0</xdr:col>
      <xdr:colOff>0</xdr:colOff>
      <xdr:row>1</xdr:row>
      <xdr:rowOff>0</xdr:rowOff>
    </xdr:to>
    <xdr:sp macro="" textlink="">
      <xdr:nvSpPr>
        <xdr:cNvPr id="2" name="Line 1">
          <a:extLst>
            <a:ext uri="{FF2B5EF4-FFF2-40B4-BE49-F238E27FC236}">
              <a16:creationId xmlns:a16="http://schemas.microsoft.com/office/drawing/2014/main" id="{8CDC48FE-5948-4F1E-BE20-810EF3DE657F}"/>
            </a:ext>
          </a:extLst>
        </xdr:cNvPr>
        <xdr:cNvSpPr>
          <a:spLocks noChangeShapeType="1"/>
        </xdr:cNvSpPr>
      </xdr:nvSpPr>
      <xdr:spPr bwMode="auto">
        <a:xfrm>
          <a:off x="0" y="161925"/>
          <a:ext cx="0" cy="0"/>
        </a:xfrm>
        <a:prstGeom prst="line">
          <a:avLst/>
        </a:prstGeom>
        <a:noFill/>
        <a:ln w="9525">
          <a:solidFill>
            <a:srgbClr val="000000"/>
          </a:solidFill>
          <a:round/>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2" Type="http://schemas.openxmlformats.org/officeDocument/2006/relationships/printerSettings" Target="../printerSettings/printerSettings90.bin"/><Relationship Id="rId1" Type="http://schemas.openxmlformats.org/officeDocument/2006/relationships/hyperlink" Target="http://www.ine.pt/xurl/ind/0008629" TargetMode="External"/></Relationships>
</file>

<file path=xl/worksheets/_rels/sheet101.xml.rels><?xml version="1.0" encoding="UTF-8" standalone="yes"?>
<Relationships xmlns="http://schemas.openxmlformats.org/package/2006/relationships"><Relationship Id="rId2" Type="http://schemas.openxmlformats.org/officeDocument/2006/relationships/printerSettings" Target="../printerSettings/printerSettings91.bin"/><Relationship Id="rId1" Type="http://schemas.openxmlformats.org/officeDocument/2006/relationships/hyperlink" Target="http://www.ine.pt/xurl/ind/0003765" TargetMode="External"/></Relationships>
</file>

<file path=xl/worksheets/_rels/sheet102.xml.rels><?xml version="1.0" encoding="UTF-8" standalone="yes"?>
<Relationships xmlns="http://schemas.openxmlformats.org/package/2006/relationships"><Relationship Id="rId2" Type="http://schemas.openxmlformats.org/officeDocument/2006/relationships/printerSettings" Target="../printerSettings/printerSettings92.bin"/><Relationship Id="rId1" Type="http://schemas.openxmlformats.org/officeDocument/2006/relationships/hyperlink" Target="http://www.ine.pt/xurl/ind/0003765" TargetMode="External"/></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104.xml.rels><?xml version="1.0" encoding="UTF-8" standalone="yes"?>
<Relationships xmlns="http://schemas.openxmlformats.org/package/2006/relationships"><Relationship Id="rId2" Type="http://schemas.openxmlformats.org/officeDocument/2006/relationships/printerSettings" Target="../printerSettings/printerSettings94.bin"/><Relationship Id="rId1" Type="http://schemas.openxmlformats.org/officeDocument/2006/relationships/hyperlink" Target="http://www.ine.pt/xurl/ind/0008629" TargetMode="External"/></Relationships>
</file>

<file path=xl/worksheets/_rels/sheet105.xml.rels><?xml version="1.0" encoding="UTF-8" standalone="yes"?>
<Relationships xmlns="http://schemas.openxmlformats.org/package/2006/relationships"><Relationship Id="rId2" Type="http://schemas.openxmlformats.org/officeDocument/2006/relationships/printerSettings" Target="../printerSettings/printerSettings95.bin"/><Relationship Id="rId1" Type="http://schemas.openxmlformats.org/officeDocument/2006/relationships/hyperlink" Target="http://www.ine.pt/xurl/ind/0003765" TargetMode="External"/></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109.xml.rels><?xml version="1.0" encoding="UTF-8" standalone="yes"?>
<Relationships xmlns="http://schemas.openxmlformats.org/package/2006/relationships"><Relationship Id="rId8" Type="http://schemas.openxmlformats.org/officeDocument/2006/relationships/printerSettings" Target="../printerSettings/printerSettings99.bin"/><Relationship Id="rId3" Type="http://schemas.openxmlformats.org/officeDocument/2006/relationships/hyperlink" Target="http://www.ine.pt/xurl/ind/0008342" TargetMode="External"/><Relationship Id="rId7" Type="http://schemas.openxmlformats.org/officeDocument/2006/relationships/hyperlink" Target="http://www.ine.pt/xurl/ind/0008347" TargetMode="External"/><Relationship Id="rId2" Type="http://schemas.openxmlformats.org/officeDocument/2006/relationships/hyperlink" Target="http://www.ine.pt/xurl/ind/0008344" TargetMode="External"/><Relationship Id="rId1" Type="http://schemas.openxmlformats.org/officeDocument/2006/relationships/hyperlink" Target="http://www.ine.pt/xurl/ind/0008341" TargetMode="External"/><Relationship Id="rId6" Type="http://schemas.openxmlformats.org/officeDocument/2006/relationships/hyperlink" Target="http://www.ine.pt/xurl/ind/0008346" TargetMode="External"/><Relationship Id="rId5" Type="http://schemas.openxmlformats.org/officeDocument/2006/relationships/hyperlink" Target="http://www.ine.pt/xurl/ind/0008345" TargetMode="External"/><Relationship Id="rId4" Type="http://schemas.openxmlformats.org/officeDocument/2006/relationships/hyperlink" Target="http://www.ine.pt/xurl/ind/0008343" TargetMode="Externa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3" Type="http://schemas.openxmlformats.org/officeDocument/2006/relationships/hyperlink" Target="http://www.ine.pt/xurl/ind/0009195" TargetMode="External"/><Relationship Id="rId2" Type="http://schemas.openxmlformats.org/officeDocument/2006/relationships/hyperlink" Target="http://www.ine.pt/xurl/ind/0009194" TargetMode="External"/><Relationship Id="rId1" Type="http://schemas.openxmlformats.org/officeDocument/2006/relationships/hyperlink" Target="http://www.ine.pt/xurl/ind/0009193" TargetMode="External"/><Relationship Id="rId4" Type="http://schemas.openxmlformats.org/officeDocument/2006/relationships/printerSettings" Target="../printerSettings/printerSettings100.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12.xml.rels><?xml version="1.0" encoding="UTF-8" standalone="yes"?>
<Relationships xmlns="http://schemas.openxmlformats.org/package/2006/relationships"><Relationship Id="rId3" Type="http://schemas.openxmlformats.org/officeDocument/2006/relationships/hyperlink" Target="http://www.ine.pt/xurl/ind/0009178" TargetMode="External"/><Relationship Id="rId2" Type="http://schemas.openxmlformats.org/officeDocument/2006/relationships/hyperlink" Target="http://www.ine.pt/xurl/ind/0009177" TargetMode="External"/><Relationship Id="rId1" Type="http://schemas.openxmlformats.org/officeDocument/2006/relationships/hyperlink" Target="http://www.ine.pt/xurl/ind/0009176" TargetMode="External"/></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14.xml.rels><?xml version="1.0" encoding="UTF-8" standalone="yes"?>
<Relationships xmlns="http://schemas.openxmlformats.org/package/2006/relationships"><Relationship Id="rId3" Type="http://schemas.openxmlformats.org/officeDocument/2006/relationships/hyperlink" Target="http://www.ine.pt/xurl/ind/0009179" TargetMode="External"/><Relationship Id="rId2" Type="http://schemas.openxmlformats.org/officeDocument/2006/relationships/hyperlink" Target="http://www.ine.pt/xurl/ind/0009181" TargetMode="External"/><Relationship Id="rId1" Type="http://schemas.openxmlformats.org/officeDocument/2006/relationships/hyperlink" Target="http://www.ine.pt/xurl/ind/0009180" TargetMode="External"/></Relationships>
</file>

<file path=xl/worksheets/_rels/sheet115.xml.rels><?xml version="1.0" encoding="UTF-8" standalone="yes"?>
<Relationships xmlns="http://schemas.openxmlformats.org/package/2006/relationships"><Relationship Id="rId3" Type="http://schemas.openxmlformats.org/officeDocument/2006/relationships/hyperlink" Target="http://www.ine.pt/xurl/ind/0007577" TargetMode="External"/><Relationship Id="rId7" Type="http://schemas.openxmlformats.org/officeDocument/2006/relationships/printerSettings" Target="../printerSettings/printerSettings103.bin"/><Relationship Id="rId2" Type="http://schemas.openxmlformats.org/officeDocument/2006/relationships/hyperlink" Target="http://www.ine.pt/xurl/ind/0007576" TargetMode="External"/><Relationship Id="rId1" Type="http://schemas.openxmlformats.org/officeDocument/2006/relationships/hyperlink" Target="http://www.ine.pt/xurl/ind/0007575" TargetMode="External"/><Relationship Id="rId6" Type="http://schemas.openxmlformats.org/officeDocument/2006/relationships/hyperlink" Target="https://www.ine.pt/xportal/xmain?xpid=INE&amp;xpgid=ine_indicadores&amp;indOcorrCod=0010312&amp;xlang=pt&amp;contexto=bd&amp;selTab=tab2" TargetMode="External"/><Relationship Id="rId5" Type="http://schemas.openxmlformats.org/officeDocument/2006/relationships/hyperlink" Target="http://www.ine.pt/xurl/ind/0007579" TargetMode="External"/><Relationship Id="rId4" Type="http://schemas.openxmlformats.org/officeDocument/2006/relationships/hyperlink" Target="http://www.ine.pt/xurl/ind/0007578" TargetMode="External"/></Relationships>
</file>

<file path=xl/worksheets/_rels/sheet116.xml.rels><?xml version="1.0" encoding="UTF-8" standalone="yes"?>
<Relationships xmlns="http://schemas.openxmlformats.org/package/2006/relationships"><Relationship Id="rId3" Type="http://schemas.openxmlformats.org/officeDocument/2006/relationships/hyperlink" Target="http://www.ine.pt/xurl/ind/0007577" TargetMode="External"/><Relationship Id="rId7" Type="http://schemas.openxmlformats.org/officeDocument/2006/relationships/printerSettings" Target="../printerSettings/printerSettings104.bin"/><Relationship Id="rId2" Type="http://schemas.openxmlformats.org/officeDocument/2006/relationships/hyperlink" Target="http://www.ine.pt/xurl/ind/0007576" TargetMode="External"/><Relationship Id="rId1" Type="http://schemas.openxmlformats.org/officeDocument/2006/relationships/hyperlink" Target="http://www.ine.pt/xurl/ind/0007575" TargetMode="External"/><Relationship Id="rId6" Type="http://schemas.openxmlformats.org/officeDocument/2006/relationships/hyperlink" Target="https://www.ine.pt/xportal/xmain?xpid=INE&amp;xpgid=ine_indicadores&amp;indOcorrCod=0010312&amp;xlang=pt&amp;contexto=bd&amp;selTab=tab2" TargetMode="External"/><Relationship Id="rId5" Type="http://schemas.openxmlformats.org/officeDocument/2006/relationships/hyperlink" Target="http://www.ine.pt/xurl/ind/0007579" TargetMode="External"/><Relationship Id="rId4" Type="http://schemas.openxmlformats.org/officeDocument/2006/relationships/hyperlink" Target="http://www.ine.pt/xurl/ind/0007578" TargetMode="External"/></Relationships>
</file>

<file path=xl/worksheets/_rels/sheet117.xml.rels><?xml version="1.0" encoding="UTF-8" standalone="yes"?>
<Relationships xmlns="http://schemas.openxmlformats.org/package/2006/relationships"><Relationship Id="rId3" Type="http://schemas.openxmlformats.org/officeDocument/2006/relationships/hyperlink" Target="http://www.ine.pt/xurl/ind/0007577" TargetMode="External"/><Relationship Id="rId7" Type="http://schemas.openxmlformats.org/officeDocument/2006/relationships/printerSettings" Target="../printerSettings/printerSettings105.bin"/><Relationship Id="rId2" Type="http://schemas.openxmlformats.org/officeDocument/2006/relationships/hyperlink" Target="http://www.ine.pt/xurl/ind/0007576" TargetMode="External"/><Relationship Id="rId1" Type="http://schemas.openxmlformats.org/officeDocument/2006/relationships/hyperlink" Target="http://www.ine.pt/xurl/ind/0007575" TargetMode="External"/><Relationship Id="rId6" Type="http://schemas.openxmlformats.org/officeDocument/2006/relationships/hyperlink" Target="https://www.ine.pt/xportal/xmain?xpid=INE&amp;xpgid=ine_indicadores&amp;indOcorrCod=0010312&amp;xlang=pt&amp;contexto=bd&amp;selTab=tab2" TargetMode="External"/><Relationship Id="rId5" Type="http://schemas.openxmlformats.org/officeDocument/2006/relationships/hyperlink" Target="http://www.ine.pt/xurl/ind/0007579" TargetMode="External"/><Relationship Id="rId4" Type="http://schemas.openxmlformats.org/officeDocument/2006/relationships/hyperlink" Target="http://www.ine.pt/xurl/ind/0007578" TargetMode="External"/></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1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07.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8.bin"/></Relationships>
</file>

<file path=xl/worksheets/_rels/sheet121.xml.rels><?xml version="1.0" encoding="UTF-8" standalone="yes"?>
<Relationships xmlns="http://schemas.openxmlformats.org/package/2006/relationships"><Relationship Id="rId8" Type="http://schemas.openxmlformats.org/officeDocument/2006/relationships/hyperlink" Target="http://www.ine.pt/xurl/ind/0005422" TargetMode="External"/><Relationship Id="rId13" Type="http://schemas.openxmlformats.org/officeDocument/2006/relationships/hyperlink" Target="http://www.ine.pt/xurl/ind/0005427" TargetMode="External"/><Relationship Id="rId18" Type="http://schemas.openxmlformats.org/officeDocument/2006/relationships/hyperlink" Target="http://www.ine.pt/xurl/ind/0005431" TargetMode="External"/><Relationship Id="rId3" Type="http://schemas.openxmlformats.org/officeDocument/2006/relationships/hyperlink" Target="http://www.ine.pt/xurl/ind/0007577" TargetMode="External"/><Relationship Id="rId7" Type="http://schemas.openxmlformats.org/officeDocument/2006/relationships/hyperlink" Target="http://www.ine.pt/xurl/ind/0005420" TargetMode="External"/><Relationship Id="rId12" Type="http://schemas.openxmlformats.org/officeDocument/2006/relationships/hyperlink" Target="http://www.ine.pt/xurl/ind/0005423" TargetMode="External"/><Relationship Id="rId17" Type="http://schemas.openxmlformats.org/officeDocument/2006/relationships/hyperlink" Target="http://www.ine.pt/xurl/ind/0005428" TargetMode="External"/><Relationship Id="rId2" Type="http://schemas.openxmlformats.org/officeDocument/2006/relationships/hyperlink" Target="http://www.ine.pt/xurl/ind/0007576" TargetMode="External"/><Relationship Id="rId16" Type="http://schemas.openxmlformats.org/officeDocument/2006/relationships/hyperlink" Target="http://www.ine.pt/xurl/ind/0005424" TargetMode="External"/><Relationship Id="rId1" Type="http://schemas.openxmlformats.org/officeDocument/2006/relationships/hyperlink" Target="http://www.ine.pt/xurl/ind/0007575" TargetMode="External"/><Relationship Id="rId6" Type="http://schemas.openxmlformats.org/officeDocument/2006/relationships/hyperlink" Target="https://www.ine.pt/xportal/xmain?xpid=INE&amp;xpgid=ine_indicadores&amp;indOcorrCod=0010312&amp;xlang=pt&amp;contexto=bd&amp;selTab=tab2" TargetMode="External"/><Relationship Id="rId11" Type="http://schemas.openxmlformats.org/officeDocument/2006/relationships/hyperlink" Target="http://www.ine.pt/xurl/ind/0005418" TargetMode="External"/><Relationship Id="rId5" Type="http://schemas.openxmlformats.org/officeDocument/2006/relationships/hyperlink" Target="http://www.ine.pt/xurl/ind/0007579" TargetMode="External"/><Relationship Id="rId15" Type="http://schemas.openxmlformats.org/officeDocument/2006/relationships/hyperlink" Target="http://www.ine.pt/xurl/ind/0005419" TargetMode="External"/><Relationship Id="rId10" Type="http://schemas.openxmlformats.org/officeDocument/2006/relationships/hyperlink" Target="http://www.ine.pt/xurl/ind/0005429" TargetMode="External"/><Relationship Id="rId19" Type="http://schemas.openxmlformats.org/officeDocument/2006/relationships/printerSettings" Target="../printerSettings/printerSettings109.bin"/><Relationship Id="rId4" Type="http://schemas.openxmlformats.org/officeDocument/2006/relationships/hyperlink" Target="http://www.ine.pt/xurl/ind/0007578" TargetMode="External"/><Relationship Id="rId9" Type="http://schemas.openxmlformats.org/officeDocument/2006/relationships/hyperlink" Target="http://www.ine.pt/xurl/ind/0005426" TargetMode="External"/><Relationship Id="rId14" Type="http://schemas.openxmlformats.org/officeDocument/2006/relationships/hyperlink" Target="http://www.ine.pt/xurl/ind/0005430" TargetMode="External"/></Relationships>
</file>

<file path=xl/worksheets/_rels/sheet122.xml.rels><?xml version="1.0" encoding="UTF-8" standalone="yes"?>
<Relationships xmlns="http://schemas.openxmlformats.org/package/2006/relationships"><Relationship Id="rId8" Type="http://schemas.openxmlformats.org/officeDocument/2006/relationships/hyperlink" Target="http://www.ine.pt/xurl/ind/0005422" TargetMode="External"/><Relationship Id="rId13" Type="http://schemas.openxmlformats.org/officeDocument/2006/relationships/hyperlink" Target="http://www.ine.pt/xurl/ind/0005427" TargetMode="External"/><Relationship Id="rId18" Type="http://schemas.openxmlformats.org/officeDocument/2006/relationships/hyperlink" Target="http://www.ine.pt/xurl/ind/0005431" TargetMode="External"/><Relationship Id="rId3" Type="http://schemas.openxmlformats.org/officeDocument/2006/relationships/hyperlink" Target="http://www.ine.pt/xurl/ind/0007577" TargetMode="External"/><Relationship Id="rId7" Type="http://schemas.openxmlformats.org/officeDocument/2006/relationships/hyperlink" Target="http://www.ine.pt/xurl/ind/0005420" TargetMode="External"/><Relationship Id="rId12" Type="http://schemas.openxmlformats.org/officeDocument/2006/relationships/hyperlink" Target="http://www.ine.pt/xurl/ind/0005423" TargetMode="External"/><Relationship Id="rId17" Type="http://schemas.openxmlformats.org/officeDocument/2006/relationships/hyperlink" Target="http://www.ine.pt/xurl/ind/0005428" TargetMode="External"/><Relationship Id="rId2" Type="http://schemas.openxmlformats.org/officeDocument/2006/relationships/hyperlink" Target="http://www.ine.pt/xurl/ind/0007576" TargetMode="External"/><Relationship Id="rId16" Type="http://schemas.openxmlformats.org/officeDocument/2006/relationships/hyperlink" Target="http://www.ine.pt/xurl/ind/0005424" TargetMode="External"/><Relationship Id="rId20" Type="http://schemas.openxmlformats.org/officeDocument/2006/relationships/drawing" Target="../drawings/drawing8.xml"/><Relationship Id="rId1" Type="http://schemas.openxmlformats.org/officeDocument/2006/relationships/hyperlink" Target="http://www.ine.pt/xurl/ind/0007575" TargetMode="External"/><Relationship Id="rId6" Type="http://schemas.openxmlformats.org/officeDocument/2006/relationships/hyperlink" Target="https://www.ine.pt/xportal/xmain?xpid=INE&amp;xpgid=ine_indicadores&amp;indOcorrCod=0010312&amp;xlang=pt&amp;contexto=bd&amp;selTab=tab2" TargetMode="External"/><Relationship Id="rId11" Type="http://schemas.openxmlformats.org/officeDocument/2006/relationships/hyperlink" Target="http://www.ine.pt/xurl/ind/0005418" TargetMode="External"/><Relationship Id="rId5" Type="http://schemas.openxmlformats.org/officeDocument/2006/relationships/hyperlink" Target="http://www.ine.pt/xurl/ind/0007579" TargetMode="External"/><Relationship Id="rId15" Type="http://schemas.openxmlformats.org/officeDocument/2006/relationships/hyperlink" Target="http://www.ine.pt/xurl/ind/0005419" TargetMode="External"/><Relationship Id="rId10" Type="http://schemas.openxmlformats.org/officeDocument/2006/relationships/hyperlink" Target="http://www.ine.pt/xurl/ind/0005429" TargetMode="External"/><Relationship Id="rId19" Type="http://schemas.openxmlformats.org/officeDocument/2006/relationships/printerSettings" Target="../printerSettings/printerSettings110.bin"/><Relationship Id="rId4" Type="http://schemas.openxmlformats.org/officeDocument/2006/relationships/hyperlink" Target="http://www.ine.pt/xurl/ind/0007578" TargetMode="External"/><Relationship Id="rId9" Type="http://schemas.openxmlformats.org/officeDocument/2006/relationships/hyperlink" Target="http://www.ine.pt/xurl/ind/0005426" TargetMode="External"/><Relationship Id="rId14" Type="http://schemas.openxmlformats.org/officeDocument/2006/relationships/hyperlink" Target="http://www.ine.pt/xurl/ind/0005430" TargetMode="External"/></Relationships>
</file>

<file path=xl/worksheets/_rels/sheet123.xml.rels><?xml version="1.0" encoding="UTF-8" standalone="yes"?>
<Relationships xmlns="http://schemas.openxmlformats.org/package/2006/relationships"><Relationship Id="rId8" Type="http://schemas.openxmlformats.org/officeDocument/2006/relationships/hyperlink" Target="http://www.ine.pt/xurl/ind/0005422" TargetMode="External"/><Relationship Id="rId13" Type="http://schemas.openxmlformats.org/officeDocument/2006/relationships/hyperlink" Target="http://www.ine.pt/xurl/ind/0005427" TargetMode="External"/><Relationship Id="rId18" Type="http://schemas.openxmlformats.org/officeDocument/2006/relationships/hyperlink" Target="http://www.ine.pt/xurl/ind/0005431" TargetMode="External"/><Relationship Id="rId3" Type="http://schemas.openxmlformats.org/officeDocument/2006/relationships/hyperlink" Target="http://www.ine.pt/xurl/ind/0007577" TargetMode="External"/><Relationship Id="rId7" Type="http://schemas.openxmlformats.org/officeDocument/2006/relationships/hyperlink" Target="http://www.ine.pt/xurl/ind/0005420" TargetMode="External"/><Relationship Id="rId12" Type="http://schemas.openxmlformats.org/officeDocument/2006/relationships/hyperlink" Target="http://www.ine.pt/xurl/ind/0005423" TargetMode="External"/><Relationship Id="rId17" Type="http://schemas.openxmlformats.org/officeDocument/2006/relationships/hyperlink" Target="http://www.ine.pt/xurl/ind/0005428" TargetMode="External"/><Relationship Id="rId2" Type="http://schemas.openxmlformats.org/officeDocument/2006/relationships/hyperlink" Target="http://www.ine.pt/xurl/ind/0007576" TargetMode="External"/><Relationship Id="rId16" Type="http://schemas.openxmlformats.org/officeDocument/2006/relationships/hyperlink" Target="http://www.ine.pt/xurl/ind/0005424" TargetMode="External"/><Relationship Id="rId20" Type="http://schemas.openxmlformats.org/officeDocument/2006/relationships/drawing" Target="../drawings/drawing9.xml"/><Relationship Id="rId1" Type="http://schemas.openxmlformats.org/officeDocument/2006/relationships/hyperlink" Target="http://www.ine.pt/xurl/ind/0007575" TargetMode="External"/><Relationship Id="rId6" Type="http://schemas.openxmlformats.org/officeDocument/2006/relationships/hyperlink" Target="https://www.ine.pt/xportal/xmain?xpid=INE&amp;xpgid=ine_indicadores&amp;indOcorrCod=0010312&amp;xlang=pt&amp;contexto=bd&amp;selTab=tab2" TargetMode="External"/><Relationship Id="rId11" Type="http://schemas.openxmlformats.org/officeDocument/2006/relationships/hyperlink" Target="http://www.ine.pt/xurl/ind/0005418" TargetMode="External"/><Relationship Id="rId5" Type="http://schemas.openxmlformats.org/officeDocument/2006/relationships/hyperlink" Target="http://www.ine.pt/xurl/ind/0007579" TargetMode="External"/><Relationship Id="rId15" Type="http://schemas.openxmlformats.org/officeDocument/2006/relationships/hyperlink" Target="http://www.ine.pt/xurl/ind/0005419" TargetMode="External"/><Relationship Id="rId10" Type="http://schemas.openxmlformats.org/officeDocument/2006/relationships/hyperlink" Target="http://www.ine.pt/xurl/ind/0005429" TargetMode="External"/><Relationship Id="rId19" Type="http://schemas.openxmlformats.org/officeDocument/2006/relationships/printerSettings" Target="../printerSettings/printerSettings111.bin"/><Relationship Id="rId4" Type="http://schemas.openxmlformats.org/officeDocument/2006/relationships/hyperlink" Target="http://www.ine.pt/xurl/ind/0007578" TargetMode="External"/><Relationship Id="rId9" Type="http://schemas.openxmlformats.org/officeDocument/2006/relationships/hyperlink" Target="http://www.ine.pt/xurl/ind/0005426" TargetMode="External"/><Relationship Id="rId14" Type="http://schemas.openxmlformats.org/officeDocument/2006/relationships/hyperlink" Target="http://www.ine.pt/xurl/ind/0005430" TargetMode="External"/></Relationships>
</file>

<file path=xl/worksheets/_rels/sheet124.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25.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26.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27.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28.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29.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31.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32.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13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1.bin"/></Relationships>
</file>

<file path=xl/worksheets/_rels/sheet134.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2.bin"/></Relationships>
</file>

<file path=xl/worksheets/_rels/sheet135.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3.bin"/></Relationships>
</file>

<file path=xl/worksheets/_rels/sheet136.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hyperlink" Target="http://www.ine.pt/xurl/ind/0007985" TargetMode="External"/></Relationships>
</file>

<file path=xl/worksheets/_rels/sheet137.xml.rels><?xml version="1.0" encoding="UTF-8" standalone="yes"?>
<Relationships xmlns="http://schemas.openxmlformats.org/package/2006/relationships"><Relationship Id="rId8" Type="http://schemas.openxmlformats.org/officeDocument/2006/relationships/hyperlink" Target="http://www.ine.pt/xurl/ind/0008062" TargetMode="External"/><Relationship Id="rId13" Type="http://schemas.openxmlformats.org/officeDocument/2006/relationships/printerSettings" Target="../printerSettings/printerSettings124.bin"/><Relationship Id="rId3" Type="http://schemas.openxmlformats.org/officeDocument/2006/relationships/hyperlink" Target="http://www.ine.pt/xurl/ind/0008058" TargetMode="External"/><Relationship Id="rId7" Type="http://schemas.openxmlformats.org/officeDocument/2006/relationships/hyperlink" Target="http://www.ine.pt/xurl/ind/0008061" TargetMode="External"/><Relationship Id="rId12" Type="http://schemas.openxmlformats.org/officeDocument/2006/relationships/hyperlink" Target="http://www.ine.pt/xurl/ind/0008279" TargetMode="External"/><Relationship Id="rId2" Type="http://schemas.openxmlformats.org/officeDocument/2006/relationships/hyperlink" Target="http://www.ine.pt/xurl/ind/0008057" TargetMode="External"/><Relationship Id="rId1" Type="http://schemas.openxmlformats.org/officeDocument/2006/relationships/hyperlink" Target="http://www.ine.pt/xurl/ind/0007985" TargetMode="External"/><Relationship Id="rId6" Type="http://schemas.openxmlformats.org/officeDocument/2006/relationships/hyperlink" Target="http://www.ine.pt/xurl/ind/0008060" TargetMode="External"/><Relationship Id="rId11" Type="http://schemas.openxmlformats.org/officeDocument/2006/relationships/hyperlink" Target="http://www.ine.pt/xurl/ind/0008278" TargetMode="External"/><Relationship Id="rId5" Type="http://schemas.openxmlformats.org/officeDocument/2006/relationships/hyperlink" Target="http://www.ine.pt/xurl/ind/0008059" TargetMode="External"/><Relationship Id="rId10" Type="http://schemas.openxmlformats.org/officeDocument/2006/relationships/hyperlink" Target="http://www.ine.pt/xurl/ind/0008064" TargetMode="External"/><Relationship Id="rId4" Type="http://schemas.openxmlformats.org/officeDocument/2006/relationships/hyperlink" Target="http://www.ine.pt/xurl/ind/0008058" TargetMode="External"/><Relationship Id="rId9" Type="http://schemas.openxmlformats.org/officeDocument/2006/relationships/hyperlink" Target="http://www.ine.pt/xurl/ind/0008063" TargetMode="External"/><Relationship Id="rId14" Type="http://schemas.openxmlformats.org/officeDocument/2006/relationships/drawing" Target="../drawings/drawing14.xml"/></Relationships>
</file>

<file path=xl/worksheets/_rels/sheet138.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25.bin"/></Relationships>
</file>

<file path=xl/worksheets/_rels/sheet139.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printerSettings" Target="../printerSettings/printerSettings126.bin"/><Relationship Id="rId1" Type="http://schemas.openxmlformats.org/officeDocument/2006/relationships/hyperlink" Target="http://www.ine.pt/xurl/ind/0008057" TargetMode="Externa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40.xml.rels><?xml version="1.0" encoding="UTF-8" standalone="yes"?>
<Relationships xmlns="http://schemas.openxmlformats.org/package/2006/relationships"><Relationship Id="rId3" Type="http://schemas.openxmlformats.org/officeDocument/2006/relationships/printerSettings" Target="../printerSettings/printerSettings127.bin"/><Relationship Id="rId2" Type="http://schemas.openxmlformats.org/officeDocument/2006/relationships/hyperlink" Target="http://www.ine.pt/xurl/ind/0008058" TargetMode="External"/><Relationship Id="rId1" Type="http://schemas.openxmlformats.org/officeDocument/2006/relationships/hyperlink" Target="http://www.ine.pt/xurl/ind/0008058" TargetMode="External"/><Relationship Id="rId4" Type="http://schemas.openxmlformats.org/officeDocument/2006/relationships/drawing" Target="../drawings/drawing17.xml"/></Relationships>
</file>

<file path=xl/worksheets/_rels/sheet141.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printerSettings" Target="../printerSettings/printerSettings128.bin"/><Relationship Id="rId1" Type="http://schemas.openxmlformats.org/officeDocument/2006/relationships/hyperlink" Target="http://www.ine.pt/xurl/ind/0008059" TargetMode="External"/></Relationships>
</file>

<file path=xl/worksheets/_rels/sheet142.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29.bin"/></Relationships>
</file>

<file path=xl/worksheets/_rels/sheet143.xml.rels><?xml version="1.0" encoding="UTF-8" standalone="yes"?>
<Relationships xmlns="http://schemas.openxmlformats.org/package/2006/relationships"><Relationship Id="rId3" Type="http://schemas.openxmlformats.org/officeDocument/2006/relationships/drawing" Target="../drawings/drawing20.xml"/><Relationship Id="rId2" Type="http://schemas.openxmlformats.org/officeDocument/2006/relationships/printerSettings" Target="../printerSettings/printerSettings130.bin"/><Relationship Id="rId1" Type="http://schemas.openxmlformats.org/officeDocument/2006/relationships/hyperlink" Target="http://www.ine.pt/xurl/ind/0008060" TargetMode="External"/></Relationships>
</file>

<file path=xl/worksheets/_rels/sheet144.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31.bin"/></Relationships>
</file>

<file path=xl/worksheets/_rels/sheet145.xml.rels><?xml version="1.0" encoding="UTF-8" standalone="yes"?>
<Relationships xmlns="http://schemas.openxmlformats.org/package/2006/relationships"><Relationship Id="rId3" Type="http://schemas.openxmlformats.org/officeDocument/2006/relationships/drawing" Target="../drawings/drawing22.xml"/><Relationship Id="rId2" Type="http://schemas.openxmlformats.org/officeDocument/2006/relationships/printerSettings" Target="../printerSettings/printerSettings132.bin"/><Relationship Id="rId1" Type="http://schemas.openxmlformats.org/officeDocument/2006/relationships/hyperlink" Target="http://www.ine.pt/xurl/ind/0008061" TargetMode="External"/></Relationships>
</file>

<file path=xl/worksheets/_rels/sheet146.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33.bin"/></Relationships>
</file>

<file path=xl/worksheets/_rels/sheet147.xml.rels><?xml version="1.0" encoding="UTF-8" standalone="yes"?>
<Relationships xmlns="http://schemas.openxmlformats.org/package/2006/relationships"><Relationship Id="rId3" Type="http://schemas.openxmlformats.org/officeDocument/2006/relationships/drawing" Target="../drawings/drawing24.xml"/><Relationship Id="rId2" Type="http://schemas.openxmlformats.org/officeDocument/2006/relationships/printerSettings" Target="../printerSettings/printerSettings134.bin"/><Relationship Id="rId1" Type="http://schemas.openxmlformats.org/officeDocument/2006/relationships/hyperlink" Target="http://www.ine.pt/xurl/ind/0008062" TargetMode="External"/></Relationships>
</file>

<file path=xl/worksheets/_rels/sheet148.xml.rels><?xml version="1.0" encoding="UTF-8" standalone="yes"?>
<Relationships xmlns="http://schemas.openxmlformats.org/package/2006/relationships"><Relationship Id="rId3" Type="http://schemas.openxmlformats.org/officeDocument/2006/relationships/drawing" Target="../drawings/drawing25.xml"/><Relationship Id="rId2" Type="http://schemas.openxmlformats.org/officeDocument/2006/relationships/printerSettings" Target="../printerSettings/printerSettings135.bin"/><Relationship Id="rId1" Type="http://schemas.openxmlformats.org/officeDocument/2006/relationships/hyperlink" Target="http://www.ine.pt/xurl/ind/0008063" TargetMode="External"/></Relationships>
</file>

<file path=xl/worksheets/_rels/sheet149.xml.rels><?xml version="1.0" encoding="UTF-8" standalone="yes"?>
<Relationships xmlns="http://schemas.openxmlformats.org/package/2006/relationships"><Relationship Id="rId3" Type="http://schemas.openxmlformats.org/officeDocument/2006/relationships/drawing" Target="../drawings/drawing26.xml"/><Relationship Id="rId2" Type="http://schemas.openxmlformats.org/officeDocument/2006/relationships/printerSettings" Target="../printerSettings/printerSettings136.bin"/><Relationship Id="rId1" Type="http://schemas.openxmlformats.org/officeDocument/2006/relationships/hyperlink" Target="http://www.ine.pt/xurl/ind/0008278"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50.xml.rels><?xml version="1.0" encoding="UTF-8" standalone="yes"?>
<Relationships xmlns="http://schemas.openxmlformats.org/package/2006/relationships"><Relationship Id="rId3" Type="http://schemas.openxmlformats.org/officeDocument/2006/relationships/drawing" Target="../drawings/drawing27.xml"/><Relationship Id="rId2" Type="http://schemas.openxmlformats.org/officeDocument/2006/relationships/printerSettings" Target="../printerSettings/printerSettings137.bin"/><Relationship Id="rId1" Type="http://schemas.openxmlformats.org/officeDocument/2006/relationships/hyperlink" Target="http://www.ine.pt/xurl/ind/0008279" TargetMode="External"/></Relationships>
</file>

<file path=xl/worksheets/_rels/sheet151.xml.rels><?xml version="1.0" encoding="UTF-8" standalone="yes"?>
<Relationships xmlns="http://schemas.openxmlformats.org/package/2006/relationships"><Relationship Id="rId3" Type="http://schemas.openxmlformats.org/officeDocument/2006/relationships/drawing" Target="../drawings/drawing28.xml"/><Relationship Id="rId2" Type="http://schemas.openxmlformats.org/officeDocument/2006/relationships/printerSettings" Target="../printerSettings/printerSettings138.bin"/><Relationship Id="rId1" Type="http://schemas.openxmlformats.org/officeDocument/2006/relationships/hyperlink" Target="http://www.ine.pt/xurl/ind/0008064" TargetMode="Externa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3" Type="http://schemas.openxmlformats.org/officeDocument/2006/relationships/printerSettings" Target="../printerSettings/printerSettings41.bin"/><Relationship Id="rId2" Type="http://schemas.openxmlformats.org/officeDocument/2006/relationships/hyperlink" Target="https://eur03.safelinks.protection.outlook.com/?url=https%3A%2F%2Fwww.ine.pt%2Fxportal%2Fxmain%3Fxpid%3DINE%26xpgid%3Dine_indicadores%26indOcorrCod%3D0001031%26contexto%3Dbd%26selTab%3Dtab2&amp;data=04%7C01%7Cteresa.saraiva%40ine.pt%7C1315c7c41223469aa1b408d9826a697a%7C71940a8652bd4ed389b7e0a7cd704043%7C0%7C0%7C637684215804954114%7CUnknown%7CTWFpbGZsb3d8eyJWIjoiMC4wLjAwMDAiLCJQIjoiV2luMzIiLCJBTiI6Ik1haWwiLCJXVCI6Mn0%3D%7C1000&amp;sdata=LkRpXlxRjcD4iCZzkM1MQjwGSS2y9WmCkCvQPEHH3xw%3D&amp;reserved=0" TargetMode="External"/><Relationship Id="rId1" Type="http://schemas.openxmlformats.org/officeDocument/2006/relationships/hyperlink" Target="https://eur03.safelinks.protection.outlook.com/?url=https%3A%2F%2Fwww.ine.pt%2Fxportal%2Fxmain%3Fxpid%3DINE%26xpgid%3Dine_indicadores%26indOcorrCod%3D0001032%26contexto%3Dbd%26selTab%3Dtab2&amp;data=04%7C01%7Cteresa.saraiva%40ine.pt%7C1315c7c41223469aa1b408d9826a697a%7C71940a8652bd4ed389b7e0a7cd704043%7C0%7C0%7C637684215804954114%7CUnknown%7CTWFpbGZsb3d8eyJWIjoiMC4wLjAwMDAiLCJQIjoiV2luMzIiLCJBTiI6Ik1haWwiLCJXVCI6Mn0%3D%7C1000&amp;sdata=Drx1aFih3asmxcM%2BOjwsRIUE6cgdKk6mhFjjdCScIfQ%3D&amp;reserved=0" TargetMode="External"/></Relationships>
</file>

<file path=xl/worksheets/_rels/sheet44.xml.rels><?xml version="1.0" encoding="UTF-8" standalone="yes"?>
<Relationships xmlns="http://schemas.openxmlformats.org/package/2006/relationships"><Relationship Id="rId1" Type="http://schemas.openxmlformats.org/officeDocument/2006/relationships/hyperlink" Target="https://eur03.safelinks.protection.outlook.com/?url=https%3A%2F%2Fwww.ine.pt%2Fxportal%2Fxmain%3Fxpid%3DINE%26xpgid%3Dine_indicadores%26indOcorrCod%3D0006678%26contexto%3Dbd%26selTab%3Dtab2&amp;data=04%7C01%7Cteresa.saraiva%40ine.pt%7C1315c7c41223469aa1b408d9826a697a%7C71940a8652bd4ed389b7e0a7cd704043%7C0%7C0%7C637684215804964066%7CUnknown%7CTWFpbGZsb3d8eyJWIjoiMC4wLjAwMDAiLCJQIjoiV2luMzIiLCJBTiI6Ik1haWwiLCJXVCI6Mn0%3D%7C1000&amp;sdata=6Bpeg927taKHLI2Yr7BHGVjSb0kd0zVs46tBLRkA7J4%3D&amp;reserved=0" TargetMode="Externa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9.xml.rels><?xml version="1.0" encoding="UTF-8" standalone="yes"?>
<Relationships xmlns="http://schemas.openxmlformats.org/package/2006/relationships"><Relationship Id="rId2" Type="http://schemas.openxmlformats.org/officeDocument/2006/relationships/printerSettings" Target="../printerSettings/printerSettings46.bin"/><Relationship Id="rId1" Type="http://schemas.openxmlformats.org/officeDocument/2006/relationships/hyperlink" Target="http://www.ine.pt/xurl/ind/0007518"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printerSettings" Target="../printerSettings/printerSettings47.bin"/><Relationship Id="rId1" Type="http://schemas.openxmlformats.org/officeDocument/2006/relationships/hyperlink" Target="http://www.ine.pt/xurl/ind/0007518" TargetMode="External"/></Relationships>
</file>

<file path=xl/worksheets/_rels/sheet51.xml.rels><?xml version="1.0" encoding="UTF-8" standalone="yes"?>
<Relationships xmlns="http://schemas.openxmlformats.org/package/2006/relationships"><Relationship Id="rId2" Type="http://schemas.openxmlformats.org/officeDocument/2006/relationships/printerSettings" Target="../printerSettings/printerSettings48.bin"/><Relationship Id="rId1" Type="http://schemas.openxmlformats.org/officeDocument/2006/relationships/hyperlink" Target="http://www.ine.pt/xurl/ind/0008565" TargetMode="External"/></Relationships>
</file>

<file path=xl/worksheets/_rels/sheet52.xml.rels><?xml version="1.0" encoding="UTF-8" standalone="yes"?>
<Relationships xmlns="http://schemas.openxmlformats.org/package/2006/relationships"><Relationship Id="rId2" Type="http://schemas.openxmlformats.org/officeDocument/2006/relationships/printerSettings" Target="../printerSettings/printerSettings49.bin"/><Relationship Id="rId1" Type="http://schemas.openxmlformats.org/officeDocument/2006/relationships/hyperlink" Target="http://www.ine.pt/xurl/ind/0007518" TargetMode="External"/></Relationships>
</file>

<file path=xl/worksheets/_rels/sheet53.xml.rels><?xml version="1.0" encoding="UTF-8" standalone="yes"?>
<Relationships xmlns="http://schemas.openxmlformats.org/package/2006/relationships"><Relationship Id="rId3" Type="http://schemas.openxmlformats.org/officeDocument/2006/relationships/hyperlink" Target="http://www.ine.pt/xurl/ind/0007520" TargetMode="External"/><Relationship Id="rId2" Type="http://schemas.openxmlformats.org/officeDocument/2006/relationships/hyperlink" Target="http://www.ine.pt/xurl/ind/0007519" TargetMode="External"/><Relationship Id="rId1" Type="http://schemas.openxmlformats.org/officeDocument/2006/relationships/hyperlink" Target="http://www.ine.pt/xurl/ind/0007518" TargetMode="External"/><Relationship Id="rId5" Type="http://schemas.openxmlformats.org/officeDocument/2006/relationships/printerSettings" Target="../printerSettings/printerSettings50.bin"/><Relationship Id="rId4" Type="http://schemas.openxmlformats.org/officeDocument/2006/relationships/hyperlink" Target="http://www.ine.pt/xurl/ind/0007521" TargetMode="External"/></Relationships>
</file>

<file path=xl/worksheets/_rels/sheet54.xml.rels><?xml version="1.0" encoding="UTF-8" standalone="yes"?>
<Relationships xmlns="http://schemas.openxmlformats.org/package/2006/relationships"><Relationship Id="rId3" Type="http://schemas.openxmlformats.org/officeDocument/2006/relationships/hyperlink" Target="http://www.ine.pt/xurl/ind/0008567" TargetMode="External"/><Relationship Id="rId2" Type="http://schemas.openxmlformats.org/officeDocument/2006/relationships/hyperlink" Target="http://www.ine.pt/xurl/ind/0008566" TargetMode="External"/><Relationship Id="rId1" Type="http://schemas.openxmlformats.org/officeDocument/2006/relationships/hyperlink" Target="http://www.ine.pt/xurl/ind/0008565" TargetMode="External"/><Relationship Id="rId5" Type="http://schemas.openxmlformats.org/officeDocument/2006/relationships/hyperlink" Target="https://www.ine.pt/xportal/xmain?xpid=INE&amp;xpgid=ine_indicadores&amp;indOcorrCod=0008570&amp;contexto=bd&amp;selTab=tab2" TargetMode="External"/><Relationship Id="rId4" Type="http://schemas.openxmlformats.org/officeDocument/2006/relationships/hyperlink" Target="http://www.ine.pt/xurl/ind/0008568" TargetMode="External"/></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7.xml.rels><?xml version="1.0" encoding="UTF-8" standalone="yes"?>
<Relationships xmlns="http://schemas.openxmlformats.org/package/2006/relationships"><Relationship Id="rId2" Type="http://schemas.openxmlformats.org/officeDocument/2006/relationships/printerSettings" Target="../printerSettings/printerSettings52.bin"/><Relationship Id="rId1" Type="http://schemas.openxmlformats.org/officeDocument/2006/relationships/hyperlink" Target="http://www.ine.pt/xurl/ind/0007522" TargetMode="External"/></Relationships>
</file>

<file path=xl/worksheets/_rels/sheet58.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53.bin"/><Relationship Id="rId1" Type="http://schemas.openxmlformats.org/officeDocument/2006/relationships/hyperlink" Target="http://www.ine.pt/xurl/ind/0008569" TargetMode="External"/></Relationships>
</file>

<file path=xl/worksheets/_rels/sheet59.xml.rels><?xml version="1.0" encoding="UTF-8" standalone="yes"?>
<Relationships xmlns="http://schemas.openxmlformats.org/package/2006/relationships"><Relationship Id="rId2" Type="http://schemas.openxmlformats.org/officeDocument/2006/relationships/printerSettings" Target="../printerSettings/printerSettings54.bin"/><Relationship Id="rId1" Type="http://schemas.openxmlformats.org/officeDocument/2006/relationships/hyperlink" Target="http://www.ine.pt/xurl/ind/0007523" TargetMode="External"/></Relationships>
</file>

<file path=xl/worksheets/_rels/sheet6.xml.rels><?xml version="1.0" encoding="UTF-8" standalone="yes"?>
<Relationships xmlns="http://schemas.openxmlformats.org/package/2006/relationships"><Relationship Id="rId3" Type="http://schemas.openxmlformats.org/officeDocument/2006/relationships/hyperlink" Target="https://www.ine.pt/xportal/xmain?xpid=INE&amp;xpgid=ine_indicadores&amp;indOcorrCod=0010096&amp;xlang=pt&amp;contexto=bd&amp;selTab=tab2" TargetMode="External"/><Relationship Id="rId2" Type="http://schemas.openxmlformats.org/officeDocument/2006/relationships/hyperlink" Target="https://www.ine.pt/xportal/xmain?xpid=INE&amp;xpgid=ine_indicadores&amp;indOcorrCod=0010097&amp;xlang=pt&amp;contexto=bd&amp;selTab=tab2" TargetMode="External"/><Relationship Id="rId1" Type="http://schemas.openxmlformats.org/officeDocument/2006/relationships/hyperlink" Target="https://www.ine.pt/xportal/xmain?xpid=INE&amp;xpgid=ine_indicadores&amp;indOcorrCod=0010095&amp;xlang=pt&amp;contexto=bd&amp;selTab=tab2" TargetMode="External"/><Relationship Id="rId4"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64.xml.rels><?xml version="1.0" encoding="UTF-8" standalone="yes"?>
<Relationships xmlns="http://schemas.openxmlformats.org/package/2006/relationships"><Relationship Id="rId1" Type="http://schemas.openxmlformats.org/officeDocument/2006/relationships/hyperlink" Target="http://www.ine.pt/xurl/ind/0007518" TargetMode="External"/></Relationships>
</file>

<file path=xl/worksheets/_rels/sheet65.xml.rels><?xml version="1.0" encoding="UTF-8" standalone="yes"?>
<Relationships xmlns="http://schemas.openxmlformats.org/package/2006/relationships"><Relationship Id="rId2" Type="http://schemas.openxmlformats.org/officeDocument/2006/relationships/printerSettings" Target="../printerSettings/printerSettings58.bin"/><Relationship Id="rId1" Type="http://schemas.openxmlformats.org/officeDocument/2006/relationships/hyperlink" Target="http://www.ine.pt/xurl/ind/0007518" TargetMode="External"/></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7.xml.rels><?xml version="1.0" encoding="UTF-8" standalone="yes"?>
<Relationships xmlns="http://schemas.openxmlformats.org/package/2006/relationships"><Relationship Id="rId1" Type="http://schemas.openxmlformats.org/officeDocument/2006/relationships/hyperlink" Target="http://www.ine.pt/xurl/ind/0007518" TargetMode="External"/></Relationships>
</file>

<file path=xl/worksheets/_rels/sheet68.xml.rels><?xml version="1.0" encoding="UTF-8" standalone="yes"?>
<Relationships xmlns="http://schemas.openxmlformats.org/package/2006/relationships"><Relationship Id="rId2" Type="http://schemas.openxmlformats.org/officeDocument/2006/relationships/printerSettings" Target="../printerSettings/printerSettings60.bin"/><Relationship Id="rId1" Type="http://schemas.openxmlformats.org/officeDocument/2006/relationships/hyperlink" Target="http://www.ine.pt/xurl/ind/0008859" TargetMode="External"/></Relationships>
</file>

<file path=xl/worksheets/_rels/sheet69.xml.rels><?xml version="1.0" encoding="UTF-8" standalone="yes"?>
<Relationships xmlns="http://schemas.openxmlformats.org/package/2006/relationships"><Relationship Id="rId2" Type="http://schemas.openxmlformats.org/officeDocument/2006/relationships/printerSettings" Target="../printerSettings/printerSettings61.bin"/><Relationship Id="rId1" Type="http://schemas.openxmlformats.org/officeDocument/2006/relationships/hyperlink" Target="http://www.ine.pt/xurl/ind/0008859"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printerSettings" Target="../printerSettings/printerSettings62.bin"/><Relationship Id="rId1" Type="http://schemas.openxmlformats.org/officeDocument/2006/relationships/hyperlink" Target="http://www.ine.pt/xurl/ind/0008859" TargetMode="External"/></Relationships>
</file>

<file path=xl/worksheets/_rels/sheet71.xml.rels><?xml version="1.0" encoding="UTF-8" standalone="yes"?>
<Relationships xmlns="http://schemas.openxmlformats.org/package/2006/relationships"><Relationship Id="rId2" Type="http://schemas.openxmlformats.org/officeDocument/2006/relationships/printerSettings" Target="../printerSettings/printerSettings63.bin"/><Relationship Id="rId1" Type="http://schemas.openxmlformats.org/officeDocument/2006/relationships/hyperlink" Target="http://www.ine.pt/xurl/ind/0008859" TargetMode="External"/></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75.xml.rels><?xml version="1.0" encoding="UTF-8" standalone="yes"?>
<Relationships xmlns="http://schemas.openxmlformats.org/package/2006/relationships"><Relationship Id="rId3" Type="http://schemas.openxmlformats.org/officeDocument/2006/relationships/hyperlink" Target="http://www.ine.pt/xurl/ind/0008241" TargetMode="External"/><Relationship Id="rId2" Type="http://schemas.openxmlformats.org/officeDocument/2006/relationships/hyperlink" Target="http://www.ine.pt/xurl/ind/0008240" TargetMode="External"/><Relationship Id="rId1" Type="http://schemas.openxmlformats.org/officeDocument/2006/relationships/hyperlink" Target="http://www.ine.pt/xurl/ind/0008239" TargetMode="External"/><Relationship Id="rId5" Type="http://schemas.openxmlformats.org/officeDocument/2006/relationships/printerSettings" Target="../printerSettings/printerSettings66.bin"/><Relationship Id="rId4" Type="http://schemas.openxmlformats.org/officeDocument/2006/relationships/hyperlink" Target="http://www.ine.pt/xurl/ind/0008242" TargetMode="External"/></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78.xml.rels><?xml version="1.0" encoding="UTF-8" standalone="yes"?>
<Relationships xmlns="http://schemas.openxmlformats.org/package/2006/relationships"><Relationship Id="rId2" Type="http://schemas.openxmlformats.org/officeDocument/2006/relationships/printerSettings" Target="../printerSettings/printerSettings68.bin"/><Relationship Id="rId1" Type="http://schemas.openxmlformats.org/officeDocument/2006/relationships/hyperlink" Target="http://www.ine.pt/xurl/ind/0008241" TargetMode="External"/></Relationships>
</file>

<file path=xl/worksheets/_rels/sheet79.xml.rels><?xml version="1.0" encoding="UTF-8" standalone="yes"?>
<Relationships xmlns="http://schemas.openxmlformats.org/package/2006/relationships"><Relationship Id="rId2" Type="http://schemas.openxmlformats.org/officeDocument/2006/relationships/printerSettings" Target="../printerSettings/printerSettings69.bin"/><Relationship Id="rId1" Type="http://schemas.openxmlformats.org/officeDocument/2006/relationships/hyperlink" Target="http://www.ine.pt/xurl/ind/0008239"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printerSettings" Target="../printerSettings/printerSettings70.bin"/><Relationship Id="rId1" Type="http://schemas.openxmlformats.org/officeDocument/2006/relationships/hyperlink" Target="http://www.ine.pt/xurl/ind/0008241" TargetMode="External"/></Relationships>
</file>

<file path=xl/worksheets/_rels/sheet81.xml.rels><?xml version="1.0" encoding="UTF-8" standalone="yes"?>
<Relationships xmlns="http://schemas.openxmlformats.org/package/2006/relationships"><Relationship Id="rId2" Type="http://schemas.openxmlformats.org/officeDocument/2006/relationships/printerSettings" Target="../printerSettings/printerSettings71.bin"/><Relationship Id="rId1" Type="http://schemas.openxmlformats.org/officeDocument/2006/relationships/hyperlink" Target="http://www.ine.pt/xurl/ind/0008239" TargetMode="External"/></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84.xml.rels><?xml version="1.0" encoding="UTF-8" standalone="yes"?>
<Relationships xmlns="http://schemas.openxmlformats.org/package/2006/relationships"><Relationship Id="rId2" Type="http://schemas.openxmlformats.org/officeDocument/2006/relationships/printerSettings" Target="../printerSettings/printerSettings74.bin"/><Relationship Id="rId1" Type="http://schemas.openxmlformats.org/officeDocument/2006/relationships/hyperlink" Target="http://www.ine.pt/xurl/ind/0003765" TargetMode="External"/></Relationships>
</file>

<file path=xl/worksheets/_rels/sheet85.xml.rels><?xml version="1.0" encoding="UTF-8" standalone="yes"?>
<Relationships xmlns="http://schemas.openxmlformats.org/package/2006/relationships"><Relationship Id="rId2" Type="http://schemas.openxmlformats.org/officeDocument/2006/relationships/printerSettings" Target="../printerSettings/printerSettings75.bin"/><Relationship Id="rId1" Type="http://schemas.openxmlformats.org/officeDocument/2006/relationships/hyperlink" Target="http://www.ine.pt/xurl/ind/0008629" TargetMode="External"/></Relationships>
</file>

<file path=xl/worksheets/_rels/sheet86.xml.rels><?xml version="1.0" encoding="UTF-8" standalone="yes"?>
<Relationships xmlns="http://schemas.openxmlformats.org/package/2006/relationships"><Relationship Id="rId3" Type="http://schemas.openxmlformats.org/officeDocument/2006/relationships/hyperlink" Target="http://www.ine.pt/xurl/ind/0008630" TargetMode="External"/><Relationship Id="rId2" Type="http://schemas.openxmlformats.org/officeDocument/2006/relationships/hyperlink" Target="http://www.ine.pt/xurl/ind/0008631" TargetMode="External"/><Relationship Id="rId1" Type="http://schemas.openxmlformats.org/officeDocument/2006/relationships/hyperlink" Target="http://www.ine.pt/xurl/ind/0008629" TargetMode="External"/><Relationship Id="rId6" Type="http://schemas.openxmlformats.org/officeDocument/2006/relationships/printerSettings" Target="../printerSettings/printerSettings76.bin"/><Relationship Id="rId5" Type="http://schemas.openxmlformats.org/officeDocument/2006/relationships/hyperlink" Target="http://www.ine.pt/xurl/ind/0003771" TargetMode="External"/><Relationship Id="rId4" Type="http://schemas.openxmlformats.org/officeDocument/2006/relationships/hyperlink" Target="http://www.ine.pt/xurl/ind/0008632" TargetMode="External"/></Relationships>
</file>

<file path=xl/worksheets/_rels/sheet87.xml.rels><?xml version="1.0" encoding="UTF-8" standalone="yes"?>
<Relationships xmlns="http://schemas.openxmlformats.org/package/2006/relationships"><Relationship Id="rId3" Type="http://schemas.openxmlformats.org/officeDocument/2006/relationships/hyperlink" Target="http://www.ine.pt/xurl/ind/0003766" TargetMode="External"/><Relationship Id="rId2" Type="http://schemas.openxmlformats.org/officeDocument/2006/relationships/hyperlink" Target="http://www.ine.pt/xurl/ind/0003768" TargetMode="External"/><Relationship Id="rId1" Type="http://schemas.openxmlformats.org/officeDocument/2006/relationships/hyperlink" Target="http://www.ine.pt/xurl/ind/0003765" TargetMode="External"/><Relationship Id="rId6" Type="http://schemas.openxmlformats.org/officeDocument/2006/relationships/printerSettings" Target="../printerSettings/printerSettings77.bin"/><Relationship Id="rId5" Type="http://schemas.openxmlformats.org/officeDocument/2006/relationships/hyperlink" Target="http://www.ine.pt/xurl/ind/0003767" TargetMode="External"/><Relationship Id="rId4" Type="http://schemas.openxmlformats.org/officeDocument/2006/relationships/hyperlink" Target="http://www.ine.pt/xurl/ind/0003769" TargetMode="External"/></Relationships>
</file>

<file path=xl/worksheets/_rels/sheet88.xml.rels><?xml version="1.0" encoding="UTF-8" standalone="yes"?>
<Relationships xmlns="http://schemas.openxmlformats.org/package/2006/relationships"><Relationship Id="rId3" Type="http://schemas.openxmlformats.org/officeDocument/2006/relationships/printerSettings" Target="../printerSettings/printerSettings78.bin"/><Relationship Id="rId2" Type="http://schemas.openxmlformats.org/officeDocument/2006/relationships/hyperlink" Target="http://www.ine.pt/xurl/ind/0008631" TargetMode="External"/><Relationship Id="rId1" Type="http://schemas.openxmlformats.org/officeDocument/2006/relationships/hyperlink" Target="http://www.ine.pt/xurl/ind/0008629" TargetMode="External"/></Relationships>
</file>

<file path=xl/worksheets/_rels/sheet89.xml.rels><?xml version="1.0" encoding="UTF-8" standalone="yes"?>
<Relationships xmlns="http://schemas.openxmlformats.org/package/2006/relationships"><Relationship Id="rId3" Type="http://schemas.openxmlformats.org/officeDocument/2006/relationships/printerSettings" Target="../printerSettings/printerSettings79.bin"/><Relationship Id="rId2" Type="http://schemas.openxmlformats.org/officeDocument/2006/relationships/hyperlink" Target="http://www.ine.pt/xurl/ind/0003766" TargetMode="External"/><Relationship Id="rId1" Type="http://schemas.openxmlformats.org/officeDocument/2006/relationships/hyperlink" Target="http://www.ine.pt/xurl/ind/0003765" TargetMode="Externa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3" Type="http://schemas.openxmlformats.org/officeDocument/2006/relationships/printerSettings" Target="../printerSettings/printerSettings80.bin"/><Relationship Id="rId2" Type="http://schemas.openxmlformats.org/officeDocument/2006/relationships/hyperlink" Target="http://www.ine.pt/xurl/ind/0004135" TargetMode="External"/><Relationship Id="rId1" Type="http://schemas.openxmlformats.org/officeDocument/2006/relationships/hyperlink" Target="http://www.ine.pt/xurl/ind/0008629" TargetMode="External"/></Relationships>
</file>

<file path=xl/worksheets/_rels/sheet91.xml.rels><?xml version="1.0" encoding="UTF-8" standalone="yes"?>
<Relationships xmlns="http://schemas.openxmlformats.org/package/2006/relationships"><Relationship Id="rId3" Type="http://schemas.openxmlformats.org/officeDocument/2006/relationships/printerSettings" Target="../printerSettings/printerSettings81.bin"/><Relationship Id="rId2" Type="http://schemas.openxmlformats.org/officeDocument/2006/relationships/hyperlink" Target="http://www.ine.pt/xurl/ind/0004135" TargetMode="External"/><Relationship Id="rId1" Type="http://schemas.openxmlformats.org/officeDocument/2006/relationships/hyperlink" Target="http://www.ine.pt/xurl/ind/0003765" TargetMode="External"/></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82.bin"/></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95.xml.rels><?xml version="1.0" encoding="UTF-8" standalone="yes"?>
<Relationships xmlns="http://schemas.openxmlformats.org/package/2006/relationships"><Relationship Id="rId3" Type="http://schemas.openxmlformats.org/officeDocument/2006/relationships/printerSettings" Target="../printerSettings/printerSettings85.bin"/><Relationship Id="rId2" Type="http://schemas.openxmlformats.org/officeDocument/2006/relationships/hyperlink" Target="http://www.ine.pt/xurl/ind/0004135" TargetMode="External"/><Relationship Id="rId1" Type="http://schemas.openxmlformats.org/officeDocument/2006/relationships/hyperlink" Target="http://www.ine.pt/xurl/ind/0008629" TargetMode="External"/></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97.xml.rels><?xml version="1.0" encoding="UTF-8" standalone="yes"?>
<Relationships xmlns="http://schemas.openxmlformats.org/package/2006/relationships"><Relationship Id="rId3" Type="http://schemas.openxmlformats.org/officeDocument/2006/relationships/printerSettings" Target="../printerSettings/printerSettings87.bin"/><Relationship Id="rId2" Type="http://schemas.openxmlformats.org/officeDocument/2006/relationships/hyperlink" Target="http://www.ine.pt/xurl/ind/0004135" TargetMode="External"/><Relationship Id="rId1" Type="http://schemas.openxmlformats.org/officeDocument/2006/relationships/hyperlink" Target="http://www.ine.pt/xurl/ind/0003765" TargetMode="External"/></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99.xml.rels><?xml version="1.0" encoding="UTF-8" standalone="yes"?>
<Relationships xmlns="http://schemas.openxmlformats.org/package/2006/relationships"><Relationship Id="rId2" Type="http://schemas.openxmlformats.org/officeDocument/2006/relationships/printerSettings" Target="../printerSettings/printerSettings89.bin"/><Relationship Id="rId1" Type="http://schemas.openxmlformats.org/officeDocument/2006/relationships/hyperlink" Target="http://www.ine.pt/xurl/ind/0003765"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A98603-790D-4BDA-B91E-900071109F09}">
  <dimension ref="A1:V184"/>
  <sheetViews>
    <sheetView tabSelected="1" zoomScale="90" zoomScaleNormal="90" workbookViewId="0">
      <selection sqref="A1:O1"/>
    </sheetView>
  </sheetViews>
  <sheetFormatPr defaultRowHeight="15" x14ac:dyDescent="0.2"/>
  <cols>
    <col min="1" max="16384" width="9.140625" style="2020"/>
  </cols>
  <sheetData>
    <row r="1" spans="1:22" ht="17.25" customHeight="1" x14ac:dyDescent="0.2">
      <c r="A1" s="2045" t="s">
        <v>550</v>
      </c>
      <c r="B1" s="2045"/>
      <c r="C1" s="2045"/>
      <c r="D1" s="2045"/>
      <c r="E1" s="2045"/>
      <c r="F1" s="2045"/>
      <c r="G1" s="2045"/>
      <c r="H1" s="2045"/>
      <c r="I1" s="2045"/>
      <c r="J1" s="2045"/>
      <c r="K1" s="2045"/>
      <c r="L1" s="2045"/>
      <c r="M1" s="2045"/>
      <c r="N1" s="2045"/>
      <c r="O1" s="2045"/>
      <c r="P1" s="2019"/>
      <c r="Q1" s="2019"/>
      <c r="R1" s="2019"/>
      <c r="S1" s="2019"/>
      <c r="T1" s="2019"/>
      <c r="U1" s="2019"/>
      <c r="V1" s="2019"/>
    </row>
    <row r="2" spans="1:22" ht="6.75" customHeight="1" x14ac:dyDescent="0.2">
      <c r="A2" s="2019"/>
    </row>
    <row r="3" spans="1:22" ht="15.75" x14ac:dyDescent="0.2">
      <c r="A3" s="2042" t="s">
        <v>273</v>
      </c>
      <c r="B3" s="2042"/>
      <c r="C3" s="2042"/>
      <c r="D3" s="2042"/>
      <c r="E3" s="2042"/>
      <c r="F3" s="2042"/>
      <c r="G3" s="2042"/>
      <c r="H3" s="2042"/>
      <c r="I3" s="2042"/>
      <c r="J3" s="2042"/>
      <c r="K3" s="2042"/>
      <c r="L3" s="2042"/>
      <c r="M3" s="2042"/>
      <c r="N3" s="2042"/>
      <c r="O3" s="2042"/>
      <c r="P3" s="2019"/>
      <c r="Q3" s="2019"/>
      <c r="R3" s="2019"/>
      <c r="S3" s="2019"/>
      <c r="T3" s="2019"/>
      <c r="U3" s="2019"/>
      <c r="V3" s="2019"/>
    </row>
    <row r="4" spans="1:22" s="2026" customFormat="1" x14ac:dyDescent="0.2">
      <c r="A4" s="2021" t="s">
        <v>273</v>
      </c>
    </row>
    <row r="5" spans="1:22" s="2026" customFormat="1" x14ac:dyDescent="0.2">
      <c r="A5" s="2021" t="s">
        <v>274</v>
      </c>
    </row>
    <row r="6" spans="1:22" s="2026" customFormat="1" x14ac:dyDescent="0.2">
      <c r="A6" s="2021" t="s">
        <v>275</v>
      </c>
    </row>
    <row r="7" spans="1:22" s="2026" customFormat="1" x14ac:dyDescent="0.2">
      <c r="A7" s="2021" t="s">
        <v>276</v>
      </c>
    </row>
    <row r="8" spans="1:22" x14ac:dyDescent="0.2">
      <c r="A8" s="2021"/>
    </row>
    <row r="9" spans="1:22" x14ac:dyDescent="0.2">
      <c r="A9" s="2042" t="s">
        <v>1923</v>
      </c>
      <c r="B9" s="2042"/>
      <c r="C9" s="2042"/>
      <c r="D9" s="2042"/>
      <c r="E9" s="2042"/>
      <c r="F9" s="2042"/>
      <c r="G9" s="2042"/>
      <c r="H9" s="2042"/>
      <c r="I9" s="2042"/>
      <c r="J9" s="2042"/>
      <c r="K9" s="2042"/>
      <c r="L9" s="2042"/>
      <c r="M9" s="2042"/>
      <c r="N9" s="2042"/>
      <c r="O9" s="2042"/>
    </row>
    <row r="10" spans="1:22" x14ac:dyDescent="0.2">
      <c r="A10" s="2044" t="s">
        <v>1924</v>
      </c>
      <c r="B10" s="2044"/>
      <c r="C10" s="2044"/>
      <c r="D10" s="2044"/>
      <c r="E10" s="2044"/>
      <c r="F10" s="2044"/>
      <c r="G10" s="2044"/>
      <c r="H10" s="2044"/>
      <c r="I10" s="2044"/>
      <c r="J10" s="2044"/>
      <c r="K10" s="2044"/>
      <c r="L10" s="2044"/>
      <c r="M10" s="2044"/>
      <c r="N10" s="2044"/>
      <c r="O10" s="2044"/>
    </row>
    <row r="11" spans="1:22" x14ac:dyDescent="0.2">
      <c r="A11" s="2021" t="s">
        <v>357</v>
      </c>
    </row>
    <row r="12" spans="1:22" ht="6.75" customHeight="1" x14ac:dyDescent="0.2">
      <c r="A12" s="2021"/>
    </row>
    <row r="13" spans="1:22" x14ac:dyDescent="0.2">
      <c r="A13" s="2044" t="s">
        <v>1925</v>
      </c>
      <c r="B13" s="2044"/>
      <c r="C13" s="2044"/>
      <c r="D13" s="2044"/>
      <c r="E13" s="2044"/>
      <c r="F13" s="2044"/>
      <c r="G13" s="2044"/>
      <c r="H13" s="2044"/>
      <c r="I13" s="2044"/>
      <c r="J13" s="2044"/>
      <c r="K13" s="2044"/>
      <c r="L13" s="2044"/>
      <c r="M13" s="2044"/>
      <c r="N13" s="2044"/>
      <c r="O13" s="2044"/>
    </row>
    <row r="14" spans="1:22" x14ac:dyDescent="0.2">
      <c r="A14" s="2021" t="s">
        <v>358</v>
      </c>
    </row>
    <row r="15" spans="1:22" x14ac:dyDescent="0.2">
      <c r="A15" s="2021"/>
    </row>
    <row r="16" spans="1:22" x14ac:dyDescent="0.2">
      <c r="A16" s="2042" t="s">
        <v>1922</v>
      </c>
      <c r="B16" s="2042"/>
      <c r="C16" s="2042"/>
      <c r="D16" s="2042"/>
      <c r="E16" s="2042"/>
      <c r="F16" s="2042"/>
      <c r="G16" s="2042"/>
      <c r="H16" s="2042"/>
      <c r="I16" s="2042"/>
      <c r="J16" s="2042"/>
      <c r="K16" s="2042"/>
      <c r="L16" s="2042"/>
      <c r="M16" s="2042"/>
      <c r="N16" s="2042"/>
      <c r="O16" s="2042"/>
    </row>
    <row r="17" spans="1:22" x14ac:dyDescent="0.2">
      <c r="A17" s="2021" t="s">
        <v>539</v>
      </c>
    </row>
    <row r="18" spans="1:22" x14ac:dyDescent="0.2">
      <c r="A18" s="2021" t="s">
        <v>538</v>
      </c>
    </row>
    <row r="19" spans="1:22" x14ac:dyDescent="0.2">
      <c r="A19" s="2021" t="s">
        <v>540</v>
      </c>
    </row>
    <row r="20" spans="1:22" x14ac:dyDescent="0.2">
      <c r="A20" s="2021" t="s">
        <v>541</v>
      </c>
    </row>
    <row r="21" spans="1:22" x14ac:dyDescent="0.2">
      <c r="A21" s="2021" t="s">
        <v>549</v>
      </c>
    </row>
    <row r="22" spans="1:22" s="2024" customFormat="1" ht="30" customHeight="1" x14ac:dyDescent="0.2">
      <c r="A22" s="2046" t="s">
        <v>542</v>
      </c>
      <c r="B22" s="2046"/>
      <c r="C22" s="2046"/>
      <c r="D22" s="2046"/>
      <c r="E22" s="2046"/>
      <c r="F22" s="2046"/>
      <c r="G22" s="2046"/>
      <c r="H22" s="2046"/>
      <c r="I22" s="2046"/>
      <c r="J22" s="2046"/>
      <c r="K22" s="2046"/>
      <c r="L22" s="2046"/>
      <c r="M22" s="2046"/>
      <c r="N22" s="2046"/>
      <c r="O22" s="2046"/>
      <c r="P22" s="2046"/>
      <c r="Q22" s="2046"/>
      <c r="R22" s="2046"/>
      <c r="S22" s="2046"/>
      <c r="T22" s="2046"/>
      <c r="U22" s="2046"/>
      <c r="V22" s="2046"/>
    </row>
    <row r="23" spans="1:22" x14ac:dyDescent="0.2">
      <c r="A23" s="2021" t="s">
        <v>543</v>
      </c>
    </row>
    <row r="24" spans="1:22" x14ac:dyDescent="0.2">
      <c r="A24" s="2021" t="s">
        <v>544</v>
      </c>
    </row>
    <row r="25" spans="1:22" x14ac:dyDescent="0.2">
      <c r="A25" s="2021" t="s">
        <v>545</v>
      </c>
    </row>
    <row r="26" spans="1:22" x14ac:dyDescent="0.2">
      <c r="A26" s="2021" t="s">
        <v>546</v>
      </c>
    </row>
    <row r="27" spans="1:22" x14ac:dyDescent="0.2">
      <c r="A27" s="2021" t="s">
        <v>547</v>
      </c>
    </row>
    <row r="28" spans="1:22" x14ac:dyDescent="0.2">
      <c r="A28" s="2021" t="s">
        <v>548</v>
      </c>
    </row>
    <row r="29" spans="1:22" ht="30" customHeight="1" x14ac:dyDescent="0.2">
      <c r="A29" s="2046" t="s">
        <v>551</v>
      </c>
      <c r="B29" s="2046"/>
      <c r="C29" s="2046"/>
      <c r="D29" s="2046"/>
      <c r="E29" s="2046"/>
      <c r="F29" s="2046"/>
      <c r="G29" s="2046"/>
      <c r="H29" s="2046"/>
      <c r="I29" s="2046"/>
      <c r="J29" s="2046"/>
      <c r="K29" s="2046"/>
      <c r="L29" s="2046"/>
      <c r="M29" s="2046"/>
      <c r="N29" s="2046"/>
      <c r="O29" s="2046"/>
      <c r="P29" s="2046"/>
      <c r="Q29" s="2046"/>
      <c r="R29" s="2046"/>
      <c r="S29" s="2046"/>
      <c r="T29" s="2046"/>
      <c r="U29" s="2046"/>
      <c r="V29" s="2046"/>
    </row>
    <row r="30" spans="1:22" x14ac:dyDescent="0.2">
      <c r="A30" s="2022" t="s">
        <v>552</v>
      </c>
    </row>
    <row r="31" spans="1:22" ht="30" customHeight="1" x14ac:dyDescent="0.2">
      <c r="A31" s="2046" t="s">
        <v>553</v>
      </c>
      <c r="B31" s="2046"/>
      <c r="C31" s="2046"/>
      <c r="D31" s="2046"/>
      <c r="E31" s="2046"/>
      <c r="F31" s="2046"/>
      <c r="G31" s="2046"/>
      <c r="H31" s="2046"/>
      <c r="I31" s="2046"/>
      <c r="J31" s="2046"/>
      <c r="K31" s="2046"/>
      <c r="L31" s="2046"/>
      <c r="M31" s="2046"/>
      <c r="N31" s="2046"/>
      <c r="O31" s="2046"/>
      <c r="P31" s="2046"/>
      <c r="Q31" s="2046"/>
      <c r="R31" s="2046"/>
      <c r="S31" s="2046"/>
      <c r="T31" s="2046"/>
      <c r="U31" s="2046"/>
      <c r="V31" s="2046"/>
    </row>
    <row r="32" spans="1:22" x14ac:dyDescent="0.2">
      <c r="A32" s="2021" t="s">
        <v>556</v>
      </c>
    </row>
    <row r="33" spans="1:22" x14ac:dyDescent="0.2">
      <c r="A33" s="2021" t="s">
        <v>554</v>
      </c>
    </row>
    <row r="34" spans="1:22" ht="30" customHeight="1" x14ac:dyDescent="0.2">
      <c r="A34" s="2046" t="s">
        <v>555</v>
      </c>
      <c r="B34" s="2046"/>
      <c r="C34" s="2046"/>
      <c r="D34" s="2046"/>
      <c r="E34" s="2046"/>
      <c r="F34" s="2046"/>
      <c r="G34" s="2046"/>
      <c r="H34" s="2046"/>
      <c r="I34" s="2046"/>
      <c r="J34" s="2046"/>
      <c r="K34" s="2046"/>
      <c r="L34" s="2046"/>
      <c r="M34" s="2046"/>
      <c r="N34" s="2046"/>
      <c r="O34" s="2046"/>
      <c r="P34" s="2046"/>
      <c r="Q34" s="2046"/>
      <c r="R34" s="2046"/>
      <c r="S34" s="2046"/>
      <c r="T34" s="2046"/>
      <c r="U34" s="2046"/>
      <c r="V34" s="2046"/>
    </row>
    <row r="35" spans="1:22" ht="30" customHeight="1" x14ac:dyDescent="0.2">
      <c r="A35" s="2046" t="s">
        <v>557</v>
      </c>
      <c r="B35" s="2046"/>
      <c r="C35" s="2046"/>
      <c r="D35" s="2046"/>
      <c r="E35" s="2046"/>
      <c r="F35" s="2046"/>
      <c r="G35" s="2046"/>
      <c r="H35" s="2046"/>
      <c r="I35" s="2046"/>
      <c r="J35" s="2046"/>
      <c r="K35" s="2046"/>
      <c r="L35" s="2046"/>
      <c r="M35" s="2046"/>
      <c r="N35" s="2046"/>
      <c r="O35" s="2046"/>
      <c r="P35" s="2046"/>
      <c r="Q35" s="2046"/>
      <c r="R35" s="2046"/>
      <c r="S35" s="2046"/>
      <c r="T35" s="2046"/>
      <c r="U35" s="2046"/>
      <c r="V35" s="2046"/>
    </row>
    <row r="36" spans="1:22" ht="30" customHeight="1" x14ac:dyDescent="0.2">
      <c r="A36" s="2046" t="s">
        <v>558</v>
      </c>
      <c r="B36" s="2046"/>
      <c r="C36" s="2046"/>
      <c r="D36" s="2046"/>
      <c r="E36" s="2046"/>
      <c r="F36" s="2046"/>
      <c r="G36" s="2046"/>
      <c r="H36" s="2046"/>
      <c r="I36" s="2046"/>
      <c r="J36" s="2046"/>
      <c r="K36" s="2046"/>
      <c r="L36" s="2046"/>
      <c r="M36" s="2046"/>
      <c r="N36" s="2046"/>
      <c r="O36" s="2046"/>
      <c r="P36" s="2046"/>
      <c r="Q36" s="2046"/>
      <c r="R36" s="2046"/>
      <c r="S36" s="2046"/>
      <c r="T36" s="2046"/>
      <c r="U36" s="2046"/>
      <c r="V36" s="2046"/>
    </row>
    <row r="37" spans="1:22" x14ac:dyDescent="0.2">
      <c r="A37" s="2021" t="s">
        <v>559</v>
      </c>
    </row>
    <row r="38" spans="1:22" x14ac:dyDescent="0.2">
      <c r="A38" s="2021" t="s">
        <v>560</v>
      </c>
    </row>
    <row r="39" spans="1:22" x14ac:dyDescent="0.2">
      <c r="A39" s="2021" t="s">
        <v>561</v>
      </c>
    </row>
    <row r="40" spans="1:22" x14ac:dyDescent="0.2">
      <c r="A40" s="2021" t="s">
        <v>562</v>
      </c>
    </row>
    <row r="41" spans="1:22" x14ac:dyDescent="0.2">
      <c r="A41" s="2021" t="s">
        <v>563</v>
      </c>
    </row>
    <row r="42" spans="1:22" x14ac:dyDescent="0.2">
      <c r="A42" s="2021" t="s">
        <v>564</v>
      </c>
    </row>
    <row r="43" spans="1:22" x14ac:dyDescent="0.2">
      <c r="A43" s="2021" t="s">
        <v>565</v>
      </c>
    </row>
    <row r="44" spans="1:22" x14ac:dyDescent="0.2">
      <c r="A44" s="2021" t="s">
        <v>566</v>
      </c>
    </row>
    <row r="45" spans="1:22" x14ac:dyDescent="0.2">
      <c r="A45" s="2021"/>
    </row>
    <row r="46" spans="1:22" x14ac:dyDescent="0.2">
      <c r="A46" s="2042" t="s">
        <v>1913</v>
      </c>
      <c r="B46" s="2042"/>
      <c r="C46" s="2042"/>
      <c r="D46" s="2042"/>
      <c r="E46" s="2042"/>
      <c r="F46" s="2042"/>
      <c r="G46" s="2042"/>
      <c r="H46" s="2042"/>
      <c r="I46" s="2042"/>
      <c r="J46" s="2042"/>
      <c r="K46" s="2042"/>
      <c r="L46" s="2042"/>
      <c r="M46" s="2042"/>
      <c r="N46" s="2042"/>
      <c r="O46" s="2042"/>
    </row>
    <row r="47" spans="1:22" x14ac:dyDescent="0.2">
      <c r="A47" s="2021" t="s">
        <v>605</v>
      </c>
    </row>
    <row r="48" spans="1:22" x14ac:dyDescent="0.2">
      <c r="A48" s="2021" t="s">
        <v>606</v>
      </c>
    </row>
    <row r="49" spans="1:22" x14ac:dyDescent="0.2">
      <c r="A49" s="2021" t="s">
        <v>607</v>
      </c>
    </row>
    <row r="50" spans="1:22" x14ac:dyDescent="0.2">
      <c r="A50" s="2021" t="s">
        <v>608</v>
      </c>
    </row>
    <row r="51" spans="1:22" x14ac:dyDescent="0.2">
      <c r="A51" s="2021" t="s">
        <v>609</v>
      </c>
    </row>
    <row r="52" spans="1:22" x14ac:dyDescent="0.2">
      <c r="A52" s="2021" t="s">
        <v>610</v>
      </c>
    </row>
    <row r="53" spans="1:22" x14ac:dyDescent="0.2">
      <c r="A53" s="2021"/>
    </row>
    <row r="54" spans="1:22" x14ac:dyDescent="0.2">
      <c r="A54" s="2047" t="s">
        <v>1912</v>
      </c>
      <c r="B54" s="2047"/>
      <c r="C54" s="2047"/>
      <c r="D54" s="2047"/>
      <c r="E54" s="2047"/>
      <c r="F54" s="2047"/>
      <c r="G54" s="2047"/>
      <c r="H54" s="2047"/>
      <c r="I54" s="2047"/>
      <c r="J54" s="2047"/>
      <c r="K54" s="2047"/>
      <c r="L54" s="2047"/>
      <c r="M54" s="2047"/>
      <c r="N54" s="2047"/>
      <c r="O54" s="2047"/>
    </row>
    <row r="55" spans="1:22" x14ac:dyDescent="0.2">
      <c r="A55" s="2021" t="s">
        <v>687</v>
      </c>
    </row>
    <row r="56" spans="1:22" x14ac:dyDescent="0.2">
      <c r="A56" s="2021" t="s">
        <v>688</v>
      </c>
    </row>
    <row r="57" spans="1:22" x14ac:dyDescent="0.2">
      <c r="A57" s="2021" t="s">
        <v>689</v>
      </c>
    </row>
    <row r="58" spans="1:22" ht="30" customHeight="1" x14ac:dyDescent="0.2">
      <c r="A58" s="2046" t="s">
        <v>690</v>
      </c>
      <c r="B58" s="2046"/>
      <c r="C58" s="2046"/>
      <c r="D58" s="2046"/>
      <c r="E58" s="2046"/>
      <c r="F58" s="2046"/>
      <c r="G58" s="2046"/>
      <c r="H58" s="2046"/>
      <c r="I58" s="2046"/>
      <c r="J58" s="2046"/>
      <c r="K58" s="2046"/>
      <c r="L58" s="2046"/>
      <c r="M58" s="2046"/>
      <c r="N58" s="2046"/>
      <c r="O58" s="2046"/>
      <c r="P58" s="2046"/>
      <c r="Q58" s="2046"/>
      <c r="R58" s="2046"/>
      <c r="S58" s="2046"/>
      <c r="T58" s="2046"/>
      <c r="U58" s="2046"/>
      <c r="V58" s="2046"/>
    </row>
    <row r="59" spans="1:22" ht="30" customHeight="1" x14ac:dyDescent="0.2">
      <c r="A59" s="2046" t="s">
        <v>691</v>
      </c>
      <c r="B59" s="2046"/>
      <c r="C59" s="2046"/>
      <c r="D59" s="2046"/>
      <c r="E59" s="2046"/>
      <c r="F59" s="2046"/>
      <c r="G59" s="2046"/>
      <c r="H59" s="2046"/>
      <c r="I59" s="2046"/>
      <c r="J59" s="2046"/>
      <c r="K59" s="2046"/>
      <c r="L59" s="2046"/>
      <c r="M59" s="2046"/>
      <c r="N59" s="2046"/>
      <c r="O59" s="2046"/>
      <c r="P59" s="2046"/>
      <c r="Q59" s="2046"/>
      <c r="R59" s="2046"/>
      <c r="S59" s="2046"/>
      <c r="T59" s="2046"/>
      <c r="U59" s="2046"/>
      <c r="V59" s="2046"/>
    </row>
    <row r="60" spans="1:22" ht="30" customHeight="1" x14ac:dyDescent="0.2">
      <c r="A60" s="2046" t="s">
        <v>692</v>
      </c>
      <c r="B60" s="2046"/>
      <c r="C60" s="2046"/>
      <c r="D60" s="2046"/>
      <c r="E60" s="2046"/>
      <c r="F60" s="2046"/>
      <c r="G60" s="2046"/>
      <c r="H60" s="2046"/>
      <c r="I60" s="2046"/>
      <c r="J60" s="2046"/>
      <c r="K60" s="2046"/>
      <c r="L60" s="2046"/>
      <c r="M60" s="2046"/>
      <c r="N60" s="2046"/>
      <c r="O60" s="2046"/>
      <c r="P60" s="2046"/>
      <c r="Q60" s="2046"/>
      <c r="R60" s="2046"/>
      <c r="S60" s="2046"/>
      <c r="T60" s="2046"/>
      <c r="U60" s="2046"/>
      <c r="V60" s="2046"/>
    </row>
    <row r="61" spans="1:22" ht="15.75" customHeight="1" x14ac:dyDescent="0.2">
      <c r="A61" s="2023"/>
      <c r="B61" s="2023"/>
      <c r="C61" s="2023"/>
      <c r="D61" s="2023"/>
      <c r="E61" s="2023"/>
      <c r="F61" s="2023"/>
      <c r="G61" s="2023"/>
      <c r="H61" s="2023"/>
      <c r="I61" s="2023"/>
      <c r="J61" s="2023"/>
      <c r="K61" s="2023"/>
      <c r="L61" s="2023"/>
      <c r="M61" s="2023"/>
      <c r="N61" s="2023"/>
      <c r="O61" s="2023"/>
      <c r="P61" s="2023"/>
      <c r="Q61" s="2023"/>
      <c r="R61" s="2023"/>
      <c r="S61" s="2023"/>
      <c r="T61" s="2023"/>
      <c r="U61" s="2023"/>
      <c r="V61" s="2023"/>
    </row>
    <row r="62" spans="1:22" x14ac:dyDescent="0.2">
      <c r="A62" s="2042" t="s">
        <v>1911</v>
      </c>
      <c r="B62" s="2042"/>
      <c r="C62" s="2042"/>
      <c r="D62" s="2042"/>
      <c r="E62" s="2042"/>
      <c r="F62" s="2042"/>
      <c r="G62" s="2042"/>
      <c r="H62" s="2042"/>
      <c r="I62" s="2042"/>
      <c r="J62" s="2042"/>
      <c r="K62" s="2042"/>
      <c r="L62" s="2042"/>
      <c r="M62" s="2042"/>
      <c r="N62" s="2042"/>
      <c r="O62" s="2042"/>
    </row>
    <row r="63" spans="1:22" s="2025" customFormat="1" x14ac:dyDescent="0.2">
      <c r="A63" s="2044" t="s">
        <v>1910</v>
      </c>
      <c r="B63" s="2044"/>
      <c r="C63" s="2044"/>
      <c r="D63" s="2044"/>
      <c r="E63" s="2044"/>
      <c r="F63" s="2044"/>
      <c r="G63" s="2044"/>
      <c r="H63" s="2044"/>
      <c r="I63" s="2044"/>
      <c r="J63" s="2044"/>
      <c r="K63" s="2044"/>
      <c r="L63" s="2044"/>
      <c r="M63" s="2044"/>
      <c r="N63" s="2044"/>
      <c r="O63" s="2044"/>
    </row>
    <row r="64" spans="1:22" x14ac:dyDescent="0.2">
      <c r="A64" s="2021" t="s">
        <v>1057</v>
      </c>
    </row>
    <row r="65" spans="1:1" x14ac:dyDescent="0.2">
      <c r="A65" s="2021" t="s">
        <v>1060</v>
      </c>
    </row>
    <row r="66" spans="1:1" x14ac:dyDescent="0.2">
      <c r="A66" s="2021" t="s">
        <v>1058</v>
      </c>
    </row>
    <row r="67" spans="1:1" x14ac:dyDescent="0.2">
      <c r="A67" s="2021" t="s">
        <v>1059</v>
      </c>
    </row>
    <row r="68" spans="1:1" x14ac:dyDescent="0.2">
      <c r="A68" s="2021" t="s">
        <v>1061</v>
      </c>
    </row>
    <row r="69" spans="1:1" x14ac:dyDescent="0.2">
      <c r="A69" s="2021" t="s">
        <v>1062</v>
      </c>
    </row>
    <row r="70" spans="1:1" x14ac:dyDescent="0.2">
      <c r="A70" s="2021" t="s">
        <v>1063</v>
      </c>
    </row>
    <row r="71" spans="1:1" x14ac:dyDescent="0.2">
      <c r="A71" s="2021" t="s">
        <v>1064</v>
      </c>
    </row>
    <row r="72" spans="1:1" x14ac:dyDescent="0.2">
      <c r="A72" s="2021" t="s">
        <v>1065</v>
      </c>
    </row>
    <row r="73" spans="1:1" x14ac:dyDescent="0.2">
      <c r="A73" s="2021" t="s">
        <v>1066</v>
      </c>
    </row>
    <row r="74" spans="1:1" x14ac:dyDescent="0.2">
      <c r="A74" s="2021" t="s">
        <v>1067</v>
      </c>
    </row>
    <row r="75" spans="1:1" x14ac:dyDescent="0.2">
      <c r="A75" s="2021" t="s">
        <v>1068</v>
      </c>
    </row>
    <row r="76" spans="1:1" x14ac:dyDescent="0.2">
      <c r="A76" s="2021" t="s">
        <v>1069</v>
      </c>
    </row>
    <row r="77" spans="1:1" x14ac:dyDescent="0.2">
      <c r="A77" s="2021" t="s">
        <v>1071</v>
      </c>
    </row>
    <row r="78" spans="1:1" x14ac:dyDescent="0.2">
      <c r="A78" s="2021" t="s">
        <v>1072</v>
      </c>
    </row>
    <row r="79" spans="1:1" x14ac:dyDescent="0.2">
      <c r="A79" s="2021" t="s">
        <v>1073</v>
      </c>
    </row>
    <row r="80" spans="1:1" x14ac:dyDescent="0.2">
      <c r="A80" s="2021" t="s">
        <v>1074</v>
      </c>
    </row>
    <row r="81" spans="1:15" x14ac:dyDescent="0.2">
      <c r="A81" s="2021" t="s">
        <v>1075</v>
      </c>
    </row>
    <row r="82" spans="1:15" x14ac:dyDescent="0.2">
      <c r="A82" s="2021" t="s">
        <v>1076</v>
      </c>
    </row>
    <row r="83" spans="1:15" x14ac:dyDescent="0.2">
      <c r="A83" s="2021" t="s">
        <v>1077</v>
      </c>
    </row>
    <row r="84" spans="1:15" ht="6.75" customHeight="1" x14ac:dyDescent="0.2">
      <c r="A84" s="2021"/>
    </row>
    <row r="85" spans="1:15" x14ac:dyDescent="0.2">
      <c r="A85" s="2044" t="s">
        <v>1914</v>
      </c>
      <c r="B85" s="2044"/>
      <c r="C85" s="2044"/>
      <c r="D85" s="2044"/>
      <c r="E85" s="2044"/>
      <c r="F85" s="2044"/>
      <c r="G85" s="2044"/>
      <c r="H85" s="2044"/>
      <c r="I85" s="2044"/>
      <c r="J85" s="2044"/>
      <c r="K85" s="2044"/>
      <c r="L85" s="2044"/>
      <c r="M85" s="2044"/>
      <c r="N85" s="2044"/>
      <c r="O85" s="2044"/>
    </row>
    <row r="86" spans="1:15" x14ac:dyDescent="0.2">
      <c r="A86" s="2021" t="s">
        <v>1078</v>
      </c>
    </row>
    <row r="87" spans="1:15" x14ac:dyDescent="0.2">
      <c r="A87" s="2021" t="s">
        <v>1080</v>
      </c>
    </row>
    <row r="88" spans="1:15" x14ac:dyDescent="0.2">
      <c r="A88" s="2021" t="s">
        <v>1081</v>
      </c>
    </row>
    <row r="89" spans="1:15" x14ac:dyDescent="0.2">
      <c r="A89" s="2021" t="s">
        <v>1082</v>
      </c>
    </row>
    <row r="90" spans="1:15" x14ac:dyDescent="0.2">
      <c r="A90" s="2021" t="s">
        <v>1083</v>
      </c>
    </row>
    <row r="91" spans="1:15" x14ac:dyDescent="0.2">
      <c r="A91" s="2021" t="s">
        <v>1084</v>
      </c>
    </row>
    <row r="92" spans="1:15" x14ac:dyDescent="0.2">
      <c r="A92" s="2021" t="s">
        <v>1085</v>
      </c>
    </row>
    <row r="93" spans="1:15" x14ac:dyDescent="0.2">
      <c r="A93" s="2021"/>
    </row>
    <row r="94" spans="1:15" x14ac:dyDescent="0.2">
      <c r="A94" s="2042" t="s">
        <v>1915</v>
      </c>
      <c r="B94" s="2042"/>
      <c r="C94" s="2042"/>
      <c r="D94" s="2042"/>
      <c r="E94" s="2042"/>
      <c r="F94" s="2042"/>
      <c r="G94" s="2042"/>
      <c r="H94" s="2042"/>
      <c r="I94" s="2042"/>
      <c r="J94" s="2042"/>
      <c r="K94" s="2042"/>
      <c r="L94" s="2042"/>
      <c r="M94" s="2042"/>
      <c r="N94" s="2042"/>
      <c r="O94" s="2042"/>
    </row>
    <row r="95" spans="1:15" x14ac:dyDescent="0.2">
      <c r="A95" s="2021" t="s">
        <v>1209</v>
      </c>
    </row>
    <row r="96" spans="1:15" x14ac:dyDescent="0.2">
      <c r="A96" s="2021" t="s">
        <v>1210</v>
      </c>
    </row>
    <row r="97" spans="1:15" x14ac:dyDescent="0.2">
      <c r="A97" s="2021" t="s">
        <v>1211</v>
      </c>
    </row>
    <row r="98" spans="1:15" x14ac:dyDescent="0.2">
      <c r="A98" s="2021" t="s">
        <v>1212</v>
      </c>
    </row>
    <row r="99" spans="1:15" x14ac:dyDescent="0.2">
      <c r="A99" s="2021" t="s">
        <v>1213</v>
      </c>
    </row>
    <row r="100" spans="1:15" x14ac:dyDescent="0.2">
      <c r="A100" s="2021" t="s">
        <v>1215</v>
      </c>
    </row>
    <row r="101" spans="1:15" x14ac:dyDescent="0.2">
      <c r="A101" s="2021" t="s">
        <v>1216</v>
      </c>
    </row>
    <row r="102" spans="1:15" x14ac:dyDescent="0.2">
      <c r="A102" s="2021" t="s">
        <v>1217</v>
      </c>
    </row>
    <row r="103" spans="1:15" x14ac:dyDescent="0.2">
      <c r="A103" s="2021"/>
    </row>
    <row r="104" spans="1:15" x14ac:dyDescent="0.2">
      <c r="A104" s="2042" t="s">
        <v>1916</v>
      </c>
      <c r="B104" s="2042"/>
      <c r="C104" s="2042"/>
      <c r="D104" s="2042"/>
      <c r="E104" s="2042"/>
      <c r="F104" s="2042"/>
      <c r="G104" s="2042"/>
      <c r="H104" s="2042"/>
      <c r="I104" s="2042"/>
      <c r="J104" s="2042"/>
      <c r="K104" s="2042"/>
      <c r="L104" s="2042"/>
      <c r="M104" s="2042"/>
      <c r="N104" s="2042"/>
      <c r="O104" s="2042"/>
    </row>
    <row r="105" spans="1:15" x14ac:dyDescent="0.2">
      <c r="A105" s="2021" t="s">
        <v>1401</v>
      </c>
    </row>
    <row r="106" spans="1:15" x14ac:dyDescent="0.2">
      <c r="A106" s="2021" t="s">
        <v>1402</v>
      </c>
    </row>
    <row r="107" spans="1:15" x14ac:dyDescent="0.2">
      <c r="A107" s="2021" t="s">
        <v>1403</v>
      </c>
    </row>
    <row r="108" spans="1:15" x14ac:dyDescent="0.2">
      <c r="A108" s="2021" t="s">
        <v>1404</v>
      </c>
    </row>
    <row r="109" spans="1:15" x14ac:dyDescent="0.2">
      <c r="A109" s="2021" t="s">
        <v>1405</v>
      </c>
    </row>
    <row r="110" spans="1:15" x14ac:dyDescent="0.2">
      <c r="A110" s="2021" t="s">
        <v>1406</v>
      </c>
    </row>
    <row r="111" spans="1:15" x14ac:dyDescent="0.2">
      <c r="A111" s="2021" t="s">
        <v>1407</v>
      </c>
    </row>
    <row r="112" spans="1:15" x14ac:dyDescent="0.2">
      <c r="A112" s="2021" t="s">
        <v>1408</v>
      </c>
    </row>
    <row r="113" spans="1:1" x14ac:dyDescent="0.2">
      <c r="A113" s="2021" t="s">
        <v>1409</v>
      </c>
    </row>
    <row r="114" spans="1:1" x14ac:dyDescent="0.2">
      <c r="A114" s="2021" t="s">
        <v>1410</v>
      </c>
    </row>
    <row r="115" spans="1:1" x14ac:dyDescent="0.2">
      <c r="A115" s="2021" t="s">
        <v>1411</v>
      </c>
    </row>
    <row r="116" spans="1:1" x14ac:dyDescent="0.2">
      <c r="A116" s="2021" t="s">
        <v>1412</v>
      </c>
    </row>
    <row r="117" spans="1:1" x14ac:dyDescent="0.2">
      <c r="A117" s="2021" t="s">
        <v>1413</v>
      </c>
    </row>
    <row r="118" spans="1:1" x14ac:dyDescent="0.2">
      <c r="A118" s="2021" t="s">
        <v>1414</v>
      </c>
    </row>
    <row r="119" spans="1:1" x14ac:dyDescent="0.2">
      <c r="A119" s="2021" t="s">
        <v>1415</v>
      </c>
    </row>
    <row r="120" spans="1:1" x14ac:dyDescent="0.2">
      <c r="A120" s="2021" t="s">
        <v>1416</v>
      </c>
    </row>
    <row r="121" spans="1:1" x14ac:dyDescent="0.2">
      <c r="A121" s="2021" t="s">
        <v>1417</v>
      </c>
    </row>
    <row r="122" spans="1:1" x14ac:dyDescent="0.2">
      <c r="A122" s="2021" t="s">
        <v>1418</v>
      </c>
    </row>
    <row r="123" spans="1:1" x14ac:dyDescent="0.2">
      <c r="A123" s="2021" t="s">
        <v>1419</v>
      </c>
    </row>
    <row r="124" spans="1:1" x14ac:dyDescent="0.2">
      <c r="A124" s="2021" t="s">
        <v>1420</v>
      </c>
    </row>
    <row r="125" spans="1:1" x14ac:dyDescent="0.2">
      <c r="A125" s="2021" t="s">
        <v>1421</v>
      </c>
    </row>
    <row r="126" spans="1:1" x14ac:dyDescent="0.2">
      <c r="A126" s="2021" t="s">
        <v>1422</v>
      </c>
    </row>
    <row r="127" spans="1:1" x14ac:dyDescent="0.2">
      <c r="A127" s="2021" t="s">
        <v>1623</v>
      </c>
    </row>
    <row r="128" spans="1:1" x14ac:dyDescent="0.2">
      <c r="A128" s="2021" t="s">
        <v>1423</v>
      </c>
    </row>
    <row r="129" spans="1:15" x14ac:dyDescent="0.2">
      <c r="A129" s="2021" t="s">
        <v>1424</v>
      </c>
    </row>
    <row r="131" spans="1:15" ht="15" customHeight="1" x14ac:dyDescent="0.2">
      <c r="A131" s="2042" t="s">
        <v>1917</v>
      </c>
      <c r="B131" s="2042"/>
      <c r="C131" s="2042"/>
      <c r="D131" s="2042"/>
      <c r="E131" s="2042"/>
      <c r="F131" s="2042"/>
      <c r="G131" s="2042"/>
      <c r="H131" s="2042"/>
      <c r="I131" s="2042"/>
      <c r="J131" s="2042"/>
      <c r="K131" s="2042"/>
      <c r="L131" s="2042"/>
      <c r="M131" s="2042"/>
      <c r="N131" s="2042"/>
      <c r="O131" s="2042"/>
    </row>
    <row r="132" spans="1:15" x14ac:dyDescent="0.2">
      <c r="A132" s="2043" t="s">
        <v>1919</v>
      </c>
      <c r="B132" s="2043"/>
      <c r="C132" s="2043"/>
      <c r="D132" s="2043"/>
      <c r="E132" s="2043"/>
      <c r="F132" s="2043"/>
      <c r="G132" s="2043"/>
      <c r="H132" s="2043"/>
      <c r="I132" s="2043"/>
      <c r="J132" s="2043"/>
      <c r="K132" s="2043"/>
      <c r="L132" s="2043"/>
      <c r="M132" s="2043"/>
      <c r="N132" s="2043"/>
      <c r="O132" s="2043"/>
    </row>
    <row r="133" spans="1:15" x14ac:dyDescent="0.2">
      <c r="A133" s="2021" t="s">
        <v>1526</v>
      </c>
    </row>
    <row r="134" spans="1:15" ht="6.75" customHeight="1" x14ac:dyDescent="0.2">
      <c r="A134" s="2021"/>
    </row>
    <row r="135" spans="1:15" x14ac:dyDescent="0.2">
      <c r="A135" s="2043" t="s">
        <v>1918</v>
      </c>
      <c r="B135" s="2043"/>
      <c r="C135" s="2043"/>
      <c r="D135" s="2043"/>
      <c r="E135" s="2043"/>
      <c r="F135" s="2043"/>
      <c r="G135" s="2043"/>
      <c r="H135" s="2043"/>
      <c r="I135" s="2043"/>
      <c r="J135" s="2043"/>
      <c r="K135" s="2043"/>
      <c r="L135" s="2043"/>
      <c r="M135" s="2043"/>
      <c r="N135" s="2043"/>
      <c r="O135" s="2043"/>
    </row>
    <row r="136" spans="1:15" x14ac:dyDescent="0.2">
      <c r="A136" s="2021" t="s">
        <v>1622</v>
      </c>
    </row>
    <row r="137" spans="1:15" x14ac:dyDescent="0.2">
      <c r="A137" s="2021" t="s">
        <v>1527</v>
      </c>
    </row>
    <row r="138" spans="1:15" x14ac:dyDescent="0.2">
      <c r="A138" s="2021" t="s">
        <v>1528</v>
      </c>
    </row>
    <row r="139" spans="1:15" x14ac:dyDescent="0.2">
      <c r="A139" s="2021" t="s">
        <v>1529</v>
      </c>
    </row>
    <row r="140" spans="1:15" x14ac:dyDescent="0.2">
      <c r="A140" s="2021" t="s">
        <v>1530</v>
      </c>
    </row>
    <row r="141" spans="1:15" x14ac:dyDescent="0.2">
      <c r="A141" s="2021" t="s">
        <v>1531</v>
      </c>
    </row>
    <row r="143" spans="1:15" x14ac:dyDescent="0.2">
      <c r="A143" s="2042" t="s">
        <v>1920</v>
      </c>
      <c r="B143" s="2042"/>
      <c r="C143" s="2042"/>
      <c r="D143" s="2042"/>
      <c r="E143" s="2042"/>
      <c r="F143" s="2042"/>
      <c r="G143" s="2042"/>
      <c r="H143" s="2042"/>
      <c r="I143" s="2042"/>
      <c r="J143" s="2042"/>
      <c r="K143" s="2042"/>
      <c r="L143" s="2042"/>
      <c r="M143" s="2042"/>
      <c r="N143" s="2042"/>
      <c r="O143" s="2042"/>
    </row>
    <row r="144" spans="1:15" x14ac:dyDescent="0.2">
      <c r="A144" s="2021" t="s">
        <v>1624</v>
      </c>
    </row>
    <row r="145" spans="1:15" x14ac:dyDescent="0.2">
      <c r="A145" s="2021" t="s">
        <v>1625</v>
      </c>
    </row>
    <row r="146" spans="1:15" x14ac:dyDescent="0.2">
      <c r="A146" s="2021" t="s">
        <v>1626</v>
      </c>
    </row>
    <row r="147" spans="1:15" x14ac:dyDescent="0.2">
      <c r="A147" s="2021" t="s">
        <v>1627</v>
      </c>
    </row>
    <row r="148" spans="1:15" x14ac:dyDescent="0.2">
      <c r="A148" s="2021" t="s">
        <v>1628</v>
      </c>
    </row>
    <row r="149" spans="1:15" x14ac:dyDescent="0.2">
      <c r="A149" s="2021" t="s">
        <v>1629</v>
      </c>
    </row>
    <row r="150" spans="1:15" x14ac:dyDescent="0.2">
      <c r="A150" s="2021" t="s">
        <v>1630</v>
      </c>
    </row>
    <row r="151" spans="1:15" x14ac:dyDescent="0.2">
      <c r="A151" s="2021" t="s">
        <v>1631</v>
      </c>
    </row>
    <row r="152" spans="1:15" x14ac:dyDescent="0.2">
      <c r="A152" s="2021" t="s">
        <v>1632</v>
      </c>
    </row>
    <row r="154" spans="1:15" x14ac:dyDescent="0.2">
      <c r="A154" s="2042" t="s">
        <v>1663</v>
      </c>
      <c r="B154" s="2042"/>
      <c r="C154" s="2042"/>
      <c r="D154" s="2042"/>
      <c r="E154" s="2042"/>
      <c r="F154" s="2042"/>
      <c r="G154" s="2042"/>
      <c r="H154" s="2042"/>
      <c r="I154" s="2042"/>
      <c r="J154" s="2042"/>
      <c r="K154" s="2042"/>
      <c r="L154" s="2042"/>
      <c r="M154" s="2042"/>
      <c r="N154" s="2042"/>
      <c r="O154" s="2042"/>
    </row>
    <row r="155" spans="1:15" x14ac:dyDescent="0.2">
      <c r="A155" s="2021" t="s">
        <v>1749</v>
      </c>
    </row>
    <row r="156" spans="1:15" x14ac:dyDescent="0.2">
      <c r="A156" s="2021" t="s">
        <v>1750</v>
      </c>
    </row>
    <row r="157" spans="1:15" x14ac:dyDescent="0.2">
      <c r="A157" s="2021" t="s">
        <v>1751</v>
      </c>
    </row>
    <row r="158" spans="1:15" x14ac:dyDescent="0.2">
      <c r="A158" s="2021" t="s">
        <v>1752</v>
      </c>
    </row>
    <row r="159" spans="1:15" x14ac:dyDescent="0.2">
      <c r="A159" s="2021" t="s">
        <v>1753</v>
      </c>
    </row>
    <row r="160" spans="1:15" x14ac:dyDescent="0.2">
      <c r="A160" s="2021" t="s">
        <v>1754</v>
      </c>
    </row>
    <row r="161" spans="1:15" x14ac:dyDescent="0.2">
      <c r="A161" s="2021" t="s">
        <v>1928</v>
      </c>
    </row>
    <row r="162" spans="1:15" x14ac:dyDescent="0.2">
      <c r="A162" s="2021" t="s">
        <v>1929</v>
      </c>
    </row>
    <row r="163" spans="1:15" x14ac:dyDescent="0.2">
      <c r="A163" s="2021" t="s">
        <v>1930</v>
      </c>
    </row>
    <row r="165" spans="1:15" x14ac:dyDescent="0.2">
      <c r="A165" s="2042" t="s">
        <v>1921</v>
      </c>
      <c r="B165" s="2042"/>
      <c r="C165" s="2042"/>
      <c r="D165" s="2042"/>
      <c r="E165" s="2042"/>
      <c r="F165" s="2042"/>
      <c r="G165" s="2042"/>
      <c r="H165" s="2042"/>
      <c r="I165" s="2042"/>
      <c r="J165" s="2042"/>
      <c r="K165" s="2042"/>
      <c r="L165" s="2042"/>
      <c r="M165" s="2042"/>
      <c r="N165" s="2042"/>
      <c r="O165" s="2042"/>
    </row>
    <row r="166" spans="1:15" x14ac:dyDescent="0.2">
      <c r="A166" s="2021" t="s">
        <v>1888</v>
      </c>
    </row>
    <row r="167" spans="1:15" x14ac:dyDescent="0.2">
      <c r="A167" s="2021" t="s">
        <v>1891</v>
      </c>
    </row>
    <row r="168" spans="1:15" x14ac:dyDescent="0.2">
      <c r="A168" s="2021" t="s">
        <v>1892</v>
      </c>
    </row>
    <row r="169" spans="1:15" x14ac:dyDescent="0.2">
      <c r="A169" s="2021" t="s">
        <v>1893</v>
      </c>
    </row>
    <row r="170" spans="1:15" x14ac:dyDescent="0.2">
      <c r="A170" s="2021" t="s">
        <v>1894</v>
      </c>
    </row>
    <row r="171" spans="1:15" x14ac:dyDescent="0.2">
      <c r="A171" s="2021" t="s">
        <v>1895</v>
      </c>
    </row>
    <row r="172" spans="1:15" x14ac:dyDescent="0.2">
      <c r="A172" s="2021" t="s">
        <v>1905</v>
      </c>
    </row>
    <row r="173" spans="1:15" x14ac:dyDescent="0.2">
      <c r="A173" s="2021" t="s">
        <v>1896</v>
      </c>
    </row>
    <row r="174" spans="1:15" x14ac:dyDescent="0.2">
      <c r="A174" s="2021" t="s">
        <v>1897</v>
      </c>
    </row>
    <row r="175" spans="1:15" x14ac:dyDescent="0.2">
      <c r="A175" s="2021" t="s">
        <v>1898</v>
      </c>
    </row>
    <row r="176" spans="1:15" x14ac:dyDescent="0.2">
      <c r="A176" s="2021" t="s">
        <v>1900</v>
      </c>
    </row>
    <row r="177" spans="1:1" x14ac:dyDescent="0.2">
      <c r="A177" s="2021" t="s">
        <v>1901</v>
      </c>
    </row>
    <row r="178" spans="1:1" x14ac:dyDescent="0.2">
      <c r="A178" s="2021" t="s">
        <v>1902</v>
      </c>
    </row>
    <row r="179" spans="1:1" x14ac:dyDescent="0.2">
      <c r="A179" s="2021" t="s">
        <v>1903</v>
      </c>
    </row>
    <row r="180" spans="1:1" x14ac:dyDescent="0.2">
      <c r="A180" s="2021" t="s">
        <v>1904</v>
      </c>
    </row>
    <row r="181" spans="1:1" x14ac:dyDescent="0.2">
      <c r="A181" s="2021" t="s">
        <v>1906</v>
      </c>
    </row>
    <row r="182" spans="1:1" x14ac:dyDescent="0.2">
      <c r="A182" s="2021" t="s">
        <v>1907</v>
      </c>
    </row>
    <row r="183" spans="1:1" x14ac:dyDescent="0.2">
      <c r="A183" s="2021" t="s">
        <v>1908</v>
      </c>
    </row>
    <row r="184" spans="1:1" x14ac:dyDescent="0.2">
      <c r="A184" s="2021" t="s">
        <v>1909</v>
      </c>
    </row>
  </sheetData>
  <mergeCells count="28">
    <mergeCell ref="A60:V60"/>
    <mergeCell ref="A59:V59"/>
    <mergeCell ref="A22:V22"/>
    <mergeCell ref="A29:V29"/>
    <mergeCell ref="A31:V31"/>
    <mergeCell ref="A34:V34"/>
    <mergeCell ref="A35:V35"/>
    <mergeCell ref="A36:V36"/>
    <mergeCell ref="A46:O46"/>
    <mergeCell ref="A54:O54"/>
    <mergeCell ref="A1:O1"/>
    <mergeCell ref="A3:O3"/>
    <mergeCell ref="A9:O9"/>
    <mergeCell ref="A16:O16"/>
    <mergeCell ref="A58:V58"/>
    <mergeCell ref="A13:O13"/>
    <mergeCell ref="A10:O10"/>
    <mergeCell ref="A62:O62"/>
    <mergeCell ref="A94:O94"/>
    <mergeCell ref="A63:O63"/>
    <mergeCell ref="A85:O85"/>
    <mergeCell ref="A104:O104"/>
    <mergeCell ref="A165:O165"/>
    <mergeCell ref="A131:O131"/>
    <mergeCell ref="A135:O135"/>
    <mergeCell ref="A132:O132"/>
    <mergeCell ref="A143:O143"/>
    <mergeCell ref="A154:O154"/>
  </mergeCells>
  <hyperlinks>
    <hyperlink ref="A4" location="'QuadroResumo_Dados Gerais'!A1" display="Quadro Resumo" xr:uid="{8A662376-57DB-44E3-9FCE-0FA54D121BBA}"/>
    <hyperlink ref="A5" location="QuadroResumo_continuação1!A1" display="Quadro Resumo (continuação 1)" xr:uid="{5582D855-D819-4FF8-93D1-571DA081F272}"/>
    <hyperlink ref="A6" location="QuadroResumo_continuação2!A1" display="Quadro Resumo (continuação 2)" xr:uid="{2A37642E-7B40-4115-910D-3235A7B0DE30}"/>
    <hyperlink ref="A7" location="QuadroResumo_continuação3!A1" display="Quadro Resumo (continuação 3)" xr:uid="{3833F9DF-97C2-4DCB-AFB4-5DAAB2C9A223}"/>
    <hyperlink ref="A11" location="'2.1.1'!A1" display="2.1.1 - Emprego total e emprego cultural por sexo, escalão etário e nível de escolaridade completo, 2016-2020" xr:uid="{FF9D858E-C635-4834-9616-438EFBF7A776}"/>
    <hyperlink ref="A14" location="'2.2.1'!A1" display="2.2.1 - Índice de preços no consumidor de bens e serviços culturais (2012 = 100), 2013-2020" xr:uid="{073D46D0-4BB7-40D1-9780-7053FEC7BCE4}"/>
    <hyperlink ref="A17" location="'3.1.1AtividadesCulturaisCri'!A1" display="3.1.1 - Principais variáveis das empresas culturais e criativas, por escalões de pessoal ao serviço" xr:uid="{0A8E8810-8C77-4D6A-956D-205040B5B033}"/>
    <hyperlink ref="A18" location="'3.1.2AtividadesCulturaisCri'!A1" display="3.1.2 - Principais variáveis das empresas culturais e criativas, por região (NUTS II)" xr:uid="{12E55063-DA7E-478A-9615-7CB6FD111E75}"/>
    <hyperlink ref="A19" location="'3.2.1 Impressão e reprod_nps'!A1" display="3.2.1 - Principais variáveis das empresas de impressão e reprodução de suportes gravados, por CAE- Rev.3, e escalões de pessoal ao serviço" xr:uid="{192FF18E-6B49-4AD2-9FB1-B8CE594E3D1C}"/>
    <hyperlink ref="A20" location="'3.2.2 Impress_reprod_Nuts'!A1" display="3.2.2 - Principais variáveis das empresas de atividades de impressão e reprodução de suportes gravados, por CAE- Rev.3 e região (NUTS II)" xr:uid="{503C9FD8-1B17-491A-80AE-47CB435A4AB0}"/>
    <hyperlink ref="A21" location="'3.2.2 Impress_reprod_Nuts(cont)'!A1" display="3.2.2 - Principais variáveis das empresas de atividades de impressão e reprodução de suportes gravados, por CAE- Rev.3 e região (NUTS II) - (continuação)" xr:uid="{588E92C5-F095-4806-9B23-737EBD9C75C5}"/>
    <hyperlink ref="A22" location="'3.3.1 Fab-Joalh instr_mus (nps)'!A1" display="3.3.1 - Principais variáveis das empresas de fabricação de joalharia, ourivesaria e artigos similares e das empresas de fabricação de instrumentos musicais, por CAE - Rev.3 e escalões de pessoal ao serviço" xr:uid="{AE4CE3DF-1D40-4702-B6AB-1B7FA8FC0081}"/>
    <hyperlink ref="A23" location="'3.3.2 Fab joalh inst_mus (NUTS)'!A1" display="3.3.2 - Principais variáveis das empresas de fabricação de joalharia, ourivesaria e artigos similares e das empresas de fabricação de instrumentos musicais, por CAE - Rev.3 e região (NUTS II)" xr:uid="{F8E140CE-D9E0-40C2-AA17-1C774BE5BB95}"/>
    <hyperlink ref="A24" location="'3.4.1Comercio_npes'!A1" display="3.4.1 - Principais variáveis das empresas de comércio a retalho de bens culturais e recreativos, em estabelecimentos especializados, por CAE- Rev.3 e escalões de pessoal ao serviço" xr:uid="{AB14F5E7-66C1-4017-BA3C-AA0E68A9DE2A}"/>
    <hyperlink ref="A25" location="'3.4.2Comercio_Nuts'!A1" display="3.4.2 - Principais variáveis das empresas de comércio a retalho de bens culturais e recreativos, em estabelecimentos especializados, por CAE - Rev.3 e região (NUTS II)" xr:uid="{B91AB8BB-65B0-480B-832A-D54CCFD6EC68}"/>
    <hyperlink ref="A26" location="'3.5.1Edição_npes'!A1" display="3.5.1 - Principais variáveis das empresas de edição, por CAE - Rev.3 e escalões de pessoal ao serviço" xr:uid="{9DD0234C-6CA8-44DE-9DE8-399627FAECB8}"/>
    <hyperlink ref="A27" location="'3.5.2A_Edição_Nuts '!A1" display="3.5.2 - Principais variáveis das empresas de edição, por CAE - Rev.3 e região (NUTS II)" xr:uid="{A1A2F09C-A91C-4458-96E6-EA161F3764F8}"/>
    <hyperlink ref="A28" location="'3.5.2B_Edição_Nuts'!A1" display="3.5.2 - Principais variáveis das empresas de edição, por CAE - Rev.3 e região (NUTS II) - (continuação)" xr:uid="{1C5DECAC-2409-44C5-A9B9-824D8D2C9956}"/>
    <hyperlink ref="A29" location="'3.6.1_ActCinema_npes'!A1" display="3.6.1 - Principais variáveis das empresas de atividades cinematográficas, de vídeo, de produção de programas de televisão, de gravação de som e de edição de música, por CAE- Rev.3 e escalões de pessoal ao serviço" xr:uid="{F764AFAE-A5B2-432F-83E2-3BC3A18F4597}"/>
    <hyperlink ref="A30" location="'3.6.2A_ActCinema_Nuts'!A1" display="'3.6.2A_ActCinema_Nuts'!A1" xr:uid="{F58F3A8D-CBD4-489D-8FAD-A4D32B341BF5}"/>
    <hyperlink ref="A31" location="'3.6.2B_ActCinema_Nuts(Cont)'!A1" display="3.6.2 - Principais variáveis das empresas de atividades cinematográficas, de vídeo, de produção de programas de televisão, de gravação de som e de edição de música, por CAE- Rev.3 e região (NUTS II) - (continuação)" xr:uid="{116FFCF8-DC55-43C0-8EB1-84557E0FBCA6}"/>
    <hyperlink ref="A32" location="'3.7.1RadioTelevisão_npes'!A1" display="3.7.1 - Principais variáveis das empresas de atividades de rádio, de televisão e atividades de agências de notícias, por CAE- Rev.3  e escalões de pessoal ao serviço" xr:uid="{A6BA7606-4145-49DB-B132-98DC7FEC3DEE}"/>
    <hyperlink ref="A33" location="'3.7.2.RadioTelevisão_NuTS'!A1" display="3.7.2 - Principais variáveis das empresas de atividades de rádio, de televisão e atividades de agências de notícias, por CAE- Rev.3 e região (NUTS II)" xr:uid="{A0D10296-487E-48B8-9FAC-EBEE2AF2DA0A}"/>
    <hyperlink ref="A34" location="'3.8.1_npes'!A1" display="3.8.1 - Principais variáveis das empresas de atividades de arquitetura, agências de publicidade, atividades de design, atividades de tradução e interpretação, aluguer de videocassetes e discos, por CAE- Rev.3 e escalões de pessoal ao serviço" xr:uid="{E680AC90-22B7-4A7C-8D50-8DFF6D1621E4}"/>
    <hyperlink ref="A35" location="'3.8.2A_ArqDesignFoto_NuTS'!A1" display="3.8.2 - Principais variáveis das empresas de atividades de arquitetura, agências de publicidade, atividades de design, atividades de tradução e interpretação, aluguer de videocassetes e discos, por CAE- Rev.3 e região (NUTS II)" xr:uid="{D4A133E4-3705-43BF-8A72-0764334136C0}"/>
    <hyperlink ref="A36" location="'3.8.2B Nuts_Cont'!A1" display="3.8.2 - Principais variáveis das empresas de atividades de arquitetura, agências de publicidade, atividades de design, atividades de tradução e interpretação, aluguer de videocassetes e discos, por CAE- Rev.3 e região (NUTS II) - (continuação)" xr:uid="{1C2CB235-E983-4D44-A37C-FC672F408032}"/>
    <hyperlink ref="A37" location="'3.91.Esino_npes_NUTS'!A1" display="3.9.1 - Principais variáveis das empresas de ensino de atividades culturais, por CAE- Rev.3 e escalões de pessoal ao serviço" xr:uid="{00BACC06-0C33-41CD-8F79-945A000F6158}"/>
    <hyperlink ref="A38" location="'3.9.2 Ensino_NUTS'!A1" display="3.9.2 - Principais variáveis das empresas de ensino de atividades culturais, por CAE- Rev.3 e região (NUTS II)" xr:uid="{4A27D3F0-F1EB-4B4B-BB83-3726437EE09E}"/>
    <hyperlink ref="A39" location="'3.10.1.ActArtisTeatroDança_npes'!A1" display="3.10.1 - Principais variáveis das empresas de atividades de teatro, de música, de dança e outras atividades artísticas e literárias, por CAE-Rev.3 e escalões de pessoal ao serviço" xr:uid="{A59CC960-91FF-461E-8EC8-521C67842093}"/>
    <hyperlink ref="A40" location="'3.10.2ActArtistTeatroDança_Nuts'!A1" display="3.10.2 - Principais variáveis das empresas de atividades de teatro, de música, de dança e outras atividades artísticas e literárias, por CAE-Rev.3 e região (NUTS II)" xr:uid="{6DB5A619-DB0E-46B2-941B-B47478F94EFC}"/>
    <hyperlink ref="A41" location="'3.10.2B_ActArtistTeatrDanç_Nuts'!A1" display="3.10.2 - Principais variáveis das empresas de atividades de teatro, de música, de dança e outras atividades artísticas e literárias, por CAE-Rev.3 e região (NUTS II) -(continuação)" xr:uid="{FD1D94C8-7D28-4FA0-AB17-74CE4546E0F3}"/>
    <hyperlink ref="A42" location="'3.11.1BibliotecasMuseus_npes'!A1" display="3.11.1 - Principais variáveis das empresas de atividades de bibliotecas, arquivos, museus e outras atividades culturais, por CAE-Rev.3 e escalões de pessoal ao serviço" xr:uid="{31DCD7A1-791A-46F6-905C-CB1E4874CD1A}"/>
    <hyperlink ref="A43" location="'3.11.2_BibliotecasMuseus_Nuts'!A1" display="3.11.2 - Principais variáveis das empresas de atividades de bibliotecas, arquivos, museus e outras atividades culturais, por CAE- Rev.3 e região (NUTS II)" xr:uid="{9CD324A5-6AEE-4069-8F65-B38C6FD08618}"/>
    <hyperlink ref="A44" location="'3.12.1 Royalties'!A1" display="3.12.1 - Royalties – Fornecimentos e serviços externos e rendimentos suplementares, por atividades culturais e criativas, 2018-2019" xr:uid="{2EE36CB5-1538-47CE-BF48-46C595B3A4A3}"/>
    <hyperlink ref="A47" location="'4.1'!A1" display="4.1 - Comércio internacional de bens culturais1, por países, 2018-2020" xr:uid="{3ED714BA-8DE2-4250-A88D-36BF44900075}"/>
    <hyperlink ref="A48" location="'4.2'!A1" display="4.2 - Comércio internacional de bens pertencentes ao dominío dos livros e materiais impressos, por países, 2018-2020" xr:uid="{DE22F912-166D-4240-8067-1B7CB69BCCEA}"/>
    <hyperlink ref="A49" location="'4.3'!A1" display="4.3 - Comércio internacional de bens pertencentes ao dominío das artes visuais, por países, 2018-2020" xr:uid="{BEE11D48-87D2-4091-A46F-FB0F1229779C}"/>
    <hyperlink ref="A50" location="'4.4'!A1" display="4.4 - Comércio internacional de bens pertencentes ao dominío de artesanato, por países, 2018-2020" xr:uid="{9B1A6130-E447-4A33-A973-DE6D61AB5F99}"/>
    <hyperlink ref="A51" location="'4.5'!A1" display="4.5 - Comércio internacional de bens pertencentes ao dominío das artes performativas, por países, 2018-2020" xr:uid="{4FFB05D4-ED8F-49A8-8DFA-77F87CF4E389}"/>
    <hyperlink ref="A52" location="'4.6'!A1" display="4.6 - Comércio internacional de bens pertencentes dominío do audiovisual e multimédia, por países, 2018-2020" xr:uid="{33027C1D-E5F9-4A45-A743-16CD380A70CF}"/>
    <hyperlink ref="A55" location="'5.1'!A1" display="5.1 - Proporção de agregados domésticos com ligação à internet e ligação através de banda larga em casa, Portugal, 2016-2020" xr:uid="{A1214389-51E4-4CFB-8A18-6B2C3B452BB1}"/>
    <hyperlink ref="A56" location="'5.2'!A1" display="5.2 - Proporção de pessoas dos 16 aos 74 anos que utilizaram internet nos 3 meses e nos 12 meses anteriores à entrevista, Portugal, 2016-2020" xr:uid="{DFFEC5CE-9918-4FE7-B06F-9236F36F1AE6}"/>
    <hyperlink ref="A57" location="'5.3'!A1" display="5.3 - Proporção de pessoas dos 16 aos 74 anos que utilizaram internet nos 3 meses anteriores à entrevista por atividades culturais realizadas, Portugal, 2016-2020" xr:uid="{04CAA1D7-B0DB-4244-B0A7-E028595E21DB}"/>
    <hyperlink ref="A58:O58" location="'5.4'!A1" display="5.4 - Proporção de pessoas com idade entre 16 e 74 anos que utilizaram internet nos 3 meses anteriores à entrevista, para atividades culturais e por algumas características sociodemográficas (sexo, escalões etários, nível de escolaridade completo, condição perante o trabalho, rendimento do agregado familiar, grau de urbanização e regiões NUTS II), Portugal, 2020" xr:uid="{8A8A4350-F64C-4BBE-88F8-A21D93CE1275}"/>
    <hyperlink ref="A59" location="'5.5'!A1" display="5.5 - Proporção de pessoas dos 16 aos 74 anos que utilizaram comércio eletrónico para compras de produtos e serviços culturais nos 3 meses anteriores à entrevista por tipo de produtos ou serviços encomendados, Portugal, 2020" xr:uid="{8431A725-3DD3-42D9-88E5-370205C71D60}"/>
    <hyperlink ref="A60:V60" location="'5.6'!A1" display="5.6 - Proporção de pessoas com idade entre 16 e 74 anos que utilizaram internet nos 3 meses anteriores à entrevista, para compras  e por algumas características sociodemográficas (sexo, escalões etários, nível de escolaridade completo, condição perante o trabalho, rendimento do agregado familiar, grau de urbanização) e regiões NUTS II), Portugal, 2020" xr:uid="{205AF940-4AE0-4FCF-AB87-D177DE8C398E}"/>
    <hyperlink ref="A64" location="'6.1.1'!A1" display="6.1.1 - Situação dos Museus observados" xr:uid="{9407C6B1-B4A5-496A-ABE7-ECEEC3100309}"/>
    <hyperlink ref="A65" location="'6.1.2'!A1" display="6.1.2 - Museus, segundo os critérios de seleção (1), por tipologia " xr:uid="{CBA2C974-0075-498D-8ECB-278A4C51CC21}"/>
    <hyperlink ref="A66" location="'6.1.3'!A1" display="6.1.3 - Museus, segundo o funcionamento, por tipologia" xr:uid="{7E9B2A07-2CC5-4995-A37F-6A3F6885DF2E}"/>
    <hyperlink ref="A67" location="'6.1.4'!A1" display="6.1.4 - Museus, segundo o funcionamento, por região (NUTS II)" xr:uid="{E638E17A-243D-449B-8B25-D906A0D2CFC8}"/>
    <hyperlink ref="A68" location="'6.1.5'!A1" display="6.1.5 - Controlo dos visitantes nos Museus, por tipologia" xr:uid="{59ED305F-A81E-4BAA-A0A0-20A0BA70B8F5}"/>
    <hyperlink ref="A69" location="'6.1.6 '!A1" display="6.1.6 - Visitantes dos Museus, por tipologia" xr:uid="{A3167EFC-7E71-4504-A2A6-A5F6DBF84B2A}"/>
    <hyperlink ref="A70" location="'6.1.7'!A1" display="6.1.7 - Visitantes dos Museus, por região (NUTS II) " xr:uid="{56A2120F-AE4A-4F04-9114-680E9764F8A9}"/>
    <hyperlink ref="A71" location="'6.1.8'!A1" display="6.1.8 - Museus, segundo o tipo dominante de bens, por tipologia" xr:uid="{E21CD690-1EDA-456B-A86D-098530F9F241}"/>
    <hyperlink ref="A72" location="'6.1.8 (continuação)'!A1" display="6.1.8 - Museus, segundo o tipo dominante de bens, por tipologia - (continuação)" xr:uid="{E567966E-C684-4522-B769-50CDEC95BA68}"/>
    <hyperlink ref="A73" location="'6.1.9'!A1" display="6.1.9 - Número de bens dos Museus, segundo o tipo dominante dos bens, por tipologia" xr:uid="{880698AD-4A59-4828-9A6F-825B1C2597A7}"/>
    <hyperlink ref="A74" location="'6.1.10'!A1" display="6.1.10 - Número de bens dos Museus, segundo o tipo dominante dos bens, por região (NUTS II)" xr:uid="{42D8FEE0-CA6D-4BA5-B1AF-81B18627D372}"/>
    <hyperlink ref="A75" location="'6.1.11'!A1" display="6.1.11 - Pessoal ao serviço, remunerado, não remunerado e pessoal voluntário nos Museus, por tipologia" xr:uid="{42FC09B0-2777-4CE0-A47F-35E4575E1544}"/>
    <hyperlink ref="A76" location="'6.1.11(Continuação)'!A1" display="6.1.11 - Pessoal ao serviço, remunerado, não remunerado e pessoal voluntário nos Museus, por tipologia - (continuação)" xr:uid="{96FFADCD-CF0E-4EA0-95F4-B56844C7B5C5}"/>
    <hyperlink ref="A77" location="'6.1.12'!A1" display="6.1.12 - Museus, segundo as actividades orientadas para os visitantes, por tipologia " xr:uid="{CAE51E02-96A8-4778-A3EF-C937CC35D2F7}"/>
    <hyperlink ref="A78" location="'6.1.12 (Continuação)'!A1" display="6.1.12 - Museus, segundo as actividades orientadas para os visitantes, por tipologia - (continuação)" xr:uid="{E69B2069-B9A3-4D1F-B6B1-AB380220DA05}"/>
    <hyperlink ref="A79" location="'6.1.13'!A1" display="6.1.13 - Serviço educativo dos Museus, por tipologia " xr:uid="{38AFE3E9-9D88-4367-8EAF-026D9BB04FBC}"/>
    <hyperlink ref="A80" location="'6.1.14'!A1" display="6.1.14 - Museus polinucleados e número de núcleos, por tipologia " xr:uid="{3F4CE383-5A6D-49A7-B742-6798ECB06269}"/>
    <hyperlink ref="A81" location="'6.1.15'!A1" display="6.1.15 - Museus segundo a personalidade jurídica, por tipologia" xr:uid="{C41C363A-6DCB-4D2D-B066-9EAB1D3E33B0}"/>
    <hyperlink ref="A82" location="'6.1.16'!A1" display="6.1.16 - Forma jurídica do espaço ou entidade de que o museu depende, por tipologia" xr:uid="{A2F9477A-F99D-4F65-B392-42A8CCB7E991}"/>
    <hyperlink ref="A83" location="'6.1.16 (Continuação)'!A1" display="6.1.16 - Forma jurídica do espaço ou entidade de que o museu depende, por tipologia - (continuação)" xr:uid="{04DA4309-78BF-453A-83AE-5C519AF91FEC}"/>
    <hyperlink ref="A86" location="'6.2.1'!A1" display="6.2.1 - Bens imóveis classificados, segundo a categoria, por região (NUTS III), 2019-2020" xr:uid="{94504806-2CA6-4DC9-8ED6-658521903254}"/>
    <hyperlink ref="A87" location="'6.2.2'!A1" display="6.2.2 - Bens imóveis classificados, segundo a categoria de proteção, por região (NUTS III), 2019-2020" xr:uid="{7B71B92D-AD90-4E1E-99DC-28C99B9F1F0C}"/>
    <hyperlink ref="A88" location="'6.2.3'!A1" display="6.2.3 - Bens imóveis classificados, segundo a tipologia, por região (NUTS III), 2019-2020" xr:uid="{52144737-4F5C-434E-A318-6EAE143CCEE6}"/>
    <hyperlink ref="A89" location="'6.2.4'!A1" display="6.2.4 - Bens imóveis classificados, segundo a entidade proprietária, por região (NUTS III), 2019-2020" xr:uid="{DB405F3B-A578-4FAA-8546-D1B2303E1D3C}"/>
    <hyperlink ref="A90" location="'6.2.5'!A1" display="6.2.5 - Património Mundial em Portugal classificado pela UNESCO e ano de classificação" xr:uid="{01C4EF5C-6264-49FC-8D9B-719F299978FE}"/>
    <hyperlink ref="A91" location="'6.2.6'!A1" display="6.2.6 - Património Imaterial em Portugal classificado pela UNESCO, e ano da classificação" xr:uid="{D7698517-204C-402F-B967-852DCFBE3512}"/>
    <hyperlink ref="A92" location="'6.2.7'!A1" display="6.2.7 - Capital Europeia da Cultura, 1985-2020" xr:uid="{B4F134C8-296A-4550-8924-6F3A7760A13B}"/>
    <hyperlink ref="A95" location="'7.1.1'!A1" display="7.1.1 - Exposições, obras expostas e autores representados, por região (NUTS II), 2012 - 2020" xr:uid="{E056A77D-FECD-4F60-A647-F82FB4D137E0}"/>
    <hyperlink ref="A96" location="'7.1.2'!A1" display="7.1.2 - Número de obras expostas nas galerias de arte e outros espaços de exposições temporárias, segundo a classificação das obras, por região (NUTS II)" xr:uid="{2A1A1EA8-2DCE-4F4A-8C9F-CD1450619610}"/>
    <hyperlink ref="A97" location="'7.1.2 (Continuação 1)'!A1" display="7.1.2 - Número de obras expostas nas galerias de arte e outros espaços de exposições temporárias, segundo a classificação das obras, por região (NUTS II)  - (continuação 1)" xr:uid="{2B3E13B9-92AF-4B8F-A629-65DD83FB9981}"/>
    <hyperlink ref="A98" location="'7.1.2 (Continuação 2)'!A1" display="7.1.2 - Número de obras expostas nas galerias de arte e outros espaços de exposições temporárias, segundo a classificação das obras, por região (NUTS II)  - (continuação 2)" xr:uid="{3033DB83-2AA9-4E5F-B255-81143834E654}"/>
    <hyperlink ref="A99" location="'7.1.3'!A1" display="7.1.3 - Tipo de espaço das galerias de arte e outros espaços de exposições temporárias, por região (NUTS II) " xr:uid="{54A3B3F1-FC84-4252-9C8B-9901CED298FA}"/>
    <hyperlink ref="A100" location="'7.1.4'!A1" display="7.1.4 - Obras expostas nas galerias de arte e outros espaços de exposições temporárias, segundo a natureza dos espaços de exposição, por classificação das obras" xr:uid="{54D0D701-B1C9-488A-91B1-4B7E5A4DDA9A}"/>
    <hyperlink ref="A101" location="'7.1.5'!A1" display="7.1.5 - Localização das galerias de arte e outros espaços de exposições temporárias, por tipo de espaço" xr:uid="{39ECB124-93B8-4E59-AEDB-E884E42B67A2}"/>
    <hyperlink ref="A102" location="'7.1.6'!A1" display="7.1.6 - Exposições realizadas segundo a entidade promotora(1), por região (Nuts II)" xr:uid="{0D28AD71-37A1-4047-8988-FFA394C2E33A}"/>
    <hyperlink ref="A105" location="'8.1.1'!A1" display="8.1.1 - Situação das publicações periódicas, por região (NUTS II)" xr:uid="{6430EB21-9C73-4112-888C-2C20CC73D89E}"/>
    <hyperlink ref="A106" location="'8.1.2'!A1" display="8.1.2 - Publicações periódicas segundo o suporte de difusão,  por tipo de publicação" xr:uid="{FF37725D-5BEC-4F8F-9384-88949E7ACE1A}"/>
    <hyperlink ref="A107" location="'8.1.3'!A1" display="8.1.3 - Publicações periódicas segundo o suporte de difusão, por região (NUTS II)" xr:uid="{C043BA3F-9C34-4F3B-915A-D80C1E28D1F2}"/>
    <hyperlink ref="A108" location="'8.1.4'!A1" display="8.1.4 - Número de publicações, tiragem e circulação total, exemplares vendidos e distribuídos gratuitamente," xr:uid="{3816524A-362C-42B7-AD09-E96839A399D9}"/>
    <hyperlink ref="A109" location="'8.1.5'!A1" display="8.1.5 - Número de publicações, tiragem e circulação total, exemplares vendidos e distribuídos gratuitamente, por tipo de publicação " xr:uid="{B5E40E6F-5767-40BD-918E-1C4A31DAB5C4}"/>
    <hyperlink ref="A110" location="'8.1.6'!A1" display="8.1.6 - Número de publicações, edições anuais, tiragem, circulação e média dos exemplares vendidos," xr:uid="{8AE776B3-9446-4339-99C0-6CEA8AC602DD}"/>
    <hyperlink ref="A111" location="'8.1.7'!A1" display="8.1.7 - Número de publicações, edições anuais, tiragem, circulação e média dos exemplares vendidos, por tipo de publicação" xr:uid="{32B521F9-7D01-41CE-B012-A637B2D37570}"/>
    <hyperlink ref="A112" location="'8.1.8'!A1" display="8.1.8 - Número de publicações, tiragem e circulação média por edição das publicações periódicas, por região (NUTS II)" xr:uid="{73BB15A7-E4FE-4471-9391-90A03753C7CB}"/>
    <hyperlink ref="A113" location="'8.1.9'!A1" display="8.1.9 - Número de publicações, tiragem e circulação média por edição das publicações periódicas, por tipo de publicação" xr:uid="{60EC70C0-F7DE-4FAB-BC43-C37912F01C9E}"/>
    <hyperlink ref="A114" location="'8.1.10'!A1" display="8.1.10 - Número de jornais segundo os escalões de tiragem e circulação média " xr:uid="{DD487CCC-1014-4CBD-9DC5-4C6FBE5EBF33}"/>
    <hyperlink ref="A115" location="'8.1.11'!A1" display="8.1.11 - Número de revistas segundo os escalões de tiragem e circulação média" xr:uid="{D8AC2640-DE50-4AB8-BB29-ED289FB7017D}"/>
    <hyperlink ref="A116" location="'8.1.12'!A1" display="8.1.12 - Publicações periódicas segundo a periodicidade, por região (NUTS II)" xr:uid="{D64080FE-462E-4F3A-AE83-9DC2BCE1D2CB}"/>
    <hyperlink ref="A117" location="'8.1.12 (Continuação)'!A1" display="8.1.12 - Publicações periódicas segundo a periodicidade, por região (NUTS II) - (continuação)" xr:uid="{362F7CCE-762C-4323-80B2-894A8C990F0F}"/>
    <hyperlink ref="A118" location="'8.1.13'!A1" display="8.1.13 - Publicações periódicas segundo a periodicidade, por tipo de publicação" xr:uid="{35DCF2F5-02C0-47B8-94B7-A6F442A5F04E}"/>
    <hyperlink ref="A119" location="'8.1.13(Continuação)'!A1" display="8.1.13 - Publicações periódicas segundo a periodicidade, por tipo de publicação - (continuação)" xr:uid="{1E18D513-9261-4A2F-830D-46EC73E90FBA}"/>
    <hyperlink ref="A120" location="'8.1.14'!A1" display="8.1.14 - Publicações periódicas segundo o tema do conteúdo principal, por tipo de publicação " xr:uid="{AB6B4B87-6597-462E-BC21-CB6ED8FDAD8B}"/>
    <hyperlink ref="A121" location="'8.1.14(Continuação)'!A1" display="8.1.14 - Publicações periódicas segundo o tema do conteúdo principal, por tipo de publicação- continuação" xr:uid="{CD0E4809-39CC-400C-B8DA-C01BE1A15ECD}"/>
    <hyperlink ref="A122" location="'8.1.15'!A1" display="8.1.15 - Publicações periódicas segundo a língua dominante, por região (NUTS II) " xr:uid="{91F8E7CD-9535-4E33-AC77-87361B4ABE9D}"/>
    <hyperlink ref="A123" location="'8.1.16'!A1" display="8.1.16 - Publicações periódicas segundo a língua dominante, por tipo de publicação" xr:uid="{3DC3C0C8-D375-4076-B750-FBEA94CEF3E7}"/>
    <hyperlink ref="A124" location="'8.1.17'!A1" display="8.1.17 - Publicações periódicas segundo os escalões do preço de capa das edições regulares, por tipo de publicação " xr:uid="{7B497EC2-1B7E-4473-89BE-42F884229A71}"/>
    <hyperlink ref="A125" location="'8.1.18'!A1" display="8.1.18 - Publicações periódicas segundo os escalões do preço de capa das edições regulares, por periodicidade" xr:uid="{14608F2B-0A89-4A7B-AA6E-7049C55A77F1}"/>
    <hyperlink ref="A126" location="'8.1.19'!A1" display="8.1.19 - Publicações periódicas segundo o tempo de publicação, por região (NUTS II)  " xr:uid="{FA30326F-2006-41FC-8819-4855221B3387}"/>
    <hyperlink ref="A127" location="'8.1.20'!A1" display="8.1.20 -Publicações periódicas segundo o tempo de publicação, por tipo de publicação" xr:uid="{397C6DDA-1006-4AF6-A4C6-F4D50C2D6083}"/>
    <hyperlink ref="A128" location="'8.1.21'!A1" display="8.1.21 - Receitas e despesas das publicações periódicas, por região (NUTS II)" xr:uid="{D7E5B8D1-B70C-4DAB-B595-9789B07253AD}"/>
    <hyperlink ref="A129" location="'8.1.22'!A1" display="8.1.22 - Receitas e despesas das publicações periódicas, por tipo de publicação" xr:uid="{90859213-632C-4BB0-999E-E18C7885AF2E}"/>
    <hyperlink ref="A133" location="'9.1.1 '!A1" display="9.1.1 - Produção cinematográfica em Portugal, 2016-2020" xr:uid="{0FE4AB13-2CE4-47D0-A96C-E099ADF1E94F}"/>
    <hyperlink ref="A136" location="'9.2.1'!A1" display="9.2.1 -Cinema – Recintos, ecrãs, lotação, sessões, espectadores e receitas por região (NUTS II), 2010 - 2020" xr:uid="{28D35848-B79F-4805-9023-EC370A00FCA9}"/>
    <hyperlink ref="A137" location="'9.2.2'!A1" display="9.2.2 - Cinema –  Filmes exibidos, sessões, espectadores e receitas, por origem dos filmes exibidos" xr:uid="{992518E6-9351-4632-BF90-32458A41B1DA}"/>
    <hyperlink ref="A138" location="'9.2.3 '!A1" display="9.2.3 - Cinema – Sessões, espectadores e receitas, segundo o trimestre, por região (NUTS II) " xr:uid="{A4CC60E8-0F25-4626-BC9A-F31B71597D50}"/>
    <hyperlink ref="A139" location="'9.2.3 (Continuação)'!A1" display="9.2.3 - Cinema – Sessões, espectadores e receitas, segundo o trimestre, por região (NUTS II) ) - (continuação)" xr:uid="{98CBD2C9-6AF2-44E4-9DFF-7944EC987D3D}"/>
    <hyperlink ref="A140" location="'9.2.4 '!A1" display="9.2.4 - Cinema – Sessões, espectadores e receitas,  segundo o trimestre, por origem dos filmes exibidos" xr:uid="{E18D92F2-8520-47CD-BB5C-9C26FAC9BA18}"/>
    <hyperlink ref="A141" location="'9.2.4 (Continuação)'!A1" display="9.2.4 - Cinema – Sessões, espectadores/as e receitas,  segundo o trimestre, por origem dos filmes exibidos - (continuação)" xr:uid="{1DBCD3FD-B28F-4C16-8048-8510006A2C27}"/>
    <hyperlink ref="A144" location="'10.1.1'!A1" display="10.1.1 - Espectáculos ao Vivo – Total das sessões, bilhetes vendidos e oferecidos, espectadores, receitas e preço médio, por região (NUTS II), 2011 - 2020" xr:uid="{B68079F7-080C-42BE-93F6-A38FFA315B1A}"/>
    <hyperlink ref="A145" location="'10.1.2'!A1" display="10.1.2 - Espectáculos ao Vivo - Sessões diurnas, bilhetes vendidos e oferecidos, espectadores, receitas e preço médio, por região (NUTS II)" xr:uid="{9A8AACC7-F8E9-48DB-B334-B023C9F3663B}"/>
    <hyperlink ref="A146" location="'10.1.3'!A1" display="10.1.3 - Espectáculos ao Vivo – Sessões noturnas, bilhetes vendidos e oferecidos, espectadores, receitas " xr:uid="{8652C7F6-0359-40FB-80CE-EAD0397FD67C}"/>
    <hyperlink ref="A147" location="'10.1.4'!A1" display="10.1.4 - Espectáculos ao Vivo – Total das sessões, bilhetes vendidos e oferecidos, espectadores, receitas e preço médio, por região (NUTS II) e modalidades" xr:uid="{900179EF-CB23-473D-A61B-E78C468FBC1B}"/>
    <hyperlink ref="A148" location="'10.1.4 (Continuação 1)'!A1" display="10.1.4 - Espectáculos ao Vivo – Total das sessões, bilhetes vendidos e oferecidos, espectadores, receitas e preço médio, por região (NUTS II) e modalidades - (continuação 1)" xr:uid="{4E31621D-F819-486D-B012-50D414E3F0DB}"/>
    <hyperlink ref="A149" location="'10.1.4 (Continuação 2)'!A1" display="10.1.4 - Espectáculos ao Vivo – Total das sessões, bilhetes vendidos e oferecidos, espectadores, receitas e preço médio, por região (NUTS II) e modalidades - (continuação 2)" xr:uid="{7AE57687-D6D9-41D4-A6F3-E067355F61C7}"/>
    <hyperlink ref="A150" location="'10.1.4 (Continuação 3)'!A1" display="10.1.4 - Espectáculos ao Vivo – Total das sessões, bilhetes vendidos e oferecidos, espectadores, receitas e preço médio, por região (NUTS II) e modalidades - (continuação 3)" xr:uid="{73A0B8C7-96CD-468D-A6D4-51F51AF7D8C8}"/>
    <hyperlink ref="A151" location="'10.1.5'!A1" display="10.1.5 - Espectáculos ao Vivo – Sessões, bilhetes vendidos e oferecidos, espectadores, receitas e preço médio em sessões diurnas, por região (NUTS I) e modalidades" xr:uid="{4CC931B0-4DAF-4B8C-BC3C-729410D6562C}"/>
    <hyperlink ref="A152" location="'10.1.6'!A1" display="10.1.6 - Espectáculos ao Vivo – Sessões, bilhetes vendidos e oferecidos, espectadores, receitas e preço médio em sessões noturnas, por região (NUTS I) e modalidades" xr:uid="{5A21C890-5413-4693-989F-8C3ABEA9BDCD}"/>
    <hyperlink ref="A155" location="'11.1.1'!A1" display="11.1.1 - Estações licenciadas, segundo o tipo de serviço de radiocomunicações, por região (NUTS III)" xr:uid="{3D8AAA16-2BD9-4CD0-A149-49B5C4EB7BF9}"/>
    <hyperlink ref="A156" location="'11.1.2 '!A1" display="11.1.2 - Estações licenciadas, segundo o tipo de emissão, por região (NUTS II)" xr:uid="{2D78E31F-772D-403F-BB7A-8F4115B55948}"/>
    <hyperlink ref="A157" location="'11.2.1'!A1" display="11.2.1 - Alojamentos cablados com HFC (Hybrid Fiber-Coaxial), por região (NUTS II), 2016-2020" xr:uid="{2C25B2C7-3FD1-44AE-B458-19BECCA0BEF4}"/>
    <hyperlink ref="A158" location="'11.2.2'!A1" display="11.2.2 - Alojamentos cablados com fibra ótica (Fiber To Home - FTTH), por região (NUTS II), 2016-2020" xr:uid="{F1D0B3B1-84C2-4A40-9E80-AC2BA1274B3A}"/>
    <hyperlink ref="A159" location="'11.2.3'!A1" display="11.2.3 - Clientes residenciais das redes e serviços de alta velocidade em local fixo, por região (NUTS II), 2016-2020" xr:uid="{A86BEE8C-5899-4871-8B19-C5AB70534D7D}"/>
    <hyperlink ref="A160" location="'11.2.4'!A1" display="11.2.4 - Assinantes do serviço de televisão através de subscrição, por região (NUTS III), 2016-2020" xr:uid="{4720943D-5ACE-45B1-A13C-7879EA1CF3E8}"/>
    <hyperlink ref="A161" location="'11.2.5'!A1" display="11.2.5 - Assinantes do serviço de televisão através de subscrição por 100 alojamentos familiares clássicos" xr:uid="{E16CE863-58E3-4BDE-9D8D-1B0679145420}"/>
    <hyperlink ref="A162" location="'11.2.6'!A1" display="11.2.6 - Assinantes de pacotes de serviços, 2016 - 2020" xr:uid="{A95AFDD3-C3BD-4815-8A63-C97F4BAA3E99}"/>
    <hyperlink ref="A163" location="'11.2.7'!A1" display="11.2.7 - Receitas de pacotes de serviços" xr:uid="{5C1F52DB-2D4D-47B5-8B5A-82C713A9A537}"/>
    <hyperlink ref="A166" location="'12.1.1_2019_2020'!A1" display="12.1.1 - Despesas da Administração Central, por subsector institucional, segundo o tipo de despesa, 2019-2020" xr:uid="{C5AE3E8E-1C66-491B-8489-008C45EE72B0}"/>
    <hyperlink ref="A167" location="'12.1.1_2018 '!A1" display="12.1.1 - Despesas da Administração Central, por subsector institucional, segundo o tipo de despesa, 2018" xr:uid="{A99EA535-0DAB-4176-9C6C-58EC9322B757}"/>
    <hyperlink ref="A168" location="'12.2.1'!A1" display="12.2.1 - Total das despesas das Câmaras Municipais e nas atividades culturais e criativas, por região (NUTS II), segundo o tipo de despesa" xr:uid="{8A4D825F-EB2B-46F2-9ED0-F2563D8211EA}"/>
    <hyperlink ref="A169" location="'12.2.1 (Continuação)'!A1" display="12.2.1 - Total das despesas das Câmaras Municipais nas atividades culturais e criativas, por região (NUTS II), segundo o tipo de despesa - (continuação)" xr:uid="{78B77A64-3968-4B72-BD23-01EB2AAF1835}"/>
    <hyperlink ref="A170" location="'12.2.2'!A1" display="12.2.2 - Síntese das despesas das Câmaras Municipais, segundo o tipo de despesa, por domínios das atividades culturais e criativas" xr:uid="{E8972843-606D-49CD-A425-7525D704B13A}"/>
    <hyperlink ref="A171" location="'12.2.3'!A1" display="12.2.3 - Património Cultural - despesas segundo o tipo, por subdomínios e região (NUTS II)" xr:uid="{4DB7B647-5F3E-40EC-8E39-3229DEA29345}"/>
    <hyperlink ref="A172" location="'12.2.3 (Continuação)'!A1" display="12.2.3 - Património Cultural - despesas segundo o tipo, por subdomínios e região (NUTS II) - (continuação)" xr:uid="{055DE148-7FF4-4A60-847E-0CBD9F00C81F}"/>
    <hyperlink ref="A173" location="'12.2.4'!A1" display="12.2.4 - Bibliotecas e Arquivos - despesas segundo o tipo, por subdomínios e região (NUTS II)" xr:uid="{878E2690-A902-462A-A1AD-268CC539CF7B}"/>
    <hyperlink ref="A174" location="'12.2.5'!A1" display="12.2.5 - Livros e Publicações - despesas segundo o tipo, por subdomínios e região (NUTS II)" xr:uid="{AD6B95AF-42DF-40C0-9112-A0395BC6A0FC}"/>
    <hyperlink ref="A175" location="'12.2.6'!A1" display="12.2.6 - Artes Visuais - despesas segundo o tipo, por subdomínios e região (NUTS II)" xr:uid="{E19E67E8-24D2-4072-B6D3-D1E09CDC40CE}"/>
    <hyperlink ref="A176" location="'12.2.6 (Continuação)'!A1" display="12.2.6 - Artes Visuais - despesas segundo o tipo, por subdomínios e região (NUTS II) - (continuação)" xr:uid="{F2CFB40B-E931-45EA-85FC-8D0EA19817F7}"/>
    <hyperlink ref="A177" location="'12.2.7'!A1" display="12.2.7 - Artes do Espetáculo - despesas segundo o tipo, por subdomínios e região (NUTS II) " xr:uid="{3A0A2251-9D21-4FE3-9B2D-B82060CF4743}"/>
    <hyperlink ref="A178" location="'12.2.7 (Continuação)'!A1" display="12.2.7 - Artes do Espetáculo - despesas segundo o tipo, por subdomínios e região (NUTS II)  - (continuação)" xr:uid="{A8714378-648C-4031-B65B-BB6B475CC38E}"/>
    <hyperlink ref="A179" location="'12.2.8'!A1" display="12.2.8 - Audiovisual e Multimédia - despesas segundo o tipo, por subdomínios e região (NUTS II)" xr:uid="{4DA514EB-0124-41ED-8040-2FF2ED6DEDED}"/>
    <hyperlink ref="A180" location="'12.2.8 (Continuação)'!A1" display="12.2.8 - Audiovisual e Multimédia - despesas segundo o tipo, por subdomínios e região (NUTS II) - (continuação)" xr:uid="{A0A64ACE-19D4-4BAA-95E4-B7C1B8C8962B}"/>
    <hyperlink ref="A181" location="'12.2.9'!A1" display="12.2.9 - Arquitetura - despesas segundo o tipo, por subdomínios e região (NUTS II)" xr:uid="{C8098E20-926D-4F30-9E06-25B2D656C2AD}"/>
    <hyperlink ref="A182" location="'12.2.10'!A1" display="12.2.10 - Publicidade - despesas segundo o tipo, por subdomínios e região (NUTS II)" xr:uid="{2F6334E3-0D01-459D-94C4-3DC8229C9E02}"/>
    <hyperlink ref="A183" location="'12.2.11'!A1" display="12.2.11 - Artesanato - despesas segundo o tipo, por subdomínios e região (NUTS II)" xr:uid="{F94EFC06-DA6E-46FF-A4D9-1748A05CC408}"/>
    <hyperlink ref="A184" location="'12.2.12'!A1" display="12.2.12 - Atividades interdisciplinares - despesas segundo o tipo, por subdomínios e região (NUTS II)" xr:uid="{3A581D3D-BCC5-42FF-A81D-A31AEA979848}"/>
  </hyperlink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250014-F24C-483C-91F5-3C58CEFFCDA8}">
  <dimension ref="A1:U58"/>
  <sheetViews>
    <sheetView workbookViewId="0">
      <selection activeCell="A2" sqref="A2:C2"/>
    </sheetView>
  </sheetViews>
  <sheetFormatPr defaultRowHeight="12.75" x14ac:dyDescent="0.2"/>
  <cols>
    <col min="1" max="1" width="10.5703125" style="678" customWidth="1"/>
    <col min="2" max="3" width="7.85546875" style="678" customWidth="1"/>
    <col min="4" max="8" width="7.42578125" style="678" customWidth="1"/>
    <col min="9" max="9" width="7.7109375" style="678" customWidth="1"/>
    <col min="10" max="10" width="8" style="678" customWidth="1"/>
    <col min="11" max="16384" width="9.140625" style="678"/>
  </cols>
  <sheetData>
    <row r="1" spans="1:21" ht="15" customHeight="1" x14ac:dyDescent="0.2">
      <c r="A1" s="2027" t="s">
        <v>1926</v>
      </c>
      <c r="B1" s="679"/>
      <c r="C1" s="679"/>
      <c r="D1" s="679"/>
      <c r="E1" s="679"/>
      <c r="F1" s="679"/>
      <c r="G1" s="679"/>
      <c r="H1" s="679"/>
      <c r="I1" s="679"/>
      <c r="J1" s="679"/>
      <c r="K1" s="679"/>
    </row>
    <row r="2" spans="1:21" ht="15" customHeight="1" x14ac:dyDescent="0.25">
      <c r="A2" s="2082" t="s">
        <v>405</v>
      </c>
      <c r="B2" s="2082"/>
      <c r="C2" s="2082"/>
      <c r="D2" s="640"/>
      <c r="E2" s="640"/>
      <c r="F2" s="640"/>
      <c r="G2" s="640"/>
      <c r="H2" s="640"/>
      <c r="I2" s="640"/>
      <c r="J2" s="640"/>
      <c r="K2" s="679"/>
      <c r="L2" s="679"/>
      <c r="M2" s="679"/>
      <c r="N2" s="679"/>
      <c r="O2" s="679"/>
      <c r="P2" s="679"/>
      <c r="Q2" s="679"/>
      <c r="R2" s="679"/>
      <c r="S2" s="679"/>
      <c r="T2" s="679"/>
      <c r="U2" s="679"/>
    </row>
    <row r="3" spans="1:21" ht="23.25" customHeight="1" x14ac:dyDescent="0.2">
      <c r="A3" s="2086" t="s">
        <v>404</v>
      </c>
      <c r="B3" s="2086"/>
      <c r="C3" s="2086"/>
      <c r="D3" s="2087"/>
      <c r="E3" s="2087"/>
      <c r="F3" s="2087"/>
      <c r="G3" s="2087"/>
      <c r="H3" s="2087"/>
      <c r="I3" s="2087"/>
      <c r="J3" s="2087"/>
      <c r="K3" s="832"/>
      <c r="L3" s="832"/>
      <c r="M3" s="679"/>
      <c r="N3" s="679"/>
      <c r="O3" s="679"/>
      <c r="P3" s="679"/>
      <c r="Q3" s="679"/>
      <c r="R3" s="679"/>
      <c r="S3" s="679"/>
      <c r="T3" s="679"/>
      <c r="U3" s="679"/>
    </row>
    <row r="4" spans="1:21" ht="13.5" x14ac:dyDescent="0.25">
      <c r="A4" s="660">
        <v>2019</v>
      </c>
      <c r="B4" s="650"/>
      <c r="C4" s="642"/>
      <c r="D4" s="642"/>
      <c r="E4" s="640"/>
      <c r="F4" s="640"/>
      <c r="G4" s="640"/>
      <c r="H4" s="640"/>
      <c r="I4" s="640"/>
      <c r="J4" s="640"/>
      <c r="K4" s="679"/>
      <c r="L4" s="679"/>
      <c r="M4" s="679"/>
      <c r="N4" s="679"/>
      <c r="O4" s="679"/>
      <c r="P4" s="679"/>
      <c r="Q4" s="679"/>
      <c r="R4" s="679"/>
      <c r="S4" s="679"/>
      <c r="T4" s="679"/>
      <c r="U4" s="679"/>
    </row>
    <row r="5" spans="1:21" ht="12.75" customHeight="1" x14ac:dyDescent="0.2">
      <c r="A5" s="2075" t="s">
        <v>379</v>
      </c>
      <c r="B5" s="2075" t="s">
        <v>378</v>
      </c>
      <c r="C5" s="2075" t="s">
        <v>377</v>
      </c>
      <c r="D5" s="2074" t="s">
        <v>376</v>
      </c>
      <c r="E5" s="2074"/>
      <c r="F5" s="2074"/>
      <c r="G5" s="2075" t="s">
        <v>375</v>
      </c>
      <c r="H5" s="2076"/>
      <c r="I5" s="2076"/>
      <c r="J5" s="2075" t="s">
        <v>374</v>
      </c>
      <c r="K5" s="838"/>
      <c r="L5" s="839"/>
      <c r="M5" s="679"/>
      <c r="N5" s="679"/>
      <c r="O5" s="679"/>
      <c r="P5" s="679"/>
      <c r="Q5" s="679"/>
      <c r="R5" s="679"/>
      <c r="S5" s="679"/>
      <c r="T5" s="679"/>
      <c r="U5" s="679"/>
    </row>
    <row r="6" spans="1:21" x14ac:dyDescent="0.2">
      <c r="A6" s="2075"/>
      <c r="B6" s="2075"/>
      <c r="C6" s="2075"/>
      <c r="D6" s="2075" t="s">
        <v>371</v>
      </c>
      <c r="E6" s="2075" t="s">
        <v>370</v>
      </c>
      <c r="F6" s="2075" t="s">
        <v>369</v>
      </c>
      <c r="G6" s="2075" t="s">
        <v>0</v>
      </c>
      <c r="H6" s="2075" t="s">
        <v>368</v>
      </c>
      <c r="I6" s="2075" t="s">
        <v>367</v>
      </c>
      <c r="J6" s="2076"/>
      <c r="K6" s="838"/>
      <c r="L6" s="839"/>
      <c r="M6" s="679"/>
      <c r="N6" s="679"/>
      <c r="O6" s="679"/>
      <c r="P6" s="679"/>
      <c r="Q6" s="679"/>
      <c r="R6" s="679"/>
      <c r="S6" s="679"/>
      <c r="T6" s="679"/>
      <c r="U6" s="679"/>
    </row>
    <row r="7" spans="1:21" x14ac:dyDescent="0.2">
      <c r="A7" s="2075"/>
      <c r="B7" s="2075"/>
      <c r="C7" s="2075"/>
      <c r="D7" s="2075"/>
      <c r="E7" s="2075"/>
      <c r="F7" s="2075"/>
      <c r="G7" s="2075"/>
      <c r="H7" s="2075"/>
      <c r="I7" s="2075"/>
      <c r="J7" s="2076"/>
      <c r="K7" s="838"/>
      <c r="L7" s="839"/>
      <c r="M7" s="679"/>
      <c r="N7" s="679"/>
      <c r="O7" s="679"/>
      <c r="P7" s="679"/>
      <c r="Q7" s="679"/>
      <c r="R7" s="679"/>
      <c r="S7" s="679"/>
      <c r="T7" s="679"/>
      <c r="U7" s="679"/>
    </row>
    <row r="8" spans="1:21" x14ac:dyDescent="0.2">
      <c r="A8" s="2075"/>
      <c r="B8" s="2075"/>
      <c r="C8" s="2075"/>
      <c r="D8" s="2075"/>
      <c r="E8" s="2075"/>
      <c r="F8" s="2075"/>
      <c r="G8" s="2075"/>
      <c r="H8" s="2075"/>
      <c r="I8" s="2075"/>
      <c r="J8" s="2076"/>
      <c r="K8" s="838"/>
      <c r="L8" s="839"/>
      <c r="M8" s="679"/>
      <c r="N8" s="679"/>
      <c r="O8" s="679"/>
      <c r="P8" s="679"/>
      <c r="Q8" s="679"/>
      <c r="R8" s="679"/>
      <c r="S8" s="679"/>
      <c r="T8" s="679"/>
      <c r="U8" s="679"/>
    </row>
    <row r="9" spans="1:21" x14ac:dyDescent="0.2">
      <c r="A9" s="2075"/>
      <c r="B9" s="2075"/>
      <c r="C9" s="2075"/>
      <c r="D9" s="2075"/>
      <c r="E9" s="2075"/>
      <c r="F9" s="2075"/>
      <c r="G9" s="2075"/>
      <c r="H9" s="2075"/>
      <c r="I9" s="2075"/>
      <c r="J9" s="2076"/>
      <c r="K9" s="838"/>
      <c r="L9" s="839"/>
      <c r="M9" s="679"/>
      <c r="N9" s="679"/>
      <c r="O9" s="679"/>
      <c r="P9" s="679"/>
      <c r="Q9" s="679"/>
      <c r="R9" s="679"/>
      <c r="S9" s="679"/>
      <c r="T9" s="679"/>
      <c r="U9" s="679"/>
    </row>
    <row r="10" spans="1:21" x14ac:dyDescent="0.2">
      <c r="A10" s="2075"/>
      <c r="B10" s="2075"/>
      <c r="C10" s="2075"/>
      <c r="D10" s="2075"/>
      <c r="E10" s="2075"/>
      <c r="F10" s="2075"/>
      <c r="G10" s="2075"/>
      <c r="H10" s="2075"/>
      <c r="I10" s="2075"/>
      <c r="J10" s="2076"/>
      <c r="K10" s="838"/>
      <c r="L10" s="839"/>
      <c r="M10" s="679"/>
      <c r="N10" s="679"/>
      <c r="O10" s="679"/>
      <c r="P10" s="679"/>
      <c r="Q10" s="679"/>
      <c r="R10" s="679"/>
      <c r="S10" s="679"/>
      <c r="T10" s="679"/>
      <c r="U10" s="679"/>
    </row>
    <row r="11" spans="1:21" x14ac:dyDescent="0.2">
      <c r="A11" s="2075"/>
      <c r="B11" s="2074" t="s">
        <v>49</v>
      </c>
      <c r="C11" s="2074"/>
      <c r="D11" s="2074" t="s">
        <v>366</v>
      </c>
      <c r="E11" s="2074"/>
      <c r="F11" s="2074"/>
      <c r="G11" s="2074"/>
      <c r="H11" s="2074"/>
      <c r="I11" s="2074"/>
      <c r="J11" s="2074"/>
      <c r="K11" s="838"/>
      <c r="L11" s="839"/>
      <c r="M11" s="679"/>
      <c r="N11" s="679"/>
      <c r="O11" s="679"/>
      <c r="P11" s="679"/>
      <c r="Q11" s="679"/>
      <c r="R11" s="679"/>
      <c r="S11" s="679"/>
      <c r="T11" s="679"/>
      <c r="U11" s="679"/>
    </row>
    <row r="12" spans="1:21" ht="6.75" customHeight="1" x14ac:dyDescent="0.25">
      <c r="A12" s="659"/>
      <c r="B12" s="659"/>
      <c r="C12" s="659"/>
      <c r="D12" s="642"/>
      <c r="E12" s="640"/>
      <c r="F12" s="640"/>
      <c r="G12" s="640"/>
      <c r="H12" s="640"/>
      <c r="I12" s="640"/>
      <c r="J12" s="640"/>
      <c r="K12" s="679"/>
      <c r="L12" s="679"/>
      <c r="M12" s="679"/>
      <c r="N12" s="679"/>
      <c r="O12" s="679"/>
      <c r="P12" s="679"/>
      <c r="Q12" s="679"/>
      <c r="R12" s="679"/>
      <c r="S12" s="679"/>
      <c r="T12" s="679"/>
      <c r="U12" s="679"/>
    </row>
    <row r="13" spans="1:21" ht="13.5" x14ac:dyDescent="0.25">
      <c r="A13" s="2085" t="s">
        <v>403</v>
      </c>
      <c r="B13" s="2085"/>
      <c r="C13" s="2085"/>
      <c r="D13" s="2085"/>
      <c r="E13" s="2085"/>
      <c r="F13" s="2085"/>
      <c r="G13" s="2085"/>
      <c r="H13" s="2085"/>
      <c r="I13" s="2085"/>
      <c r="J13" s="671"/>
      <c r="K13" s="679"/>
      <c r="L13" s="679"/>
      <c r="M13" s="679"/>
      <c r="N13" s="679"/>
      <c r="O13" s="679"/>
      <c r="P13" s="679"/>
      <c r="Q13" s="679"/>
      <c r="R13" s="679"/>
      <c r="S13" s="679"/>
      <c r="T13" s="679"/>
      <c r="U13" s="679"/>
    </row>
    <row r="14" spans="1:21" x14ac:dyDescent="0.2">
      <c r="A14" s="689" t="s">
        <v>0</v>
      </c>
      <c r="B14" s="688">
        <v>2412</v>
      </c>
      <c r="C14" s="688">
        <v>15237</v>
      </c>
      <c r="D14" s="688">
        <v>280665.51699999999</v>
      </c>
      <c r="E14" s="688">
        <v>360900.717</v>
      </c>
      <c r="F14" s="688">
        <v>256842.09099999999</v>
      </c>
      <c r="G14" s="688">
        <v>1034966.282</v>
      </c>
      <c r="H14" s="688">
        <v>797600.97100000002</v>
      </c>
      <c r="I14" s="688">
        <v>237365.31099999999</v>
      </c>
      <c r="J14" s="688">
        <v>29337.201000000001</v>
      </c>
      <c r="K14" s="679"/>
      <c r="L14" s="679"/>
      <c r="M14" s="679"/>
      <c r="N14" s="679"/>
      <c r="O14" s="679"/>
      <c r="P14" s="679"/>
      <c r="Q14" s="679"/>
      <c r="R14" s="679"/>
      <c r="S14" s="679"/>
      <c r="T14" s="679"/>
      <c r="U14" s="679"/>
    </row>
    <row r="15" spans="1:21" x14ac:dyDescent="0.2">
      <c r="A15" s="692" t="s">
        <v>364</v>
      </c>
      <c r="B15" s="686">
        <v>2065</v>
      </c>
      <c r="C15" s="686" t="s">
        <v>269</v>
      </c>
      <c r="D15" s="686" t="s">
        <v>270</v>
      </c>
      <c r="E15" s="686" t="s">
        <v>270</v>
      </c>
      <c r="F15" s="686" t="s">
        <v>270</v>
      </c>
      <c r="G15" s="686" t="s">
        <v>270</v>
      </c>
      <c r="H15" s="686" t="s">
        <v>270</v>
      </c>
      <c r="I15" s="686" t="s">
        <v>270</v>
      </c>
      <c r="J15" s="686" t="s">
        <v>270</v>
      </c>
      <c r="K15" s="679"/>
      <c r="L15" s="679"/>
      <c r="M15" s="679"/>
      <c r="N15" s="679"/>
      <c r="O15" s="679"/>
      <c r="P15" s="679"/>
      <c r="Q15" s="679"/>
      <c r="R15" s="679"/>
      <c r="S15" s="679"/>
      <c r="T15" s="679"/>
      <c r="U15" s="679"/>
    </row>
    <row r="16" spans="1:21" ht="13.5" x14ac:dyDescent="0.25">
      <c r="A16" s="687" t="s">
        <v>363</v>
      </c>
      <c r="B16" s="673">
        <v>305</v>
      </c>
      <c r="C16" s="673">
        <v>6032</v>
      </c>
      <c r="D16" s="673">
        <v>113329.795</v>
      </c>
      <c r="E16" s="673">
        <v>139142.359</v>
      </c>
      <c r="F16" s="673">
        <v>105678.61</v>
      </c>
      <c r="G16" s="673">
        <v>396939.44099999999</v>
      </c>
      <c r="H16" s="673">
        <v>292109.30499999999</v>
      </c>
      <c r="I16" s="673">
        <v>104830.136</v>
      </c>
      <c r="J16" s="673">
        <v>5959.4139999999998</v>
      </c>
      <c r="K16" s="679"/>
      <c r="L16" s="679"/>
      <c r="M16" s="679"/>
      <c r="N16" s="679"/>
      <c r="O16" s="679"/>
      <c r="P16" s="679"/>
      <c r="Q16" s="679"/>
      <c r="R16" s="679"/>
      <c r="S16" s="679"/>
      <c r="T16" s="679"/>
      <c r="U16" s="679"/>
    </row>
    <row r="17" spans="1:21" ht="13.5" x14ac:dyDescent="0.25">
      <c r="A17" s="687" t="s">
        <v>362</v>
      </c>
      <c r="B17" s="675">
        <v>40</v>
      </c>
      <c r="C17" s="675">
        <v>3476</v>
      </c>
      <c r="D17" s="675">
        <v>78022.876999999993</v>
      </c>
      <c r="E17" s="675">
        <v>127684.749</v>
      </c>
      <c r="F17" s="675">
        <v>61238.837</v>
      </c>
      <c r="G17" s="675">
        <v>294988.01299999998</v>
      </c>
      <c r="H17" s="675">
        <v>258825.897</v>
      </c>
      <c r="I17" s="675">
        <v>36162.116000000002</v>
      </c>
      <c r="J17" s="675">
        <v>-6461.4040000000005</v>
      </c>
      <c r="K17" s="679"/>
      <c r="L17" s="679"/>
      <c r="M17" s="679"/>
      <c r="N17" s="679"/>
      <c r="O17" s="679"/>
      <c r="P17" s="679"/>
      <c r="Q17" s="679"/>
      <c r="R17" s="679"/>
      <c r="S17" s="679"/>
      <c r="T17" s="679"/>
      <c r="U17" s="679"/>
    </row>
    <row r="18" spans="1:21" ht="13.5" x14ac:dyDescent="0.25">
      <c r="A18" s="685" t="s">
        <v>361</v>
      </c>
      <c r="B18" s="675">
        <v>2</v>
      </c>
      <c r="C18" s="675" t="s">
        <v>269</v>
      </c>
      <c r="D18" s="675" t="s">
        <v>270</v>
      </c>
      <c r="E18" s="675" t="s">
        <v>270</v>
      </c>
      <c r="F18" s="675" t="s">
        <v>270</v>
      </c>
      <c r="G18" s="675" t="s">
        <v>270</v>
      </c>
      <c r="H18" s="675" t="s">
        <v>270</v>
      </c>
      <c r="I18" s="675" t="s">
        <v>270</v>
      </c>
      <c r="J18" s="675" t="s">
        <v>270</v>
      </c>
      <c r="K18" s="679"/>
      <c r="L18" s="679"/>
      <c r="M18" s="679"/>
      <c r="N18" s="679"/>
      <c r="O18" s="679"/>
      <c r="P18" s="679"/>
      <c r="Q18" s="679"/>
      <c r="R18" s="679"/>
      <c r="S18" s="679"/>
      <c r="T18" s="679"/>
      <c r="U18" s="679"/>
    </row>
    <row r="19" spans="1:21" ht="15" customHeight="1" x14ac:dyDescent="0.25">
      <c r="A19" s="681" t="s">
        <v>402</v>
      </c>
      <c r="B19" s="676"/>
      <c r="C19" s="676"/>
      <c r="D19" s="676"/>
      <c r="E19" s="673"/>
      <c r="F19" s="673"/>
      <c r="G19" s="673"/>
      <c r="H19" s="673"/>
      <c r="I19" s="673"/>
      <c r="J19" s="673"/>
      <c r="K19" s="679"/>
      <c r="L19" s="679"/>
      <c r="M19" s="679"/>
      <c r="N19" s="679"/>
      <c r="O19" s="679"/>
      <c r="P19" s="679"/>
      <c r="Q19" s="679"/>
      <c r="R19" s="679"/>
      <c r="S19" s="679"/>
      <c r="T19" s="679"/>
      <c r="U19" s="679"/>
    </row>
    <row r="20" spans="1:21" x14ac:dyDescent="0.2">
      <c r="A20" s="689" t="s">
        <v>0</v>
      </c>
      <c r="B20" s="688">
        <v>2375</v>
      </c>
      <c r="C20" s="688">
        <v>15129</v>
      </c>
      <c r="D20" s="688">
        <v>278386.72499999998</v>
      </c>
      <c r="E20" s="688">
        <v>359191.74699999997</v>
      </c>
      <c r="F20" s="688">
        <v>248421.739</v>
      </c>
      <c r="G20" s="688">
        <v>1024314.8540000001</v>
      </c>
      <c r="H20" s="688">
        <v>789262.88800000004</v>
      </c>
      <c r="I20" s="688">
        <v>235051.96599999999</v>
      </c>
      <c r="J20" s="688">
        <v>29155.47</v>
      </c>
      <c r="K20" s="679"/>
      <c r="L20" s="679"/>
      <c r="M20" s="679"/>
      <c r="N20" s="679"/>
      <c r="O20" s="679"/>
      <c r="P20" s="679"/>
      <c r="Q20" s="679"/>
      <c r="R20" s="679"/>
      <c r="S20" s="679"/>
      <c r="T20" s="679"/>
      <c r="U20" s="679"/>
    </row>
    <row r="21" spans="1:21" ht="13.5" x14ac:dyDescent="0.25">
      <c r="A21" s="685" t="s">
        <v>364</v>
      </c>
      <c r="B21" s="673">
        <v>2031</v>
      </c>
      <c r="C21" s="673" t="s">
        <v>269</v>
      </c>
      <c r="D21" s="673" t="s">
        <v>270</v>
      </c>
      <c r="E21" s="673" t="s">
        <v>270</v>
      </c>
      <c r="F21" s="673" t="s">
        <v>270</v>
      </c>
      <c r="G21" s="673" t="s">
        <v>270</v>
      </c>
      <c r="H21" s="673" t="s">
        <v>270</v>
      </c>
      <c r="I21" s="673" t="s">
        <v>270</v>
      </c>
      <c r="J21" s="673" t="s">
        <v>270</v>
      </c>
      <c r="K21" s="679"/>
      <c r="L21" s="679"/>
      <c r="M21" s="679"/>
      <c r="N21" s="679"/>
      <c r="O21" s="679"/>
      <c r="P21" s="679"/>
      <c r="Q21" s="679"/>
      <c r="R21" s="679"/>
      <c r="S21" s="679"/>
      <c r="T21" s="679"/>
      <c r="U21" s="679"/>
    </row>
    <row r="22" spans="1:21" x14ac:dyDescent="0.2">
      <c r="A22" s="690" t="s">
        <v>363</v>
      </c>
      <c r="B22" s="691">
        <v>302</v>
      </c>
      <c r="C22" s="691">
        <v>5987</v>
      </c>
      <c r="D22" s="691">
        <v>111700.852</v>
      </c>
      <c r="E22" s="691">
        <v>138195.23199999999</v>
      </c>
      <c r="F22" s="691">
        <v>98131.743000000002</v>
      </c>
      <c r="G22" s="691">
        <v>388784.36099999998</v>
      </c>
      <c r="H22" s="691">
        <v>285233.52899999998</v>
      </c>
      <c r="I22" s="691">
        <v>103550.83199999999</v>
      </c>
      <c r="J22" s="691">
        <v>5784.5240000000003</v>
      </c>
      <c r="K22" s="679"/>
      <c r="L22" s="679"/>
      <c r="M22" s="679"/>
      <c r="N22" s="679"/>
      <c r="O22" s="679"/>
      <c r="P22" s="679"/>
      <c r="Q22" s="679"/>
      <c r="R22" s="679"/>
      <c r="S22" s="679"/>
      <c r="T22" s="679"/>
      <c r="U22" s="679"/>
    </row>
    <row r="23" spans="1:21" x14ac:dyDescent="0.2">
      <c r="A23" s="690" t="s">
        <v>362</v>
      </c>
      <c r="B23" s="686">
        <v>40</v>
      </c>
      <c r="C23" s="686">
        <v>3476</v>
      </c>
      <c r="D23" s="686">
        <v>78022.876999999993</v>
      </c>
      <c r="E23" s="686">
        <v>127684.749</v>
      </c>
      <c r="F23" s="686">
        <v>61238.837</v>
      </c>
      <c r="G23" s="686">
        <v>294988.01299999998</v>
      </c>
      <c r="H23" s="686">
        <v>258825.897</v>
      </c>
      <c r="I23" s="686">
        <v>36162.116000000002</v>
      </c>
      <c r="J23" s="686">
        <v>-6461.4040000000005</v>
      </c>
      <c r="K23" s="679"/>
      <c r="L23" s="679"/>
      <c r="M23" s="679"/>
      <c r="N23" s="679"/>
      <c r="O23" s="679"/>
      <c r="P23" s="679"/>
      <c r="Q23" s="679"/>
      <c r="R23" s="679"/>
      <c r="S23" s="679"/>
      <c r="T23" s="679"/>
      <c r="U23" s="679"/>
    </row>
    <row r="24" spans="1:21" x14ac:dyDescent="0.2">
      <c r="A24" s="692" t="s">
        <v>361</v>
      </c>
      <c r="B24" s="691">
        <v>2</v>
      </c>
      <c r="C24" s="691" t="s">
        <v>269</v>
      </c>
      <c r="D24" s="691" t="s">
        <v>270</v>
      </c>
      <c r="E24" s="691" t="s">
        <v>270</v>
      </c>
      <c r="F24" s="691" t="s">
        <v>270</v>
      </c>
      <c r="G24" s="691" t="s">
        <v>270</v>
      </c>
      <c r="H24" s="691" t="s">
        <v>270</v>
      </c>
      <c r="I24" s="691" t="s">
        <v>270</v>
      </c>
      <c r="J24" s="691" t="s">
        <v>270</v>
      </c>
      <c r="K24" s="679"/>
      <c r="L24" s="679"/>
      <c r="M24" s="679"/>
      <c r="N24" s="679"/>
      <c r="O24" s="679"/>
      <c r="P24" s="679"/>
      <c r="Q24" s="679"/>
      <c r="R24" s="679"/>
      <c r="S24" s="679"/>
      <c r="T24" s="679"/>
      <c r="U24" s="679"/>
    </row>
    <row r="25" spans="1:21" ht="13.5" x14ac:dyDescent="0.25">
      <c r="A25" s="681" t="s">
        <v>401</v>
      </c>
      <c r="B25" s="676"/>
      <c r="C25" s="676"/>
      <c r="D25" s="676"/>
      <c r="E25" s="673"/>
      <c r="F25" s="673"/>
      <c r="G25" s="673"/>
      <c r="H25" s="673"/>
      <c r="I25" s="673"/>
      <c r="J25" s="673"/>
      <c r="K25" s="679"/>
      <c r="L25" s="679"/>
      <c r="M25" s="679"/>
      <c r="N25" s="679"/>
      <c r="O25" s="679"/>
      <c r="P25" s="679"/>
      <c r="Q25" s="679"/>
      <c r="R25" s="679"/>
      <c r="S25" s="679"/>
      <c r="T25" s="679"/>
      <c r="U25" s="679"/>
    </row>
    <row r="26" spans="1:21" x14ac:dyDescent="0.2">
      <c r="A26" s="689" t="s">
        <v>0</v>
      </c>
      <c r="B26" s="688">
        <v>19</v>
      </c>
      <c r="C26" s="688">
        <v>278</v>
      </c>
      <c r="D26" s="688">
        <v>5621.7430000000004</v>
      </c>
      <c r="E26" s="688">
        <v>6082.5519999999997</v>
      </c>
      <c r="F26" s="688">
        <v>5666.8090000000002</v>
      </c>
      <c r="G26" s="688">
        <v>18489.361000000001</v>
      </c>
      <c r="H26" s="688">
        <v>7018.0929999999998</v>
      </c>
      <c r="I26" s="688">
        <v>11471.268</v>
      </c>
      <c r="J26" s="688">
        <v>-113.331</v>
      </c>
      <c r="K26" s="679"/>
      <c r="L26" s="679"/>
      <c r="M26" s="679"/>
      <c r="N26" s="679"/>
      <c r="O26" s="679"/>
      <c r="P26" s="679"/>
      <c r="Q26" s="679"/>
      <c r="R26" s="679"/>
      <c r="S26" s="679"/>
      <c r="T26" s="679"/>
      <c r="U26" s="679"/>
    </row>
    <row r="27" spans="1:21" ht="13.5" x14ac:dyDescent="0.25">
      <c r="A27" s="685" t="s">
        <v>364</v>
      </c>
      <c r="B27" s="673">
        <v>12</v>
      </c>
      <c r="C27" s="673" t="s">
        <v>269</v>
      </c>
      <c r="D27" s="673" t="s">
        <v>270</v>
      </c>
      <c r="E27" s="673" t="s">
        <v>270</v>
      </c>
      <c r="F27" s="673" t="s">
        <v>270</v>
      </c>
      <c r="G27" s="673" t="s">
        <v>270</v>
      </c>
      <c r="H27" s="673" t="s">
        <v>270</v>
      </c>
      <c r="I27" s="673" t="s">
        <v>270</v>
      </c>
      <c r="J27" s="673" t="s">
        <v>270</v>
      </c>
      <c r="K27" s="679"/>
      <c r="L27" s="679"/>
      <c r="M27" s="679"/>
      <c r="N27" s="679"/>
      <c r="O27" s="679"/>
      <c r="P27" s="679"/>
      <c r="Q27" s="679"/>
      <c r="R27" s="679"/>
      <c r="S27" s="679"/>
      <c r="T27" s="679"/>
      <c r="U27" s="679"/>
    </row>
    <row r="28" spans="1:21" ht="13.5" x14ac:dyDescent="0.25">
      <c r="A28" s="687" t="s">
        <v>363</v>
      </c>
      <c r="B28" s="675">
        <v>5</v>
      </c>
      <c r="C28" s="675">
        <v>121</v>
      </c>
      <c r="D28" s="675">
        <v>2787.5479999999998</v>
      </c>
      <c r="E28" s="675">
        <v>2239.8240000000001</v>
      </c>
      <c r="F28" s="675">
        <v>2186.38</v>
      </c>
      <c r="G28" s="675">
        <v>7760.0169999999998</v>
      </c>
      <c r="H28" s="675">
        <v>410.762</v>
      </c>
      <c r="I28" s="675">
        <v>7349.2550000000001</v>
      </c>
      <c r="J28" s="675">
        <v>-111.613</v>
      </c>
      <c r="K28" s="679"/>
      <c r="L28" s="679"/>
      <c r="M28" s="679"/>
      <c r="N28" s="679"/>
      <c r="O28" s="679"/>
      <c r="P28" s="679"/>
      <c r="Q28" s="679"/>
      <c r="R28" s="679"/>
      <c r="S28" s="679"/>
      <c r="T28" s="679"/>
      <c r="U28" s="679"/>
    </row>
    <row r="29" spans="1:21" ht="13.5" x14ac:dyDescent="0.25">
      <c r="A29" s="687" t="s">
        <v>362</v>
      </c>
      <c r="B29" s="675">
        <v>2</v>
      </c>
      <c r="C29" s="675" t="s">
        <v>269</v>
      </c>
      <c r="D29" s="675" t="s">
        <v>270</v>
      </c>
      <c r="E29" s="675" t="s">
        <v>270</v>
      </c>
      <c r="F29" s="675" t="s">
        <v>270</v>
      </c>
      <c r="G29" s="675" t="s">
        <v>270</v>
      </c>
      <c r="H29" s="675" t="s">
        <v>270</v>
      </c>
      <c r="I29" s="675" t="s">
        <v>270</v>
      </c>
      <c r="J29" s="675" t="s">
        <v>270</v>
      </c>
      <c r="K29" s="679"/>
      <c r="L29" s="679"/>
      <c r="M29" s="679"/>
      <c r="N29" s="679"/>
      <c r="O29" s="679"/>
      <c r="P29" s="679"/>
      <c r="Q29" s="679"/>
      <c r="R29" s="679"/>
      <c r="S29" s="679"/>
      <c r="T29" s="679"/>
      <c r="U29" s="679"/>
    </row>
    <row r="30" spans="1:21" ht="13.5" x14ac:dyDescent="0.25">
      <c r="A30" s="685" t="s">
        <v>361</v>
      </c>
      <c r="B30" s="675">
        <v>0</v>
      </c>
      <c r="C30" s="675">
        <v>0</v>
      </c>
      <c r="D30" s="675">
        <v>0</v>
      </c>
      <c r="E30" s="675">
        <v>0</v>
      </c>
      <c r="F30" s="675">
        <v>0</v>
      </c>
      <c r="G30" s="675">
        <v>0</v>
      </c>
      <c r="H30" s="675">
        <v>0</v>
      </c>
      <c r="I30" s="675">
        <v>0</v>
      </c>
      <c r="J30" s="675">
        <v>0</v>
      </c>
      <c r="K30" s="679"/>
      <c r="L30" s="679"/>
      <c r="M30" s="679"/>
      <c r="N30" s="679"/>
      <c r="O30" s="679"/>
      <c r="P30" s="679"/>
      <c r="Q30" s="679"/>
      <c r="R30" s="679"/>
      <c r="S30" s="679"/>
      <c r="T30" s="679"/>
      <c r="U30" s="679"/>
    </row>
    <row r="31" spans="1:21" ht="15" customHeight="1" x14ac:dyDescent="0.25">
      <c r="A31" s="681" t="s">
        <v>400</v>
      </c>
      <c r="B31" s="676"/>
      <c r="C31" s="676"/>
      <c r="D31" s="676"/>
      <c r="E31" s="673"/>
      <c r="F31" s="673"/>
      <c r="G31" s="673"/>
      <c r="H31" s="673"/>
      <c r="I31" s="673"/>
      <c r="J31" s="673"/>
      <c r="K31" s="679"/>
      <c r="L31" s="679"/>
      <c r="M31" s="679"/>
      <c r="N31" s="679"/>
      <c r="O31" s="679"/>
      <c r="P31" s="679"/>
      <c r="Q31" s="679"/>
      <c r="R31" s="679"/>
      <c r="S31" s="679"/>
      <c r="T31" s="679"/>
      <c r="U31" s="679"/>
    </row>
    <row r="32" spans="1:21" x14ac:dyDescent="0.2">
      <c r="A32" s="689" t="s">
        <v>0</v>
      </c>
      <c r="B32" s="688">
        <v>1502</v>
      </c>
      <c r="C32" s="688">
        <v>11040</v>
      </c>
      <c r="D32" s="688">
        <v>212174.98800000001</v>
      </c>
      <c r="E32" s="688">
        <v>288011.52600000001</v>
      </c>
      <c r="F32" s="688">
        <v>186906.09899999999</v>
      </c>
      <c r="G32" s="688">
        <v>799003.31200000003</v>
      </c>
      <c r="H32" s="688">
        <v>653915.85800000001</v>
      </c>
      <c r="I32" s="688">
        <v>145087.454</v>
      </c>
      <c r="J32" s="688">
        <v>21878.71</v>
      </c>
      <c r="K32" s="679"/>
      <c r="L32" s="679"/>
      <c r="M32" s="679"/>
      <c r="N32" s="679"/>
      <c r="O32" s="679"/>
      <c r="P32" s="679"/>
      <c r="Q32" s="679"/>
      <c r="R32" s="679"/>
      <c r="S32" s="679"/>
      <c r="T32" s="679"/>
      <c r="U32" s="679"/>
    </row>
    <row r="33" spans="1:21" ht="13.5" x14ac:dyDescent="0.25">
      <c r="A33" s="685" t="s">
        <v>364</v>
      </c>
      <c r="B33" s="673">
        <v>1256</v>
      </c>
      <c r="C33" s="673" t="s">
        <v>269</v>
      </c>
      <c r="D33" s="673" t="s">
        <v>270</v>
      </c>
      <c r="E33" s="673" t="s">
        <v>270</v>
      </c>
      <c r="F33" s="673" t="s">
        <v>270</v>
      </c>
      <c r="G33" s="673" t="s">
        <v>270</v>
      </c>
      <c r="H33" s="673" t="s">
        <v>270</v>
      </c>
      <c r="I33" s="673" t="s">
        <v>270</v>
      </c>
      <c r="J33" s="673" t="s">
        <v>270</v>
      </c>
      <c r="K33" s="679"/>
      <c r="L33" s="679"/>
      <c r="M33" s="679"/>
      <c r="N33" s="679"/>
      <c r="O33" s="679"/>
      <c r="P33" s="679"/>
      <c r="Q33" s="679"/>
      <c r="R33" s="679"/>
      <c r="S33" s="679"/>
      <c r="T33" s="679"/>
      <c r="U33" s="679"/>
    </row>
    <row r="34" spans="1:21" ht="13.5" x14ac:dyDescent="0.25">
      <c r="A34" s="687" t="s">
        <v>363</v>
      </c>
      <c r="B34" s="673">
        <v>214</v>
      </c>
      <c r="C34" s="673">
        <v>4259</v>
      </c>
      <c r="D34" s="673">
        <v>78797.625</v>
      </c>
      <c r="E34" s="673">
        <v>105711.65700000001</v>
      </c>
      <c r="F34" s="673">
        <v>69942.108999999997</v>
      </c>
      <c r="G34" s="673">
        <v>283676.47399999999</v>
      </c>
      <c r="H34" s="673">
        <v>227117.78400000001</v>
      </c>
      <c r="I34" s="673">
        <v>56558.69</v>
      </c>
      <c r="J34" s="673">
        <v>4473.5879999999997</v>
      </c>
      <c r="K34" s="679"/>
      <c r="L34" s="679"/>
      <c r="M34" s="679"/>
      <c r="N34" s="679"/>
      <c r="O34" s="679"/>
      <c r="P34" s="679"/>
      <c r="Q34" s="679"/>
      <c r="R34" s="679"/>
      <c r="S34" s="679"/>
      <c r="T34" s="679"/>
      <c r="U34" s="679"/>
    </row>
    <row r="35" spans="1:21" ht="13.5" x14ac:dyDescent="0.25">
      <c r="A35" s="687" t="s">
        <v>362</v>
      </c>
      <c r="B35" s="673">
        <v>30</v>
      </c>
      <c r="C35" s="673">
        <v>2773</v>
      </c>
      <c r="D35" s="673">
        <v>63141.381000000001</v>
      </c>
      <c r="E35" s="673">
        <v>114858.091</v>
      </c>
      <c r="F35" s="673">
        <v>49883.817999999999</v>
      </c>
      <c r="G35" s="673">
        <v>249628.30799999999</v>
      </c>
      <c r="H35" s="673">
        <v>228687.72700000001</v>
      </c>
      <c r="I35" s="673">
        <v>20940.580999999998</v>
      </c>
      <c r="J35" s="673">
        <v>-8564.7000000000007</v>
      </c>
      <c r="K35" s="679"/>
      <c r="L35" s="679"/>
      <c r="M35" s="679"/>
      <c r="N35" s="679"/>
      <c r="O35" s="679"/>
      <c r="P35" s="679"/>
      <c r="Q35" s="679"/>
      <c r="R35" s="679"/>
      <c r="S35" s="679"/>
      <c r="T35" s="679"/>
      <c r="U35" s="679"/>
    </row>
    <row r="36" spans="1:21" ht="13.5" x14ac:dyDescent="0.25">
      <c r="A36" s="685" t="s">
        <v>361</v>
      </c>
      <c r="B36" s="673">
        <v>2</v>
      </c>
      <c r="C36" s="673" t="s">
        <v>269</v>
      </c>
      <c r="D36" s="673" t="s">
        <v>270</v>
      </c>
      <c r="E36" s="673" t="s">
        <v>270</v>
      </c>
      <c r="F36" s="673" t="s">
        <v>270</v>
      </c>
      <c r="G36" s="673" t="s">
        <v>270</v>
      </c>
      <c r="H36" s="673" t="s">
        <v>270</v>
      </c>
      <c r="I36" s="673" t="s">
        <v>270</v>
      </c>
      <c r="J36" s="673" t="s">
        <v>270</v>
      </c>
      <c r="K36" s="679"/>
      <c r="L36" s="679"/>
      <c r="M36" s="679"/>
      <c r="N36" s="679"/>
      <c r="O36" s="679"/>
      <c r="P36" s="679"/>
      <c r="Q36" s="679"/>
      <c r="R36" s="679"/>
      <c r="S36" s="679"/>
      <c r="T36" s="679"/>
      <c r="U36" s="679"/>
    </row>
    <row r="37" spans="1:21" ht="15" customHeight="1" x14ac:dyDescent="0.25">
      <c r="A37" s="681" t="s">
        <v>399</v>
      </c>
      <c r="B37" s="676"/>
      <c r="C37" s="676"/>
      <c r="D37" s="676"/>
      <c r="E37" s="673"/>
      <c r="F37" s="673"/>
      <c r="G37" s="673"/>
      <c r="H37" s="673"/>
      <c r="I37" s="673"/>
      <c r="J37" s="673"/>
      <c r="K37" s="679"/>
      <c r="L37" s="679"/>
      <c r="M37" s="679"/>
      <c r="N37" s="679"/>
      <c r="O37" s="679"/>
      <c r="P37" s="679"/>
      <c r="Q37" s="679"/>
      <c r="R37" s="679"/>
      <c r="S37" s="679"/>
      <c r="T37" s="679"/>
      <c r="U37" s="679"/>
    </row>
    <row r="38" spans="1:21" x14ac:dyDescent="0.2">
      <c r="A38" s="689" t="s">
        <v>0</v>
      </c>
      <c r="B38" s="688">
        <v>713</v>
      </c>
      <c r="C38" s="688">
        <v>3342</v>
      </c>
      <c r="D38" s="688">
        <v>54558.328000000001</v>
      </c>
      <c r="E38" s="688">
        <v>58678.432000000001</v>
      </c>
      <c r="F38" s="688">
        <v>51238.061000000002</v>
      </c>
      <c r="G38" s="688">
        <v>186829.00599999999</v>
      </c>
      <c r="H38" s="688">
        <v>117916.76700000001</v>
      </c>
      <c r="I38" s="688">
        <v>68912.239000000001</v>
      </c>
      <c r="J38" s="688">
        <v>5963.16</v>
      </c>
      <c r="K38" s="679"/>
      <c r="L38" s="679"/>
      <c r="M38" s="679"/>
      <c r="N38" s="679"/>
      <c r="O38" s="679"/>
      <c r="P38" s="679"/>
      <c r="Q38" s="679"/>
      <c r="R38" s="679"/>
      <c r="S38" s="679"/>
      <c r="T38" s="679"/>
      <c r="U38" s="679"/>
    </row>
    <row r="39" spans="1:21" ht="13.5" x14ac:dyDescent="0.25">
      <c r="A39" s="685" t="s">
        <v>364</v>
      </c>
      <c r="B39" s="675">
        <v>633</v>
      </c>
      <c r="C39" s="675" t="s">
        <v>269</v>
      </c>
      <c r="D39" s="675" t="s">
        <v>270</v>
      </c>
      <c r="E39" s="675" t="s">
        <v>270</v>
      </c>
      <c r="F39" s="675" t="s">
        <v>270</v>
      </c>
      <c r="G39" s="675" t="s">
        <v>270</v>
      </c>
      <c r="H39" s="675" t="s">
        <v>270</v>
      </c>
      <c r="I39" s="675" t="s">
        <v>270</v>
      </c>
      <c r="J39" s="675" t="s">
        <v>270</v>
      </c>
      <c r="K39" s="679"/>
      <c r="L39" s="679"/>
      <c r="M39" s="679"/>
      <c r="N39" s="679"/>
      <c r="O39" s="679"/>
      <c r="P39" s="679"/>
      <c r="Q39" s="679"/>
      <c r="R39" s="679"/>
      <c r="S39" s="679"/>
      <c r="T39" s="679"/>
      <c r="U39" s="679"/>
    </row>
    <row r="40" spans="1:21" x14ac:dyDescent="0.2">
      <c r="A40" s="690" t="s">
        <v>363</v>
      </c>
      <c r="B40" s="686">
        <v>72</v>
      </c>
      <c r="C40" s="686">
        <v>1382</v>
      </c>
      <c r="D40" s="686">
        <v>26293.305</v>
      </c>
      <c r="E40" s="686">
        <v>26615.978999999999</v>
      </c>
      <c r="F40" s="686">
        <v>23194.625</v>
      </c>
      <c r="G40" s="686">
        <v>85566.622000000003</v>
      </c>
      <c r="H40" s="686">
        <v>51888.74</v>
      </c>
      <c r="I40" s="686">
        <v>33677.881999999998</v>
      </c>
      <c r="J40" s="686">
        <v>853.46600000000001</v>
      </c>
      <c r="K40" s="679"/>
      <c r="L40" s="679"/>
      <c r="M40" s="679"/>
      <c r="N40" s="679"/>
      <c r="O40" s="679"/>
      <c r="P40" s="679"/>
      <c r="Q40" s="679"/>
      <c r="R40" s="679"/>
      <c r="S40" s="679"/>
      <c r="T40" s="679"/>
      <c r="U40" s="679"/>
    </row>
    <row r="41" spans="1:21" ht="13.5" x14ac:dyDescent="0.25">
      <c r="A41" s="687" t="s">
        <v>362</v>
      </c>
      <c r="B41" s="675">
        <v>8</v>
      </c>
      <c r="C41" s="675" t="s">
        <v>269</v>
      </c>
      <c r="D41" s="675" t="s">
        <v>270</v>
      </c>
      <c r="E41" s="675" t="s">
        <v>270</v>
      </c>
      <c r="F41" s="675" t="s">
        <v>270</v>
      </c>
      <c r="G41" s="675" t="s">
        <v>270</v>
      </c>
      <c r="H41" s="675" t="s">
        <v>270</v>
      </c>
      <c r="I41" s="675" t="s">
        <v>270</v>
      </c>
      <c r="J41" s="675" t="s">
        <v>270</v>
      </c>
      <c r="K41" s="679"/>
      <c r="L41" s="679"/>
      <c r="M41" s="679"/>
      <c r="N41" s="679"/>
      <c r="O41" s="679"/>
      <c r="P41" s="679"/>
      <c r="Q41" s="679"/>
      <c r="R41" s="679"/>
      <c r="S41" s="679"/>
      <c r="T41" s="679"/>
      <c r="U41" s="679"/>
    </row>
    <row r="42" spans="1:21" ht="13.5" x14ac:dyDescent="0.25">
      <c r="A42" s="685" t="s">
        <v>361</v>
      </c>
      <c r="B42" s="673">
        <v>0</v>
      </c>
      <c r="C42" s="673">
        <v>0</v>
      </c>
      <c r="D42" s="673">
        <v>0</v>
      </c>
      <c r="E42" s="673">
        <v>0</v>
      </c>
      <c r="F42" s="673">
        <v>0</v>
      </c>
      <c r="G42" s="673">
        <v>0</v>
      </c>
      <c r="H42" s="673">
        <v>0</v>
      </c>
      <c r="I42" s="673">
        <v>0</v>
      </c>
      <c r="J42" s="673">
        <v>0</v>
      </c>
      <c r="K42" s="679"/>
      <c r="L42" s="679"/>
      <c r="M42" s="679"/>
      <c r="N42" s="679"/>
      <c r="O42" s="679"/>
      <c r="P42" s="679"/>
      <c r="Q42" s="679"/>
      <c r="R42" s="679"/>
      <c r="S42" s="679"/>
      <c r="T42" s="679"/>
      <c r="U42" s="679"/>
    </row>
    <row r="43" spans="1:21" ht="15" customHeight="1" x14ac:dyDescent="0.25">
      <c r="A43" s="681" t="s">
        <v>398</v>
      </c>
      <c r="B43" s="676"/>
      <c r="C43" s="676"/>
      <c r="D43" s="676"/>
      <c r="E43" s="673"/>
      <c r="F43" s="673"/>
      <c r="G43" s="673"/>
      <c r="H43" s="673"/>
      <c r="I43" s="673"/>
      <c r="J43" s="673"/>
      <c r="K43" s="679"/>
      <c r="L43" s="679"/>
      <c r="M43" s="679"/>
      <c r="N43" s="679"/>
      <c r="O43" s="679"/>
      <c r="P43" s="679"/>
      <c r="Q43" s="679"/>
      <c r="R43" s="679"/>
      <c r="S43" s="679"/>
      <c r="T43" s="679"/>
      <c r="U43" s="679"/>
    </row>
    <row r="44" spans="1:21" x14ac:dyDescent="0.2">
      <c r="A44" s="689" t="s">
        <v>0</v>
      </c>
      <c r="B44" s="688">
        <v>141</v>
      </c>
      <c r="C44" s="688">
        <v>469</v>
      </c>
      <c r="D44" s="688">
        <v>6031.6660000000002</v>
      </c>
      <c r="E44" s="688">
        <v>6419.2370000000001</v>
      </c>
      <c r="F44" s="688">
        <v>4610.7700000000004</v>
      </c>
      <c r="G44" s="688">
        <v>19993.174999999999</v>
      </c>
      <c r="H44" s="688">
        <v>10412.17</v>
      </c>
      <c r="I44" s="688">
        <v>9581.0049999999992</v>
      </c>
      <c r="J44" s="688">
        <v>1426.931</v>
      </c>
      <c r="K44" s="679"/>
      <c r="L44" s="679"/>
      <c r="M44" s="679"/>
      <c r="N44" s="679"/>
      <c r="O44" s="679"/>
      <c r="P44" s="679"/>
      <c r="Q44" s="679"/>
      <c r="R44" s="679"/>
      <c r="S44" s="679"/>
      <c r="T44" s="679"/>
      <c r="U44" s="679"/>
    </row>
    <row r="45" spans="1:21" ht="13.5" x14ac:dyDescent="0.25">
      <c r="A45" s="685" t="s">
        <v>364</v>
      </c>
      <c r="B45" s="675">
        <v>130</v>
      </c>
      <c r="C45" s="675">
        <v>244</v>
      </c>
      <c r="D45" s="675">
        <v>2209.2919999999999</v>
      </c>
      <c r="E45" s="675">
        <v>2791.4650000000001</v>
      </c>
      <c r="F45" s="675">
        <v>1802.1410000000001</v>
      </c>
      <c r="G45" s="675">
        <v>8211.9269999999997</v>
      </c>
      <c r="H45" s="675">
        <v>4595.9269999999997</v>
      </c>
      <c r="I45" s="675">
        <v>3616</v>
      </c>
      <c r="J45" s="675">
        <v>857.84799999999996</v>
      </c>
      <c r="K45" s="679"/>
      <c r="L45" s="679"/>
      <c r="M45" s="679"/>
      <c r="N45" s="679"/>
      <c r="O45" s="679"/>
      <c r="P45" s="679"/>
      <c r="Q45" s="679"/>
      <c r="R45" s="679"/>
      <c r="S45" s="679"/>
      <c r="T45" s="679"/>
      <c r="U45" s="679"/>
    </row>
    <row r="46" spans="1:21" ht="13.5" x14ac:dyDescent="0.25">
      <c r="A46" s="687" t="s">
        <v>363</v>
      </c>
      <c r="B46" s="675">
        <v>11</v>
      </c>
      <c r="C46" s="675">
        <v>225</v>
      </c>
      <c r="D46" s="675">
        <v>3822.3739999999998</v>
      </c>
      <c r="E46" s="675">
        <v>3627.7719999999999</v>
      </c>
      <c r="F46" s="675">
        <v>2808.6289999999999</v>
      </c>
      <c r="G46" s="675">
        <v>11781.248</v>
      </c>
      <c r="H46" s="675">
        <v>5816.2430000000004</v>
      </c>
      <c r="I46" s="675">
        <v>5965.0050000000001</v>
      </c>
      <c r="J46" s="675">
        <v>569.08299999999997</v>
      </c>
      <c r="K46" s="679"/>
      <c r="L46" s="679"/>
      <c r="M46" s="679"/>
      <c r="N46" s="679"/>
      <c r="O46" s="679"/>
      <c r="P46" s="679"/>
      <c r="Q46" s="679"/>
      <c r="R46" s="679"/>
      <c r="S46" s="679"/>
      <c r="T46" s="679"/>
      <c r="U46" s="679"/>
    </row>
    <row r="47" spans="1:21" ht="13.5" x14ac:dyDescent="0.25">
      <c r="A47" s="687" t="s">
        <v>362</v>
      </c>
      <c r="B47" s="673">
        <v>0</v>
      </c>
      <c r="C47" s="673">
        <v>0</v>
      </c>
      <c r="D47" s="673">
        <v>0</v>
      </c>
      <c r="E47" s="673">
        <v>0</v>
      </c>
      <c r="F47" s="673">
        <v>0</v>
      </c>
      <c r="G47" s="673">
        <v>0</v>
      </c>
      <c r="H47" s="673">
        <v>0</v>
      </c>
      <c r="I47" s="673">
        <v>0</v>
      </c>
      <c r="J47" s="673">
        <v>0</v>
      </c>
      <c r="K47" s="679"/>
      <c r="L47" s="679"/>
      <c r="M47" s="679"/>
      <c r="N47" s="679"/>
      <c r="O47" s="679"/>
      <c r="P47" s="679"/>
      <c r="Q47" s="679"/>
      <c r="R47" s="679"/>
      <c r="S47" s="679"/>
      <c r="T47" s="679"/>
      <c r="U47" s="679"/>
    </row>
    <row r="48" spans="1:21" ht="13.5" x14ac:dyDescent="0.25">
      <c r="A48" s="685" t="s">
        <v>361</v>
      </c>
      <c r="B48" s="673">
        <v>0</v>
      </c>
      <c r="C48" s="673">
        <v>0</v>
      </c>
      <c r="D48" s="673">
        <v>0</v>
      </c>
      <c r="E48" s="673">
        <v>0</v>
      </c>
      <c r="F48" s="673">
        <v>0</v>
      </c>
      <c r="G48" s="673">
        <v>0</v>
      </c>
      <c r="H48" s="673">
        <v>0</v>
      </c>
      <c r="I48" s="673">
        <v>0</v>
      </c>
      <c r="J48" s="673">
        <v>0</v>
      </c>
      <c r="K48" s="679"/>
      <c r="L48" s="679"/>
      <c r="M48" s="679"/>
      <c r="N48" s="679"/>
      <c r="O48" s="679"/>
      <c r="P48" s="679"/>
      <c r="Q48" s="679"/>
      <c r="R48" s="679"/>
      <c r="S48" s="679"/>
      <c r="T48" s="679"/>
      <c r="U48" s="679"/>
    </row>
    <row r="49" spans="1:21" ht="15" customHeight="1" x14ac:dyDescent="0.25">
      <c r="A49" s="681" t="s">
        <v>397</v>
      </c>
      <c r="B49" s="673"/>
      <c r="C49" s="673"/>
      <c r="D49" s="673"/>
      <c r="E49" s="673"/>
      <c r="F49" s="673"/>
      <c r="G49" s="673"/>
      <c r="H49" s="673"/>
      <c r="I49" s="673"/>
      <c r="J49" s="673"/>
      <c r="K49" s="679"/>
      <c r="L49" s="679"/>
      <c r="M49" s="679"/>
      <c r="N49" s="679"/>
      <c r="O49" s="679"/>
      <c r="P49" s="679"/>
      <c r="Q49" s="679"/>
      <c r="R49" s="679"/>
      <c r="S49" s="679"/>
      <c r="T49" s="679"/>
      <c r="U49" s="679"/>
    </row>
    <row r="50" spans="1:21" x14ac:dyDescent="0.2">
      <c r="A50" s="689" t="s">
        <v>0</v>
      </c>
      <c r="B50" s="688">
        <v>37</v>
      </c>
      <c r="C50" s="688">
        <v>108</v>
      </c>
      <c r="D50" s="688">
        <v>2278.7919999999999</v>
      </c>
      <c r="E50" s="688">
        <v>1708.97</v>
      </c>
      <c r="F50" s="688">
        <v>8420.3520000000008</v>
      </c>
      <c r="G50" s="688">
        <v>10651.428</v>
      </c>
      <c r="H50" s="688">
        <v>8338.0830000000005</v>
      </c>
      <c r="I50" s="688">
        <v>2313.3449999999998</v>
      </c>
      <c r="J50" s="688">
        <v>181.73099999999999</v>
      </c>
      <c r="K50" s="679"/>
      <c r="L50" s="679"/>
      <c r="M50" s="679"/>
      <c r="N50" s="679"/>
      <c r="O50" s="679"/>
      <c r="P50" s="679"/>
      <c r="Q50" s="679"/>
      <c r="R50" s="679"/>
      <c r="S50" s="679"/>
      <c r="T50" s="679"/>
      <c r="U50" s="679"/>
    </row>
    <row r="51" spans="1:21" ht="13.5" x14ac:dyDescent="0.25">
      <c r="A51" s="685" t="s">
        <v>364</v>
      </c>
      <c r="B51" s="686">
        <v>34</v>
      </c>
      <c r="C51" s="686">
        <v>63</v>
      </c>
      <c r="D51" s="686">
        <v>649.84900000000005</v>
      </c>
      <c r="E51" s="686">
        <v>761.84299999999996</v>
      </c>
      <c r="F51" s="686">
        <v>873.48500000000001</v>
      </c>
      <c r="G51" s="686">
        <v>2496.348</v>
      </c>
      <c r="H51" s="686">
        <v>1462.307</v>
      </c>
      <c r="I51" s="686">
        <v>1034.0409999999999</v>
      </c>
      <c r="J51" s="686">
        <v>6.8410000000000002</v>
      </c>
      <c r="K51" s="679"/>
      <c r="L51" s="679"/>
      <c r="M51" s="679"/>
      <c r="N51" s="679"/>
      <c r="O51" s="679"/>
      <c r="P51" s="679"/>
      <c r="Q51" s="679"/>
      <c r="R51" s="679"/>
      <c r="S51" s="679"/>
      <c r="T51" s="679"/>
      <c r="U51" s="679"/>
    </row>
    <row r="52" spans="1:21" ht="13.5" x14ac:dyDescent="0.25">
      <c r="A52" s="687" t="s">
        <v>363</v>
      </c>
      <c r="B52" s="675">
        <v>3</v>
      </c>
      <c r="C52" s="675">
        <v>45</v>
      </c>
      <c r="D52" s="675">
        <v>1628.943</v>
      </c>
      <c r="E52" s="675">
        <v>947.12699999999995</v>
      </c>
      <c r="F52" s="675">
        <v>7546.8670000000002</v>
      </c>
      <c r="G52" s="675">
        <v>8155.08</v>
      </c>
      <c r="H52" s="675">
        <v>6875.7759999999998</v>
      </c>
      <c r="I52" s="675">
        <v>1279.3040000000001</v>
      </c>
      <c r="J52" s="675">
        <v>174.89</v>
      </c>
      <c r="K52" s="679"/>
      <c r="L52" s="679"/>
      <c r="M52" s="679"/>
      <c r="N52" s="679"/>
      <c r="O52" s="679"/>
      <c r="P52" s="679"/>
      <c r="Q52" s="679"/>
      <c r="R52" s="679"/>
      <c r="S52" s="679"/>
      <c r="T52" s="679"/>
      <c r="U52" s="679"/>
    </row>
    <row r="53" spans="1:21" ht="13.5" x14ac:dyDescent="0.25">
      <c r="A53" s="687" t="s">
        <v>362</v>
      </c>
      <c r="B53" s="686">
        <v>0</v>
      </c>
      <c r="C53" s="686">
        <v>0</v>
      </c>
      <c r="D53" s="686">
        <v>0</v>
      </c>
      <c r="E53" s="686">
        <v>0</v>
      </c>
      <c r="F53" s="686">
        <v>0</v>
      </c>
      <c r="G53" s="686">
        <v>0</v>
      </c>
      <c r="H53" s="686">
        <v>0</v>
      </c>
      <c r="I53" s="686">
        <v>0</v>
      </c>
      <c r="J53" s="686">
        <v>0</v>
      </c>
      <c r="K53" s="679"/>
      <c r="L53" s="679"/>
      <c r="M53" s="679"/>
      <c r="N53" s="679"/>
      <c r="O53" s="679"/>
      <c r="P53" s="679"/>
      <c r="Q53" s="679"/>
      <c r="R53" s="679"/>
      <c r="S53" s="679"/>
      <c r="T53" s="679"/>
      <c r="U53" s="679"/>
    </row>
    <row r="54" spans="1:21" ht="13.5" x14ac:dyDescent="0.25">
      <c r="A54" s="685" t="s">
        <v>361</v>
      </c>
      <c r="B54" s="673">
        <v>0</v>
      </c>
      <c r="C54" s="673">
        <v>0</v>
      </c>
      <c r="D54" s="673">
        <v>0</v>
      </c>
      <c r="E54" s="673">
        <v>0</v>
      </c>
      <c r="F54" s="673">
        <v>0</v>
      </c>
      <c r="G54" s="673">
        <v>0</v>
      </c>
      <c r="H54" s="673">
        <v>0</v>
      </c>
      <c r="I54" s="673">
        <v>0</v>
      </c>
      <c r="J54" s="673">
        <v>0</v>
      </c>
      <c r="K54" s="679"/>
      <c r="L54" s="679"/>
      <c r="M54" s="679"/>
      <c r="N54" s="679"/>
      <c r="O54" s="679"/>
      <c r="P54" s="679"/>
      <c r="Q54" s="679"/>
      <c r="R54" s="679"/>
      <c r="S54" s="679"/>
      <c r="T54" s="679"/>
      <c r="U54" s="679"/>
    </row>
    <row r="55" spans="1:21" ht="7.5" customHeight="1" thickBot="1" x14ac:dyDescent="0.3">
      <c r="A55" s="684"/>
      <c r="B55" s="683"/>
      <c r="C55" s="682"/>
      <c r="D55" s="682"/>
      <c r="E55" s="682"/>
      <c r="F55" s="682"/>
      <c r="G55" s="682"/>
      <c r="H55" s="682"/>
      <c r="I55" s="682"/>
      <c r="J55" s="682"/>
      <c r="K55" s="679"/>
      <c r="L55" s="679"/>
      <c r="M55" s="679"/>
      <c r="N55" s="679"/>
      <c r="O55" s="679"/>
      <c r="P55" s="679"/>
      <c r="Q55" s="679"/>
      <c r="R55" s="679"/>
      <c r="S55" s="679"/>
      <c r="T55" s="679"/>
      <c r="U55" s="679"/>
    </row>
    <row r="56" spans="1:21" ht="14.25" thickTop="1" x14ac:dyDescent="0.25">
      <c r="A56" s="644" t="s">
        <v>359</v>
      </c>
      <c r="B56" s="681"/>
      <c r="C56" s="681"/>
      <c r="D56" s="680"/>
      <c r="E56" s="671"/>
      <c r="F56" s="671"/>
      <c r="G56" s="671"/>
      <c r="H56" s="671"/>
      <c r="I56" s="671"/>
      <c r="J56" s="671"/>
      <c r="K56" s="679"/>
      <c r="L56" s="679"/>
      <c r="M56" s="679"/>
      <c r="N56" s="679"/>
      <c r="O56" s="679"/>
      <c r="P56" s="679"/>
      <c r="Q56" s="679"/>
      <c r="R56" s="679"/>
      <c r="S56" s="679"/>
      <c r="T56" s="679"/>
      <c r="U56" s="679"/>
    </row>
    <row r="57" spans="1:21" x14ac:dyDescent="0.2">
      <c r="A57" s="679"/>
      <c r="B57" s="679"/>
      <c r="C57" s="679"/>
      <c r="D57" s="679"/>
      <c r="E57" s="679"/>
      <c r="F57" s="679"/>
      <c r="G57" s="679"/>
      <c r="H57" s="679"/>
      <c r="I57" s="679"/>
      <c r="J57" s="679"/>
      <c r="K57" s="679"/>
      <c r="L57" s="679"/>
      <c r="M57" s="679"/>
      <c r="N57" s="679"/>
      <c r="O57" s="679"/>
      <c r="P57" s="679"/>
      <c r="Q57" s="679"/>
      <c r="R57" s="679"/>
      <c r="S57" s="679"/>
      <c r="T57" s="679"/>
      <c r="U57" s="679"/>
    </row>
    <row r="58" spans="1:21" x14ac:dyDescent="0.2">
      <c r="A58" s="679"/>
      <c r="B58" s="679"/>
      <c r="C58" s="679"/>
      <c r="D58" s="679"/>
      <c r="E58" s="679"/>
      <c r="F58" s="679"/>
      <c r="G58" s="679"/>
      <c r="H58" s="679"/>
      <c r="I58" s="679"/>
      <c r="J58" s="679"/>
      <c r="K58" s="679"/>
      <c r="L58" s="679"/>
      <c r="M58" s="679"/>
      <c r="N58" s="679"/>
      <c r="O58" s="679"/>
      <c r="P58" s="679"/>
      <c r="Q58" s="679"/>
      <c r="R58" s="679"/>
      <c r="S58" s="679"/>
      <c r="T58" s="679"/>
      <c r="U58" s="679"/>
    </row>
  </sheetData>
  <mergeCells count="17">
    <mergeCell ref="A2:C2"/>
    <mergeCell ref="A3:J3"/>
    <mergeCell ref="A5:A11"/>
    <mergeCell ref="B5:B10"/>
    <mergeCell ref="C5:C10"/>
    <mergeCell ref="D5:F5"/>
    <mergeCell ref="G5:I5"/>
    <mergeCell ref="J5:J10"/>
    <mergeCell ref="D6:D10"/>
    <mergeCell ref="A13:I13"/>
    <mergeCell ref="E6:E10"/>
    <mergeCell ref="F6:F10"/>
    <mergeCell ref="G6:G10"/>
    <mergeCell ref="H6:H10"/>
    <mergeCell ref="I6:I10"/>
    <mergeCell ref="B11:C11"/>
    <mergeCell ref="D11:J11"/>
  </mergeCells>
  <hyperlinks>
    <hyperlink ref="A1" location="Índice!A1" display="Voltar ao índice" xr:uid="{2A9E1463-8AB9-4723-BF0E-8013E7B24854}"/>
  </hyperlinks>
  <pageMargins left="0.59055118110236227" right="0.78740157480314965" top="0.39370078740157483" bottom="0.78740157480314965" header="0" footer="0"/>
  <pageSetup paperSize="9" orientation="portrait" r:id="rId1"/>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B110B9-D30A-423A-8474-B5DFF10AFA7E}">
  <dimension ref="A1:I338"/>
  <sheetViews>
    <sheetView showGridLines="0" workbookViewId="0">
      <selection activeCell="A2" sqref="A2"/>
    </sheetView>
  </sheetViews>
  <sheetFormatPr defaultRowHeight="12.75" x14ac:dyDescent="0.25"/>
  <cols>
    <col min="1" max="1" width="27.85546875" style="1207" customWidth="1"/>
    <col min="2" max="2" width="8.42578125" style="1207" customWidth="1"/>
    <col min="3" max="3" width="9" style="1207" customWidth="1"/>
    <col min="4" max="8" width="8.28515625" style="1207" customWidth="1"/>
    <col min="9" max="9" width="9.140625" style="1207" customWidth="1"/>
    <col min="10" max="101" width="10.7109375" style="1207" customWidth="1"/>
    <col min="102" max="16384" width="9.140625" style="1207"/>
  </cols>
  <sheetData>
    <row r="1" spans="1:9" ht="15" customHeight="1" x14ac:dyDescent="0.25">
      <c r="A1" s="2027" t="s">
        <v>1926</v>
      </c>
    </row>
    <row r="2" spans="1:9" ht="15" customHeight="1" x14ac:dyDescent="0.25">
      <c r="A2" s="2244" t="s">
        <v>1350</v>
      </c>
      <c r="B2" s="2244"/>
      <c r="C2" s="2244"/>
      <c r="D2" s="2244"/>
      <c r="E2" s="2244"/>
      <c r="F2" s="2244"/>
      <c r="G2" s="2244"/>
    </row>
    <row r="3" spans="1:9" ht="23.25" customHeight="1" x14ac:dyDescent="0.25">
      <c r="A3" s="2246" t="s">
        <v>1349</v>
      </c>
      <c r="B3" s="2246"/>
      <c r="C3" s="2246"/>
      <c r="D3" s="2246"/>
      <c r="E3" s="2246"/>
      <c r="F3" s="2246"/>
      <c r="G3" s="2246"/>
      <c r="H3" s="2246"/>
    </row>
    <row r="4" spans="1:9" ht="12.95" customHeight="1" x14ac:dyDescent="0.25">
      <c r="A4" s="1413">
        <v>2020</v>
      </c>
      <c r="H4" s="1202" t="s">
        <v>736</v>
      </c>
    </row>
    <row r="5" spans="1:9" ht="33" customHeight="1" x14ac:dyDescent="0.25">
      <c r="A5" s="1497" t="s">
        <v>752</v>
      </c>
      <c r="B5" s="1498" t="s">
        <v>0</v>
      </c>
      <c r="C5" s="1498" t="s">
        <v>1348</v>
      </c>
      <c r="D5" s="1498" t="s">
        <v>1347</v>
      </c>
      <c r="E5" s="1498" t="s">
        <v>1346</v>
      </c>
      <c r="F5" s="1498" t="s">
        <v>1345</v>
      </c>
      <c r="G5" s="1498" t="s">
        <v>1344</v>
      </c>
      <c r="H5" s="1498" t="s">
        <v>834</v>
      </c>
      <c r="I5" s="1412"/>
    </row>
    <row r="6" spans="1:9" s="1435" customFormat="1" ht="12.95" customHeight="1" x14ac:dyDescent="0.25"/>
    <row r="7" spans="1:9" s="1456" customFormat="1" ht="12.95" customHeight="1" x14ac:dyDescent="0.25">
      <c r="A7" s="1456" t="s">
        <v>390</v>
      </c>
      <c r="B7" s="1434">
        <f t="shared" ref="B7:H7" si="0">B9+B17+B19</f>
        <v>886</v>
      </c>
      <c r="C7" s="1434">
        <f t="shared" si="0"/>
        <v>846</v>
      </c>
      <c r="D7" s="1463">
        <f t="shared" si="0"/>
        <v>0</v>
      </c>
      <c r="E7" s="1434">
        <f t="shared" si="0"/>
        <v>2</v>
      </c>
      <c r="F7" s="1434">
        <f t="shared" si="0"/>
        <v>10</v>
      </c>
      <c r="G7" s="1434">
        <f t="shared" si="0"/>
        <v>25</v>
      </c>
      <c r="H7" s="1434">
        <f t="shared" si="0"/>
        <v>3</v>
      </c>
    </row>
    <row r="8" spans="1:9" s="1456" customFormat="1" ht="12.95" customHeight="1" x14ac:dyDescent="0.25">
      <c r="D8" s="1463"/>
    </row>
    <row r="9" spans="1:9" s="1456" customFormat="1" ht="12.95" customHeight="1" x14ac:dyDescent="0.25">
      <c r="A9" s="1456" t="s">
        <v>899</v>
      </c>
      <c r="B9" s="1434">
        <f t="shared" ref="B9:H9" si="1">SUM(B11:B15)</f>
        <v>833</v>
      </c>
      <c r="C9" s="1434">
        <f t="shared" si="1"/>
        <v>797</v>
      </c>
      <c r="D9" s="1463">
        <f t="shared" si="1"/>
        <v>0</v>
      </c>
      <c r="E9" s="1434">
        <f t="shared" si="1"/>
        <v>2</v>
      </c>
      <c r="F9" s="1434">
        <f t="shared" si="1"/>
        <v>8</v>
      </c>
      <c r="G9" s="1434">
        <f t="shared" si="1"/>
        <v>23</v>
      </c>
      <c r="H9" s="1434">
        <f t="shared" si="1"/>
        <v>3</v>
      </c>
    </row>
    <row r="10" spans="1:9" s="1456" customFormat="1" ht="12.95" customHeight="1" x14ac:dyDescent="0.25">
      <c r="E10" s="1434"/>
      <c r="H10" s="1434"/>
    </row>
    <row r="11" spans="1:9" s="1435" customFormat="1" ht="12.95" customHeight="1" x14ac:dyDescent="0.25">
      <c r="A11" s="1435" t="s">
        <v>943</v>
      </c>
      <c r="B11" s="1434">
        <v>223</v>
      </c>
      <c r="C11" s="1433">
        <v>216</v>
      </c>
      <c r="D11" s="1463">
        <v>0</v>
      </c>
      <c r="E11" s="1463">
        <v>0</v>
      </c>
      <c r="F11" s="1463">
        <v>1</v>
      </c>
      <c r="G11" s="1433">
        <v>6</v>
      </c>
      <c r="H11" s="1435">
        <v>0</v>
      </c>
    </row>
    <row r="12" spans="1:9" s="1435" customFormat="1" ht="12.95" customHeight="1" x14ac:dyDescent="0.25">
      <c r="A12" s="1435" t="s">
        <v>934</v>
      </c>
      <c r="B12" s="1434">
        <v>182</v>
      </c>
      <c r="C12" s="1433">
        <v>178</v>
      </c>
      <c r="D12" s="1463">
        <v>0</v>
      </c>
      <c r="E12" s="1463">
        <v>0</v>
      </c>
      <c r="F12" s="1463">
        <v>0</v>
      </c>
      <c r="G12" s="1433">
        <v>3</v>
      </c>
      <c r="H12" s="1433">
        <v>1</v>
      </c>
    </row>
    <row r="13" spans="1:9" s="1435" customFormat="1" ht="12.95" customHeight="1" x14ac:dyDescent="0.25">
      <c r="A13" s="1435" t="s">
        <v>1219</v>
      </c>
      <c r="B13" s="1434">
        <v>377</v>
      </c>
      <c r="C13" s="1462">
        <v>356</v>
      </c>
      <c r="D13" s="1463">
        <v>0</v>
      </c>
      <c r="E13" s="1463">
        <v>2</v>
      </c>
      <c r="F13" s="1463">
        <v>6</v>
      </c>
      <c r="G13" s="1463">
        <v>12</v>
      </c>
      <c r="H13" s="1463">
        <v>1</v>
      </c>
    </row>
    <row r="14" spans="1:9" s="1435" customFormat="1" ht="12.95" customHeight="1" x14ac:dyDescent="0.25">
      <c r="A14" s="1435" t="s">
        <v>924</v>
      </c>
      <c r="B14" s="1434">
        <v>36</v>
      </c>
      <c r="C14" s="1462">
        <v>36</v>
      </c>
      <c r="D14" s="1463">
        <v>0</v>
      </c>
      <c r="E14" s="1463">
        <v>0</v>
      </c>
      <c r="F14" s="1463">
        <v>0</v>
      </c>
      <c r="G14" s="1463">
        <v>0</v>
      </c>
      <c r="H14" s="1463">
        <v>0</v>
      </c>
    </row>
    <row r="15" spans="1:9" s="1435" customFormat="1" ht="13.5" customHeight="1" x14ac:dyDescent="0.25">
      <c r="A15" s="1435" t="s">
        <v>918</v>
      </c>
      <c r="B15" s="1434">
        <v>15</v>
      </c>
      <c r="C15" s="1462">
        <v>11</v>
      </c>
      <c r="D15" s="1463">
        <v>0</v>
      </c>
      <c r="E15" s="1463">
        <v>0</v>
      </c>
      <c r="F15" s="1463">
        <v>1</v>
      </c>
      <c r="G15" s="1463">
        <v>2</v>
      </c>
      <c r="H15" s="1463">
        <v>1</v>
      </c>
    </row>
    <row r="16" spans="1:9" s="1435" customFormat="1" ht="13.5" customHeight="1" x14ac:dyDescent="0.25"/>
    <row r="17" spans="1:8" s="1456" customFormat="1" ht="12.95" customHeight="1" x14ac:dyDescent="0.25">
      <c r="A17" s="1456" t="s">
        <v>952</v>
      </c>
      <c r="B17" s="1509">
        <v>26</v>
      </c>
      <c r="C17" s="1494">
        <v>25</v>
      </c>
      <c r="D17" s="1509">
        <v>0</v>
      </c>
      <c r="E17" s="1509">
        <v>0</v>
      </c>
      <c r="F17" s="1509">
        <v>0</v>
      </c>
      <c r="G17" s="1509">
        <v>1</v>
      </c>
      <c r="H17" s="1509">
        <v>0</v>
      </c>
    </row>
    <row r="18" spans="1:8" s="1456" customFormat="1" ht="12.95" customHeight="1" x14ac:dyDescent="0.25">
      <c r="E18" s="1509"/>
    </row>
    <row r="19" spans="1:8" s="1456" customFormat="1" ht="12.95" customHeight="1" x14ac:dyDescent="0.25">
      <c r="A19" s="1456" t="s">
        <v>871</v>
      </c>
      <c r="B19" s="1456">
        <v>27</v>
      </c>
      <c r="C19" s="1456">
        <v>24</v>
      </c>
      <c r="D19" s="1456">
        <v>0</v>
      </c>
      <c r="E19" s="1509">
        <v>0</v>
      </c>
      <c r="F19" s="1509">
        <v>2</v>
      </c>
      <c r="G19" s="1509">
        <v>1</v>
      </c>
      <c r="H19" s="1509">
        <v>0</v>
      </c>
    </row>
    <row r="20" spans="1:8" s="1456" customFormat="1" ht="6.95" customHeight="1" thickBot="1" x14ac:dyDescent="0.3">
      <c r="A20" s="1495"/>
      <c r="B20" s="1495"/>
      <c r="C20" s="1495"/>
      <c r="D20" s="1495"/>
      <c r="E20" s="1495"/>
      <c r="F20" s="1495"/>
      <c r="G20" s="1495"/>
      <c r="H20" s="1495"/>
    </row>
    <row r="21" spans="1:8" s="1456" customFormat="1" ht="3.75" customHeight="1" thickTop="1" x14ac:dyDescent="0.25"/>
    <row r="22" spans="1:8" s="1394" customFormat="1" ht="12.95" customHeight="1" x14ac:dyDescent="0.25">
      <c r="A22" s="2252" t="s">
        <v>1246</v>
      </c>
      <c r="B22" s="2252"/>
      <c r="C22" s="2252"/>
      <c r="D22" s="2252"/>
      <c r="E22" s="2252"/>
    </row>
    <row r="23" spans="1:8" ht="9" customHeight="1" x14ac:dyDescent="0.25">
      <c r="B23" s="1403"/>
      <c r="C23" s="1403"/>
      <c r="D23" s="1403"/>
      <c r="E23" s="1403"/>
      <c r="F23" s="1403"/>
    </row>
    <row r="24" spans="1:8" s="1389" customFormat="1" x14ac:dyDescent="0.25">
      <c r="A24" s="1106" t="s">
        <v>280</v>
      </c>
      <c r="B24" s="1390"/>
      <c r="C24" s="1390"/>
      <c r="D24" s="1390"/>
      <c r="E24" s="1390"/>
      <c r="F24" s="1390"/>
      <c r="G24" s="1390"/>
    </row>
    <row r="25" spans="1:8" s="1389" customFormat="1" x14ac:dyDescent="0.25">
      <c r="A25" s="1404" t="s">
        <v>1239</v>
      </c>
      <c r="B25" s="1390"/>
      <c r="C25" s="1390"/>
      <c r="D25" s="1390"/>
      <c r="E25" s="1390"/>
      <c r="F25" s="1390"/>
      <c r="G25" s="1390"/>
    </row>
    <row r="26" spans="1:8" ht="15" customHeight="1" x14ac:dyDescent="0.25">
      <c r="B26" s="1403"/>
      <c r="C26" s="1403"/>
      <c r="D26" s="1403"/>
      <c r="E26" s="1403"/>
      <c r="F26" s="1403"/>
    </row>
    <row r="27" spans="1:8" ht="15" customHeight="1" x14ac:dyDescent="0.25">
      <c r="B27" s="1403"/>
      <c r="C27" s="1403"/>
      <c r="D27" s="1403"/>
      <c r="E27" s="1403"/>
      <c r="F27" s="1403"/>
    </row>
    <row r="28" spans="1:8" ht="15" customHeight="1" x14ac:dyDescent="0.25">
      <c r="B28" s="1403"/>
      <c r="C28" s="1403"/>
      <c r="D28" s="1403"/>
      <c r="E28" s="1403"/>
      <c r="F28" s="1403"/>
    </row>
    <row r="29" spans="1:8" ht="15" customHeight="1" x14ac:dyDescent="0.25">
      <c r="B29" s="1403"/>
      <c r="C29" s="1403"/>
      <c r="D29" s="1403"/>
      <c r="E29" s="1403"/>
      <c r="F29" s="1403"/>
    </row>
    <row r="30" spans="1:8" ht="15" customHeight="1" x14ac:dyDescent="0.25">
      <c r="B30" s="1403"/>
      <c r="C30" s="1403"/>
      <c r="D30" s="1403"/>
      <c r="E30" s="1403"/>
      <c r="F30" s="1403"/>
    </row>
    <row r="31" spans="1:8" ht="9.9499999999999993" customHeight="1" x14ac:dyDescent="0.25"/>
    <row r="32" spans="1:8" ht="15" customHeight="1" x14ac:dyDescent="0.25"/>
    <row r="33" ht="15" customHeight="1" x14ac:dyDescent="0.25"/>
    <row r="34" ht="20.100000000000001" customHeight="1" x14ac:dyDescent="0.25"/>
    <row r="35" ht="20.100000000000001" customHeight="1" x14ac:dyDescent="0.25"/>
    <row r="36" ht="20.100000000000001" customHeight="1" x14ac:dyDescent="0.25"/>
    <row r="37" ht="20.100000000000001" customHeight="1" x14ac:dyDescent="0.25"/>
    <row r="38" ht="20.100000000000001" customHeight="1" x14ac:dyDescent="0.25"/>
    <row r="39" ht="20.100000000000001" customHeight="1" x14ac:dyDescent="0.25"/>
    <row r="40" ht="20.100000000000001" customHeight="1" x14ac:dyDescent="0.25"/>
    <row r="41" ht="20.100000000000001" customHeight="1" x14ac:dyDescent="0.25"/>
    <row r="42" ht="20.100000000000001" customHeight="1" x14ac:dyDescent="0.25"/>
    <row r="43" ht="20.100000000000001" customHeight="1" x14ac:dyDescent="0.25"/>
    <row r="44" ht="20.100000000000001" customHeight="1" x14ac:dyDescent="0.25"/>
    <row r="45" ht="20.100000000000001" customHeight="1" x14ac:dyDescent="0.25"/>
    <row r="46" ht="20.100000000000001" customHeight="1" x14ac:dyDescent="0.25"/>
    <row r="47" ht="20.100000000000001" customHeight="1" x14ac:dyDescent="0.25"/>
    <row r="48" ht="20.100000000000001" customHeight="1" x14ac:dyDescent="0.25"/>
    <row r="49" ht="20.100000000000001" customHeight="1" x14ac:dyDescent="0.25"/>
    <row r="50" ht="20.100000000000001" customHeight="1" x14ac:dyDescent="0.25"/>
    <row r="51" ht="20.100000000000001" customHeight="1" x14ac:dyDescent="0.25"/>
    <row r="52" ht="20.100000000000001" customHeight="1" x14ac:dyDescent="0.25"/>
    <row r="53" ht="20.100000000000001" customHeight="1" x14ac:dyDescent="0.25"/>
    <row r="54" ht="20.100000000000001" customHeight="1" x14ac:dyDescent="0.25"/>
    <row r="55" ht="20.100000000000001" customHeight="1" x14ac:dyDescent="0.25"/>
    <row r="56" ht="20.100000000000001" customHeight="1" x14ac:dyDescent="0.25"/>
    <row r="57" ht="20.100000000000001" customHeight="1" x14ac:dyDescent="0.25"/>
    <row r="58" ht="20.100000000000001" customHeight="1" x14ac:dyDescent="0.25"/>
    <row r="59" ht="20.100000000000001" customHeight="1" x14ac:dyDescent="0.25"/>
    <row r="60" ht="20.100000000000001" customHeight="1" x14ac:dyDescent="0.25"/>
    <row r="61" ht="20.100000000000001" customHeight="1" x14ac:dyDescent="0.25"/>
    <row r="62" ht="20.100000000000001" customHeight="1" x14ac:dyDescent="0.25"/>
    <row r="63" ht="20.100000000000001" customHeight="1" x14ac:dyDescent="0.25"/>
    <row r="64" ht="20.100000000000001" customHeight="1" x14ac:dyDescent="0.25"/>
    <row r="65" ht="20.100000000000001" customHeight="1" x14ac:dyDescent="0.25"/>
    <row r="66" ht="20.100000000000001" customHeight="1" x14ac:dyDescent="0.25"/>
    <row r="67" ht="20.100000000000001" customHeight="1" x14ac:dyDescent="0.25"/>
    <row r="68" ht="20.100000000000001" customHeight="1" x14ac:dyDescent="0.25"/>
    <row r="69" ht="20.100000000000001" customHeight="1" x14ac:dyDescent="0.25"/>
    <row r="70" ht="20.100000000000001" customHeight="1" x14ac:dyDescent="0.25"/>
    <row r="71" ht="20.100000000000001" customHeight="1" x14ac:dyDescent="0.25"/>
    <row r="72" ht="20.100000000000001" customHeight="1" x14ac:dyDescent="0.25"/>
    <row r="73" ht="20.100000000000001" customHeight="1" x14ac:dyDescent="0.25"/>
    <row r="74" ht="20.100000000000001" customHeight="1" x14ac:dyDescent="0.25"/>
    <row r="75" ht="20.100000000000001" customHeight="1" x14ac:dyDescent="0.25"/>
    <row r="76" ht="20.100000000000001" customHeight="1" x14ac:dyDescent="0.25"/>
    <row r="77" ht="20.100000000000001" customHeight="1" x14ac:dyDescent="0.25"/>
    <row r="78" ht="20.100000000000001" customHeight="1" x14ac:dyDescent="0.25"/>
    <row r="79" ht="20.100000000000001" customHeight="1" x14ac:dyDescent="0.25"/>
    <row r="80" ht="20.100000000000001" customHeight="1" x14ac:dyDescent="0.25"/>
    <row r="81" ht="20.100000000000001" customHeight="1" x14ac:dyDescent="0.25"/>
    <row r="82" ht="20.100000000000001" customHeight="1" x14ac:dyDescent="0.25"/>
    <row r="83" ht="20.100000000000001" customHeight="1" x14ac:dyDescent="0.25"/>
    <row r="84" ht="20.100000000000001" customHeight="1" x14ac:dyDescent="0.25"/>
    <row r="85" ht="20.100000000000001" customHeight="1" x14ac:dyDescent="0.25"/>
    <row r="86" ht="20.100000000000001" customHeight="1" x14ac:dyDescent="0.25"/>
    <row r="87" ht="20.100000000000001" customHeight="1" x14ac:dyDescent="0.25"/>
    <row r="88" ht="20.100000000000001" customHeight="1" x14ac:dyDescent="0.25"/>
    <row r="89" ht="20.100000000000001" customHeight="1" x14ac:dyDescent="0.25"/>
    <row r="90" ht="20.100000000000001" customHeight="1" x14ac:dyDescent="0.25"/>
    <row r="91" ht="20.100000000000001" customHeight="1" x14ac:dyDescent="0.25"/>
    <row r="92" ht="20.100000000000001" customHeight="1" x14ac:dyDescent="0.25"/>
    <row r="93" ht="20.100000000000001" customHeight="1" x14ac:dyDescent="0.25"/>
    <row r="94" ht="20.100000000000001" customHeight="1" x14ac:dyDescent="0.25"/>
    <row r="95" ht="20.100000000000001" customHeight="1" x14ac:dyDescent="0.25"/>
    <row r="96" ht="20.100000000000001" customHeight="1" x14ac:dyDescent="0.25"/>
    <row r="97" ht="20.100000000000001" customHeight="1" x14ac:dyDescent="0.25"/>
    <row r="98" ht="20.100000000000001" customHeight="1" x14ac:dyDescent="0.25"/>
    <row r="99" ht="20.100000000000001" customHeight="1" x14ac:dyDescent="0.25"/>
    <row r="100" ht="20.100000000000001" customHeight="1" x14ac:dyDescent="0.25"/>
    <row r="101" ht="20.100000000000001" customHeight="1" x14ac:dyDescent="0.25"/>
    <row r="102" ht="20.100000000000001" customHeight="1" x14ac:dyDescent="0.25"/>
    <row r="103" ht="20.100000000000001" customHeight="1" x14ac:dyDescent="0.25"/>
    <row r="104" ht="20.100000000000001" customHeight="1" x14ac:dyDescent="0.25"/>
    <row r="105" ht="20.100000000000001" customHeight="1" x14ac:dyDescent="0.25"/>
    <row r="106" ht="20.100000000000001" customHeight="1" x14ac:dyDescent="0.25"/>
    <row r="107" ht="20.100000000000001" customHeight="1" x14ac:dyDescent="0.25"/>
    <row r="108" ht="20.100000000000001" customHeight="1" x14ac:dyDescent="0.25"/>
    <row r="109" ht="20.100000000000001" customHeight="1" x14ac:dyDescent="0.25"/>
    <row r="110" ht="20.100000000000001" customHeight="1" x14ac:dyDescent="0.25"/>
    <row r="111" ht="20.100000000000001" customHeight="1" x14ac:dyDescent="0.25"/>
    <row r="112" ht="20.100000000000001" customHeight="1" x14ac:dyDescent="0.25"/>
    <row r="113" ht="20.100000000000001" customHeight="1" x14ac:dyDescent="0.25"/>
    <row r="114" ht="20.100000000000001" customHeight="1" x14ac:dyDescent="0.25"/>
    <row r="115" ht="20.100000000000001" customHeight="1" x14ac:dyDescent="0.25"/>
    <row r="116" ht="20.100000000000001" customHeight="1" x14ac:dyDescent="0.25"/>
    <row r="117" ht="20.100000000000001" customHeight="1" x14ac:dyDescent="0.25"/>
    <row r="118" ht="20.100000000000001" customHeight="1" x14ac:dyDescent="0.25"/>
    <row r="119" ht="20.100000000000001" customHeight="1" x14ac:dyDescent="0.25"/>
    <row r="120" ht="20.100000000000001" customHeight="1" x14ac:dyDescent="0.25"/>
    <row r="121" ht="20.100000000000001" customHeight="1" x14ac:dyDescent="0.25"/>
    <row r="122" ht="20.100000000000001" customHeight="1" x14ac:dyDescent="0.25"/>
    <row r="123" ht="20.100000000000001" customHeight="1" x14ac:dyDescent="0.25"/>
    <row r="124" ht="20.100000000000001" customHeight="1" x14ac:dyDescent="0.25"/>
    <row r="125" ht="20.100000000000001" customHeight="1" x14ac:dyDescent="0.25"/>
    <row r="126" ht="20.100000000000001" customHeight="1" x14ac:dyDescent="0.25"/>
    <row r="127" ht="20.100000000000001" customHeight="1" x14ac:dyDescent="0.25"/>
    <row r="128" ht="20.100000000000001" customHeight="1" x14ac:dyDescent="0.25"/>
    <row r="129" ht="20.100000000000001" customHeight="1" x14ac:dyDescent="0.25"/>
    <row r="130" ht="20.100000000000001" customHeight="1" x14ac:dyDescent="0.25"/>
    <row r="131" ht="20.100000000000001" customHeight="1" x14ac:dyDescent="0.25"/>
    <row r="132" ht="20.100000000000001" customHeight="1" x14ac:dyDescent="0.25"/>
    <row r="133" ht="20.100000000000001" customHeight="1" x14ac:dyDescent="0.25"/>
    <row r="134" ht="20.100000000000001" customHeight="1" x14ac:dyDescent="0.25"/>
    <row r="135" ht="20.100000000000001" customHeight="1" x14ac:dyDescent="0.25"/>
    <row r="136" ht="20.100000000000001" customHeight="1" x14ac:dyDescent="0.25"/>
    <row r="137" ht="20.100000000000001" customHeight="1" x14ac:dyDescent="0.25"/>
    <row r="138" ht="20.100000000000001" customHeight="1" x14ac:dyDescent="0.25"/>
    <row r="139" ht="20.100000000000001" customHeight="1" x14ac:dyDescent="0.25"/>
    <row r="140" ht="20.100000000000001" customHeight="1" x14ac:dyDescent="0.25"/>
    <row r="141" ht="20.100000000000001" customHeight="1" x14ac:dyDescent="0.25"/>
    <row r="142" ht="20.100000000000001" customHeight="1" x14ac:dyDescent="0.25"/>
    <row r="143" ht="20.100000000000001" customHeight="1" x14ac:dyDescent="0.25"/>
    <row r="144" ht="20.100000000000001" customHeight="1" x14ac:dyDescent="0.25"/>
    <row r="145" ht="20.100000000000001" customHeight="1" x14ac:dyDescent="0.25"/>
    <row r="146" ht="20.100000000000001" customHeight="1" x14ac:dyDescent="0.25"/>
    <row r="147" ht="20.100000000000001" customHeight="1" x14ac:dyDescent="0.25"/>
    <row r="148" ht="20.100000000000001" customHeight="1" x14ac:dyDescent="0.25"/>
    <row r="149" ht="20.100000000000001" customHeight="1" x14ac:dyDescent="0.25"/>
    <row r="150" ht="20.100000000000001" customHeight="1" x14ac:dyDescent="0.25"/>
    <row r="151" ht="20.100000000000001" customHeight="1" x14ac:dyDescent="0.25"/>
    <row r="152" ht="20.100000000000001" customHeight="1" x14ac:dyDescent="0.25"/>
    <row r="153" ht="20.100000000000001" customHeight="1" x14ac:dyDescent="0.25"/>
    <row r="154" ht="20.100000000000001" customHeight="1" x14ac:dyDescent="0.25"/>
    <row r="155" ht="20.100000000000001" customHeight="1" x14ac:dyDescent="0.25"/>
    <row r="156" ht="20.100000000000001" customHeight="1" x14ac:dyDescent="0.25"/>
    <row r="157" ht="20.100000000000001" customHeight="1" x14ac:dyDescent="0.25"/>
    <row r="158" ht="20.100000000000001" customHeight="1" x14ac:dyDescent="0.25"/>
    <row r="159" ht="20.100000000000001" customHeight="1" x14ac:dyDescent="0.25"/>
    <row r="160" ht="20.100000000000001" customHeight="1" x14ac:dyDescent="0.25"/>
    <row r="161" s="1207" customFormat="1" ht="20.100000000000001" customHeight="1" x14ac:dyDescent="0.25"/>
    <row r="162" s="1207" customFormat="1" ht="20.100000000000001" customHeight="1" x14ac:dyDescent="0.25"/>
    <row r="163" s="1207" customFormat="1" ht="20.100000000000001" customHeight="1" x14ac:dyDescent="0.25"/>
    <row r="164" s="1207" customFormat="1" ht="20.100000000000001" customHeight="1" x14ac:dyDescent="0.25"/>
    <row r="165" s="1207" customFormat="1" ht="20.100000000000001" customHeight="1" x14ac:dyDescent="0.25"/>
    <row r="166" s="1207" customFormat="1" ht="20.100000000000001" customHeight="1" x14ac:dyDescent="0.25"/>
    <row r="167" s="1207" customFormat="1" ht="20.100000000000001" customHeight="1" x14ac:dyDescent="0.25"/>
    <row r="168" s="1207" customFormat="1" ht="20.100000000000001" customHeight="1" x14ac:dyDescent="0.25"/>
    <row r="169" s="1207" customFormat="1" ht="20.100000000000001" customHeight="1" x14ac:dyDescent="0.25"/>
    <row r="170" s="1207" customFormat="1" ht="20.100000000000001" customHeight="1" x14ac:dyDescent="0.25"/>
    <row r="171" s="1207" customFormat="1" ht="20.100000000000001" customHeight="1" x14ac:dyDescent="0.25"/>
    <row r="172" s="1207" customFormat="1" ht="20.100000000000001" customHeight="1" x14ac:dyDescent="0.25"/>
    <row r="173" s="1207" customFormat="1" ht="20.100000000000001" customHeight="1" x14ac:dyDescent="0.25"/>
    <row r="174" s="1207" customFormat="1" ht="20.100000000000001" customHeight="1" x14ac:dyDescent="0.25"/>
    <row r="175" s="1207" customFormat="1" ht="20.100000000000001" customHeight="1" x14ac:dyDescent="0.25"/>
    <row r="176" s="1207" customFormat="1" ht="20.100000000000001" customHeight="1" x14ac:dyDescent="0.25"/>
    <row r="177" s="1207" customFormat="1" ht="20.100000000000001" customHeight="1" x14ac:dyDescent="0.25"/>
    <row r="178" s="1207" customFormat="1" ht="20.100000000000001" customHeight="1" x14ac:dyDescent="0.25"/>
    <row r="179" s="1207" customFormat="1" ht="20.100000000000001" customHeight="1" x14ac:dyDescent="0.25"/>
    <row r="180" s="1207" customFormat="1" ht="20.100000000000001" customHeight="1" x14ac:dyDescent="0.25"/>
    <row r="181" s="1207" customFormat="1" ht="20.100000000000001" customHeight="1" x14ac:dyDescent="0.25"/>
    <row r="182" s="1207" customFormat="1" ht="20.100000000000001" customHeight="1" x14ac:dyDescent="0.25"/>
    <row r="183" s="1207" customFormat="1" ht="20.100000000000001" customHeight="1" x14ac:dyDescent="0.25"/>
    <row r="184" s="1207" customFormat="1" ht="20.100000000000001" customHeight="1" x14ac:dyDescent="0.25"/>
    <row r="185" s="1207" customFormat="1" ht="20.100000000000001" customHeight="1" x14ac:dyDescent="0.25"/>
    <row r="186" s="1207" customFormat="1" ht="20.100000000000001" customHeight="1" x14ac:dyDescent="0.25"/>
    <row r="187" s="1207" customFormat="1" ht="20.100000000000001" customHeight="1" x14ac:dyDescent="0.25"/>
    <row r="188" s="1207" customFormat="1" ht="20.100000000000001" customHeight="1" x14ac:dyDescent="0.25"/>
    <row r="189" s="1207" customFormat="1" ht="20.100000000000001" customHeight="1" x14ac:dyDescent="0.25"/>
    <row r="190" s="1207" customFormat="1" ht="20.100000000000001" customHeight="1" x14ac:dyDescent="0.25"/>
    <row r="191" s="1207" customFormat="1" ht="20.100000000000001" customHeight="1" x14ac:dyDescent="0.25"/>
    <row r="192" s="1207" customFormat="1" ht="20.100000000000001" customHeight="1" x14ac:dyDescent="0.25"/>
    <row r="193" s="1207" customFormat="1" ht="20.100000000000001" customHeight="1" x14ac:dyDescent="0.25"/>
    <row r="194" s="1207" customFormat="1" ht="20.100000000000001" customHeight="1" x14ac:dyDescent="0.25"/>
    <row r="195" s="1207" customFormat="1" ht="20.100000000000001" customHeight="1" x14ac:dyDescent="0.25"/>
    <row r="196" s="1207" customFormat="1" ht="20.100000000000001" customHeight="1" x14ac:dyDescent="0.25"/>
    <row r="197" s="1207" customFormat="1" ht="20.100000000000001" customHeight="1" x14ac:dyDescent="0.25"/>
    <row r="198" s="1207" customFormat="1" ht="20.100000000000001" customHeight="1" x14ac:dyDescent="0.25"/>
    <row r="199" s="1207" customFormat="1" ht="20.100000000000001" customHeight="1" x14ac:dyDescent="0.25"/>
    <row r="200" s="1207" customFormat="1" ht="20.100000000000001" customHeight="1" x14ac:dyDescent="0.25"/>
    <row r="201" s="1207" customFormat="1" ht="20.100000000000001" customHeight="1" x14ac:dyDescent="0.25"/>
    <row r="202" s="1207" customFormat="1" ht="20.100000000000001" customHeight="1" x14ac:dyDescent="0.25"/>
    <row r="203" s="1207" customFormat="1" ht="20.100000000000001" customHeight="1" x14ac:dyDescent="0.25"/>
    <row r="204" s="1207" customFormat="1" ht="20.100000000000001" customHeight="1" x14ac:dyDescent="0.25"/>
    <row r="205" s="1207" customFormat="1" ht="20.100000000000001" customHeight="1" x14ac:dyDescent="0.25"/>
    <row r="206" s="1207" customFormat="1" ht="20.100000000000001" customHeight="1" x14ac:dyDescent="0.25"/>
    <row r="207" s="1207" customFormat="1" ht="20.100000000000001" customHeight="1" x14ac:dyDescent="0.25"/>
    <row r="208" s="1207" customFormat="1" ht="20.100000000000001" customHeight="1" x14ac:dyDescent="0.25"/>
    <row r="209" s="1207" customFormat="1" ht="20.100000000000001" customHeight="1" x14ac:dyDescent="0.25"/>
    <row r="210" s="1207" customFormat="1" ht="20.100000000000001" customHeight="1" x14ac:dyDescent="0.25"/>
    <row r="211" s="1207" customFormat="1" ht="20.100000000000001" customHeight="1" x14ac:dyDescent="0.25"/>
    <row r="212" s="1207" customFormat="1" ht="20.100000000000001" customHeight="1" x14ac:dyDescent="0.25"/>
    <row r="213" s="1207" customFormat="1" ht="20.100000000000001" customHeight="1" x14ac:dyDescent="0.25"/>
    <row r="214" s="1207" customFormat="1" ht="20.100000000000001" customHeight="1" x14ac:dyDescent="0.25"/>
    <row r="215" s="1207" customFormat="1" ht="20.100000000000001" customHeight="1" x14ac:dyDescent="0.25"/>
    <row r="216" s="1207" customFormat="1" ht="20.100000000000001" customHeight="1" x14ac:dyDescent="0.25"/>
    <row r="217" s="1207" customFormat="1" ht="20.100000000000001" customHeight="1" x14ac:dyDescent="0.25"/>
    <row r="218" s="1207" customFormat="1" ht="20.100000000000001" customHeight="1" x14ac:dyDescent="0.25"/>
    <row r="219" s="1207" customFormat="1" ht="20.100000000000001" customHeight="1" x14ac:dyDescent="0.25"/>
    <row r="220" s="1207" customFormat="1" ht="20.100000000000001" customHeight="1" x14ac:dyDescent="0.25"/>
    <row r="221" s="1207" customFormat="1" ht="20.100000000000001" customHeight="1" x14ac:dyDescent="0.25"/>
    <row r="222" s="1207" customFormat="1" ht="20.100000000000001" customHeight="1" x14ac:dyDescent="0.25"/>
    <row r="223" s="1207" customFormat="1" ht="20.100000000000001" customHeight="1" x14ac:dyDescent="0.25"/>
    <row r="224" s="1207" customFormat="1" ht="20.100000000000001" customHeight="1" x14ac:dyDescent="0.25"/>
    <row r="225" s="1207" customFormat="1" ht="20.100000000000001" customHeight="1" x14ac:dyDescent="0.25"/>
    <row r="226" s="1207" customFormat="1" ht="20.100000000000001" customHeight="1" x14ac:dyDescent="0.25"/>
    <row r="227" s="1207" customFormat="1" ht="20.100000000000001" customHeight="1" x14ac:dyDescent="0.25"/>
    <row r="228" s="1207" customFormat="1" ht="20.100000000000001" customHeight="1" x14ac:dyDescent="0.25"/>
    <row r="229" s="1207" customFormat="1" ht="20.100000000000001" customHeight="1" x14ac:dyDescent="0.25"/>
    <row r="230" s="1207" customFormat="1" ht="20.100000000000001" customHeight="1" x14ac:dyDescent="0.25"/>
    <row r="231" s="1207" customFormat="1" ht="20.100000000000001" customHeight="1" x14ac:dyDescent="0.25"/>
    <row r="232" s="1207" customFormat="1" ht="20.100000000000001" customHeight="1" x14ac:dyDescent="0.25"/>
    <row r="233" s="1207" customFormat="1" ht="20.100000000000001" customHeight="1" x14ac:dyDescent="0.25"/>
    <row r="234" s="1207" customFormat="1" ht="20.100000000000001" customHeight="1" x14ac:dyDescent="0.25"/>
    <row r="235" s="1207" customFormat="1" ht="20.100000000000001" customHeight="1" x14ac:dyDescent="0.25"/>
    <row r="236" s="1207" customFormat="1" ht="20.100000000000001" customHeight="1" x14ac:dyDescent="0.25"/>
    <row r="237" s="1207" customFormat="1" ht="20.100000000000001" customHeight="1" x14ac:dyDescent="0.25"/>
    <row r="238" s="1207" customFormat="1" ht="20.100000000000001" customHeight="1" x14ac:dyDescent="0.25"/>
    <row r="239" s="1207" customFormat="1" ht="20.100000000000001" customHeight="1" x14ac:dyDescent="0.25"/>
    <row r="240" s="1207" customFormat="1" ht="20.100000000000001" customHeight="1" x14ac:dyDescent="0.25"/>
    <row r="241" s="1207" customFormat="1" ht="20.100000000000001" customHeight="1" x14ac:dyDescent="0.25"/>
    <row r="242" s="1207" customFormat="1" ht="20.100000000000001" customHeight="1" x14ac:dyDescent="0.25"/>
    <row r="243" s="1207" customFormat="1" ht="20.100000000000001" customHeight="1" x14ac:dyDescent="0.25"/>
    <row r="244" s="1207" customFormat="1" ht="20.100000000000001" customHeight="1" x14ac:dyDescent="0.25"/>
    <row r="245" s="1207" customFormat="1" ht="20.100000000000001" customHeight="1" x14ac:dyDescent="0.25"/>
    <row r="246" s="1207" customFormat="1" ht="20.100000000000001" customHeight="1" x14ac:dyDescent="0.25"/>
    <row r="247" s="1207" customFormat="1" ht="20.100000000000001" customHeight="1" x14ac:dyDescent="0.25"/>
    <row r="248" s="1207" customFormat="1" ht="20.100000000000001" customHeight="1" x14ac:dyDescent="0.25"/>
    <row r="249" s="1207" customFormat="1" ht="20.100000000000001" customHeight="1" x14ac:dyDescent="0.25"/>
    <row r="250" s="1207" customFormat="1" ht="20.100000000000001" customHeight="1" x14ac:dyDescent="0.25"/>
    <row r="251" s="1207" customFormat="1" ht="20.100000000000001" customHeight="1" x14ac:dyDescent="0.25"/>
    <row r="252" s="1207" customFormat="1" ht="20.100000000000001" customHeight="1" x14ac:dyDescent="0.25"/>
    <row r="253" s="1207" customFormat="1" ht="20.100000000000001" customHeight="1" x14ac:dyDescent="0.25"/>
    <row r="254" s="1207" customFormat="1" ht="20.100000000000001" customHeight="1" x14ac:dyDescent="0.25"/>
    <row r="255" s="1207" customFormat="1" ht="20.100000000000001" customHeight="1" x14ac:dyDescent="0.25"/>
    <row r="256" s="1207" customFormat="1" ht="20.100000000000001" customHeight="1" x14ac:dyDescent="0.25"/>
    <row r="257" s="1207" customFormat="1" ht="20.100000000000001" customHeight="1" x14ac:dyDescent="0.25"/>
    <row r="258" s="1207" customFormat="1" ht="20.100000000000001" customHeight="1" x14ac:dyDescent="0.25"/>
    <row r="259" s="1207" customFormat="1" ht="20.100000000000001" customHeight="1" x14ac:dyDescent="0.25"/>
    <row r="260" s="1207" customFormat="1" ht="20.100000000000001" customHeight="1" x14ac:dyDescent="0.25"/>
    <row r="261" s="1207" customFormat="1" ht="20.100000000000001" customHeight="1" x14ac:dyDescent="0.25"/>
    <row r="262" s="1207" customFormat="1" ht="20.100000000000001" customHeight="1" x14ac:dyDescent="0.25"/>
    <row r="263" s="1207" customFormat="1" ht="20.100000000000001" customHeight="1" x14ac:dyDescent="0.25"/>
    <row r="264" s="1207" customFormat="1" ht="20.100000000000001" customHeight="1" x14ac:dyDescent="0.25"/>
    <row r="265" s="1207" customFormat="1" ht="20.100000000000001" customHeight="1" x14ac:dyDescent="0.25"/>
    <row r="266" s="1207" customFormat="1" ht="20.100000000000001" customHeight="1" x14ac:dyDescent="0.25"/>
    <row r="267" s="1207" customFormat="1" ht="20.100000000000001" customHeight="1" x14ac:dyDescent="0.25"/>
    <row r="268" s="1207" customFormat="1" ht="20.100000000000001" customHeight="1" x14ac:dyDescent="0.25"/>
    <row r="269" s="1207" customFormat="1" ht="20.100000000000001" customHeight="1" x14ac:dyDescent="0.25"/>
    <row r="270" s="1207" customFormat="1" ht="20.100000000000001" customHeight="1" x14ac:dyDescent="0.25"/>
    <row r="271" s="1207" customFormat="1" ht="20.100000000000001" customHeight="1" x14ac:dyDescent="0.25"/>
    <row r="272" s="1207" customFormat="1" ht="20.100000000000001" customHeight="1" x14ac:dyDescent="0.25"/>
    <row r="273" s="1207" customFormat="1" ht="20.100000000000001" customHeight="1" x14ac:dyDescent="0.25"/>
    <row r="274" s="1207" customFormat="1" ht="20.100000000000001" customHeight="1" x14ac:dyDescent="0.25"/>
    <row r="275" s="1207" customFormat="1" ht="20.100000000000001" customHeight="1" x14ac:dyDescent="0.25"/>
    <row r="276" s="1207" customFormat="1" ht="20.100000000000001" customHeight="1" x14ac:dyDescent="0.25"/>
    <row r="277" s="1207" customFormat="1" ht="20.100000000000001" customHeight="1" x14ac:dyDescent="0.25"/>
    <row r="278" s="1207" customFormat="1" ht="20.100000000000001" customHeight="1" x14ac:dyDescent="0.25"/>
    <row r="279" s="1207" customFormat="1" ht="20.100000000000001" customHeight="1" x14ac:dyDescent="0.25"/>
    <row r="280" s="1207" customFormat="1" ht="20.100000000000001" customHeight="1" x14ac:dyDescent="0.25"/>
    <row r="281" s="1207" customFormat="1" ht="20.100000000000001" customHeight="1" x14ac:dyDescent="0.25"/>
    <row r="282" s="1207" customFormat="1" ht="20.100000000000001" customHeight="1" x14ac:dyDescent="0.25"/>
    <row r="283" s="1207" customFormat="1" ht="20.100000000000001" customHeight="1" x14ac:dyDescent="0.25"/>
    <row r="284" s="1207" customFormat="1" ht="20.100000000000001" customHeight="1" x14ac:dyDescent="0.25"/>
    <row r="285" s="1207" customFormat="1" ht="20.100000000000001" customHeight="1" x14ac:dyDescent="0.25"/>
    <row r="286" s="1207" customFormat="1" ht="20.100000000000001" customHeight="1" x14ac:dyDescent="0.25"/>
    <row r="287" s="1207" customFormat="1" ht="20.100000000000001" customHeight="1" x14ac:dyDescent="0.25"/>
    <row r="288" s="1207" customFormat="1" ht="20.100000000000001" customHeight="1" x14ac:dyDescent="0.25"/>
    <row r="289" s="1207" customFormat="1" ht="20.100000000000001" customHeight="1" x14ac:dyDescent="0.25"/>
    <row r="290" s="1207" customFormat="1" ht="20.100000000000001" customHeight="1" x14ac:dyDescent="0.25"/>
    <row r="291" s="1207" customFormat="1" ht="20.100000000000001" customHeight="1" x14ac:dyDescent="0.25"/>
    <row r="292" s="1207" customFormat="1" ht="20.100000000000001" customHeight="1" x14ac:dyDescent="0.25"/>
    <row r="293" s="1207" customFormat="1" ht="20.100000000000001" customHeight="1" x14ac:dyDescent="0.25"/>
    <row r="294" s="1207" customFormat="1" ht="20.100000000000001" customHeight="1" x14ac:dyDescent="0.25"/>
    <row r="295" s="1207" customFormat="1" ht="20.100000000000001" customHeight="1" x14ac:dyDescent="0.25"/>
    <row r="296" s="1207" customFormat="1" ht="20.100000000000001" customHeight="1" x14ac:dyDescent="0.25"/>
    <row r="297" s="1207" customFormat="1" ht="20.100000000000001" customHeight="1" x14ac:dyDescent="0.25"/>
    <row r="298" s="1207" customFormat="1" ht="20.100000000000001" customHeight="1" x14ac:dyDescent="0.25"/>
    <row r="299" s="1207" customFormat="1" ht="20.100000000000001" customHeight="1" x14ac:dyDescent="0.25"/>
    <row r="300" s="1207" customFormat="1" ht="20.100000000000001" customHeight="1" x14ac:dyDescent="0.25"/>
    <row r="301" s="1207" customFormat="1" ht="20.100000000000001" customHeight="1" x14ac:dyDescent="0.25"/>
    <row r="302" s="1207" customFormat="1" ht="20.100000000000001" customHeight="1" x14ac:dyDescent="0.25"/>
    <row r="303" s="1207" customFormat="1" ht="20.100000000000001" customHeight="1" x14ac:dyDescent="0.25"/>
    <row r="304" s="1207" customFormat="1" ht="20.100000000000001" customHeight="1" x14ac:dyDescent="0.25"/>
    <row r="305" s="1207" customFormat="1" ht="20.100000000000001" customHeight="1" x14ac:dyDescent="0.25"/>
    <row r="306" s="1207" customFormat="1" ht="20.100000000000001" customHeight="1" x14ac:dyDescent="0.25"/>
    <row r="307" s="1207" customFormat="1" ht="20.100000000000001" customHeight="1" x14ac:dyDescent="0.25"/>
    <row r="308" s="1207" customFormat="1" ht="20.100000000000001" customHeight="1" x14ac:dyDescent="0.25"/>
    <row r="309" s="1207" customFormat="1" ht="20.100000000000001" customHeight="1" x14ac:dyDescent="0.25"/>
    <row r="310" s="1207" customFormat="1" ht="20.100000000000001" customHeight="1" x14ac:dyDescent="0.25"/>
    <row r="311" s="1207" customFormat="1" ht="20.100000000000001" customHeight="1" x14ac:dyDescent="0.25"/>
    <row r="312" s="1207" customFormat="1" ht="20.100000000000001" customHeight="1" x14ac:dyDescent="0.25"/>
    <row r="313" s="1207" customFormat="1" ht="20.100000000000001" customHeight="1" x14ac:dyDescent="0.25"/>
    <row r="314" s="1207" customFormat="1" ht="20.100000000000001" customHeight="1" x14ac:dyDescent="0.25"/>
    <row r="315" s="1207" customFormat="1" ht="20.100000000000001" customHeight="1" x14ac:dyDescent="0.25"/>
    <row r="316" s="1207" customFormat="1" ht="20.100000000000001" customHeight="1" x14ac:dyDescent="0.25"/>
    <row r="317" s="1207" customFormat="1" ht="20.100000000000001" customHeight="1" x14ac:dyDescent="0.25"/>
    <row r="318" s="1207" customFormat="1" ht="20.100000000000001" customHeight="1" x14ac:dyDescent="0.25"/>
    <row r="319" s="1207" customFormat="1" ht="20.100000000000001" customHeight="1" x14ac:dyDescent="0.25"/>
    <row r="320" s="1207" customFormat="1" ht="20.100000000000001" customHeight="1" x14ac:dyDescent="0.25"/>
    <row r="321" s="1207" customFormat="1" ht="20.100000000000001" customHeight="1" x14ac:dyDescent="0.25"/>
    <row r="322" s="1207" customFormat="1" ht="20.100000000000001" customHeight="1" x14ac:dyDescent="0.25"/>
    <row r="323" s="1207" customFormat="1" ht="20.100000000000001" customHeight="1" x14ac:dyDescent="0.25"/>
    <row r="324" s="1207" customFormat="1" ht="20.100000000000001" customHeight="1" x14ac:dyDescent="0.25"/>
    <row r="325" s="1207" customFormat="1" ht="20.100000000000001" customHeight="1" x14ac:dyDescent="0.25"/>
    <row r="326" s="1207" customFormat="1" ht="20.100000000000001" customHeight="1" x14ac:dyDescent="0.25"/>
    <row r="327" s="1207" customFormat="1" ht="20.100000000000001" customHeight="1" x14ac:dyDescent="0.25"/>
    <row r="328" s="1207" customFormat="1" ht="20.100000000000001" customHeight="1" x14ac:dyDescent="0.25"/>
    <row r="329" s="1207" customFormat="1" ht="20.100000000000001" customHeight="1" x14ac:dyDescent="0.25"/>
    <row r="330" s="1207" customFormat="1" ht="20.100000000000001" customHeight="1" x14ac:dyDescent="0.25"/>
    <row r="331" s="1207" customFormat="1" ht="20.100000000000001" customHeight="1" x14ac:dyDescent="0.25"/>
    <row r="332" s="1207" customFormat="1" ht="20.100000000000001" customHeight="1" x14ac:dyDescent="0.25"/>
    <row r="333" s="1207" customFormat="1" ht="20.100000000000001" customHeight="1" x14ac:dyDescent="0.25"/>
    <row r="334" s="1207" customFormat="1" ht="20.100000000000001" customHeight="1" x14ac:dyDescent="0.25"/>
    <row r="335" s="1207" customFormat="1" ht="20.100000000000001" customHeight="1" x14ac:dyDescent="0.25"/>
    <row r="336" s="1207" customFormat="1" ht="20.100000000000001" customHeight="1" x14ac:dyDescent="0.25"/>
    <row r="337" s="1207" customFormat="1" ht="20.100000000000001" customHeight="1" x14ac:dyDescent="0.25"/>
    <row r="338" s="1207" customFormat="1" ht="20.100000000000001" customHeight="1" x14ac:dyDescent="0.25"/>
  </sheetData>
  <mergeCells count="3">
    <mergeCell ref="A2:G2"/>
    <mergeCell ref="A3:H3"/>
    <mergeCell ref="A22:E22"/>
  </mergeCells>
  <hyperlinks>
    <hyperlink ref="A25" r:id="rId1" xr:uid="{164702BE-A8D5-46D9-BC03-98166FBB3538}"/>
    <hyperlink ref="A1" location="Índice!A1" display="Voltar ao índice" xr:uid="{1B74313E-353C-4832-94A9-81E683A65AF2}"/>
  </hyperlinks>
  <printOptions gridLinesSet="0"/>
  <pageMargins left="0.78740157480314965" right="0.78740157480314965" top="1.1811023622047245" bottom="0.78740157480314965" header="0" footer="0"/>
  <pageSetup paperSize="9" orientation="portrait" horizontalDpi="300" verticalDpi="300" r:id="rId2"/>
  <headerFooter alignWithMargins="0"/>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3A99F9-F667-4F24-AB18-479A769FC607}">
  <dimension ref="A1:J321"/>
  <sheetViews>
    <sheetView showGridLines="0" workbookViewId="0">
      <selection activeCell="A2" sqref="A2"/>
    </sheetView>
  </sheetViews>
  <sheetFormatPr defaultRowHeight="12.75" x14ac:dyDescent="0.25"/>
  <cols>
    <col min="1" max="1" width="26" style="1207" customWidth="1"/>
    <col min="2" max="8" width="8.7109375" style="1207" customWidth="1"/>
    <col min="9" max="105" width="10.7109375" style="1207" customWidth="1"/>
    <col min="106" max="16384" width="9.140625" style="1207"/>
  </cols>
  <sheetData>
    <row r="1" spans="1:10" ht="15" customHeight="1" x14ac:dyDescent="0.25">
      <c r="A1" s="2027" t="s">
        <v>1926</v>
      </c>
    </row>
    <row r="2" spans="1:10" ht="15" customHeight="1" x14ac:dyDescent="0.25">
      <c r="A2" s="2244" t="s">
        <v>1352</v>
      </c>
      <c r="B2" s="2244"/>
      <c r="C2" s="2244"/>
      <c r="D2" s="2244"/>
      <c r="E2" s="2244"/>
      <c r="F2" s="2244"/>
      <c r="G2" s="2244"/>
    </row>
    <row r="3" spans="1:10" ht="23.25" customHeight="1" x14ac:dyDescent="0.25">
      <c r="A3" s="2246" t="s">
        <v>1351</v>
      </c>
      <c r="B3" s="2246"/>
      <c r="C3" s="2246"/>
      <c r="D3" s="2246"/>
      <c r="E3" s="2246"/>
      <c r="F3" s="2246"/>
      <c r="G3" s="2246"/>
      <c r="H3" s="2246"/>
    </row>
    <row r="4" spans="1:10" ht="12.95" customHeight="1" x14ac:dyDescent="0.25">
      <c r="A4" s="1413">
        <v>2020</v>
      </c>
      <c r="H4" s="1202" t="s">
        <v>736</v>
      </c>
    </row>
    <row r="5" spans="1:10" ht="33" customHeight="1" x14ac:dyDescent="0.25">
      <c r="A5" s="1497" t="s">
        <v>1236</v>
      </c>
      <c r="B5" s="1498" t="s">
        <v>0</v>
      </c>
      <c r="C5" s="1498" t="s">
        <v>1348</v>
      </c>
      <c r="D5" s="1498" t="s">
        <v>1347</v>
      </c>
      <c r="E5" s="1498" t="s">
        <v>1346</v>
      </c>
      <c r="F5" s="1498" t="s">
        <v>1345</v>
      </c>
      <c r="G5" s="1498" t="s">
        <v>1344</v>
      </c>
      <c r="H5" s="1498" t="s">
        <v>834</v>
      </c>
    </row>
    <row r="6" spans="1:10" s="1435" customFormat="1" ht="12.95" customHeight="1" x14ac:dyDescent="0.25"/>
    <row r="7" spans="1:10" s="1456" customFormat="1" ht="12" customHeight="1" x14ac:dyDescent="0.25">
      <c r="A7" s="1456" t="s">
        <v>0</v>
      </c>
      <c r="B7" s="1458">
        <f t="shared" ref="B7:H7" si="0">SUM(B9:B13)</f>
        <v>886</v>
      </c>
      <c r="C7" s="1458">
        <f t="shared" si="0"/>
        <v>846</v>
      </c>
      <c r="D7" s="1509">
        <f t="shared" si="0"/>
        <v>0</v>
      </c>
      <c r="E7" s="1458">
        <f t="shared" si="0"/>
        <v>2</v>
      </c>
      <c r="F7" s="1458">
        <f t="shared" si="0"/>
        <v>10</v>
      </c>
      <c r="G7" s="1458">
        <f t="shared" si="0"/>
        <v>25</v>
      </c>
      <c r="H7" s="1458">
        <f t="shared" si="0"/>
        <v>3</v>
      </c>
      <c r="J7" s="1458"/>
    </row>
    <row r="8" spans="1:10" s="1456" customFormat="1" ht="12" customHeight="1" x14ac:dyDescent="0.25">
      <c r="J8" s="1458"/>
    </row>
    <row r="9" spans="1:10" s="1435" customFormat="1" ht="12.95" customHeight="1" x14ac:dyDescent="0.25">
      <c r="A9" s="1435" t="s">
        <v>1232</v>
      </c>
      <c r="B9" s="1458">
        <v>350</v>
      </c>
      <c r="C9" s="1464">
        <v>348</v>
      </c>
      <c r="D9" s="1463">
        <v>0</v>
      </c>
      <c r="E9" s="1463">
        <v>0</v>
      </c>
      <c r="F9" s="1464">
        <v>1</v>
      </c>
      <c r="G9" s="1462">
        <v>1</v>
      </c>
      <c r="H9" s="1462">
        <v>0</v>
      </c>
      <c r="J9" s="1463"/>
    </row>
    <row r="10" spans="1:10" s="1456" customFormat="1" ht="12.95" customHeight="1" x14ac:dyDescent="0.25">
      <c r="A10" s="1435" t="s">
        <v>1231</v>
      </c>
      <c r="B10" s="1458">
        <v>410</v>
      </c>
      <c r="C10" s="1463">
        <v>382</v>
      </c>
      <c r="D10" s="1463">
        <v>0</v>
      </c>
      <c r="E10" s="1463">
        <v>2</v>
      </c>
      <c r="F10" s="1463">
        <v>7</v>
      </c>
      <c r="G10" s="1462">
        <v>17</v>
      </c>
      <c r="H10" s="1463">
        <v>2</v>
      </c>
      <c r="J10" s="1463"/>
    </row>
    <row r="11" spans="1:10" s="1435" customFormat="1" ht="12.95" customHeight="1" x14ac:dyDescent="0.25">
      <c r="A11" s="1435" t="s">
        <v>1230</v>
      </c>
      <c r="B11" s="1458">
        <v>92</v>
      </c>
      <c r="C11" s="1463">
        <v>90</v>
      </c>
      <c r="D11" s="1463">
        <v>0</v>
      </c>
      <c r="E11" s="1463">
        <v>0</v>
      </c>
      <c r="F11" s="1463">
        <v>1</v>
      </c>
      <c r="G11" s="1462">
        <v>0</v>
      </c>
      <c r="H11" s="1463">
        <v>1</v>
      </c>
      <c r="J11" s="1463"/>
    </row>
    <row r="12" spans="1:10" s="1435" customFormat="1" ht="12.95" customHeight="1" x14ac:dyDescent="0.25">
      <c r="A12" s="1435" t="s">
        <v>1229</v>
      </c>
      <c r="B12" s="1458">
        <v>20</v>
      </c>
      <c r="C12" s="1463">
        <v>18</v>
      </c>
      <c r="D12" s="1463">
        <v>0</v>
      </c>
      <c r="E12" s="1463">
        <v>0</v>
      </c>
      <c r="F12" s="1463">
        <v>1</v>
      </c>
      <c r="G12" s="1462">
        <v>1</v>
      </c>
      <c r="H12" s="1463">
        <v>0</v>
      </c>
      <c r="J12" s="1463"/>
    </row>
    <row r="13" spans="1:10" s="1435" customFormat="1" ht="12.95" customHeight="1" x14ac:dyDescent="0.25">
      <c r="A13" s="1435" t="s">
        <v>1228</v>
      </c>
      <c r="B13" s="1458">
        <v>14</v>
      </c>
      <c r="C13" s="1463">
        <v>8</v>
      </c>
      <c r="D13" s="1463">
        <v>0</v>
      </c>
      <c r="E13" s="1463">
        <v>0</v>
      </c>
      <c r="F13" s="1463">
        <v>0</v>
      </c>
      <c r="G13" s="1462">
        <v>6</v>
      </c>
      <c r="H13" s="1463">
        <v>0</v>
      </c>
      <c r="J13" s="1463"/>
    </row>
    <row r="14" spans="1:10" s="1456" customFormat="1" ht="6.95" customHeight="1" thickBot="1" x14ac:dyDescent="0.3">
      <c r="A14" s="1495"/>
      <c r="B14" s="1495"/>
      <c r="C14" s="1496"/>
      <c r="D14" s="1521"/>
      <c r="E14" s="1496"/>
      <c r="F14" s="1496"/>
      <c r="G14" s="1496"/>
      <c r="H14" s="1496"/>
    </row>
    <row r="15" spans="1:10" s="1394" customFormat="1" ht="17.25" customHeight="1" thickTop="1" x14ac:dyDescent="0.25">
      <c r="A15" s="2252" t="s">
        <v>1246</v>
      </c>
      <c r="B15" s="2252"/>
      <c r="C15" s="2252"/>
      <c r="D15" s="2252"/>
      <c r="E15" s="2252"/>
    </row>
    <row r="16" spans="1:10" s="1435" customFormat="1" ht="9.75" customHeight="1" x14ac:dyDescent="0.25"/>
    <row r="17" spans="1:7" s="1435" customFormat="1" ht="9.9499999999999993" customHeight="1" x14ac:dyDescent="0.25">
      <c r="A17" s="1106" t="s">
        <v>280</v>
      </c>
    </row>
    <row r="18" spans="1:7" s="1435" customFormat="1" ht="15" customHeight="1" x14ac:dyDescent="0.25">
      <c r="A18" s="1404" t="s">
        <v>1227</v>
      </c>
    </row>
    <row r="19" spans="1:7" s="1394" customFormat="1" ht="13.5" x14ac:dyDescent="0.25">
      <c r="A19" s="1417"/>
      <c r="B19" s="1435"/>
      <c r="C19" s="1435"/>
      <c r="D19" s="1435"/>
      <c r="E19" s="1435"/>
      <c r="F19" s="1435"/>
      <c r="G19" s="1435"/>
    </row>
    <row r="20" spans="1:7" s="1394" customFormat="1" ht="13.5" x14ac:dyDescent="0.25">
      <c r="A20" s="1417"/>
      <c r="B20" s="1435"/>
      <c r="C20" s="1435"/>
      <c r="D20" s="1435"/>
      <c r="E20" s="1435"/>
      <c r="F20" s="1435"/>
      <c r="G20" s="1435"/>
    </row>
    <row r="21" spans="1:7" s="1435" customFormat="1" ht="20.100000000000001" customHeight="1" x14ac:dyDescent="0.25"/>
    <row r="22" spans="1:7" s="1435" customFormat="1" ht="20.100000000000001" customHeight="1" x14ac:dyDescent="0.25"/>
    <row r="23" spans="1:7" s="1435" customFormat="1" ht="20.100000000000001" customHeight="1" x14ac:dyDescent="0.25"/>
    <row r="24" spans="1:7" s="1435" customFormat="1" ht="20.100000000000001" customHeight="1" x14ac:dyDescent="0.25"/>
    <row r="25" spans="1:7" s="1435" customFormat="1" ht="20.100000000000001" customHeight="1" x14ac:dyDescent="0.25"/>
    <row r="26" spans="1:7" s="1435" customFormat="1" ht="20.100000000000001" customHeight="1" x14ac:dyDescent="0.25"/>
    <row r="27" spans="1:7" s="1435" customFormat="1" ht="20.100000000000001" customHeight="1" x14ac:dyDescent="0.25"/>
    <row r="28" spans="1:7" s="1435" customFormat="1" ht="20.100000000000001" customHeight="1" x14ac:dyDescent="0.25"/>
    <row r="29" spans="1:7" s="1435" customFormat="1" ht="20.100000000000001" customHeight="1" x14ac:dyDescent="0.25"/>
    <row r="30" spans="1:7" s="1435" customFormat="1" ht="20.100000000000001" customHeight="1" x14ac:dyDescent="0.25"/>
    <row r="31" spans="1:7" ht="20.100000000000001" customHeight="1" x14ac:dyDescent="0.25"/>
    <row r="32" spans="1:7" ht="20.100000000000001" customHeight="1" x14ac:dyDescent="0.25"/>
    <row r="33" ht="20.100000000000001" customHeight="1" x14ac:dyDescent="0.25"/>
    <row r="34" ht="20.100000000000001" customHeight="1" x14ac:dyDescent="0.25"/>
    <row r="35" ht="20.100000000000001" customHeight="1" x14ac:dyDescent="0.25"/>
    <row r="36" ht="20.100000000000001" customHeight="1" x14ac:dyDescent="0.25"/>
    <row r="37" ht="20.100000000000001" customHeight="1" x14ac:dyDescent="0.25"/>
    <row r="38" ht="20.100000000000001" customHeight="1" x14ac:dyDescent="0.25"/>
    <row r="39" ht="20.100000000000001" customHeight="1" x14ac:dyDescent="0.25"/>
    <row r="40" ht="20.100000000000001" customHeight="1" x14ac:dyDescent="0.25"/>
    <row r="41" ht="20.100000000000001" customHeight="1" x14ac:dyDescent="0.25"/>
    <row r="42" ht="20.100000000000001" customHeight="1" x14ac:dyDescent="0.25"/>
    <row r="43" ht="20.100000000000001" customHeight="1" x14ac:dyDescent="0.25"/>
    <row r="44" ht="20.100000000000001" customHeight="1" x14ac:dyDescent="0.25"/>
    <row r="45" ht="20.100000000000001" customHeight="1" x14ac:dyDescent="0.25"/>
    <row r="46" ht="20.100000000000001" customHeight="1" x14ac:dyDescent="0.25"/>
    <row r="47" ht="20.100000000000001" customHeight="1" x14ac:dyDescent="0.25"/>
    <row r="48" ht="20.100000000000001" customHeight="1" x14ac:dyDescent="0.25"/>
    <row r="49" ht="20.100000000000001" customHeight="1" x14ac:dyDescent="0.25"/>
    <row r="50" ht="20.100000000000001" customHeight="1" x14ac:dyDescent="0.25"/>
    <row r="51" ht="20.100000000000001" customHeight="1" x14ac:dyDescent="0.25"/>
    <row r="52" ht="20.100000000000001" customHeight="1" x14ac:dyDescent="0.25"/>
    <row r="53" ht="20.100000000000001" customHeight="1" x14ac:dyDescent="0.25"/>
    <row r="54" ht="20.100000000000001" customHeight="1" x14ac:dyDescent="0.25"/>
    <row r="55" ht="20.100000000000001" customHeight="1" x14ac:dyDescent="0.25"/>
    <row r="56" ht="20.100000000000001" customHeight="1" x14ac:dyDescent="0.25"/>
    <row r="57" ht="20.100000000000001" customHeight="1" x14ac:dyDescent="0.25"/>
    <row r="58" ht="20.100000000000001" customHeight="1" x14ac:dyDescent="0.25"/>
    <row r="59" ht="20.100000000000001" customHeight="1" x14ac:dyDescent="0.25"/>
    <row r="60" ht="20.100000000000001" customHeight="1" x14ac:dyDescent="0.25"/>
    <row r="61" ht="20.100000000000001" customHeight="1" x14ac:dyDescent="0.25"/>
    <row r="62" ht="20.100000000000001" customHeight="1" x14ac:dyDescent="0.25"/>
    <row r="63" ht="20.100000000000001" customHeight="1" x14ac:dyDescent="0.25"/>
    <row r="64" ht="20.100000000000001" customHeight="1" x14ac:dyDescent="0.25"/>
    <row r="65" ht="20.100000000000001" customHeight="1" x14ac:dyDescent="0.25"/>
    <row r="66" ht="20.100000000000001" customHeight="1" x14ac:dyDescent="0.25"/>
    <row r="67" ht="20.100000000000001" customHeight="1" x14ac:dyDescent="0.25"/>
    <row r="68" ht="20.100000000000001" customHeight="1" x14ac:dyDescent="0.25"/>
    <row r="69" ht="20.100000000000001" customHeight="1" x14ac:dyDescent="0.25"/>
    <row r="70" ht="20.100000000000001" customHeight="1" x14ac:dyDescent="0.25"/>
    <row r="71" ht="20.100000000000001" customHeight="1" x14ac:dyDescent="0.25"/>
    <row r="72" ht="20.100000000000001" customHeight="1" x14ac:dyDescent="0.25"/>
    <row r="73" ht="20.100000000000001" customHeight="1" x14ac:dyDescent="0.25"/>
    <row r="74" ht="20.100000000000001" customHeight="1" x14ac:dyDescent="0.25"/>
    <row r="75" ht="20.100000000000001" customHeight="1" x14ac:dyDescent="0.25"/>
    <row r="76" ht="20.100000000000001" customHeight="1" x14ac:dyDescent="0.25"/>
    <row r="77" ht="20.100000000000001" customHeight="1" x14ac:dyDescent="0.25"/>
    <row r="78" ht="20.100000000000001" customHeight="1" x14ac:dyDescent="0.25"/>
    <row r="79" ht="20.100000000000001" customHeight="1" x14ac:dyDescent="0.25"/>
    <row r="80" ht="20.100000000000001" customHeight="1" x14ac:dyDescent="0.25"/>
    <row r="81" ht="20.100000000000001" customHeight="1" x14ac:dyDescent="0.25"/>
    <row r="82" ht="20.100000000000001" customHeight="1" x14ac:dyDescent="0.25"/>
    <row r="83" ht="20.100000000000001" customHeight="1" x14ac:dyDescent="0.25"/>
    <row r="84" ht="20.100000000000001" customHeight="1" x14ac:dyDescent="0.25"/>
    <row r="85" ht="20.100000000000001" customHeight="1" x14ac:dyDescent="0.25"/>
    <row r="86" ht="20.100000000000001" customHeight="1" x14ac:dyDescent="0.25"/>
    <row r="87" ht="20.100000000000001" customHeight="1" x14ac:dyDescent="0.25"/>
    <row r="88" ht="20.100000000000001" customHeight="1" x14ac:dyDescent="0.25"/>
    <row r="89" ht="20.100000000000001" customHeight="1" x14ac:dyDescent="0.25"/>
    <row r="90" ht="20.100000000000001" customHeight="1" x14ac:dyDescent="0.25"/>
    <row r="91" ht="20.100000000000001" customHeight="1" x14ac:dyDescent="0.25"/>
    <row r="92" ht="20.100000000000001" customHeight="1" x14ac:dyDescent="0.25"/>
    <row r="93" ht="20.100000000000001" customHeight="1" x14ac:dyDescent="0.25"/>
    <row r="94" ht="20.100000000000001" customHeight="1" x14ac:dyDescent="0.25"/>
    <row r="95" ht="20.100000000000001" customHeight="1" x14ac:dyDescent="0.25"/>
    <row r="96" ht="20.100000000000001" customHeight="1" x14ac:dyDescent="0.25"/>
    <row r="97" ht="20.100000000000001" customHeight="1" x14ac:dyDescent="0.25"/>
    <row r="98" ht="20.100000000000001" customHeight="1" x14ac:dyDescent="0.25"/>
    <row r="99" ht="20.100000000000001" customHeight="1" x14ac:dyDescent="0.25"/>
    <row r="100" ht="20.100000000000001" customHeight="1" x14ac:dyDescent="0.25"/>
    <row r="101" ht="20.100000000000001" customHeight="1" x14ac:dyDescent="0.25"/>
    <row r="102" ht="20.100000000000001" customHeight="1" x14ac:dyDescent="0.25"/>
    <row r="103" ht="20.100000000000001" customHeight="1" x14ac:dyDescent="0.25"/>
    <row r="104" ht="20.100000000000001" customHeight="1" x14ac:dyDescent="0.25"/>
    <row r="105" ht="20.100000000000001" customHeight="1" x14ac:dyDescent="0.25"/>
    <row r="106" ht="20.100000000000001" customHeight="1" x14ac:dyDescent="0.25"/>
    <row r="107" ht="20.100000000000001" customHeight="1" x14ac:dyDescent="0.25"/>
    <row r="108" ht="20.100000000000001" customHeight="1" x14ac:dyDescent="0.25"/>
    <row r="109" ht="20.100000000000001" customHeight="1" x14ac:dyDescent="0.25"/>
    <row r="110" ht="20.100000000000001" customHeight="1" x14ac:dyDescent="0.25"/>
    <row r="111" ht="20.100000000000001" customHeight="1" x14ac:dyDescent="0.25"/>
    <row r="112" ht="20.100000000000001" customHeight="1" x14ac:dyDescent="0.25"/>
    <row r="113" ht="20.100000000000001" customHeight="1" x14ac:dyDescent="0.25"/>
    <row r="114" ht="20.100000000000001" customHeight="1" x14ac:dyDescent="0.25"/>
    <row r="115" ht="20.100000000000001" customHeight="1" x14ac:dyDescent="0.25"/>
    <row r="116" ht="20.100000000000001" customHeight="1" x14ac:dyDescent="0.25"/>
    <row r="117" ht="20.100000000000001" customHeight="1" x14ac:dyDescent="0.25"/>
    <row r="118" ht="20.100000000000001" customHeight="1" x14ac:dyDescent="0.25"/>
    <row r="119" ht="20.100000000000001" customHeight="1" x14ac:dyDescent="0.25"/>
    <row r="120" ht="20.100000000000001" customHeight="1" x14ac:dyDescent="0.25"/>
    <row r="121" ht="20.100000000000001" customHeight="1" x14ac:dyDescent="0.25"/>
    <row r="122" ht="20.100000000000001" customHeight="1" x14ac:dyDescent="0.25"/>
    <row r="123" ht="20.100000000000001" customHeight="1" x14ac:dyDescent="0.25"/>
    <row r="124" ht="20.100000000000001" customHeight="1" x14ac:dyDescent="0.25"/>
    <row r="125" ht="20.100000000000001" customHeight="1" x14ac:dyDescent="0.25"/>
    <row r="126" ht="20.100000000000001" customHeight="1" x14ac:dyDescent="0.25"/>
    <row r="127" ht="20.100000000000001" customHeight="1" x14ac:dyDescent="0.25"/>
    <row r="128" ht="20.100000000000001" customHeight="1" x14ac:dyDescent="0.25"/>
    <row r="129" ht="20.100000000000001" customHeight="1" x14ac:dyDescent="0.25"/>
    <row r="130" ht="20.100000000000001" customHeight="1" x14ac:dyDescent="0.25"/>
    <row r="131" ht="20.100000000000001" customHeight="1" x14ac:dyDescent="0.25"/>
    <row r="132" ht="20.100000000000001" customHeight="1" x14ac:dyDescent="0.25"/>
    <row r="133" ht="20.100000000000001" customHeight="1" x14ac:dyDescent="0.25"/>
    <row r="134" ht="20.100000000000001" customHeight="1" x14ac:dyDescent="0.25"/>
    <row r="135" ht="20.100000000000001" customHeight="1" x14ac:dyDescent="0.25"/>
    <row r="136" ht="20.100000000000001" customHeight="1" x14ac:dyDescent="0.25"/>
    <row r="137" ht="20.100000000000001" customHeight="1" x14ac:dyDescent="0.25"/>
    <row r="138" ht="20.100000000000001" customHeight="1" x14ac:dyDescent="0.25"/>
    <row r="139" ht="20.100000000000001" customHeight="1" x14ac:dyDescent="0.25"/>
    <row r="140" ht="20.100000000000001" customHeight="1" x14ac:dyDescent="0.25"/>
    <row r="141" ht="20.100000000000001" customHeight="1" x14ac:dyDescent="0.25"/>
    <row r="142" ht="20.100000000000001" customHeight="1" x14ac:dyDescent="0.25"/>
    <row r="143" ht="20.100000000000001" customHeight="1" x14ac:dyDescent="0.25"/>
    <row r="144" ht="20.100000000000001" customHeight="1" x14ac:dyDescent="0.25"/>
    <row r="145" s="1207" customFormat="1" ht="20.100000000000001" customHeight="1" x14ac:dyDescent="0.25"/>
    <row r="146" s="1207" customFormat="1" ht="20.100000000000001" customHeight="1" x14ac:dyDescent="0.25"/>
    <row r="147" s="1207" customFormat="1" ht="20.100000000000001" customHeight="1" x14ac:dyDescent="0.25"/>
    <row r="148" s="1207" customFormat="1" ht="20.100000000000001" customHeight="1" x14ac:dyDescent="0.25"/>
    <row r="149" s="1207" customFormat="1" ht="20.100000000000001" customHeight="1" x14ac:dyDescent="0.25"/>
    <row r="150" s="1207" customFormat="1" ht="20.100000000000001" customHeight="1" x14ac:dyDescent="0.25"/>
    <row r="151" s="1207" customFormat="1" ht="20.100000000000001" customHeight="1" x14ac:dyDescent="0.25"/>
    <row r="152" s="1207" customFormat="1" ht="20.100000000000001" customHeight="1" x14ac:dyDescent="0.25"/>
    <row r="153" s="1207" customFormat="1" ht="20.100000000000001" customHeight="1" x14ac:dyDescent="0.25"/>
    <row r="154" s="1207" customFormat="1" ht="20.100000000000001" customHeight="1" x14ac:dyDescent="0.25"/>
    <row r="155" s="1207" customFormat="1" ht="20.100000000000001" customHeight="1" x14ac:dyDescent="0.25"/>
    <row r="156" s="1207" customFormat="1" ht="20.100000000000001" customHeight="1" x14ac:dyDescent="0.25"/>
    <row r="157" s="1207" customFormat="1" ht="20.100000000000001" customHeight="1" x14ac:dyDescent="0.25"/>
    <row r="158" s="1207" customFormat="1" ht="20.100000000000001" customHeight="1" x14ac:dyDescent="0.25"/>
    <row r="159" s="1207" customFormat="1" ht="20.100000000000001" customHeight="1" x14ac:dyDescent="0.25"/>
    <row r="160" s="1207" customFormat="1" ht="20.100000000000001" customHeight="1" x14ac:dyDescent="0.25"/>
    <row r="161" s="1207" customFormat="1" ht="20.100000000000001" customHeight="1" x14ac:dyDescent="0.25"/>
    <row r="162" s="1207" customFormat="1" ht="20.100000000000001" customHeight="1" x14ac:dyDescent="0.25"/>
    <row r="163" s="1207" customFormat="1" ht="20.100000000000001" customHeight="1" x14ac:dyDescent="0.25"/>
    <row r="164" s="1207" customFormat="1" ht="20.100000000000001" customHeight="1" x14ac:dyDescent="0.25"/>
    <row r="165" s="1207" customFormat="1" ht="20.100000000000001" customHeight="1" x14ac:dyDescent="0.25"/>
    <row r="166" s="1207" customFormat="1" ht="20.100000000000001" customHeight="1" x14ac:dyDescent="0.25"/>
    <row r="167" s="1207" customFormat="1" ht="20.100000000000001" customHeight="1" x14ac:dyDescent="0.25"/>
    <row r="168" s="1207" customFormat="1" ht="20.100000000000001" customHeight="1" x14ac:dyDescent="0.25"/>
    <row r="169" s="1207" customFormat="1" ht="20.100000000000001" customHeight="1" x14ac:dyDescent="0.25"/>
    <row r="170" s="1207" customFormat="1" ht="20.100000000000001" customHeight="1" x14ac:dyDescent="0.25"/>
    <row r="171" s="1207" customFormat="1" ht="20.100000000000001" customHeight="1" x14ac:dyDescent="0.25"/>
    <row r="172" s="1207" customFormat="1" ht="20.100000000000001" customHeight="1" x14ac:dyDescent="0.25"/>
    <row r="173" s="1207" customFormat="1" ht="20.100000000000001" customHeight="1" x14ac:dyDescent="0.25"/>
    <row r="174" s="1207" customFormat="1" ht="20.100000000000001" customHeight="1" x14ac:dyDescent="0.25"/>
    <row r="175" s="1207" customFormat="1" ht="20.100000000000001" customHeight="1" x14ac:dyDescent="0.25"/>
    <row r="176" s="1207" customFormat="1" ht="20.100000000000001" customHeight="1" x14ac:dyDescent="0.25"/>
    <row r="177" s="1207" customFormat="1" ht="20.100000000000001" customHeight="1" x14ac:dyDescent="0.25"/>
    <row r="178" s="1207" customFormat="1" ht="20.100000000000001" customHeight="1" x14ac:dyDescent="0.25"/>
    <row r="179" s="1207" customFormat="1" ht="20.100000000000001" customHeight="1" x14ac:dyDescent="0.25"/>
    <row r="180" s="1207" customFormat="1" ht="20.100000000000001" customHeight="1" x14ac:dyDescent="0.25"/>
    <row r="181" s="1207" customFormat="1" ht="20.100000000000001" customHeight="1" x14ac:dyDescent="0.25"/>
    <row r="182" s="1207" customFormat="1" ht="20.100000000000001" customHeight="1" x14ac:dyDescent="0.25"/>
    <row r="183" s="1207" customFormat="1" ht="20.100000000000001" customHeight="1" x14ac:dyDescent="0.25"/>
    <row r="184" s="1207" customFormat="1" ht="20.100000000000001" customHeight="1" x14ac:dyDescent="0.25"/>
    <row r="185" s="1207" customFormat="1" ht="20.100000000000001" customHeight="1" x14ac:dyDescent="0.25"/>
    <row r="186" s="1207" customFormat="1" ht="20.100000000000001" customHeight="1" x14ac:dyDescent="0.25"/>
    <row r="187" s="1207" customFormat="1" ht="20.100000000000001" customHeight="1" x14ac:dyDescent="0.25"/>
    <row r="188" s="1207" customFormat="1" ht="20.100000000000001" customHeight="1" x14ac:dyDescent="0.25"/>
    <row r="189" s="1207" customFormat="1" ht="20.100000000000001" customHeight="1" x14ac:dyDescent="0.25"/>
    <row r="190" s="1207" customFormat="1" ht="20.100000000000001" customHeight="1" x14ac:dyDescent="0.25"/>
    <row r="191" s="1207" customFormat="1" ht="20.100000000000001" customHeight="1" x14ac:dyDescent="0.25"/>
    <row r="192" s="1207" customFormat="1" ht="20.100000000000001" customHeight="1" x14ac:dyDescent="0.25"/>
    <row r="193" s="1207" customFormat="1" ht="20.100000000000001" customHeight="1" x14ac:dyDescent="0.25"/>
    <row r="194" s="1207" customFormat="1" ht="20.100000000000001" customHeight="1" x14ac:dyDescent="0.25"/>
    <row r="195" s="1207" customFormat="1" ht="20.100000000000001" customHeight="1" x14ac:dyDescent="0.25"/>
    <row r="196" s="1207" customFormat="1" ht="20.100000000000001" customHeight="1" x14ac:dyDescent="0.25"/>
    <row r="197" s="1207" customFormat="1" ht="20.100000000000001" customHeight="1" x14ac:dyDescent="0.25"/>
    <row r="198" s="1207" customFormat="1" ht="20.100000000000001" customHeight="1" x14ac:dyDescent="0.25"/>
    <row r="199" s="1207" customFormat="1" ht="20.100000000000001" customHeight="1" x14ac:dyDescent="0.25"/>
    <row r="200" s="1207" customFormat="1" ht="20.100000000000001" customHeight="1" x14ac:dyDescent="0.25"/>
    <row r="201" s="1207" customFormat="1" ht="20.100000000000001" customHeight="1" x14ac:dyDescent="0.25"/>
    <row r="202" s="1207" customFormat="1" ht="20.100000000000001" customHeight="1" x14ac:dyDescent="0.25"/>
    <row r="203" s="1207" customFormat="1" ht="20.100000000000001" customHeight="1" x14ac:dyDescent="0.25"/>
    <row r="204" s="1207" customFormat="1" ht="20.100000000000001" customHeight="1" x14ac:dyDescent="0.25"/>
    <row r="205" s="1207" customFormat="1" ht="20.100000000000001" customHeight="1" x14ac:dyDescent="0.25"/>
    <row r="206" s="1207" customFormat="1" ht="20.100000000000001" customHeight="1" x14ac:dyDescent="0.25"/>
    <row r="207" s="1207" customFormat="1" ht="20.100000000000001" customHeight="1" x14ac:dyDescent="0.25"/>
    <row r="208" s="1207" customFormat="1" ht="20.100000000000001" customHeight="1" x14ac:dyDescent="0.25"/>
    <row r="209" s="1207" customFormat="1" ht="20.100000000000001" customHeight="1" x14ac:dyDescent="0.25"/>
    <row r="210" s="1207" customFormat="1" ht="20.100000000000001" customHeight="1" x14ac:dyDescent="0.25"/>
    <row r="211" s="1207" customFormat="1" ht="20.100000000000001" customHeight="1" x14ac:dyDescent="0.25"/>
    <row r="212" s="1207" customFormat="1" ht="20.100000000000001" customHeight="1" x14ac:dyDescent="0.25"/>
    <row r="213" s="1207" customFormat="1" ht="20.100000000000001" customHeight="1" x14ac:dyDescent="0.25"/>
    <row r="214" s="1207" customFormat="1" ht="20.100000000000001" customHeight="1" x14ac:dyDescent="0.25"/>
    <row r="215" s="1207" customFormat="1" ht="20.100000000000001" customHeight="1" x14ac:dyDescent="0.25"/>
    <row r="216" s="1207" customFormat="1" ht="20.100000000000001" customHeight="1" x14ac:dyDescent="0.25"/>
    <row r="217" s="1207" customFormat="1" ht="20.100000000000001" customHeight="1" x14ac:dyDescent="0.25"/>
    <row r="218" s="1207" customFormat="1" ht="20.100000000000001" customHeight="1" x14ac:dyDescent="0.25"/>
    <row r="219" s="1207" customFormat="1" ht="20.100000000000001" customHeight="1" x14ac:dyDescent="0.25"/>
    <row r="220" s="1207" customFormat="1" ht="20.100000000000001" customHeight="1" x14ac:dyDescent="0.25"/>
    <row r="221" s="1207" customFormat="1" ht="20.100000000000001" customHeight="1" x14ac:dyDescent="0.25"/>
    <row r="222" s="1207" customFormat="1" ht="20.100000000000001" customHeight="1" x14ac:dyDescent="0.25"/>
    <row r="223" s="1207" customFormat="1" ht="20.100000000000001" customHeight="1" x14ac:dyDescent="0.25"/>
    <row r="224" s="1207" customFormat="1" ht="20.100000000000001" customHeight="1" x14ac:dyDescent="0.25"/>
    <row r="225" s="1207" customFormat="1" ht="20.100000000000001" customHeight="1" x14ac:dyDescent="0.25"/>
    <row r="226" s="1207" customFormat="1" ht="20.100000000000001" customHeight="1" x14ac:dyDescent="0.25"/>
    <row r="227" s="1207" customFormat="1" ht="20.100000000000001" customHeight="1" x14ac:dyDescent="0.25"/>
    <row r="228" s="1207" customFormat="1" ht="20.100000000000001" customHeight="1" x14ac:dyDescent="0.25"/>
    <row r="229" s="1207" customFormat="1" ht="20.100000000000001" customHeight="1" x14ac:dyDescent="0.25"/>
    <row r="230" s="1207" customFormat="1" ht="20.100000000000001" customHeight="1" x14ac:dyDescent="0.25"/>
    <row r="231" s="1207" customFormat="1" ht="20.100000000000001" customHeight="1" x14ac:dyDescent="0.25"/>
    <row r="232" s="1207" customFormat="1" ht="20.100000000000001" customHeight="1" x14ac:dyDescent="0.25"/>
    <row r="233" s="1207" customFormat="1" ht="20.100000000000001" customHeight="1" x14ac:dyDescent="0.25"/>
    <row r="234" s="1207" customFormat="1" ht="20.100000000000001" customHeight="1" x14ac:dyDescent="0.25"/>
    <row r="235" s="1207" customFormat="1" ht="20.100000000000001" customHeight="1" x14ac:dyDescent="0.25"/>
    <row r="236" s="1207" customFormat="1" ht="20.100000000000001" customHeight="1" x14ac:dyDescent="0.25"/>
    <row r="237" s="1207" customFormat="1" ht="20.100000000000001" customHeight="1" x14ac:dyDescent="0.25"/>
    <row r="238" s="1207" customFormat="1" ht="20.100000000000001" customHeight="1" x14ac:dyDescent="0.25"/>
    <row r="239" s="1207" customFormat="1" ht="20.100000000000001" customHeight="1" x14ac:dyDescent="0.25"/>
    <row r="240" s="1207" customFormat="1" ht="20.100000000000001" customHeight="1" x14ac:dyDescent="0.25"/>
    <row r="241" s="1207" customFormat="1" ht="20.100000000000001" customHeight="1" x14ac:dyDescent="0.25"/>
    <row r="242" s="1207" customFormat="1" ht="20.100000000000001" customHeight="1" x14ac:dyDescent="0.25"/>
    <row r="243" s="1207" customFormat="1" ht="20.100000000000001" customHeight="1" x14ac:dyDescent="0.25"/>
    <row r="244" s="1207" customFormat="1" ht="20.100000000000001" customHeight="1" x14ac:dyDescent="0.25"/>
    <row r="245" s="1207" customFormat="1" ht="20.100000000000001" customHeight="1" x14ac:dyDescent="0.25"/>
    <row r="246" s="1207" customFormat="1" ht="20.100000000000001" customHeight="1" x14ac:dyDescent="0.25"/>
    <row r="247" s="1207" customFormat="1" ht="20.100000000000001" customHeight="1" x14ac:dyDescent="0.25"/>
    <row r="248" s="1207" customFormat="1" ht="20.100000000000001" customHeight="1" x14ac:dyDescent="0.25"/>
    <row r="249" s="1207" customFormat="1" ht="20.100000000000001" customHeight="1" x14ac:dyDescent="0.25"/>
    <row r="250" s="1207" customFormat="1" ht="20.100000000000001" customHeight="1" x14ac:dyDescent="0.25"/>
    <row r="251" s="1207" customFormat="1" ht="20.100000000000001" customHeight="1" x14ac:dyDescent="0.25"/>
    <row r="252" s="1207" customFormat="1" ht="20.100000000000001" customHeight="1" x14ac:dyDescent="0.25"/>
    <row r="253" s="1207" customFormat="1" ht="20.100000000000001" customHeight="1" x14ac:dyDescent="0.25"/>
    <row r="254" s="1207" customFormat="1" ht="20.100000000000001" customHeight="1" x14ac:dyDescent="0.25"/>
    <row r="255" s="1207" customFormat="1" ht="20.100000000000001" customHeight="1" x14ac:dyDescent="0.25"/>
    <row r="256" s="1207" customFormat="1" ht="20.100000000000001" customHeight="1" x14ac:dyDescent="0.25"/>
    <row r="257" s="1207" customFormat="1" ht="20.100000000000001" customHeight="1" x14ac:dyDescent="0.25"/>
    <row r="258" s="1207" customFormat="1" ht="20.100000000000001" customHeight="1" x14ac:dyDescent="0.25"/>
    <row r="259" s="1207" customFormat="1" ht="20.100000000000001" customHeight="1" x14ac:dyDescent="0.25"/>
    <row r="260" s="1207" customFormat="1" ht="20.100000000000001" customHeight="1" x14ac:dyDescent="0.25"/>
    <row r="261" s="1207" customFormat="1" ht="20.100000000000001" customHeight="1" x14ac:dyDescent="0.25"/>
    <row r="262" s="1207" customFormat="1" ht="20.100000000000001" customHeight="1" x14ac:dyDescent="0.25"/>
    <row r="263" s="1207" customFormat="1" ht="20.100000000000001" customHeight="1" x14ac:dyDescent="0.25"/>
    <row r="264" s="1207" customFormat="1" ht="20.100000000000001" customHeight="1" x14ac:dyDescent="0.25"/>
    <row r="265" s="1207" customFormat="1" ht="20.100000000000001" customHeight="1" x14ac:dyDescent="0.25"/>
    <row r="266" s="1207" customFormat="1" ht="20.100000000000001" customHeight="1" x14ac:dyDescent="0.25"/>
    <row r="267" s="1207" customFormat="1" ht="20.100000000000001" customHeight="1" x14ac:dyDescent="0.25"/>
    <row r="268" s="1207" customFormat="1" ht="20.100000000000001" customHeight="1" x14ac:dyDescent="0.25"/>
    <row r="269" s="1207" customFormat="1" ht="20.100000000000001" customHeight="1" x14ac:dyDescent="0.25"/>
    <row r="270" s="1207" customFormat="1" ht="20.100000000000001" customHeight="1" x14ac:dyDescent="0.25"/>
    <row r="271" s="1207" customFormat="1" ht="20.100000000000001" customHeight="1" x14ac:dyDescent="0.25"/>
    <row r="272" s="1207" customFormat="1" ht="20.100000000000001" customHeight="1" x14ac:dyDescent="0.25"/>
    <row r="273" s="1207" customFormat="1" ht="20.100000000000001" customHeight="1" x14ac:dyDescent="0.25"/>
    <row r="274" s="1207" customFormat="1" ht="20.100000000000001" customHeight="1" x14ac:dyDescent="0.25"/>
    <row r="275" s="1207" customFormat="1" ht="20.100000000000001" customHeight="1" x14ac:dyDescent="0.25"/>
    <row r="276" s="1207" customFormat="1" ht="20.100000000000001" customHeight="1" x14ac:dyDescent="0.25"/>
    <row r="277" s="1207" customFormat="1" ht="20.100000000000001" customHeight="1" x14ac:dyDescent="0.25"/>
    <row r="278" s="1207" customFormat="1" ht="20.100000000000001" customHeight="1" x14ac:dyDescent="0.25"/>
    <row r="279" s="1207" customFormat="1" ht="20.100000000000001" customHeight="1" x14ac:dyDescent="0.25"/>
    <row r="280" s="1207" customFormat="1" ht="20.100000000000001" customHeight="1" x14ac:dyDescent="0.25"/>
    <row r="281" s="1207" customFormat="1" ht="20.100000000000001" customHeight="1" x14ac:dyDescent="0.25"/>
    <row r="282" s="1207" customFormat="1" ht="20.100000000000001" customHeight="1" x14ac:dyDescent="0.25"/>
    <row r="283" s="1207" customFormat="1" ht="20.100000000000001" customHeight="1" x14ac:dyDescent="0.25"/>
    <row r="284" s="1207" customFormat="1" ht="20.100000000000001" customHeight="1" x14ac:dyDescent="0.25"/>
    <row r="285" s="1207" customFormat="1" ht="20.100000000000001" customHeight="1" x14ac:dyDescent="0.25"/>
    <row r="286" s="1207" customFormat="1" ht="20.100000000000001" customHeight="1" x14ac:dyDescent="0.25"/>
    <row r="287" s="1207" customFormat="1" ht="20.100000000000001" customHeight="1" x14ac:dyDescent="0.25"/>
    <row r="288" s="1207" customFormat="1" ht="20.100000000000001" customHeight="1" x14ac:dyDescent="0.25"/>
    <row r="289" s="1207" customFormat="1" ht="20.100000000000001" customHeight="1" x14ac:dyDescent="0.25"/>
    <row r="290" s="1207" customFormat="1" ht="20.100000000000001" customHeight="1" x14ac:dyDescent="0.25"/>
    <row r="291" s="1207" customFormat="1" ht="20.100000000000001" customHeight="1" x14ac:dyDescent="0.25"/>
    <row r="292" s="1207" customFormat="1" ht="20.100000000000001" customHeight="1" x14ac:dyDescent="0.25"/>
    <row r="293" s="1207" customFormat="1" ht="20.100000000000001" customHeight="1" x14ac:dyDescent="0.25"/>
    <row r="294" s="1207" customFormat="1" ht="20.100000000000001" customHeight="1" x14ac:dyDescent="0.25"/>
    <row r="295" s="1207" customFormat="1" ht="20.100000000000001" customHeight="1" x14ac:dyDescent="0.25"/>
    <row r="296" s="1207" customFormat="1" ht="20.100000000000001" customHeight="1" x14ac:dyDescent="0.25"/>
    <row r="297" s="1207" customFormat="1" ht="20.100000000000001" customHeight="1" x14ac:dyDescent="0.25"/>
    <row r="298" s="1207" customFormat="1" ht="20.100000000000001" customHeight="1" x14ac:dyDescent="0.25"/>
    <row r="299" s="1207" customFormat="1" ht="20.100000000000001" customHeight="1" x14ac:dyDescent="0.25"/>
    <row r="300" s="1207" customFormat="1" ht="20.100000000000001" customHeight="1" x14ac:dyDescent="0.25"/>
    <row r="301" s="1207" customFormat="1" ht="20.100000000000001" customHeight="1" x14ac:dyDescent="0.25"/>
    <row r="302" s="1207" customFormat="1" ht="20.100000000000001" customHeight="1" x14ac:dyDescent="0.25"/>
    <row r="303" s="1207" customFormat="1" ht="20.100000000000001" customHeight="1" x14ac:dyDescent="0.25"/>
    <row r="304" s="1207" customFormat="1" ht="20.100000000000001" customHeight="1" x14ac:dyDescent="0.25"/>
    <row r="305" s="1207" customFormat="1" ht="20.100000000000001" customHeight="1" x14ac:dyDescent="0.25"/>
    <row r="306" s="1207" customFormat="1" ht="20.100000000000001" customHeight="1" x14ac:dyDescent="0.25"/>
    <row r="307" s="1207" customFormat="1" ht="20.100000000000001" customHeight="1" x14ac:dyDescent="0.25"/>
    <row r="308" s="1207" customFormat="1" ht="20.100000000000001" customHeight="1" x14ac:dyDescent="0.25"/>
    <row r="309" s="1207" customFormat="1" ht="20.100000000000001" customHeight="1" x14ac:dyDescent="0.25"/>
    <row r="310" s="1207" customFormat="1" ht="20.100000000000001" customHeight="1" x14ac:dyDescent="0.25"/>
    <row r="311" s="1207" customFormat="1" ht="20.100000000000001" customHeight="1" x14ac:dyDescent="0.25"/>
    <row r="312" s="1207" customFormat="1" ht="20.100000000000001" customHeight="1" x14ac:dyDescent="0.25"/>
    <row r="313" s="1207" customFormat="1" ht="20.100000000000001" customHeight="1" x14ac:dyDescent="0.25"/>
    <row r="314" s="1207" customFormat="1" ht="20.100000000000001" customHeight="1" x14ac:dyDescent="0.25"/>
    <row r="315" s="1207" customFormat="1" ht="20.100000000000001" customHeight="1" x14ac:dyDescent="0.25"/>
    <row r="316" s="1207" customFormat="1" ht="20.100000000000001" customHeight="1" x14ac:dyDescent="0.25"/>
    <row r="317" s="1207" customFormat="1" ht="20.100000000000001" customHeight="1" x14ac:dyDescent="0.25"/>
    <row r="318" s="1207" customFormat="1" ht="20.100000000000001" customHeight="1" x14ac:dyDescent="0.25"/>
    <row r="319" s="1207" customFormat="1" ht="20.100000000000001" customHeight="1" x14ac:dyDescent="0.25"/>
    <row r="320" s="1207" customFormat="1" ht="20.100000000000001" customHeight="1" x14ac:dyDescent="0.25"/>
    <row r="321" s="1207" customFormat="1" ht="20.100000000000001" customHeight="1" x14ac:dyDescent="0.25"/>
  </sheetData>
  <mergeCells count="3">
    <mergeCell ref="A2:G2"/>
    <mergeCell ref="A3:H3"/>
    <mergeCell ref="A15:E15"/>
  </mergeCells>
  <hyperlinks>
    <hyperlink ref="A18" r:id="rId1" xr:uid="{EFB4B4EE-41AF-4616-A278-9CD34D773D07}"/>
    <hyperlink ref="A1" location="Índice!A1" display="Voltar ao índice" xr:uid="{32C4D712-7014-428E-AC5C-F3CA59892CE7}"/>
  </hyperlinks>
  <printOptions gridLinesSet="0"/>
  <pageMargins left="0.78740157480314965" right="0.78740157480314965" top="1.1811023622047245" bottom="0.78740157480314965" header="0" footer="0"/>
  <pageSetup paperSize="9" orientation="portrait" horizontalDpi="300" verticalDpi="300" r:id="rId2"/>
  <headerFooter alignWithMargins="0"/>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3B4E42-EEE6-4968-88E2-3ECBD1BA1262}">
  <dimension ref="A1:M87"/>
  <sheetViews>
    <sheetView showGridLines="0" workbookViewId="0">
      <selection activeCell="A2" sqref="A2"/>
    </sheetView>
  </sheetViews>
  <sheetFormatPr defaultRowHeight="12.75" x14ac:dyDescent="0.25"/>
  <cols>
    <col min="1" max="1" width="21.5703125" style="1389" customWidth="1"/>
    <col min="2" max="3" width="7.7109375" style="1389" customWidth="1"/>
    <col min="4" max="4" width="10" style="1389" customWidth="1"/>
    <col min="5" max="6" width="10.28515625" style="1389" customWidth="1"/>
    <col min="7" max="7" width="9.42578125" style="1389" customWidth="1"/>
    <col min="8" max="8" width="10" style="1389" customWidth="1"/>
    <col min="9" max="9" width="4.85546875" style="1389" customWidth="1"/>
    <col min="10" max="16384" width="9.140625" style="1389"/>
  </cols>
  <sheetData>
    <row r="1" spans="1:13" ht="15" customHeight="1" x14ac:dyDescent="0.25">
      <c r="A1" s="2027" t="s">
        <v>1926</v>
      </c>
    </row>
    <row r="2" spans="1:13" s="1394" customFormat="1" ht="15" customHeight="1" x14ac:dyDescent="0.25">
      <c r="A2" s="1517" t="s">
        <v>1361</v>
      </c>
      <c r="B2" s="1518"/>
      <c r="C2" s="1518"/>
      <c r="D2" s="2274"/>
      <c r="E2" s="2275"/>
      <c r="F2" s="2275"/>
      <c r="G2" s="1518"/>
      <c r="H2" s="1518"/>
    </row>
    <row r="3" spans="1:13" ht="23.25" customHeight="1" x14ac:dyDescent="0.25">
      <c r="A3" s="2287" t="s">
        <v>1360</v>
      </c>
      <c r="B3" s="2288"/>
      <c r="C3" s="2288"/>
      <c r="D3" s="2288"/>
      <c r="E3" s="2288"/>
      <c r="F3" s="2288"/>
      <c r="G3" s="2288"/>
      <c r="H3" s="2289"/>
    </row>
    <row r="4" spans="1:13" ht="12.95" customHeight="1" x14ac:dyDescent="0.25">
      <c r="A4" s="1401">
        <v>2020</v>
      </c>
      <c r="B4" s="1401"/>
      <c r="C4" s="1401"/>
      <c r="D4" s="1401"/>
      <c r="E4" s="1390"/>
      <c r="F4" s="1390"/>
      <c r="G4" s="1390"/>
      <c r="H4" s="1400" t="s">
        <v>736</v>
      </c>
      <c r="I4" s="1390"/>
    </row>
    <row r="5" spans="1:13" ht="15" customHeight="1" x14ac:dyDescent="0.25">
      <c r="A5" s="2236" t="s">
        <v>1236</v>
      </c>
      <c r="B5" s="2236" t="s">
        <v>0</v>
      </c>
      <c r="C5" s="2236" t="s">
        <v>1359</v>
      </c>
      <c r="D5" s="2241" t="s">
        <v>1358</v>
      </c>
      <c r="E5" s="2290"/>
      <c r="F5" s="2290"/>
      <c r="G5" s="2290"/>
      <c r="H5" s="2291"/>
    </row>
    <row r="6" spans="1:13" ht="45" customHeight="1" x14ac:dyDescent="0.25">
      <c r="A6" s="2237"/>
      <c r="B6" s="2237"/>
      <c r="C6" s="2237"/>
      <c r="D6" s="1460" t="s">
        <v>1357</v>
      </c>
      <c r="E6" s="1490" t="s">
        <v>1356</v>
      </c>
      <c r="F6" s="1459" t="s">
        <v>1355</v>
      </c>
      <c r="G6" s="1459" t="s">
        <v>1354</v>
      </c>
      <c r="H6" s="1460" t="s">
        <v>1353</v>
      </c>
      <c r="I6" s="1398"/>
    </row>
    <row r="7" spans="1:13" s="1394" customFormat="1" ht="12.95" customHeight="1" x14ac:dyDescent="0.25">
      <c r="A7" s="1435"/>
      <c r="B7" s="1435"/>
      <c r="C7" s="1435"/>
      <c r="D7" s="1435"/>
      <c r="E7" s="1435"/>
      <c r="F7" s="1435"/>
      <c r="G7" s="1435"/>
      <c r="H7" s="1435"/>
      <c r="I7" s="1435"/>
    </row>
    <row r="8" spans="1:13" s="1456" customFormat="1" ht="12.95" customHeight="1" x14ac:dyDescent="0.25">
      <c r="A8" s="1456" t="s">
        <v>1283</v>
      </c>
      <c r="B8" s="1458">
        <f t="shared" ref="B8:H8" si="0">SUM(B10:B14)</f>
        <v>886</v>
      </c>
      <c r="C8" s="1458">
        <f t="shared" si="0"/>
        <v>290</v>
      </c>
      <c r="D8" s="1458">
        <f t="shared" si="0"/>
        <v>34</v>
      </c>
      <c r="E8" s="1458">
        <f t="shared" si="0"/>
        <v>256</v>
      </c>
      <c r="F8" s="1458">
        <f t="shared" si="0"/>
        <v>109</v>
      </c>
      <c r="G8" s="1458">
        <f t="shared" si="0"/>
        <v>40</v>
      </c>
      <c r="H8" s="1458">
        <f t="shared" si="0"/>
        <v>157</v>
      </c>
      <c r="J8" s="1458"/>
      <c r="L8" s="1458"/>
    </row>
    <row r="9" spans="1:13" s="1456" customFormat="1" ht="12.95" customHeight="1" x14ac:dyDescent="0.25">
      <c r="J9" s="1458"/>
    </row>
    <row r="10" spans="1:13" s="1435" customFormat="1" ht="12.95" customHeight="1" x14ac:dyDescent="0.25">
      <c r="A10" s="1435" t="s">
        <v>1282</v>
      </c>
      <c r="B10" s="1458">
        <v>350</v>
      </c>
      <c r="C10" s="1464">
        <v>63</v>
      </c>
      <c r="D10" s="1464">
        <v>24</v>
      </c>
      <c r="E10" s="1464">
        <v>229</v>
      </c>
      <c r="F10" s="1464">
        <v>18</v>
      </c>
      <c r="G10" s="1463">
        <v>3</v>
      </c>
      <c r="H10" s="1463">
        <v>13</v>
      </c>
      <c r="J10" s="1458"/>
      <c r="L10" s="1462"/>
      <c r="M10" s="1462"/>
    </row>
    <row r="11" spans="1:13" s="1456" customFormat="1" ht="12.95" customHeight="1" x14ac:dyDescent="0.25">
      <c r="A11" s="1435" t="s">
        <v>1281</v>
      </c>
      <c r="B11" s="1458">
        <v>410</v>
      </c>
      <c r="C11" s="1463">
        <v>129</v>
      </c>
      <c r="D11" s="1463">
        <v>3</v>
      </c>
      <c r="E11" s="1463">
        <v>22</v>
      </c>
      <c r="F11" s="1463">
        <v>84</v>
      </c>
      <c r="G11" s="1463">
        <v>37</v>
      </c>
      <c r="H11" s="1463">
        <v>135</v>
      </c>
      <c r="J11" s="1458"/>
    </row>
    <row r="12" spans="1:13" s="1435" customFormat="1" ht="12.95" customHeight="1" x14ac:dyDescent="0.25">
      <c r="A12" s="1435" t="s">
        <v>1280</v>
      </c>
      <c r="B12" s="1458">
        <v>92</v>
      </c>
      <c r="C12" s="1463">
        <v>73</v>
      </c>
      <c r="D12" s="1463">
        <v>7</v>
      </c>
      <c r="E12" s="1463">
        <v>3</v>
      </c>
      <c r="F12" s="1463">
        <v>3</v>
      </c>
      <c r="G12" s="1463">
        <v>0</v>
      </c>
      <c r="H12" s="1463">
        <v>6</v>
      </c>
      <c r="J12" s="1458"/>
    </row>
    <row r="13" spans="1:13" s="1435" customFormat="1" ht="12.95" customHeight="1" x14ac:dyDescent="0.25">
      <c r="A13" s="1435" t="s">
        <v>1279</v>
      </c>
      <c r="B13" s="1458">
        <v>20</v>
      </c>
      <c r="C13" s="1463">
        <v>17</v>
      </c>
      <c r="D13" s="1463">
        <v>0</v>
      </c>
      <c r="E13" s="1463">
        <v>0</v>
      </c>
      <c r="F13" s="1463">
        <v>1</v>
      </c>
      <c r="G13" s="1463">
        <v>0</v>
      </c>
      <c r="H13" s="1463">
        <v>2</v>
      </c>
      <c r="J13" s="1458"/>
    </row>
    <row r="14" spans="1:13" s="1435" customFormat="1" ht="12.95" customHeight="1" x14ac:dyDescent="0.25">
      <c r="A14" s="1435" t="s">
        <v>1278</v>
      </c>
      <c r="B14" s="1458">
        <v>14</v>
      </c>
      <c r="C14" s="1463">
        <v>8</v>
      </c>
      <c r="D14" s="1463">
        <v>0</v>
      </c>
      <c r="E14" s="1463">
        <v>2</v>
      </c>
      <c r="F14" s="1463">
        <v>3</v>
      </c>
      <c r="G14" s="1463">
        <v>0</v>
      </c>
      <c r="H14" s="1463">
        <v>1</v>
      </c>
      <c r="J14" s="1458"/>
    </row>
    <row r="15" spans="1:13" s="1456" customFormat="1" ht="6.95" customHeight="1" thickBot="1" x14ac:dyDescent="0.3">
      <c r="A15" s="1495"/>
      <c r="B15" s="1495"/>
      <c r="C15" s="1495"/>
      <c r="D15" s="1514"/>
      <c r="E15" s="1514"/>
      <c r="F15" s="1495"/>
      <c r="G15" s="1495"/>
      <c r="H15" s="1496"/>
    </row>
    <row r="16" spans="1:13" s="1456" customFormat="1" ht="3.75" customHeight="1" thickTop="1" x14ac:dyDescent="0.25">
      <c r="E16" s="1515"/>
      <c r="H16" s="1435"/>
    </row>
    <row r="17" spans="1:8" s="1394" customFormat="1" ht="12.95" customHeight="1" x14ac:dyDescent="0.25">
      <c r="A17" s="2252" t="s">
        <v>1246</v>
      </c>
      <c r="B17" s="2252"/>
      <c r="C17" s="2252"/>
      <c r="D17" s="2252"/>
      <c r="E17" s="2252"/>
    </row>
    <row r="18" spans="1:8" s="1394" customFormat="1" x14ac:dyDescent="0.25">
      <c r="A18" s="1435"/>
      <c r="B18" s="1435"/>
      <c r="C18" s="1435"/>
      <c r="D18" s="1435"/>
      <c r="E18" s="1435"/>
      <c r="F18" s="1435"/>
      <c r="G18" s="1435"/>
      <c r="H18" s="1435"/>
    </row>
    <row r="19" spans="1:8" s="1435" customFormat="1" ht="9.9499999999999993" customHeight="1" x14ac:dyDescent="0.25">
      <c r="A19" s="1106" t="s">
        <v>280</v>
      </c>
    </row>
    <row r="20" spans="1:8" s="1435" customFormat="1" ht="15" customHeight="1" x14ac:dyDescent="0.25">
      <c r="A20" s="1404" t="s">
        <v>1227</v>
      </c>
    </row>
    <row r="21" spans="1:8" s="1394" customFormat="1" x14ac:dyDescent="0.25">
      <c r="A21" s="1435"/>
      <c r="B21" s="1435"/>
      <c r="C21" s="1435"/>
      <c r="D21" s="1435"/>
      <c r="E21" s="1435"/>
      <c r="F21" s="1435"/>
      <c r="G21" s="1435"/>
      <c r="H21" s="1435"/>
    </row>
    <row r="22" spans="1:8" s="1394" customFormat="1" x14ac:dyDescent="0.25">
      <c r="A22" s="1435"/>
      <c r="B22" s="1435"/>
      <c r="C22" s="1435"/>
      <c r="D22" s="1435"/>
      <c r="E22" s="1435"/>
      <c r="F22" s="1435"/>
      <c r="G22" s="1435"/>
      <c r="H22" s="1435"/>
    </row>
    <row r="23" spans="1:8" s="1394" customFormat="1" x14ac:dyDescent="0.25">
      <c r="A23" s="1435"/>
      <c r="B23" s="1435"/>
      <c r="C23" s="1435"/>
      <c r="D23" s="1435"/>
      <c r="E23" s="1435"/>
      <c r="F23" s="1435"/>
      <c r="G23" s="1435"/>
      <c r="H23" s="1435"/>
    </row>
    <row r="24" spans="1:8" s="1394" customFormat="1" x14ac:dyDescent="0.25">
      <c r="A24" s="1435"/>
      <c r="B24" s="1435"/>
      <c r="C24" s="1435"/>
      <c r="D24" s="1435"/>
      <c r="E24" s="1435"/>
      <c r="F24" s="1435"/>
      <c r="G24" s="1435"/>
      <c r="H24" s="1435"/>
    </row>
    <row r="25" spans="1:8" s="1394" customFormat="1" x14ac:dyDescent="0.25">
      <c r="A25" s="1435"/>
      <c r="B25" s="1435"/>
      <c r="C25" s="1464"/>
      <c r="D25" s="1435"/>
      <c r="E25" s="1435"/>
      <c r="F25" s="1435"/>
      <c r="G25" s="1435"/>
      <c r="H25" s="1435"/>
    </row>
    <row r="26" spans="1:8" s="1394" customFormat="1" x14ac:dyDescent="0.25">
      <c r="A26" s="1435"/>
      <c r="B26" s="1435"/>
      <c r="C26" s="1435"/>
      <c r="D26" s="1435"/>
      <c r="E26" s="1435"/>
      <c r="F26" s="1435"/>
      <c r="G26" s="1435"/>
      <c r="H26" s="1435"/>
    </row>
    <row r="27" spans="1:8" s="1394" customFormat="1" x14ac:dyDescent="0.25">
      <c r="A27" s="1435"/>
      <c r="B27" s="1435"/>
      <c r="C27" s="1435"/>
      <c r="D27" s="1435"/>
      <c r="E27" s="1435"/>
      <c r="F27" s="1435"/>
      <c r="G27" s="1435"/>
      <c r="H27" s="1435"/>
    </row>
    <row r="28" spans="1:8" s="1394" customFormat="1" x14ac:dyDescent="0.25">
      <c r="A28" s="1435"/>
      <c r="B28" s="1435"/>
      <c r="C28" s="1435"/>
      <c r="D28" s="1435"/>
      <c r="E28" s="1435"/>
      <c r="F28" s="1435"/>
      <c r="G28" s="1435"/>
      <c r="H28" s="1435"/>
    </row>
    <row r="29" spans="1:8" s="1394" customFormat="1" x14ac:dyDescent="0.25">
      <c r="A29" s="1435"/>
      <c r="B29" s="1435"/>
      <c r="C29" s="1435"/>
      <c r="D29" s="1435"/>
      <c r="E29" s="1435"/>
      <c r="F29" s="1435"/>
      <c r="G29" s="1435"/>
      <c r="H29" s="1435"/>
    </row>
    <row r="30" spans="1:8" s="1394" customFormat="1" x14ac:dyDescent="0.25">
      <c r="A30" s="1435"/>
      <c r="B30" s="1435"/>
      <c r="C30" s="1435"/>
      <c r="D30" s="1435"/>
      <c r="E30" s="1435"/>
      <c r="F30" s="1435"/>
      <c r="G30" s="1435"/>
      <c r="H30" s="1435"/>
    </row>
    <row r="31" spans="1:8" s="1394" customFormat="1" x14ac:dyDescent="0.25">
      <c r="A31" s="1435"/>
      <c r="B31" s="1435"/>
      <c r="C31" s="1435"/>
      <c r="D31" s="1435"/>
      <c r="E31" s="1435"/>
      <c r="F31" s="1435"/>
      <c r="G31" s="1435"/>
      <c r="H31" s="1435"/>
    </row>
    <row r="32" spans="1:8" s="1394" customFormat="1" x14ac:dyDescent="0.25">
      <c r="A32" s="1435"/>
      <c r="B32" s="1435"/>
      <c r="C32" s="1435"/>
      <c r="D32" s="1435"/>
      <c r="E32" s="1435"/>
      <c r="F32" s="1435"/>
      <c r="G32" s="1435"/>
      <c r="H32" s="1435"/>
    </row>
    <row r="33" spans="1:8" s="1394" customFormat="1" x14ac:dyDescent="0.25">
      <c r="A33" s="1435"/>
      <c r="B33" s="1435"/>
      <c r="C33" s="1435"/>
      <c r="D33" s="1435"/>
      <c r="E33" s="1435"/>
      <c r="F33" s="1435"/>
      <c r="G33" s="1435"/>
      <c r="H33" s="1435"/>
    </row>
    <row r="34" spans="1:8" s="1394" customFormat="1" x14ac:dyDescent="0.25">
      <c r="A34" s="1435"/>
      <c r="B34" s="1435"/>
      <c r="C34" s="1435"/>
      <c r="D34" s="1435"/>
      <c r="E34" s="1435"/>
      <c r="F34" s="1435"/>
      <c r="G34" s="1435"/>
      <c r="H34" s="1435"/>
    </row>
    <row r="35" spans="1:8" s="1394" customFormat="1" x14ac:dyDescent="0.25">
      <c r="A35" s="1435"/>
      <c r="B35" s="1435"/>
      <c r="C35" s="1435"/>
      <c r="D35" s="1435"/>
      <c r="E35" s="1435"/>
      <c r="F35" s="1435"/>
      <c r="G35" s="1435"/>
      <c r="H35" s="1435"/>
    </row>
    <row r="36" spans="1:8" s="1394" customFormat="1" x14ac:dyDescent="0.25">
      <c r="A36" s="1435"/>
      <c r="B36" s="1435"/>
      <c r="C36" s="1435"/>
      <c r="D36" s="1435"/>
      <c r="E36" s="1435"/>
      <c r="F36" s="1435"/>
      <c r="G36" s="1435"/>
      <c r="H36" s="1435"/>
    </row>
    <row r="37" spans="1:8" s="1394" customFormat="1" x14ac:dyDescent="0.25">
      <c r="A37" s="1435"/>
      <c r="B37" s="1435"/>
      <c r="C37" s="1435"/>
      <c r="D37" s="1435"/>
      <c r="E37" s="1435"/>
      <c r="F37" s="1435"/>
      <c r="G37" s="1435"/>
      <c r="H37" s="1435"/>
    </row>
    <row r="38" spans="1:8" s="1394" customFormat="1" x14ac:dyDescent="0.25">
      <c r="A38" s="1435"/>
      <c r="B38" s="1435"/>
      <c r="C38" s="1435"/>
      <c r="D38" s="1435"/>
      <c r="E38" s="1435"/>
      <c r="F38" s="1435"/>
      <c r="G38" s="1435"/>
      <c r="H38" s="1435"/>
    </row>
    <row r="39" spans="1:8" x14ac:dyDescent="0.25">
      <c r="A39" s="1390"/>
      <c r="B39" s="1390"/>
      <c r="C39" s="1390"/>
      <c r="D39" s="1390"/>
      <c r="E39" s="1390"/>
      <c r="F39" s="1390"/>
      <c r="G39" s="1390"/>
      <c r="H39" s="1390"/>
    </row>
    <row r="40" spans="1:8" x14ac:dyDescent="0.25">
      <c r="A40" s="1390"/>
      <c r="B40" s="1390"/>
      <c r="C40" s="1390"/>
      <c r="D40" s="1390"/>
      <c r="E40" s="1390"/>
      <c r="F40" s="1390"/>
      <c r="G40" s="1390"/>
      <c r="H40" s="1390"/>
    </row>
    <row r="41" spans="1:8" x14ac:dyDescent="0.25">
      <c r="A41" s="1390"/>
      <c r="B41" s="1390"/>
      <c r="C41" s="1390"/>
      <c r="D41" s="1390"/>
      <c r="E41" s="1390"/>
      <c r="F41" s="1390"/>
      <c r="G41" s="1390"/>
      <c r="H41" s="1390"/>
    </row>
    <row r="42" spans="1:8" x14ac:dyDescent="0.25">
      <c r="A42" s="1390"/>
      <c r="B42" s="1390"/>
      <c r="C42" s="1390"/>
      <c r="D42" s="1390"/>
      <c r="E42" s="1390"/>
      <c r="F42" s="1390"/>
      <c r="G42" s="1390"/>
      <c r="H42" s="1390"/>
    </row>
    <row r="43" spans="1:8" x14ac:dyDescent="0.25">
      <c r="A43" s="1390"/>
      <c r="B43" s="1390"/>
      <c r="C43" s="1390"/>
      <c r="D43" s="1390"/>
      <c r="E43" s="1390"/>
      <c r="F43" s="1390"/>
      <c r="G43" s="1390"/>
      <c r="H43" s="1390"/>
    </row>
    <row r="44" spans="1:8" x14ac:dyDescent="0.25">
      <c r="A44" s="1390"/>
      <c r="B44" s="1390"/>
      <c r="C44" s="1390"/>
      <c r="D44" s="1390"/>
      <c r="E44" s="1390"/>
      <c r="F44" s="1390"/>
      <c r="G44" s="1390"/>
      <c r="H44" s="1390"/>
    </row>
    <row r="45" spans="1:8" x14ac:dyDescent="0.25">
      <c r="A45" s="1390"/>
      <c r="B45" s="1390"/>
      <c r="C45" s="1390"/>
      <c r="D45" s="1390"/>
      <c r="E45" s="1390"/>
      <c r="F45" s="1390"/>
      <c r="G45" s="1390"/>
      <c r="H45" s="1390"/>
    </row>
    <row r="46" spans="1:8" x14ac:dyDescent="0.25">
      <c r="A46" s="1390"/>
      <c r="B46" s="1390"/>
      <c r="C46" s="1390"/>
      <c r="D46" s="1390"/>
      <c r="E46" s="1390"/>
      <c r="F46" s="1390"/>
      <c r="G46" s="1390"/>
      <c r="H46" s="1390"/>
    </row>
    <row r="47" spans="1:8" x14ac:dyDescent="0.25">
      <c r="A47" s="1390"/>
      <c r="B47" s="1390"/>
      <c r="C47" s="1390"/>
      <c r="D47" s="1390"/>
      <c r="E47" s="1390"/>
      <c r="F47" s="1390"/>
      <c r="G47" s="1390"/>
      <c r="H47" s="1390"/>
    </row>
    <row r="48" spans="1:8" x14ac:dyDescent="0.25">
      <c r="A48" s="1390"/>
      <c r="B48" s="1390"/>
      <c r="C48" s="1390"/>
      <c r="D48" s="1390"/>
      <c r="E48" s="1390"/>
      <c r="F48" s="1390"/>
      <c r="G48" s="1390"/>
      <c r="H48" s="1390"/>
    </row>
    <row r="49" spans="1:8" x14ac:dyDescent="0.25">
      <c r="A49" s="1390"/>
      <c r="B49" s="1390"/>
      <c r="C49" s="1390"/>
      <c r="D49" s="1390"/>
      <c r="E49" s="1390"/>
      <c r="F49" s="1390"/>
      <c r="G49" s="1390"/>
      <c r="H49" s="1390"/>
    </row>
    <row r="50" spans="1:8" x14ac:dyDescent="0.25">
      <c r="A50" s="1390"/>
      <c r="B50" s="1390"/>
      <c r="C50" s="1390"/>
      <c r="D50" s="1390"/>
      <c r="E50" s="1390"/>
      <c r="F50" s="1390"/>
      <c r="G50" s="1390"/>
      <c r="H50" s="1390"/>
    </row>
    <row r="51" spans="1:8" x14ac:dyDescent="0.25">
      <c r="A51" s="1390"/>
      <c r="B51" s="1390"/>
      <c r="C51" s="1390"/>
      <c r="D51" s="1390"/>
      <c r="E51" s="1390"/>
      <c r="F51" s="1390"/>
      <c r="G51" s="1390"/>
      <c r="H51" s="1390"/>
    </row>
    <row r="52" spans="1:8" x14ac:dyDescent="0.25">
      <c r="A52" s="1390"/>
      <c r="B52" s="1390"/>
      <c r="C52" s="1390"/>
      <c r="D52" s="1390"/>
      <c r="E52" s="1390"/>
      <c r="F52" s="1390"/>
      <c r="G52" s="1390"/>
      <c r="H52" s="1390"/>
    </row>
    <row r="53" spans="1:8" x14ac:dyDescent="0.25">
      <c r="A53" s="1390"/>
      <c r="B53" s="1390"/>
      <c r="C53" s="1390"/>
      <c r="D53" s="1390"/>
      <c r="E53" s="1390"/>
      <c r="F53" s="1390"/>
      <c r="G53" s="1390"/>
      <c r="H53" s="1390"/>
    </row>
    <row r="54" spans="1:8" x14ac:dyDescent="0.25">
      <c r="A54" s="1390"/>
      <c r="B54" s="1390"/>
      <c r="C54" s="1390"/>
      <c r="D54" s="1390"/>
      <c r="E54" s="1390"/>
      <c r="F54" s="1390"/>
      <c r="G54" s="1390"/>
      <c r="H54" s="1390"/>
    </row>
    <row r="55" spans="1:8" x14ac:dyDescent="0.25">
      <c r="A55" s="1390"/>
      <c r="B55" s="1390"/>
      <c r="C55" s="1390"/>
      <c r="D55" s="1390"/>
      <c r="E55" s="1390"/>
      <c r="F55" s="1390"/>
      <c r="G55" s="1390"/>
      <c r="H55" s="1390"/>
    </row>
    <row r="56" spans="1:8" x14ac:dyDescent="0.25">
      <c r="A56" s="1390"/>
      <c r="B56" s="1390"/>
      <c r="C56" s="1390"/>
      <c r="D56" s="1390"/>
      <c r="E56" s="1390"/>
      <c r="F56" s="1390"/>
      <c r="G56" s="1390"/>
      <c r="H56" s="1390"/>
    </row>
    <row r="57" spans="1:8" x14ac:dyDescent="0.25">
      <c r="A57" s="1390"/>
      <c r="B57" s="1390"/>
      <c r="C57" s="1390"/>
      <c r="D57" s="1390"/>
      <c r="E57" s="1390"/>
      <c r="F57" s="1390"/>
      <c r="G57" s="1390"/>
      <c r="H57" s="1390"/>
    </row>
    <row r="58" spans="1:8" x14ac:dyDescent="0.25">
      <c r="A58" s="1390"/>
      <c r="B58" s="1390"/>
      <c r="C58" s="1390"/>
      <c r="D58" s="1390"/>
      <c r="E58" s="1390"/>
      <c r="F58" s="1390"/>
      <c r="G58" s="1390"/>
      <c r="H58" s="1390"/>
    </row>
    <row r="59" spans="1:8" x14ac:dyDescent="0.25">
      <c r="A59" s="1390"/>
      <c r="B59" s="1390"/>
      <c r="C59" s="1390"/>
      <c r="D59" s="1390"/>
      <c r="E59" s="1390"/>
      <c r="F59" s="1390"/>
      <c r="G59" s="1390"/>
      <c r="H59" s="1390"/>
    </row>
    <row r="60" spans="1:8" x14ac:dyDescent="0.25">
      <c r="A60" s="1390"/>
      <c r="B60" s="1390"/>
      <c r="C60" s="1390"/>
      <c r="D60" s="1390"/>
      <c r="E60" s="1390"/>
      <c r="F60" s="1390"/>
      <c r="G60" s="1390"/>
      <c r="H60" s="1390"/>
    </row>
    <row r="61" spans="1:8" x14ac:dyDescent="0.25">
      <c r="A61" s="1390"/>
      <c r="B61" s="1390"/>
      <c r="C61" s="1390"/>
      <c r="D61" s="1390"/>
      <c r="E61" s="1390"/>
      <c r="F61" s="1390"/>
      <c r="G61" s="1390"/>
      <c r="H61" s="1390"/>
    </row>
    <row r="62" spans="1:8" x14ac:dyDescent="0.25">
      <c r="A62" s="1390"/>
      <c r="B62" s="1390"/>
      <c r="C62" s="1390"/>
      <c r="D62" s="1390"/>
      <c r="E62" s="1390"/>
      <c r="F62" s="1390"/>
      <c r="G62" s="1390"/>
      <c r="H62" s="1390"/>
    </row>
    <row r="63" spans="1:8" x14ac:dyDescent="0.25">
      <c r="A63" s="1390"/>
      <c r="B63" s="1390"/>
      <c r="C63" s="1390"/>
      <c r="D63" s="1390"/>
      <c r="E63" s="1390"/>
      <c r="F63" s="1390"/>
      <c r="G63" s="1390"/>
      <c r="H63" s="1390"/>
    </row>
    <row r="64" spans="1:8" x14ac:dyDescent="0.25">
      <c r="A64" s="1390"/>
      <c r="B64" s="1390"/>
      <c r="C64" s="1390"/>
      <c r="D64" s="1390"/>
      <c r="E64" s="1390"/>
      <c r="F64" s="1390"/>
      <c r="G64" s="1390"/>
      <c r="H64" s="1390"/>
    </row>
    <row r="65" spans="1:8" x14ac:dyDescent="0.25">
      <c r="A65" s="1390"/>
      <c r="B65" s="1390"/>
      <c r="C65" s="1390"/>
      <c r="D65" s="1390"/>
      <c r="E65" s="1390"/>
      <c r="F65" s="1390"/>
      <c r="G65" s="1390"/>
      <c r="H65" s="1390"/>
    </row>
    <row r="66" spans="1:8" x14ac:dyDescent="0.25">
      <c r="A66" s="1390"/>
      <c r="B66" s="1390"/>
      <c r="C66" s="1390"/>
      <c r="D66" s="1390"/>
      <c r="E66" s="1390"/>
      <c r="F66" s="1390"/>
      <c r="G66" s="1390"/>
      <c r="H66" s="1390"/>
    </row>
    <row r="67" spans="1:8" x14ac:dyDescent="0.25">
      <c r="A67" s="1390"/>
      <c r="B67" s="1390"/>
      <c r="C67" s="1390"/>
      <c r="D67" s="1390"/>
      <c r="E67" s="1390"/>
      <c r="F67" s="1390"/>
      <c r="G67" s="1390"/>
      <c r="H67" s="1390"/>
    </row>
    <row r="68" spans="1:8" x14ac:dyDescent="0.25">
      <c r="A68" s="1390"/>
      <c r="B68" s="1390"/>
      <c r="C68" s="1390"/>
      <c r="D68" s="1390"/>
      <c r="E68" s="1390"/>
      <c r="F68" s="1390"/>
      <c r="G68" s="1390"/>
      <c r="H68" s="1390"/>
    </row>
    <row r="69" spans="1:8" x14ac:dyDescent="0.25">
      <c r="A69" s="1390"/>
      <c r="B69" s="1390"/>
      <c r="C69" s="1390"/>
      <c r="D69" s="1390"/>
      <c r="E69" s="1390"/>
      <c r="F69" s="1390"/>
      <c r="G69" s="1390"/>
      <c r="H69" s="1390"/>
    </row>
    <row r="70" spans="1:8" x14ac:dyDescent="0.25">
      <c r="A70" s="1390"/>
      <c r="B70" s="1390"/>
      <c r="C70" s="1390"/>
      <c r="D70" s="1390"/>
      <c r="E70" s="1390"/>
      <c r="F70" s="1390"/>
      <c r="G70" s="1390"/>
      <c r="H70" s="1390"/>
    </row>
    <row r="71" spans="1:8" x14ac:dyDescent="0.25">
      <c r="A71" s="1390"/>
      <c r="B71" s="1390"/>
      <c r="C71" s="1390"/>
      <c r="D71" s="1390"/>
      <c r="E71" s="1390"/>
      <c r="F71" s="1390"/>
      <c r="G71" s="1390"/>
      <c r="H71" s="1390"/>
    </row>
    <row r="72" spans="1:8" x14ac:dyDescent="0.25">
      <c r="A72" s="1390"/>
      <c r="B72" s="1390"/>
      <c r="C72" s="1390"/>
      <c r="D72" s="1390"/>
      <c r="E72" s="1390"/>
      <c r="F72" s="1390"/>
      <c r="G72" s="1390"/>
      <c r="H72" s="1390"/>
    </row>
    <row r="73" spans="1:8" x14ac:dyDescent="0.25">
      <c r="A73" s="1390"/>
      <c r="B73" s="1390"/>
      <c r="C73" s="1390"/>
      <c r="D73" s="1390"/>
      <c r="E73" s="1390"/>
      <c r="F73" s="1390"/>
      <c r="G73" s="1390"/>
      <c r="H73" s="1390"/>
    </row>
    <row r="74" spans="1:8" x14ac:dyDescent="0.25">
      <c r="A74" s="1390"/>
      <c r="B74" s="1390"/>
      <c r="C74" s="1390"/>
      <c r="D74" s="1390"/>
      <c r="E74" s="1390"/>
      <c r="F74" s="1390"/>
      <c r="G74" s="1390"/>
      <c r="H74" s="1390"/>
    </row>
    <row r="75" spans="1:8" x14ac:dyDescent="0.25">
      <c r="A75" s="1390"/>
      <c r="B75" s="1390"/>
      <c r="C75" s="1390"/>
      <c r="D75" s="1390"/>
      <c r="E75" s="1390"/>
      <c r="F75" s="1390"/>
      <c r="G75" s="1390"/>
      <c r="H75" s="1390"/>
    </row>
    <row r="76" spans="1:8" x14ac:dyDescent="0.25">
      <c r="A76" s="1390"/>
      <c r="B76" s="1390"/>
      <c r="C76" s="1390"/>
      <c r="D76" s="1390"/>
      <c r="E76" s="1390"/>
      <c r="F76" s="1390"/>
      <c r="G76" s="1390"/>
      <c r="H76" s="1390"/>
    </row>
    <row r="77" spans="1:8" x14ac:dyDescent="0.25">
      <c r="A77" s="1390"/>
      <c r="B77" s="1390"/>
      <c r="C77" s="1390"/>
      <c r="D77" s="1390"/>
      <c r="E77" s="1390"/>
      <c r="F77" s="1390"/>
      <c r="G77" s="1390"/>
      <c r="H77" s="1390"/>
    </row>
    <row r="78" spans="1:8" x14ac:dyDescent="0.25">
      <c r="A78" s="1390"/>
      <c r="B78" s="1390"/>
      <c r="C78" s="1390"/>
      <c r="D78" s="1390"/>
      <c r="E78" s="1390"/>
      <c r="F78" s="1390"/>
      <c r="G78" s="1390"/>
      <c r="H78" s="1390"/>
    </row>
    <row r="79" spans="1:8" x14ac:dyDescent="0.25">
      <c r="A79" s="1390"/>
      <c r="B79" s="1390"/>
      <c r="C79" s="1390"/>
      <c r="D79" s="1390"/>
      <c r="E79" s="1390"/>
      <c r="F79" s="1390"/>
      <c r="G79" s="1390"/>
      <c r="H79" s="1390"/>
    </row>
    <row r="80" spans="1:8" x14ac:dyDescent="0.25">
      <c r="A80" s="1390"/>
      <c r="B80" s="1390"/>
      <c r="C80" s="1390"/>
      <c r="D80" s="1390"/>
      <c r="E80" s="1390"/>
      <c r="F80" s="1390"/>
      <c r="G80" s="1390"/>
      <c r="H80" s="1390"/>
    </row>
    <row r="81" spans="1:8" x14ac:dyDescent="0.25">
      <c r="A81" s="1390"/>
      <c r="B81" s="1390"/>
      <c r="C81" s="1390"/>
      <c r="D81" s="1390"/>
      <c r="E81" s="1390"/>
      <c r="F81" s="1390"/>
      <c r="G81" s="1390"/>
      <c r="H81" s="1390"/>
    </row>
    <row r="82" spans="1:8" x14ac:dyDescent="0.25">
      <c r="A82" s="1390"/>
      <c r="B82" s="1390"/>
      <c r="C82" s="1390"/>
      <c r="D82" s="1390"/>
      <c r="E82" s="1390"/>
      <c r="F82" s="1390"/>
      <c r="G82" s="1390"/>
      <c r="H82" s="1390"/>
    </row>
    <row r="83" spans="1:8" x14ac:dyDescent="0.25">
      <c r="A83" s="1390"/>
      <c r="B83" s="1390"/>
      <c r="C83" s="1390"/>
      <c r="D83" s="1390"/>
      <c r="E83" s="1390"/>
      <c r="F83" s="1390"/>
      <c r="G83" s="1390"/>
      <c r="H83" s="1390"/>
    </row>
    <row r="84" spans="1:8" x14ac:dyDescent="0.25">
      <c r="A84" s="1390"/>
      <c r="B84" s="1390"/>
      <c r="C84" s="1390"/>
      <c r="D84" s="1390"/>
      <c r="E84" s="1390"/>
      <c r="F84" s="1390"/>
      <c r="G84" s="1390"/>
      <c r="H84" s="1390"/>
    </row>
    <row r="85" spans="1:8" x14ac:dyDescent="0.25">
      <c r="A85" s="1390"/>
      <c r="B85" s="1390"/>
      <c r="C85" s="1390"/>
      <c r="D85" s="1390"/>
      <c r="E85" s="1390"/>
      <c r="F85" s="1390"/>
      <c r="G85" s="1390"/>
      <c r="H85" s="1390"/>
    </row>
    <row r="86" spans="1:8" x14ac:dyDescent="0.25">
      <c r="A86" s="1390"/>
      <c r="B86" s="1390"/>
      <c r="C86" s="1390"/>
      <c r="D86" s="1390"/>
      <c r="E86" s="1390"/>
      <c r="F86" s="1390"/>
      <c r="G86" s="1390"/>
      <c r="H86" s="1390"/>
    </row>
    <row r="87" spans="1:8" x14ac:dyDescent="0.25">
      <c r="A87" s="1390"/>
      <c r="B87" s="1390"/>
      <c r="C87" s="1390"/>
      <c r="D87" s="1390"/>
      <c r="E87" s="1390"/>
      <c r="F87" s="1390"/>
      <c r="G87" s="1390"/>
      <c r="H87" s="1390"/>
    </row>
  </sheetData>
  <mergeCells count="7">
    <mergeCell ref="A17:E17"/>
    <mergeCell ref="D2:F2"/>
    <mergeCell ref="A3:H3"/>
    <mergeCell ref="A5:A6"/>
    <mergeCell ref="B5:B6"/>
    <mergeCell ref="C5:C6"/>
    <mergeCell ref="D5:H5"/>
  </mergeCells>
  <hyperlinks>
    <hyperlink ref="A20" r:id="rId1" xr:uid="{C9AA0557-1166-44F7-8A23-6C5EB0356A14}"/>
    <hyperlink ref="A1" location="Índice!A1" display="Voltar ao índice" xr:uid="{B403CAFB-5C0B-44F7-B312-D7C2991AB56F}"/>
  </hyperlinks>
  <pageMargins left="0.78740157480314965" right="0.78740157480314965" top="1.1811023622047245" bottom="0.78740157480314965" header="0" footer="0"/>
  <pageSetup paperSize="9" orientation="portrait" horizontalDpi="4294967292" verticalDpi="2400" r:id="rId2"/>
  <headerFooter alignWithMargins="0"/>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550B10-DF8F-4D3D-BD86-E1F7AA1F8524}">
  <dimension ref="A1:L96"/>
  <sheetViews>
    <sheetView showGridLines="0" workbookViewId="0">
      <selection activeCell="A2" sqref="A2"/>
    </sheetView>
  </sheetViews>
  <sheetFormatPr defaultRowHeight="12.75" x14ac:dyDescent="0.25"/>
  <cols>
    <col min="1" max="1" width="21.7109375" style="1389" customWidth="1"/>
    <col min="2" max="2" width="9.42578125" style="1389" customWidth="1"/>
    <col min="3" max="3" width="9.28515625" style="1389" customWidth="1"/>
    <col min="4" max="4" width="9.7109375" style="1389" customWidth="1"/>
    <col min="5" max="5" width="9.42578125" style="1389" customWidth="1"/>
    <col min="6" max="6" width="9.28515625" style="1389" customWidth="1"/>
    <col min="7" max="7" width="8.7109375" style="1389" customWidth="1"/>
    <col min="8" max="8" width="9.28515625" style="1389" customWidth="1"/>
    <col min="9" max="9" width="4.85546875" style="1389" customWidth="1"/>
    <col min="10" max="12" width="7.7109375" style="1389" customWidth="1"/>
    <col min="13" max="16384" width="9.140625" style="1389"/>
  </cols>
  <sheetData>
    <row r="1" spans="1:12" ht="15" customHeight="1" x14ac:dyDescent="0.25">
      <c r="A1" s="2027" t="s">
        <v>1926</v>
      </c>
    </row>
    <row r="2" spans="1:12" s="1394" customFormat="1" ht="15" customHeight="1" x14ac:dyDescent="0.25">
      <c r="A2" s="1517" t="s">
        <v>1379</v>
      </c>
      <c r="B2" s="1518"/>
      <c r="C2" s="1518"/>
      <c r="D2" s="2274"/>
      <c r="E2" s="2275"/>
      <c r="F2" s="2275"/>
      <c r="G2" s="1518"/>
      <c r="H2" s="1518"/>
    </row>
    <row r="3" spans="1:12" ht="23.25" customHeight="1" x14ac:dyDescent="0.25">
      <c r="A3" s="2287" t="s">
        <v>1378</v>
      </c>
      <c r="B3" s="2288"/>
      <c r="C3" s="2288"/>
      <c r="D3" s="2288"/>
      <c r="E3" s="2288"/>
      <c r="F3" s="2288"/>
      <c r="G3" s="2288"/>
      <c r="H3" s="2289"/>
    </row>
    <row r="4" spans="1:12" ht="12.95" customHeight="1" x14ac:dyDescent="0.25">
      <c r="A4" s="1401">
        <v>2020</v>
      </c>
      <c r="B4" s="1401"/>
      <c r="C4" s="1401"/>
      <c r="D4" s="1401"/>
      <c r="E4" s="1390"/>
      <c r="F4" s="1390"/>
      <c r="G4" s="1390"/>
      <c r="H4" s="1400" t="s">
        <v>736</v>
      </c>
      <c r="I4" s="1390"/>
    </row>
    <row r="5" spans="1:12" ht="15" customHeight="1" x14ac:dyDescent="0.25">
      <c r="A5" s="2236" t="s">
        <v>1377</v>
      </c>
      <c r="B5" s="2236" t="s">
        <v>0</v>
      </c>
      <c r="C5" s="2236" t="s">
        <v>1359</v>
      </c>
      <c r="D5" s="2241" t="s">
        <v>1376</v>
      </c>
      <c r="E5" s="2290"/>
      <c r="F5" s="2290"/>
      <c r="G5" s="2290"/>
      <c r="H5" s="2291"/>
    </row>
    <row r="6" spans="1:12" ht="45" customHeight="1" x14ac:dyDescent="0.25">
      <c r="A6" s="2237"/>
      <c r="B6" s="2237"/>
      <c r="C6" s="2237"/>
      <c r="D6" s="1460" t="s">
        <v>1357</v>
      </c>
      <c r="E6" s="1490" t="s">
        <v>1356</v>
      </c>
      <c r="F6" s="1459" t="s">
        <v>1355</v>
      </c>
      <c r="G6" s="1459" t="s">
        <v>1354</v>
      </c>
      <c r="H6" s="1460" t="s">
        <v>1353</v>
      </c>
      <c r="I6" s="1398"/>
    </row>
    <row r="7" spans="1:12" s="1394" customFormat="1" ht="12.95" customHeight="1" x14ac:dyDescent="0.25">
      <c r="A7" s="1435"/>
      <c r="B7" s="1435"/>
      <c r="C7" s="1435"/>
      <c r="D7" s="1435"/>
      <c r="E7" s="1435"/>
      <c r="F7" s="1435"/>
      <c r="G7" s="1435"/>
      <c r="H7" s="1435"/>
      <c r="I7" s="1435"/>
    </row>
    <row r="8" spans="1:12" s="1456" customFormat="1" ht="12.95" customHeight="1" x14ac:dyDescent="0.25">
      <c r="A8" s="1456" t="s">
        <v>0</v>
      </c>
      <c r="B8" s="1494">
        <f t="shared" ref="B8:H8" si="0">B10+B14</f>
        <v>886</v>
      </c>
      <c r="C8" s="1494">
        <f t="shared" si="0"/>
        <v>290</v>
      </c>
      <c r="D8" s="1494">
        <f t="shared" si="0"/>
        <v>34</v>
      </c>
      <c r="E8" s="1494">
        <f t="shared" si="0"/>
        <v>256</v>
      </c>
      <c r="F8" s="1494">
        <f t="shared" si="0"/>
        <v>109</v>
      </c>
      <c r="G8" s="1494">
        <f t="shared" si="0"/>
        <v>40</v>
      </c>
      <c r="H8" s="1494">
        <f t="shared" si="0"/>
        <v>157</v>
      </c>
      <c r="I8" s="1458"/>
      <c r="J8" s="1458"/>
      <c r="K8" s="1458"/>
      <c r="L8" s="1458"/>
    </row>
    <row r="9" spans="1:12" s="1456" customFormat="1" ht="12.95" customHeight="1" x14ac:dyDescent="0.25">
      <c r="I9" s="1458"/>
      <c r="J9" s="1458"/>
      <c r="K9" s="1458"/>
      <c r="L9" s="1458"/>
    </row>
    <row r="10" spans="1:12" s="1435" customFormat="1" ht="12.95" customHeight="1" x14ac:dyDescent="0.25">
      <c r="A10" s="1456" t="s">
        <v>1375</v>
      </c>
      <c r="B10" s="1494">
        <f t="shared" ref="B10:H10" si="1">SUM(B11:B12)</f>
        <v>22</v>
      </c>
      <c r="C10" s="1494">
        <f t="shared" si="1"/>
        <v>0</v>
      </c>
      <c r="D10" s="1494">
        <f t="shared" si="1"/>
        <v>1</v>
      </c>
      <c r="E10" s="1494">
        <f t="shared" si="1"/>
        <v>21</v>
      </c>
      <c r="F10" s="1494">
        <f t="shared" si="1"/>
        <v>0</v>
      </c>
      <c r="G10" s="1494">
        <f t="shared" si="1"/>
        <v>0</v>
      </c>
      <c r="H10" s="1494">
        <f t="shared" si="1"/>
        <v>0</v>
      </c>
      <c r="I10" s="1464"/>
      <c r="K10" s="1458"/>
      <c r="L10" s="1458"/>
    </row>
    <row r="11" spans="1:12" s="1435" customFormat="1" ht="12.95" customHeight="1" x14ac:dyDescent="0.25">
      <c r="A11" s="1435" t="s">
        <v>1374</v>
      </c>
      <c r="B11" s="1494">
        <f>SUM(C11:H11)</f>
        <v>22</v>
      </c>
      <c r="C11" s="1462">
        <v>0</v>
      </c>
      <c r="D11" s="1462">
        <v>1</v>
      </c>
      <c r="E11" s="1462">
        <v>21</v>
      </c>
      <c r="F11" s="1462">
        <v>0</v>
      </c>
      <c r="G11" s="1462">
        <v>0</v>
      </c>
      <c r="H11" s="1462">
        <v>0</v>
      </c>
      <c r="I11" s="1464"/>
      <c r="K11" s="1458"/>
      <c r="L11" s="1458"/>
    </row>
    <row r="12" spans="1:12" s="1435" customFormat="1" ht="12.95" customHeight="1" x14ac:dyDescent="0.25">
      <c r="A12" s="1435" t="s">
        <v>1373</v>
      </c>
      <c r="B12" s="1494">
        <f>SUM(C12:H12)</f>
        <v>0</v>
      </c>
      <c r="C12" s="1522">
        <v>0</v>
      </c>
      <c r="D12" s="1463">
        <v>0</v>
      </c>
      <c r="E12" s="1463">
        <v>0</v>
      </c>
      <c r="F12" s="1463">
        <v>0</v>
      </c>
      <c r="G12" s="1463">
        <v>0</v>
      </c>
      <c r="H12" s="1463">
        <v>0</v>
      </c>
      <c r="I12" s="1464"/>
      <c r="K12" s="1458"/>
      <c r="L12" s="1458"/>
    </row>
    <row r="13" spans="1:12" s="1435" customFormat="1" ht="12.95" customHeight="1" x14ac:dyDescent="0.25">
      <c r="B13" s="1494"/>
      <c r="C13" s="1463"/>
      <c r="D13" s="1463"/>
      <c r="E13" s="1463"/>
      <c r="F13" s="1463"/>
      <c r="G13" s="1463"/>
      <c r="H13" s="1463"/>
      <c r="I13" s="1464"/>
      <c r="K13" s="1458"/>
      <c r="L13" s="1458"/>
    </row>
    <row r="14" spans="1:12" s="1435" customFormat="1" ht="12.95" customHeight="1" x14ac:dyDescent="0.25">
      <c r="A14" s="1456" t="s">
        <v>1372</v>
      </c>
      <c r="B14" s="1494">
        <f t="shared" ref="B14:H14" si="2">SUM(B15:B24)</f>
        <v>864</v>
      </c>
      <c r="C14" s="1494">
        <f t="shared" si="2"/>
        <v>290</v>
      </c>
      <c r="D14" s="1494">
        <f t="shared" si="2"/>
        <v>33</v>
      </c>
      <c r="E14" s="1494">
        <f t="shared" si="2"/>
        <v>235</v>
      </c>
      <c r="F14" s="1494">
        <f t="shared" si="2"/>
        <v>109</v>
      </c>
      <c r="G14" s="1494">
        <f t="shared" si="2"/>
        <v>40</v>
      </c>
      <c r="H14" s="1494">
        <f t="shared" si="2"/>
        <v>157</v>
      </c>
      <c r="I14" s="1464"/>
      <c r="J14" s="1462"/>
      <c r="K14" s="1458"/>
      <c r="L14" s="1458"/>
    </row>
    <row r="15" spans="1:12" s="1435" customFormat="1" ht="12.95" customHeight="1" x14ac:dyDescent="0.25">
      <c r="A15" s="1435" t="s">
        <v>1371</v>
      </c>
      <c r="B15" s="1494">
        <f t="shared" ref="B15:B24" si="3">SUM(C15:H15)</f>
        <v>95</v>
      </c>
      <c r="C15" s="1463">
        <v>6</v>
      </c>
      <c r="D15" s="1463">
        <v>6</v>
      </c>
      <c r="E15" s="1463">
        <v>64</v>
      </c>
      <c r="F15" s="1463">
        <v>14</v>
      </c>
      <c r="G15" s="1463">
        <v>3</v>
      </c>
      <c r="H15" s="1463">
        <v>2</v>
      </c>
      <c r="I15" s="1464"/>
      <c r="K15" s="1458"/>
      <c r="L15" s="1458"/>
    </row>
    <row r="16" spans="1:12" s="1435" customFormat="1" ht="12.95" customHeight="1" x14ac:dyDescent="0.25">
      <c r="A16" s="1435" t="s">
        <v>1370</v>
      </c>
      <c r="B16" s="1494">
        <f t="shared" si="3"/>
        <v>64</v>
      </c>
      <c r="C16" s="1463">
        <v>3</v>
      </c>
      <c r="D16" s="1463">
        <v>6</v>
      </c>
      <c r="E16" s="1463">
        <v>45</v>
      </c>
      <c r="F16" s="1463">
        <v>5</v>
      </c>
      <c r="G16" s="1463">
        <v>1</v>
      </c>
      <c r="H16" s="1463">
        <v>4</v>
      </c>
      <c r="I16" s="1464"/>
      <c r="K16" s="1458"/>
      <c r="L16" s="1458"/>
    </row>
    <row r="17" spans="1:12" s="1435" customFormat="1" ht="12.95" customHeight="1" x14ac:dyDescent="0.25">
      <c r="A17" s="1435" t="s">
        <v>1369</v>
      </c>
      <c r="B17" s="1494">
        <f t="shared" si="3"/>
        <v>3</v>
      </c>
      <c r="C17" s="1463">
        <v>0</v>
      </c>
      <c r="D17" s="1463">
        <v>1</v>
      </c>
      <c r="E17" s="1463">
        <v>2</v>
      </c>
      <c r="F17" s="1463">
        <v>0</v>
      </c>
      <c r="G17" s="1463">
        <v>0</v>
      </c>
      <c r="H17" s="1463">
        <v>0</v>
      </c>
      <c r="I17" s="1464"/>
      <c r="K17" s="1458"/>
      <c r="L17" s="1458"/>
    </row>
    <row r="18" spans="1:12" s="1435" customFormat="1" ht="12.95" customHeight="1" x14ac:dyDescent="0.25">
      <c r="A18" s="1435" t="s">
        <v>1368</v>
      </c>
      <c r="B18" s="1494">
        <f t="shared" si="3"/>
        <v>236</v>
      </c>
      <c r="C18" s="1463">
        <v>44</v>
      </c>
      <c r="D18" s="1463">
        <v>14</v>
      </c>
      <c r="E18" s="1463">
        <v>98</v>
      </c>
      <c r="F18" s="1463">
        <v>38</v>
      </c>
      <c r="G18" s="1463">
        <v>15</v>
      </c>
      <c r="H18" s="1463">
        <v>27</v>
      </c>
      <c r="I18" s="1464"/>
      <c r="K18" s="1458"/>
      <c r="L18" s="1458"/>
    </row>
    <row r="19" spans="1:12" s="1435" customFormat="1" ht="12.95" customHeight="1" x14ac:dyDescent="0.25">
      <c r="A19" s="1435" t="s">
        <v>1367</v>
      </c>
      <c r="B19" s="1494">
        <f t="shared" si="3"/>
        <v>101</v>
      </c>
      <c r="C19" s="1463">
        <v>39</v>
      </c>
      <c r="D19" s="1463">
        <v>3</v>
      </c>
      <c r="E19" s="1463">
        <v>12</v>
      </c>
      <c r="F19" s="1463">
        <v>18</v>
      </c>
      <c r="G19" s="1463">
        <v>4</v>
      </c>
      <c r="H19" s="1463">
        <v>25</v>
      </c>
      <c r="I19" s="1464"/>
      <c r="K19" s="1458"/>
      <c r="L19" s="1458"/>
    </row>
    <row r="20" spans="1:12" s="1435" customFormat="1" ht="12.95" customHeight="1" x14ac:dyDescent="0.25">
      <c r="A20" s="1435" t="s">
        <v>1366</v>
      </c>
      <c r="B20" s="1494">
        <f t="shared" si="3"/>
        <v>144</v>
      </c>
      <c r="C20" s="1463">
        <v>74</v>
      </c>
      <c r="D20" s="1463">
        <v>3</v>
      </c>
      <c r="E20" s="1463">
        <v>6</v>
      </c>
      <c r="F20" s="1463">
        <v>15</v>
      </c>
      <c r="G20" s="1463">
        <v>8</v>
      </c>
      <c r="H20" s="1463">
        <v>38</v>
      </c>
      <c r="I20" s="1464"/>
      <c r="K20" s="1458"/>
      <c r="L20" s="1458"/>
    </row>
    <row r="21" spans="1:12" s="1435" customFormat="1" ht="12.95" customHeight="1" x14ac:dyDescent="0.25">
      <c r="A21" s="1435" t="s">
        <v>1365</v>
      </c>
      <c r="B21" s="1494">
        <f t="shared" si="3"/>
        <v>40</v>
      </c>
      <c r="C21" s="1463">
        <v>18</v>
      </c>
      <c r="D21" s="1463">
        <v>0</v>
      </c>
      <c r="E21" s="1463">
        <v>1</v>
      </c>
      <c r="F21" s="1463">
        <v>4</v>
      </c>
      <c r="G21" s="1463">
        <v>4</v>
      </c>
      <c r="H21" s="1463">
        <v>13</v>
      </c>
      <c r="I21" s="1464"/>
      <c r="K21" s="1458"/>
      <c r="L21" s="1458"/>
    </row>
    <row r="22" spans="1:12" s="1435" customFormat="1" ht="12.95" customHeight="1" x14ac:dyDescent="0.25">
      <c r="A22" s="1435" t="s">
        <v>1364</v>
      </c>
      <c r="B22" s="1494">
        <f t="shared" si="3"/>
        <v>54</v>
      </c>
      <c r="C22" s="1463">
        <v>30</v>
      </c>
      <c r="D22" s="1463">
        <v>0</v>
      </c>
      <c r="E22" s="1463">
        <v>1</v>
      </c>
      <c r="F22" s="1463">
        <v>1</v>
      </c>
      <c r="G22" s="1463">
        <v>1</v>
      </c>
      <c r="H22" s="1463">
        <v>21</v>
      </c>
      <c r="I22" s="1464"/>
      <c r="K22" s="1458"/>
      <c r="L22" s="1458"/>
    </row>
    <row r="23" spans="1:12" s="1435" customFormat="1" ht="12.95" customHeight="1" x14ac:dyDescent="0.25">
      <c r="A23" s="1435" t="s">
        <v>1363</v>
      </c>
      <c r="B23" s="1494">
        <f t="shared" si="3"/>
        <v>104</v>
      </c>
      <c r="C23" s="1463">
        <v>65</v>
      </c>
      <c r="D23" s="1463">
        <v>0</v>
      </c>
      <c r="E23" s="1463">
        <v>1</v>
      </c>
      <c r="F23" s="1463">
        <v>9</v>
      </c>
      <c r="G23" s="1463">
        <v>3</v>
      </c>
      <c r="H23" s="1463">
        <v>26</v>
      </c>
      <c r="I23" s="1464"/>
      <c r="K23" s="1458"/>
      <c r="L23" s="1458"/>
    </row>
    <row r="24" spans="1:12" s="1435" customFormat="1" ht="12.95" customHeight="1" x14ac:dyDescent="0.25">
      <c r="A24" s="1435" t="s">
        <v>1362</v>
      </c>
      <c r="B24" s="1494">
        <f t="shared" si="3"/>
        <v>23</v>
      </c>
      <c r="C24" s="1463">
        <v>11</v>
      </c>
      <c r="D24" s="1463">
        <v>0</v>
      </c>
      <c r="E24" s="1522">
        <v>5</v>
      </c>
      <c r="F24" s="1463">
        <v>5</v>
      </c>
      <c r="G24" s="1463">
        <v>1</v>
      </c>
      <c r="H24" s="1463">
        <v>1</v>
      </c>
      <c r="I24" s="1464"/>
      <c r="K24" s="1458"/>
      <c r="L24" s="1458"/>
    </row>
    <row r="25" spans="1:12" s="1456" customFormat="1" ht="6.95" customHeight="1" thickBot="1" x14ac:dyDescent="0.3">
      <c r="A25" s="1495"/>
      <c r="B25" s="1495"/>
      <c r="C25" s="1495"/>
      <c r="D25" s="1495"/>
      <c r="E25" s="1514"/>
      <c r="F25" s="1495"/>
      <c r="G25" s="1495"/>
      <c r="H25" s="1496"/>
    </row>
    <row r="26" spans="1:12" s="1456" customFormat="1" ht="3.75" customHeight="1" thickTop="1" x14ac:dyDescent="0.25">
      <c r="E26" s="1515"/>
      <c r="H26" s="1435"/>
    </row>
    <row r="27" spans="1:12" s="1394" customFormat="1" ht="12.95" customHeight="1" x14ac:dyDescent="0.25">
      <c r="A27" s="2252" t="s">
        <v>1246</v>
      </c>
      <c r="B27" s="2252"/>
      <c r="C27" s="2252"/>
      <c r="D27" s="2252"/>
      <c r="E27" s="2252"/>
    </row>
    <row r="28" spans="1:12" s="1394" customFormat="1" x14ac:dyDescent="0.25">
      <c r="A28" s="1435"/>
      <c r="B28" s="1435"/>
      <c r="C28" s="1435"/>
      <c r="D28" s="1435"/>
      <c r="E28" s="1435"/>
      <c r="F28" s="1435"/>
      <c r="G28" s="1435"/>
      <c r="H28" s="1435"/>
    </row>
    <row r="29" spans="1:12" s="1394" customFormat="1" x14ac:dyDescent="0.25">
      <c r="A29" s="1435"/>
      <c r="B29" s="1435"/>
      <c r="C29" s="1435"/>
      <c r="D29" s="1435"/>
      <c r="E29" s="1435"/>
      <c r="F29" s="1435"/>
      <c r="G29" s="1435"/>
      <c r="H29" s="1435"/>
    </row>
    <row r="30" spans="1:12" s="1394" customFormat="1" x14ac:dyDescent="0.25">
      <c r="A30" s="1435"/>
      <c r="B30" s="1435"/>
      <c r="C30" s="1435"/>
      <c r="D30" s="1435"/>
      <c r="E30" s="1435"/>
      <c r="F30" s="1435"/>
      <c r="G30" s="1435"/>
      <c r="H30" s="1435"/>
    </row>
    <row r="31" spans="1:12" s="1394" customFormat="1" x14ac:dyDescent="0.25">
      <c r="A31" s="1435"/>
      <c r="B31" s="1435"/>
      <c r="C31" s="1435"/>
      <c r="D31" s="1435"/>
      <c r="E31" s="1435"/>
      <c r="F31" s="1435"/>
      <c r="G31" s="1435"/>
      <c r="H31" s="1435"/>
    </row>
    <row r="32" spans="1:12" s="1394" customFormat="1" x14ac:dyDescent="0.25">
      <c r="A32" s="1435"/>
      <c r="B32" s="1435"/>
      <c r="C32" s="1435"/>
      <c r="D32" s="1435"/>
      <c r="E32" s="1435"/>
      <c r="F32" s="1435"/>
      <c r="G32" s="1435"/>
      <c r="H32" s="1435"/>
    </row>
    <row r="33" spans="1:8" s="1394" customFormat="1" x14ac:dyDescent="0.25">
      <c r="A33" s="1435"/>
      <c r="B33" s="1435"/>
      <c r="C33" s="1435"/>
      <c r="D33" s="1435"/>
      <c r="E33" s="1435"/>
      <c r="F33" s="1435"/>
      <c r="G33" s="1435"/>
      <c r="H33" s="1435"/>
    </row>
    <row r="34" spans="1:8" s="1394" customFormat="1" x14ac:dyDescent="0.25">
      <c r="A34" s="1435"/>
      <c r="B34" s="1435"/>
      <c r="C34" s="1435"/>
      <c r="D34" s="1435"/>
      <c r="E34" s="1435"/>
      <c r="F34" s="1435"/>
      <c r="G34" s="1435"/>
      <c r="H34" s="1435"/>
    </row>
    <row r="35" spans="1:8" s="1394" customFormat="1" x14ac:dyDescent="0.25">
      <c r="A35" s="1435"/>
      <c r="B35" s="1435"/>
      <c r="C35" s="1435"/>
      <c r="D35" s="1435"/>
      <c r="E35" s="1435"/>
      <c r="F35" s="1435"/>
      <c r="G35" s="1435"/>
      <c r="H35" s="1435"/>
    </row>
    <row r="36" spans="1:8" s="1394" customFormat="1" x14ac:dyDescent="0.25">
      <c r="A36" s="1435"/>
      <c r="B36" s="1435"/>
      <c r="C36" s="1435"/>
      <c r="D36" s="1435"/>
      <c r="E36" s="1435"/>
      <c r="F36" s="1435"/>
      <c r="G36" s="1435"/>
      <c r="H36" s="1435"/>
    </row>
    <row r="37" spans="1:8" s="1394" customFormat="1" x14ac:dyDescent="0.25">
      <c r="A37" s="1435"/>
      <c r="B37" s="1435"/>
      <c r="C37" s="1435"/>
      <c r="D37" s="1435"/>
      <c r="E37" s="1435"/>
      <c r="F37" s="1435"/>
      <c r="G37" s="1435"/>
      <c r="H37" s="1435"/>
    </row>
    <row r="38" spans="1:8" s="1394" customFormat="1" x14ac:dyDescent="0.25">
      <c r="A38" s="1435"/>
      <c r="B38" s="1435"/>
      <c r="C38" s="1435"/>
      <c r="D38" s="1435"/>
      <c r="E38" s="1435"/>
      <c r="F38" s="1435"/>
      <c r="G38" s="1435"/>
      <c r="H38" s="1435"/>
    </row>
    <row r="39" spans="1:8" s="1394" customFormat="1" x14ac:dyDescent="0.25">
      <c r="A39" s="1435"/>
      <c r="B39" s="1435"/>
      <c r="C39" s="1435"/>
      <c r="D39" s="1435"/>
      <c r="E39" s="1435"/>
      <c r="F39" s="1435"/>
      <c r="G39" s="1435"/>
      <c r="H39" s="1435"/>
    </row>
    <row r="40" spans="1:8" s="1394" customFormat="1" x14ac:dyDescent="0.25">
      <c r="A40" s="1435"/>
      <c r="B40" s="1435"/>
      <c r="C40" s="1435"/>
      <c r="D40" s="1435"/>
      <c r="E40" s="1435"/>
      <c r="F40" s="1435"/>
      <c r="G40" s="1435"/>
      <c r="H40" s="1435"/>
    </row>
    <row r="41" spans="1:8" s="1394" customFormat="1" x14ac:dyDescent="0.25">
      <c r="A41" s="1435"/>
      <c r="B41" s="1435"/>
      <c r="C41" s="1435"/>
      <c r="D41" s="1435"/>
      <c r="E41" s="1435"/>
      <c r="F41" s="1435"/>
      <c r="G41" s="1435"/>
      <c r="H41" s="1435"/>
    </row>
    <row r="42" spans="1:8" s="1394" customFormat="1" x14ac:dyDescent="0.25">
      <c r="A42" s="1435"/>
      <c r="B42" s="1435"/>
      <c r="C42" s="1435"/>
      <c r="D42" s="1435"/>
      <c r="E42" s="1435"/>
      <c r="F42" s="1435"/>
      <c r="G42" s="1435"/>
      <c r="H42" s="1435"/>
    </row>
    <row r="43" spans="1:8" s="1394" customFormat="1" x14ac:dyDescent="0.25">
      <c r="A43" s="1435"/>
      <c r="B43" s="1435"/>
      <c r="C43" s="1435"/>
      <c r="D43" s="1435"/>
      <c r="E43" s="1435"/>
      <c r="F43" s="1435"/>
      <c r="G43" s="1435"/>
      <c r="H43" s="1435"/>
    </row>
    <row r="44" spans="1:8" s="1394" customFormat="1" x14ac:dyDescent="0.25">
      <c r="A44" s="1435"/>
      <c r="B44" s="1435"/>
      <c r="C44" s="1435"/>
      <c r="D44" s="1435"/>
      <c r="E44" s="1435"/>
      <c r="F44" s="1435"/>
      <c r="G44" s="1435"/>
      <c r="H44" s="1435"/>
    </row>
    <row r="45" spans="1:8" s="1394" customFormat="1" x14ac:dyDescent="0.25">
      <c r="A45" s="1435"/>
      <c r="B45" s="1435"/>
      <c r="C45" s="1435"/>
      <c r="D45" s="1435"/>
      <c r="E45" s="1435"/>
      <c r="F45" s="1435"/>
      <c r="G45" s="1435"/>
      <c r="H45" s="1435"/>
    </row>
    <row r="46" spans="1:8" s="1394" customFormat="1" x14ac:dyDescent="0.25">
      <c r="A46" s="1435"/>
      <c r="B46" s="1435"/>
      <c r="C46" s="1435"/>
      <c r="D46" s="1435"/>
      <c r="E46" s="1435"/>
      <c r="F46" s="1435"/>
      <c r="G46" s="1435"/>
      <c r="H46" s="1435"/>
    </row>
    <row r="47" spans="1:8" s="1394" customFormat="1" x14ac:dyDescent="0.25">
      <c r="A47" s="1435"/>
      <c r="B47" s="1435"/>
      <c r="C47" s="1435"/>
      <c r="D47" s="1435"/>
      <c r="E47" s="1435"/>
      <c r="F47" s="1435"/>
      <c r="G47" s="1435"/>
      <c r="H47" s="1435"/>
    </row>
    <row r="48" spans="1:8" s="1394" customFormat="1" x14ac:dyDescent="0.25">
      <c r="A48" s="1435"/>
      <c r="B48" s="1435"/>
      <c r="C48" s="1435"/>
      <c r="D48" s="1435"/>
      <c r="E48" s="1435"/>
      <c r="F48" s="1435"/>
      <c r="G48" s="1435"/>
      <c r="H48" s="1435"/>
    </row>
    <row r="49" spans="1:8" x14ac:dyDescent="0.25">
      <c r="A49" s="1390"/>
      <c r="B49" s="1390"/>
      <c r="C49" s="1390"/>
      <c r="D49" s="1390"/>
      <c r="E49" s="1390"/>
      <c r="F49" s="1390"/>
      <c r="G49" s="1390"/>
      <c r="H49" s="1390"/>
    </row>
    <row r="50" spans="1:8" x14ac:dyDescent="0.25">
      <c r="A50" s="1390"/>
      <c r="B50" s="1390"/>
      <c r="C50" s="1390"/>
      <c r="D50" s="1390"/>
      <c r="E50" s="1390"/>
      <c r="F50" s="1390"/>
      <c r="G50" s="1390"/>
      <c r="H50" s="1390"/>
    </row>
    <row r="51" spans="1:8" x14ac:dyDescent="0.25">
      <c r="A51" s="1390"/>
      <c r="B51" s="1390"/>
      <c r="C51" s="1390"/>
      <c r="D51" s="1390"/>
      <c r="E51" s="1390"/>
      <c r="F51" s="1390"/>
      <c r="G51" s="1390"/>
      <c r="H51" s="1390"/>
    </row>
    <row r="52" spans="1:8" x14ac:dyDescent="0.25">
      <c r="A52" s="1390"/>
      <c r="B52" s="1390"/>
      <c r="C52" s="1390"/>
      <c r="D52" s="1390"/>
      <c r="E52" s="1390"/>
      <c r="F52" s="1390"/>
      <c r="G52" s="1390"/>
      <c r="H52" s="1390"/>
    </row>
    <row r="53" spans="1:8" x14ac:dyDescent="0.25">
      <c r="A53" s="1390"/>
      <c r="B53" s="1390"/>
      <c r="C53" s="1390"/>
      <c r="D53" s="1390"/>
      <c r="E53" s="1390"/>
      <c r="F53" s="1390"/>
      <c r="G53" s="1390"/>
      <c r="H53" s="1390"/>
    </row>
    <row r="54" spans="1:8" x14ac:dyDescent="0.25">
      <c r="A54" s="1390"/>
      <c r="B54" s="1390"/>
      <c r="C54" s="1390"/>
      <c r="D54" s="1390"/>
      <c r="E54" s="1390"/>
      <c r="F54" s="1390"/>
      <c r="G54" s="1390"/>
      <c r="H54" s="1390"/>
    </row>
    <row r="55" spans="1:8" x14ac:dyDescent="0.25">
      <c r="A55" s="1390"/>
      <c r="B55" s="1390"/>
      <c r="C55" s="1390"/>
      <c r="D55" s="1390"/>
      <c r="E55" s="1390"/>
      <c r="F55" s="1390"/>
      <c r="G55" s="1390"/>
      <c r="H55" s="1390"/>
    </row>
    <row r="56" spans="1:8" x14ac:dyDescent="0.25">
      <c r="A56" s="1390"/>
      <c r="B56" s="1390"/>
      <c r="C56" s="1390"/>
      <c r="D56" s="1390"/>
      <c r="E56" s="1390"/>
      <c r="F56" s="1390"/>
      <c r="G56" s="1390"/>
      <c r="H56" s="1390"/>
    </row>
    <row r="57" spans="1:8" x14ac:dyDescent="0.25">
      <c r="A57" s="1390"/>
      <c r="B57" s="1390"/>
      <c r="C57" s="1390"/>
      <c r="D57" s="1390"/>
      <c r="E57" s="1390"/>
      <c r="F57" s="1390"/>
      <c r="G57" s="1390"/>
      <c r="H57" s="1390"/>
    </row>
    <row r="58" spans="1:8" x14ac:dyDescent="0.25">
      <c r="A58" s="1390"/>
      <c r="B58" s="1390"/>
      <c r="C58" s="1390"/>
      <c r="D58" s="1390"/>
      <c r="E58" s="1390"/>
      <c r="F58" s="1390"/>
      <c r="G58" s="1390"/>
      <c r="H58" s="1390"/>
    </row>
    <row r="59" spans="1:8" x14ac:dyDescent="0.25">
      <c r="A59" s="1390"/>
      <c r="B59" s="1390"/>
      <c r="C59" s="1390"/>
      <c r="D59" s="1390"/>
      <c r="E59" s="1390"/>
      <c r="F59" s="1390"/>
      <c r="G59" s="1390"/>
      <c r="H59" s="1390"/>
    </row>
    <row r="60" spans="1:8" x14ac:dyDescent="0.25">
      <c r="A60" s="1390"/>
      <c r="B60" s="1390"/>
      <c r="C60" s="1390"/>
      <c r="D60" s="1390"/>
      <c r="E60" s="1390"/>
      <c r="F60" s="1390"/>
      <c r="G60" s="1390"/>
      <c r="H60" s="1390"/>
    </row>
    <row r="61" spans="1:8" x14ac:dyDescent="0.25">
      <c r="A61" s="1390"/>
      <c r="B61" s="1390"/>
      <c r="C61" s="1390"/>
      <c r="D61" s="1390"/>
      <c r="E61" s="1390"/>
      <c r="F61" s="1390"/>
      <c r="G61" s="1390"/>
      <c r="H61" s="1390"/>
    </row>
    <row r="62" spans="1:8" x14ac:dyDescent="0.25">
      <c r="A62" s="1390"/>
      <c r="B62" s="1390"/>
      <c r="C62" s="1390"/>
      <c r="D62" s="1390"/>
      <c r="E62" s="1390"/>
      <c r="F62" s="1390"/>
      <c r="G62" s="1390"/>
      <c r="H62" s="1390"/>
    </row>
    <row r="63" spans="1:8" x14ac:dyDescent="0.25">
      <c r="A63" s="1390"/>
      <c r="B63" s="1390"/>
      <c r="C63" s="1390"/>
      <c r="D63" s="1390"/>
      <c r="E63" s="1390"/>
      <c r="F63" s="1390"/>
      <c r="G63" s="1390"/>
      <c r="H63" s="1390"/>
    </row>
    <row r="64" spans="1:8" x14ac:dyDescent="0.25">
      <c r="A64" s="1390"/>
      <c r="B64" s="1390"/>
      <c r="C64" s="1390"/>
      <c r="D64" s="1390"/>
      <c r="E64" s="1390"/>
      <c r="F64" s="1390"/>
      <c r="G64" s="1390"/>
      <c r="H64" s="1390"/>
    </row>
    <row r="65" spans="1:8" x14ac:dyDescent="0.25">
      <c r="A65" s="1390"/>
      <c r="B65" s="1390"/>
      <c r="C65" s="1390"/>
      <c r="D65" s="1390"/>
      <c r="E65" s="1390"/>
      <c r="F65" s="1390"/>
      <c r="G65" s="1390"/>
      <c r="H65" s="1390"/>
    </row>
    <row r="66" spans="1:8" x14ac:dyDescent="0.25">
      <c r="A66" s="1390"/>
      <c r="B66" s="1390"/>
      <c r="C66" s="1390"/>
      <c r="D66" s="1390"/>
      <c r="E66" s="1390"/>
      <c r="F66" s="1390"/>
      <c r="G66" s="1390"/>
      <c r="H66" s="1390"/>
    </row>
    <row r="67" spans="1:8" x14ac:dyDescent="0.25">
      <c r="A67" s="1390"/>
      <c r="B67" s="1390"/>
      <c r="C67" s="1390"/>
      <c r="D67" s="1390"/>
      <c r="E67" s="1390"/>
      <c r="F67" s="1390"/>
      <c r="G67" s="1390"/>
      <c r="H67" s="1390"/>
    </row>
    <row r="68" spans="1:8" x14ac:dyDescent="0.25">
      <c r="A68" s="1390"/>
      <c r="B68" s="1390"/>
      <c r="C68" s="1390"/>
      <c r="D68" s="1390"/>
      <c r="E68" s="1390"/>
      <c r="F68" s="1390"/>
      <c r="G68" s="1390"/>
      <c r="H68" s="1390"/>
    </row>
    <row r="69" spans="1:8" x14ac:dyDescent="0.25">
      <c r="A69" s="1390"/>
      <c r="B69" s="1390"/>
      <c r="C69" s="1390"/>
      <c r="D69" s="1390"/>
      <c r="E69" s="1390"/>
      <c r="F69" s="1390"/>
      <c r="G69" s="1390"/>
      <c r="H69" s="1390"/>
    </row>
    <row r="70" spans="1:8" x14ac:dyDescent="0.25">
      <c r="A70" s="1390"/>
      <c r="B70" s="1390"/>
      <c r="C70" s="1390"/>
      <c r="D70" s="1390"/>
      <c r="E70" s="1390"/>
      <c r="F70" s="1390"/>
      <c r="G70" s="1390"/>
      <c r="H70" s="1390"/>
    </row>
    <row r="71" spans="1:8" x14ac:dyDescent="0.25">
      <c r="A71" s="1390"/>
      <c r="B71" s="1390"/>
      <c r="C71" s="1390"/>
      <c r="D71" s="1390"/>
      <c r="E71" s="1390"/>
      <c r="F71" s="1390"/>
      <c r="G71" s="1390"/>
      <c r="H71" s="1390"/>
    </row>
    <row r="72" spans="1:8" x14ac:dyDescent="0.25">
      <c r="A72" s="1390"/>
      <c r="B72" s="1390"/>
      <c r="C72" s="1390"/>
      <c r="D72" s="1390"/>
      <c r="E72" s="1390"/>
      <c r="F72" s="1390"/>
      <c r="G72" s="1390"/>
      <c r="H72" s="1390"/>
    </row>
    <row r="73" spans="1:8" x14ac:dyDescent="0.25">
      <c r="A73" s="1390"/>
      <c r="B73" s="1390"/>
      <c r="C73" s="1390"/>
      <c r="D73" s="1390"/>
      <c r="E73" s="1390"/>
      <c r="F73" s="1390"/>
      <c r="G73" s="1390"/>
      <c r="H73" s="1390"/>
    </row>
    <row r="74" spans="1:8" x14ac:dyDescent="0.25">
      <c r="A74" s="1390"/>
      <c r="B74" s="1390"/>
      <c r="C74" s="1390"/>
      <c r="D74" s="1390"/>
      <c r="E74" s="1390"/>
      <c r="F74" s="1390"/>
      <c r="G74" s="1390"/>
      <c r="H74" s="1390"/>
    </row>
    <row r="75" spans="1:8" x14ac:dyDescent="0.25">
      <c r="A75" s="1390"/>
      <c r="B75" s="1390"/>
      <c r="C75" s="1390"/>
      <c r="D75" s="1390"/>
      <c r="E75" s="1390"/>
      <c r="F75" s="1390"/>
      <c r="G75" s="1390"/>
      <c r="H75" s="1390"/>
    </row>
    <row r="76" spans="1:8" x14ac:dyDescent="0.25">
      <c r="A76" s="1390"/>
      <c r="B76" s="1390"/>
      <c r="C76" s="1390"/>
      <c r="D76" s="1390"/>
      <c r="E76" s="1390"/>
      <c r="F76" s="1390"/>
      <c r="G76" s="1390"/>
      <c r="H76" s="1390"/>
    </row>
    <row r="77" spans="1:8" x14ac:dyDescent="0.25">
      <c r="A77" s="1390"/>
      <c r="B77" s="1390"/>
      <c r="C77" s="1390"/>
      <c r="D77" s="1390"/>
      <c r="E77" s="1390"/>
      <c r="F77" s="1390"/>
      <c r="G77" s="1390"/>
      <c r="H77" s="1390"/>
    </row>
    <row r="78" spans="1:8" x14ac:dyDescent="0.25">
      <c r="A78" s="1390"/>
      <c r="B78" s="1390"/>
      <c r="C78" s="1390"/>
      <c r="D78" s="1390"/>
      <c r="E78" s="1390"/>
      <c r="F78" s="1390"/>
      <c r="G78" s="1390"/>
      <c r="H78" s="1390"/>
    </row>
    <row r="79" spans="1:8" x14ac:dyDescent="0.25">
      <c r="A79" s="1390"/>
      <c r="B79" s="1390"/>
      <c r="C79" s="1390"/>
      <c r="D79" s="1390"/>
      <c r="E79" s="1390"/>
      <c r="F79" s="1390"/>
      <c r="G79" s="1390"/>
      <c r="H79" s="1390"/>
    </row>
    <row r="80" spans="1:8" x14ac:dyDescent="0.25">
      <c r="A80" s="1390"/>
      <c r="B80" s="1390"/>
      <c r="C80" s="1390"/>
      <c r="D80" s="1390"/>
      <c r="E80" s="1390"/>
      <c r="F80" s="1390"/>
      <c r="G80" s="1390"/>
      <c r="H80" s="1390"/>
    </row>
    <row r="81" spans="1:8" x14ac:dyDescent="0.25">
      <c r="A81" s="1390"/>
      <c r="B81" s="1390"/>
      <c r="C81" s="1390"/>
      <c r="D81" s="1390"/>
      <c r="E81" s="1390"/>
      <c r="F81" s="1390"/>
      <c r="G81" s="1390"/>
      <c r="H81" s="1390"/>
    </row>
    <row r="82" spans="1:8" x14ac:dyDescent="0.25">
      <c r="A82" s="1390"/>
      <c r="B82" s="1390"/>
      <c r="C82" s="1390"/>
      <c r="D82" s="1390"/>
      <c r="E82" s="1390"/>
      <c r="F82" s="1390"/>
      <c r="G82" s="1390"/>
      <c r="H82" s="1390"/>
    </row>
    <row r="83" spans="1:8" x14ac:dyDescent="0.25">
      <c r="A83" s="1390"/>
      <c r="B83" s="1390"/>
      <c r="C83" s="1390"/>
      <c r="D83" s="1390"/>
      <c r="E83" s="1390"/>
      <c r="F83" s="1390"/>
      <c r="G83" s="1390"/>
      <c r="H83" s="1390"/>
    </row>
    <row r="84" spans="1:8" x14ac:dyDescent="0.25">
      <c r="A84" s="1390"/>
      <c r="B84" s="1390"/>
      <c r="C84" s="1390"/>
      <c r="D84" s="1390"/>
      <c r="E84" s="1390"/>
      <c r="F84" s="1390"/>
      <c r="G84" s="1390"/>
      <c r="H84" s="1390"/>
    </row>
    <row r="85" spans="1:8" x14ac:dyDescent="0.25">
      <c r="A85" s="1390"/>
      <c r="B85" s="1390"/>
      <c r="C85" s="1390"/>
      <c r="D85" s="1390"/>
      <c r="E85" s="1390"/>
      <c r="F85" s="1390"/>
      <c r="G85" s="1390"/>
      <c r="H85" s="1390"/>
    </row>
    <row r="86" spans="1:8" x14ac:dyDescent="0.25">
      <c r="A86" s="1390"/>
      <c r="B86" s="1390"/>
      <c r="C86" s="1390"/>
      <c r="D86" s="1390"/>
      <c r="E86" s="1390"/>
      <c r="F86" s="1390"/>
      <c r="G86" s="1390"/>
      <c r="H86" s="1390"/>
    </row>
    <row r="87" spans="1:8" x14ac:dyDescent="0.25">
      <c r="A87" s="1390"/>
      <c r="B87" s="1390"/>
      <c r="C87" s="1390"/>
      <c r="D87" s="1390"/>
      <c r="E87" s="1390"/>
      <c r="F87" s="1390"/>
      <c r="G87" s="1390"/>
      <c r="H87" s="1390"/>
    </row>
    <row r="88" spans="1:8" x14ac:dyDescent="0.25">
      <c r="A88" s="1390"/>
      <c r="B88" s="1390"/>
      <c r="C88" s="1390"/>
      <c r="D88" s="1390"/>
      <c r="E88" s="1390"/>
      <c r="F88" s="1390"/>
      <c r="G88" s="1390"/>
      <c r="H88" s="1390"/>
    </row>
    <row r="89" spans="1:8" x14ac:dyDescent="0.25">
      <c r="A89" s="1390"/>
      <c r="B89" s="1390"/>
      <c r="C89" s="1390"/>
      <c r="D89" s="1390"/>
      <c r="E89" s="1390"/>
      <c r="F89" s="1390"/>
      <c r="G89" s="1390"/>
      <c r="H89" s="1390"/>
    </row>
    <row r="90" spans="1:8" x14ac:dyDescent="0.25">
      <c r="A90" s="1390"/>
      <c r="B90" s="1390"/>
      <c r="C90" s="1390"/>
      <c r="D90" s="1390"/>
      <c r="E90" s="1390"/>
      <c r="F90" s="1390"/>
      <c r="G90" s="1390"/>
      <c r="H90" s="1390"/>
    </row>
    <row r="91" spans="1:8" x14ac:dyDescent="0.25">
      <c r="A91" s="1390"/>
      <c r="B91" s="1390"/>
      <c r="C91" s="1390"/>
      <c r="D91" s="1390"/>
      <c r="E91" s="1390"/>
      <c r="F91" s="1390"/>
      <c r="G91" s="1390"/>
      <c r="H91" s="1390"/>
    </row>
    <row r="92" spans="1:8" x14ac:dyDescent="0.25">
      <c r="A92" s="1390"/>
      <c r="B92" s="1390"/>
      <c r="C92" s="1390"/>
      <c r="D92" s="1390"/>
      <c r="E92" s="1390"/>
      <c r="F92" s="1390"/>
      <c r="G92" s="1390"/>
      <c r="H92" s="1390"/>
    </row>
    <row r="93" spans="1:8" x14ac:dyDescent="0.25">
      <c r="A93" s="1390"/>
      <c r="B93" s="1390"/>
      <c r="C93" s="1390"/>
      <c r="D93" s="1390"/>
      <c r="E93" s="1390"/>
      <c r="F93" s="1390"/>
      <c r="G93" s="1390"/>
      <c r="H93" s="1390"/>
    </row>
    <row r="94" spans="1:8" x14ac:dyDescent="0.25">
      <c r="A94" s="1390"/>
      <c r="B94" s="1390"/>
      <c r="C94" s="1390"/>
      <c r="D94" s="1390"/>
      <c r="E94" s="1390"/>
      <c r="F94" s="1390"/>
      <c r="G94" s="1390"/>
      <c r="H94" s="1390"/>
    </row>
    <row r="95" spans="1:8" x14ac:dyDescent="0.25">
      <c r="A95" s="1390"/>
      <c r="B95" s="1390"/>
      <c r="C95" s="1390"/>
      <c r="D95" s="1390"/>
      <c r="E95" s="1390"/>
      <c r="F95" s="1390"/>
      <c r="G95" s="1390"/>
      <c r="H95" s="1390"/>
    </row>
    <row r="96" spans="1:8" x14ac:dyDescent="0.25">
      <c r="A96" s="1390"/>
      <c r="B96" s="1390"/>
      <c r="C96" s="1390"/>
      <c r="D96" s="1390"/>
      <c r="E96" s="1390"/>
      <c r="F96" s="1390"/>
      <c r="G96" s="1390"/>
      <c r="H96" s="1390"/>
    </row>
  </sheetData>
  <mergeCells count="7">
    <mergeCell ref="A27:E27"/>
    <mergeCell ref="D2:F2"/>
    <mergeCell ref="A3:H3"/>
    <mergeCell ref="A5:A6"/>
    <mergeCell ref="B5:B6"/>
    <mergeCell ref="C5:C6"/>
    <mergeCell ref="D5:H5"/>
  </mergeCells>
  <hyperlinks>
    <hyperlink ref="A1" location="Índice!A1" display="Voltar ao índice" xr:uid="{5F9A75C5-AD82-4C06-91A4-E2F68F87D7CB}"/>
  </hyperlinks>
  <pageMargins left="0.78740157480314965" right="0.78740157480314965" top="1.1811023622047245" bottom="0.78740157480314965" header="0" footer="0"/>
  <pageSetup paperSize="9" orientation="portrait" horizontalDpi="4294967292" verticalDpi="2400" r:id="rId1"/>
  <headerFooter alignWithMargins="0"/>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D544C2-7AC6-4F61-8BCF-DA6AB1D48606}">
  <dimension ref="A1:L338"/>
  <sheetViews>
    <sheetView showGridLines="0" workbookViewId="0">
      <selection activeCell="A2" sqref="A2:F2"/>
    </sheetView>
  </sheetViews>
  <sheetFormatPr defaultRowHeight="12.75" x14ac:dyDescent="0.25"/>
  <cols>
    <col min="1" max="1" width="27.7109375" style="1207" customWidth="1"/>
    <col min="2" max="2" width="8.5703125" style="1207" customWidth="1"/>
    <col min="3" max="3" width="8.42578125" style="1207" customWidth="1"/>
    <col min="4" max="4" width="8.140625" style="1207" customWidth="1"/>
    <col min="5" max="5" width="8.7109375" style="1207" customWidth="1"/>
    <col min="6" max="6" width="9.140625" style="1207"/>
    <col min="7" max="7" width="7.7109375" style="1207" customWidth="1"/>
    <col min="8" max="8" width="8.5703125" style="1207" customWidth="1"/>
    <col min="9" max="11" width="20.7109375" style="1207" customWidth="1"/>
    <col min="12" max="110" width="10.7109375" style="1207" customWidth="1"/>
    <col min="111" max="16384" width="9.140625" style="1207"/>
  </cols>
  <sheetData>
    <row r="1" spans="1:12" ht="15" customHeight="1" x14ac:dyDescent="0.25">
      <c r="A1" s="2027" t="s">
        <v>1926</v>
      </c>
    </row>
    <row r="2" spans="1:12" ht="15" customHeight="1" x14ac:dyDescent="0.25">
      <c r="A2" s="2244" t="s">
        <v>1387</v>
      </c>
      <c r="B2" s="2244"/>
      <c r="C2" s="2244"/>
      <c r="D2" s="2244"/>
      <c r="E2" s="2244"/>
      <c r="F2" s="2244"/>
      <c r="G2" s="1491"/>
    </row>
    <row r="3" spans="1:12" ht="23.25" customHeight="1" x14ac:dyDescent="0.25">
      <c r="A3" s="2246" t="s">
        <v>1386</v>
      </c>
      <c r="B3" s="2246"/>
      <c r="C3" s="2246"/>
      <c r="D3" s="2246"/>
      <c r="E3" s="2246"/>
      <c r="F3" s="2246"/>
      <c r="G3" s="2246"/>
      <c r="H3" s="2246"/>
    </row>
    <row r="4" spans="1:12" ht="12.95" customHeight="1" x14ac:dyDescent="0.25">
      <c r="A4" s="1413">
        <v>2020</v>
      </c>
      <c r="H4" s="1202" t="s">
        <v>736</v>
      </c>
      <c r="K4" s="1202"/>
    </row>
    <row r="5" spans="1:12" ht="33" customHeight="1" x14ac:dyDescent="0.25">
      <c r="A5" s="1497" t="s">
        <v>752</v>
      </c>
      <c r="B5" s="1498" t="s">
        <v>0</v>
      </c>
      <c r="C5" s="1498" t="s">
        <v>1385</v>
      </c>
      <c r="D5" s="1498" t="s">
        <v>1384</v>
      </c>
      <c r="E5" s="1498" t="s">
        <v>1383</v>
      </c>
      <c r="F5" s="1498" t="s">
        <v>1382</v>
      </c>
      <c r="G5" s="1498" t="s">
        <v>1381</v>
      </c>
      <c r="H5" s="1498" t="s">
        <v>1380</v>
      </c>
      <c r="I5" s="1412"/>
      <c r="J5" s="1412"/>
      <c r="K5" s="1412"/>
      <c r="L5" s="1412"/>
    </row>
    <row r="6" spans="1:12" s="1435" customFormat="1" ht="12.95" customHeight="1" x14ac:dyDescent="0.25"/>
    <row r="7" spans="1:12" s="1456" customFormat="1" ht="12.95" customHeight="1" x14ac:dyDescent="0.25">
      <c r="A7" s="1456" t="s">
        <v>390</v>
      </c>
      <c r="B7" s="1434">
        <f t="shared" ref="B7:H7" si="0">B9+B17+B19</f>
        <v>886</v>
      </c>
      <c r="C7" s="1434">
        <f t="shared" si="0"/>
        <v>27</v>
      </c>
      <c r="D7" s="1434">
        <f t="shared" si="0"/>
        <v>218</v>
      </c>
      <c r="E7" s="1434">
        <f t="shared" si="0"/>
        <v>63</v>
      </c>
      <c r="F7" s="1434">
        <f t="shared" si="0"/>
        <v>289</v>
      </c>
      <c r="G7" s="1434">
        <f t="shared" si="0"/>
        <v>197</v>
      </c>
      <c r="H7" s="1434">
        <f t="shared" si="0"/>
        <v>92</v>
      </c>
      <c r="I7" s="1433"/>
      <c r="J7" s="1433"/>
      <c r="K7" s="1433"/>
      <c r="L7" s="1433"/>
    </row>
    <row r="8" spans="1:12" s="1456" customFormat="1" ht="12.95" customHeight="1" x14ac:dyDescent="0.25">
      <c r="C8" s="1435"/>
      <c r="D8" s="1435"/>
      <c r="E8" s="1435"/>
      <c r="F8" s="1435"/>
      <c r="G8" s="1435"/>
      <c r="H8" s="1435"/>
      <c r="I8" s="1433"/>
      <c r="J8" s="1433"/>
      <c r="K8" s="1433"/>
      <c r="L8" s="1433"/>
    </row>
    <row r="9" spans="1:12" s="1456" customFormat="1" ht="12.95" customHeight="1" x14ac:dyDescent="0.25">
      <c r="A9" s="1456" t="s">
        <v>899</v>
      </c>
      <c r="B9" s="1434">
        <f t="shared" ref="B9:H9" si="1">SUM(B11:B15)</f>
        <v>833</v>
      </c>
      <c r="C9" s="1434">
        <f t="shared" si="1"/>
        <v>25</v>
      </c>
      <c r="D9" s="1434">
        <f t="shared" si="1"/>
        <v>210</v>
      </c>
      <c r="E9" s="1434">
        <f t="shared" si="1"/>
        <v>57</v>
      </c>
      <c r="F9" s="1434">
        <f t="shared" si="1"/>
        <v>271</v>
      </c>
      <c r="G9" s="1434">
        <f t="shared" si="1"/>
        <v>185</v>
      </c>
      <c r="H9" s="1434">
        <f t="shared" si="1"/>
        <v>85</v>
      </c>
      <c r="I9" s="1433"/>
      <c r="J9" s="1433"/>
      <c r="K9" s="1433"/>
      <c r="L9" s="1433"/>
    </row>
    <row r="10" spans="1:12" s="1456" customFormat="1" ht="12.95" customHeight="1" x14ac:dyDescent="0.25">
      <c r="C10" s="1435"/>
      <c r="D10" s="1435"/>
      <c r="E10" s="1435"/>
      <c r="F10" s="1435"/>
      <c r="G10" s="1435"/>
      <c r="H10" s="1435"/>
      <c r="I10" s="1433"/>
      <c r="J10" s="1433"/>
      <c r="K10" s="1433"/>
      <c r="L10" s="1433"/>
    </row>
    <row r="11" spans="1:12" s="1435" customFormat="1" ht="12.95" customHeight="1" x14ac:dyDescent="0.25">
      <c r="A11" s="1435" t="s">
        <v>943</v>
      </c>
      <c r="B11" s="1434">
        <v>223</v>
      </c>
      <c r="C11" s="1433">
        <v>5</v>
      </c>
      <c r="D11" s="1433">
        <v>49</v>
      </c>
      <c r="E11" s="1433">
        <v>19</v>
      </c>
      <c r="F11" s="1433">
        <v>74</v>
      </c>
      <c r="G11" s="1433">
        <v>46</v>
      </c>
      <c r="H11" s="1433">
        <v>30</v>
      </c>
      <c r="I11" s="1433"/>
      <c r="J11" s="1433"/>
      <c r="K11" s="1433"/>
      <c r="L11" s="1433"/>
    </row>
    <row r="12" spans="1:12" s="1435" customFormat="1" ht="12.95" customHeight="1" x14ac:dyDescent="0.25">
      <c r="A12" s="1435" t="s">
        <v>934</v>
      </c>
      <c r="B12" s="1434">
        <v>182</v>
      </c>
      <c r="C12" s="1433">
        <v>4</v>
      </c>
      <c r="D12" s="1433">
        <v>20</v>
      </c>
      <c r="E12" s="1433">
        <v>14</v>
      </c>
      <c r="F12" s="1433">
        <v>67</v>
      </c>
      <c r="G12" s="1433">
        <v>54</v>
      </c>
      <c r="H12" s="1433">
        <v>23</v>
      </c>
      <c r="I12" s="1433"/>
      <c r="J12" s="1434"/>
      <c r="K12" s="1434"/>
      <c r="L12" s="1434"/>
    </row>
    <row r="13" spans="1:12" s="1435" customFormat="1" ht="12.95" customHeight="1" x14ac:dyDescent="0.25">
      <c r="A13" s="1435" t="s">
        <v>1219</v>
      </c>
      <c r="B13" s="1434">
        <v>377</v>
      </c>
      <c r="C13" s="1433">
        <v>15</v>
      </c>
      <c r="D13" s="1433">
        <v>126</v>
      </c>
      <c r="E13" s="1433">
        <v>22</v>
      </c>
      <c r="F13" s="1433">
        <v>119</v>
      </c>
      <c r="G13" s="1433">
        <v>68</v>
      </c>
      <c r="H13" s="1433">
        <v>27</v>
      </c>
      <c r="I13" s="1433"/>
      <c r="J13" s="1513"/>
      <c r="K13" s="1513"/>
      <c r="L13" s="1513"/>
    </row>
    <row r="14" spans="1:12" s="1435" customFormat="1" ht="12.95" customHeight="1" x14ac:dyDescent="0.25">
      <c r="A14" s="1435" t="s">
        <v>924</v>
      </c>
      <c r="B14" s="1434">
        <v>36</v>
      </c>
      <c r="C14" s="1522">
        <v>0</v>
      </c>
      <c r="D14" s="1433">
        <v>9</v>
      </c>
      <c r="E14" s="1433">
        <v>2</v>
      </c>
      <c r="F14" s="1433">
        <v>8</v>
      </c>
      <c r="G14" s="1433">
        <v>12</v>
      </c>
      <c r="H14" s="1433">
        <v>5</v>
      </c>
      <c r="I14" s="1433"/>
    </row>
    <row r="15" spans="1:12" s="1435" customFormat="1" ht="12.95" customHeight="1" x14ac:dyDescent="0.25">
      <c r="A15" s="1435" t="s">
        <v>918</v>
      </c>
      <c r="B15" s="1434">
        <v>15</v>
      </c>
      <c r="C15" s="1522">
        <v>1</v>
      </c>
      <c r="D15" s="1433">
        <v>6</v>
      </c>
      <c r="E15" s="1522">
        <v>0</v>
      </c>
      <c r="F15" s="1433">
        <v>3</v>
      </c>
      <c r="G15" s="1433">
        <v>5</v>
      </c>
      <c r="H15" s="1522">
        <v>0</v>
      </c>
      <c r="I15" s="1433"/>
    </row>
    <row r="16" spans="1:12" s="1435" customFormat="1" ht="12.95" customHeight="1" x14ac:dyDescent="0.25">
      <c r="B16" s="1456"/>
      <c r="I16" s="1433"/>
    </row>
    <row r="17" spans="1:9" s="1456" customFormat="1" ht="12.95" customHeight="1" x14ac:dyDescent="0.25">
      <c r="A17" s="1456" t="s">
        <v>952</v>
      </c>
      <c r="B17" s="1434">
        <v>26</v>
      </c>
      <c r="C17" s="1522">
        <v>1</v>
      </c>
      <c r="D17" s="1434">
        <v>4</v>
      </c>
      <c r="E17" s="1522">
        <v>3</v>
      </c>
      <c r="F17" s="1434">
        <v>4</v>
      </c>
      <c r="G17" s="1434">
        <v>9</v>
      </c>
      <c r="H17" s="1434">
        <v>5</v>
      </c>
      <c r="I17" s="1433"/>
    </row>
    <row r="18" spans="1:9" s="1456" customFormat="1" ht="12.95" customHeight="1" x14ac:dyDescent="0.25">
      <c r="I18" s="1433"/>
    </row>
    <row r="19" spans="1:9" s="1456" customFormat="1" ht="12.95" customHeight="1" x14ac:dyDescent="0.25">
      <c r="A19" s="1456" t="s">
        <v>871</v>
      </c>
      <c r="B19" s="1434">
        <v>27</v>
      </c>
      <c r="C19" s="1510">
        <v>1</v>
      </c>
      <c r="D19" s="1434">
        <v>4</v>
      </c>
      <c r="E19" s="1434">
        <v>3</v>
      </c>
      <c r="F19" s="1434">
        <v>14</v>
      </c>
      <c r="G19" s="1434">
        <v>3</v>
      </c>
      <c r="H19" s="1509">
        <v>2</v>
      </c>
      <c r="I19" s="1433"/>
    </row>
    <row r="20" spans="1:9" s="1456" customFormat="1" ht="6.95" customHeight="1" thickBot="1" x14ac:dyDescent="0.3">
      <c r="A20" s="1495"/>
      <c r="B20" s="1495"/>
      <c r="C20" s="1514"/>
      <c r="D20" s="1495"/>
      <c r="E20" s="1495"/>
      <c r="F20" s="1495"/>
      <c r="G20" s="1495"/>
      <c r="H20" s="1495"/>
    </row>
    <row r="21" spans="1:9" s="1456" customFormat="1" ht="3.75" customHeight="1" thickTop="1" x14ac:dyDescent="0.25">
      <c r="C21" s="1515"/>
    </row>
    <row r="22" spans="1:9" s="1394" customFormat="1" ht="12.95" customHeight="1" x14ac:dyDescent="0.25">
      <c r="A22" s="2252" t="s">
        <v>1246</v>
      </c>
      <c r="B22" s="2252"/>
      <c r="C22" s="2252"/>
      <c r="D22" s="2252"/>
      <c r="E22" s="2252"/>
    </row>
    <row r="23" spans="1:9" s="1435" customFormat="1" ht="9" customHeight="1" x14ac:dyDescent="0.25">
      <c r="B23" s="1433"/>
      <c r="C23" s="1433"/>
      <c r="D23" s="1433"/>
      <c r="E23" s="1433"/>
    </row>
    <row r="24" spans="1:9" s="1435" customFormat="1" ht="9.9499999999999993" customHeight="1" x14ac:dyDescent="0.25">
      <c r="A24" s="1106" t="s">
        <v>280</v>
      </c>
    </row>
    <row r="25" spans="1:9" s="1435" customFormat="1" ht="15" customHeight="1" x14ac:dyDescent="0.25">
      <c r="A25" s="1404" t="s">
        <v>1239</v>
      </c>
    </row>
    <row r="26" spans="1:9" s="1435" customFormat="1" ht="15" customHeight="1" x14ac:dyDescent="0.25">
      <c r="B26" s="1433"/>
      <c r="C26" s="1433"/>
      <c r="D26" s="1433"/>
      <c r="E26" s="1433"/>
    </row>
    <row r="27" spans="1:9" s="1435" customFormat="1" ht="15" customHeight="1" x14ac:dyDescent="0.25">
      <c r="B27" s="1433"/>
      <c r="C27" s="1433"/>
      <c r="D27" s="1433"/>
      <c r="E27" s="1433"/>
    </row>
    <row r="28" spans="1:9" s="1435" customFormat="1" ht="15" customHeight="1" x14ac:dyDescent="0.25">
      <c r="B28" s="1433"/>
      <c r="C28" s="1433"/>
      <c r="D28" s="1433"/>
      <c r="E28" s="1433"/>
    </row>
    <row r="29" spans="1:9" s="1435" customFormat="1" ht="15" customHeight="1" x14ac:dyDescent="0.25">
      <c r="B29" s="1433"/>
      <c r="C29" s="1433"/>
      <c r="D29" s="1433"/>
      <c r="E29" s="1433"/>
    </row>
    <row r="30" spans="1:9" s="1435" customFormat="1" ht="15" customHeight="1" x14ac:dyDescent="0.25">
      <c r="B30" s="1433"/>
      <c r="C30" s="1433"/>
      <c r="D30" s="1433"/>
      <c r="E30" s="1433"/>
    </row>
    <row r="31" spans="1:9" s="1435" customFormat="1" ht="9.9499999999999993" customHeight="1" x14ac:dyDescent="0.25"/>
    <row r="32" spans="1:9" s="1435" customFormat="1" ht="15" customHeight="1" x14ac:dyDescent="0.25"/>
    <row r="33" s="1435" customFormat="1" ht="15" customHeight="1" x14ac:dyDescent="0.25"/>
    <row r="34" s="1435" customFormat="1" ht="20.100000000000001" customHeight="1" x14ac:dyDescent="0.25"/>
    <row r="35" ht="20.100000000000001" customHeight="1" x14ac:dyDescent="0.25"/>
    <row r="36" ht="20.100000000000001" customHeight="1" x14ac:dyDescent="0.25"/>
    <row r="37" ht="20.100000000000001" customHeight="1" x14ac:dyDescent="0.25"/>
    <row r="38" ht="20.100000000000001" customHeight="1" x14ac:dyDescent="0.25"/>
    <row r="39" ht="20.100000000000001" customHeight="1" x14ac:dyDescent="0.25"/>
    <row r="40" ht="20.100000000000001" customHeight="1" x14ac:dyDescent="0.25"/>
    <row r="41" ht="20.100000000000001" customHeight="1" x14ac:dyDescent="0.25"/>
    <row r="42" ht="20.100000000000001" customHeight="1" x14ac:dyDescent="0.25"/>
    <row r="43" ht="20.100000000000001" customHeight="1" x14ac:dyDescent="0.25"/>
    <row r="44" ht="20.100000000000001" customHeight="1" x14ac:dyDescent="0.25"/>
    <row r="45" ht="20.100000000000001" customHeight="1" x14ac:dyDescent="0.25"/>
    <row r="46" ht="20.100000000000001" customHeight="1" x14ac:dyDescent="0.25"/>
    <row r="47" ht="20.100000000000001" customHeight="1" x14ac:dyDescent="0.25"/>
    <row r="48" ht="20.100000000000001" customHeight="1" x14ac:dyDescent="0.25"/>
    <row r="49" ht="20.100000000000001" customHeight="1" x14ac:dyDescent="0.25"/>
    <row r="50" ht="20.100000000000001" customHeight="1" x14ac:dyDescent="0.25"/>
    <row r="51" ht="20.100000000000001" customHeight="1" x14ac:dyDescent="0.25"/>
    <row r="52" ht="20.100000000000001" customHeight="1" x14ac:dyDescent="0.25"/>
    <row r="53" ht="20.100000000000001" customHeight="1" x14ac:dyDescent="0.25"/>
    <row r="54" ht="20.100000000000001" customHeight="1" x14ac:dyDescent="0.25"/>
    <row r="55" ht="20.100000000000001" customHeight="1" x14ac:dyDescent="0.25"/>
    <row r="56" ht="20.100000000000001" customHeight="1" x14ac:dyDescent="0.25"/>
    <row r="57" ht="20.100000000000001" customHeight="1" x14ac:dyDescent="0.25"/>
    <row r="58" ht="20.100000000000001" customHeight="1" x14ac:dyDescent="0.25"/>
    <row r="59" ht="20.100000000000001" customHeight="1" x14ac:dyDescent="0.25"/>
    <row r="60" ht="20.100000000000001" customHeight="1" x14ac:dyDescent="0.25"/>
    <row r="61" ht="20.100000000000001" customHeight="1" x14ac:dyDescent="0.25"/>
    <row r="62" ht="20.100000000000001" customHeight="1" x14ac:dyDescent="0.25"/>
    <row r="63" ht="20.100000000000001" customHeight="1" x14ac:dyDescent="0.25"/>
    <row r="64" ht="20.100000000000001" customHeight="1" x14ac:dyDescent="0.25"/>
    <row r="65" ht="20.100000000000001" customHeight="1" x14ac:dyDescent="0.25"/>
    <row r="66" ht="20.100000000000001" customHeight="1" x14ac:dyDescent="0.25"/>
    <row r="67" ht="20.100000000000001" customHeight="1" x14ac:dyDescent="0.25"/>
    <row r="68" ht="20.100000000000001" customHeight="1" x14ac:dyDescent="0.25"/>
    <row r="69" ht="20.100000000000001" customHeight="1" x14ac:dyDescent="0.25"/>
    <row r="70" ht="20.100000000000001" customHeight="1" x14ac:dyDescent="0.25"/>
    <row r="71" ht="20.100000000000001" customHeight="1" x14ac:dyDescent="0.25"/>
    <row r="72" ht="20.100000000000001" customHeight="1" x14ac:dyDescent="0.25"/>
    <row r="73" ht="20.100000000000001" customHeight="1" x14ac:dyDescent="0.25"/>
    <row r="74" ht="20.100000000000001" customHeight="1" x14ac:dyDescent="0.25"/>
    <row r="75" ht="20.100000000000001" customHeight="1" x14ac:dyDescent="0.25"/>
    <row r="76" ht="20.100000000000001" customHeight="1" x14ac:dyDescent="0.25"/>
    <row r="77" ht="20.100000000000001" customHeight="1" x14ac:dyDescent="0.25"/>
    <row r="78" ht="20.100000000000001" customHeight="1" x14ac:dyDescent="0.25"/>
    <row r="79" ht="20.100000000000001" customHeight="1" x14ac:dyDescent="0.25"/>
    <row r="80" ht="20.100000000000001" customHeight="1" x14ac:dyDescent="0.25"/>
    <row r="81" ht="20.100000000000001" customHeight="1" x14ac:dyDescent="0.25"/>
    <row r="82" ht="20.100000000000001" customHeight="1" x14ac:dyDescent="0.25"/>
    <row r="83" ht="20.100000000000001" customHeight="1" x14ac:dyDescent="0.25"/>
    <row r="84" ht="20.100000000000001" customHeight="1" x14ac:dyDescent="0.25"/>
    <row r="85" ht="20.100000000000001" customHeight="1" x14ac:dyDescent="0.25"/>
    <row r="86" ht="20.100000000000001" customHeight="1" x14ac:dyDescent="0.25"/>
    <row r="87" ht="20.100000000000001" customHeight="1" x14ac:dyDescent="0.25"/>
    <row r="88" ht="20.100000000000001" customHeight="1" x14ac:dyDescent="0.25"/>
    <row r="89" ht="20.100000000000001" customHeight="1" x14ac:dyDescent="0.25"/>
    <row r="90" ht="20.100000000000001" customHeight="1" x14ac:dyDescent="0.25"/>
    <row r="91" ht="20.100000000000001" customHeight="1" x14ac:dyDescent="0.25"/>
    <row r="92" ht="20.100000000000001" customHeight="1" x14ac:dyDescent="0.25"/>
    <row r="93" ht="20.100000000000001" customHeight="1" x14ac:dyDescent="0.25"/>
    <row r="94" ht="20.100000000000001" customHeight="1" x14ac:dyDescent="0.25"/>
    <row r="95" ht="20.100000000000001" customHeight="1" x14ac:dyDescent="0.25"/>
    <row r="96" ht="20.100000000000001" customHeight="1" x14ac:dyDescent="0.25"/>
    <row r="97" ht="20.100000000000001" customHeight="1" x14ac:dyDescent="0.25"/>
    <row r="98" ht="20.100000000000001" customHeight="1" x14ac:dyDescent="0.25"/>
    <row r="99" ht="20.100000000000001" customHeight="1" x14ac:dyDescent="0.25"/>
    <row r="100" ht="20.100000000000001" customHeight="1" x14ac:dyDescent="0.25"/>
    <row r="101" ht="20.100000000000001" customHeight="1" x14ac:dyDescent="0.25"/>
    <row r="102" ht="20.100000000000001" customHeight="1" x14ac:dyDescent="0.25"/>
    <row r="103" ht="20.100000000000001" customHeight="1" x14ac:dyDescent="0.25"/>
    <row r="104" ht="20.100000000000001" customHeight="1" x14ac:dyDescent="0.25"/>
    <row r="105" ht="20.100000000000001" customHeight="1" x14ac:dyDescent="0.25"/>
    <row r="106" ht="20.100000000000001" customHeight="1" x14ac:dyDescent="0.25"/>
    <row r="107" ht="20.100000000000001" customHeight="1" x14ac:dyDescent="0.25"/>
    <row r="108" ht="20.100000000000001" customHeight="1" x14ac:dyDescent="0.25"/>
    <row r="109" ht="20.100000000000001" customHeight="1" x14ac:dyDescent="0.25"/>
    <row r="110" ht="20.100000000000001" customHeight="1" x14ac:dyDescent="0.25"/>
    <row r="111" ht="20.100000000000001" customHeight="1" x14ac:dyDescent="0.25"/>
    <row r="112" ht="20.100000000000001" customHeight="1" x14ac:dyDescent="0.25"/>
    <row r="113" ht="20.100000000000001" customHeight="1" x14ac:dyDescent="0.25"/>
    <row r="114" ht="20.100000000000001" customHeight="1" x14ac:dyDescent="0.25"/>
    <row r="115" ht="20.100000000000001" customHeight="1" x14ac:dyDescent="0.25"/>
    <row r="116" ht="20.100000000000001" customHeight="1" x14ac:dyDescent="0.25"/>
    <row r="117" ht="20.100000000000001" customHeight="1" x14ac:dyDescent="0.25"/>
    <row r="118" ht="20.100000000000001" customHeight="1" x14ac:dyDescent="0.25"/>
    <row r="119" ht="20.100000000000001" customHeight="1" x14ac:dyDescent="0.25"/>
    <row r="120" ht="20.100000000000001" customHeight="1" x14ac:dyDescent="0.25"/>
    <row r="121" ht="20.100000000000001" customHeight="1" x14ac:dyDescent="0.25"/>
    <row r="122" ht="20.100000000000001" customHeight="1" x14ac:dyDescent="0.25"/>
    <row r="123" ht="20.100000000000001" customHeight="1" x14ac:dyDescent="0.25"/>
    <row r="124" ht="20.100000000000001" customHeight="1" x14ac:dyDescent="0.25"/>
    <row r="125" ht="20.100000000000001" customHeight="1" x14ac:dyDescent="0.25"/>
    <row r="126" ht="20.100000000000001" customHeight="1" x14ac:dyDescent="0.25"/>
    <row r="127" ht="20.100000000000001" customHeight="1" x14ac:dyDescent="0.25"/>
    <row r="128" ht="20.100000000000001" customHeight="1" x14ac:dyDescent="0.25"/>
    <row r="129" ht="20.100000000000001" customHeight="1" x14ac:dyDescent="0.25"/>
    <row r="130" ht="20.100000000000001" customHeight="1" x14ac:dyDescent="0.25"/>
    <row r="131" ht="20.100000000000001" customHeight="1" x14ac:dyDescent="0.25"/>
    <row r="132" ht="20.100000000000001" customHeight="1" x14ac:dyDescent="0.25"/>
    <row r="133" ht="20.100000000000001" customHeight="1" x14ac:dyDescent="0.25"/>
    <row r="134" ht="20.100000000000001" customHeight="1" x14ac:dyDescent="0.25"/>
    <row r="135" ht="20.100000000000001" customHeight="1" x14ac:dyDescent="0.25"/>
    <row r="136" ht="20.100000000000001" customHeight="1" x14ac:dyDescent="0.25"/>
    <row r="137" ht="20.100000000000001" customHeight="1" x14ac:dyDescent="0.25"/>
    <row r="138" ht="20.100000000000001" customHeight="1" x14ac:dyDescent="0.25"/>
    <row r="139" ht="20.100000000000001" customHeight="1" x14ac:dyDescent="0.25"/>
    <row r="140" ht="20.100000000000001" customHeight="1" x14ac:dyDescent="0.25"/>
    <row r="141" ht="20.100000000000001" customHeight="1" x14ac:dyDescent="0.25"/>
    <row r="142" ht="20.100000000000001" customHeight="1" x14ac:dyDescent="0.25"/>
    <row r="143" ht="20.100000000000001" customHeight="1" x14ac:dyDescent="0.25"/>
    <row r="144" ht="20.100000000000001" customHeight="1" x14ac:dyDescent="0.25"/>
    <row r="145" ht="20.100000000000001" customHeight="1" x14ac:dyDescent="0.25"/>
    <row r="146" ht="20.100000000000001" customHeight="1" x14ac:dyDescent="0.25"/>
    <row r="147" ht="20.100000000000001" customHeight="1" x14ac:dyDescent="0.25"/>
    <row r="148" ht="20.100000000000001" customHeight="1" x14ac:dyDescent="0.25"/>
    <row r="149" ht="20.100000000000001" customHeight="1" x14ac:dyDescent="0.25"/>
    <row r="150" ht="20.100000000000001" customHeight="1" x14ac:dyDescent="0.25"/>
    <row r="151" ht="20.100000000000001" customHeight="1" x14ac:dyDescent="0.25"/>
    <row r="152" ht="20.100000000000001" customHeight="1" x14ac:dyDescent="0.25"/>
    <row r="153" ht="20.100000000000001" customHeight="1" x14ac:dyDescent="0.25"/>
    <row r="154" ht="20.100000000000001" customHeight="1" x14ac:dyDescent="0.25"/>
    <row r="155" ht="20.100000000000001" customHeight="1" x14ac:dyDescent="0.25"/>
    <row r="156" ht="20.100000000000001" customHeight="1" x14ac:dyDescent="0.25"/>
    <row r="157" ht="20.100000000000001" customHeight="1" x14ac:dyDescent="0.25"/>
    <row r="158" ht="20.100000000000001" customHeight="1" x14ac:dyDescent="0.25"/>
    <row r="159" ht="20.100000000000001" customHeight="1" x14ac:dyDescent="0.25"/>
    <row r="160" ht="20.100000000000001" customHeight="1" x14ac:dyDescent="0.25"/>
    <row r="161" s="1207" customFormat="1" ht="20.100000000000001" customHeight="1" x14ac:dyDescent="0.25"/>
    <row r="162" s="1207" customFormat="1" ht="20.100000000000001" customHeight="1" x14ac:dyDescent="0.25"/>
    <row r="163" s="1207" customFormat="1" ht="20.100000000000001" customHeight="1" x14ac:dyDescent="0.25"/>
    <row r="164" s="1207" customFormat="1" ht="20.100000000000001" customHeight="1" x14ac:dyDescent="0.25"/>
    <row r="165" s="1207" customFormat="1" ht="20.100000000000001" customHeight="1" x14ac:dyDescent="0.25"/>
    <row r="166" s="1207" customFormat="1" ht="20.100000000000001" customHeight="1" x14ac:dyDescent="0.25"/>
    <row r="167" s="1207" customFormat="1" ht="20.100000000000001" customHeight="1" x14ac:dyDescent="0.25"/>
    <row r="168" s="1207" customFormat="1" ht="20.100000000000001" customHeight="1" x14ac:dyDescent="0.25"/>
    <row r="169" s="1207" customFormat="1" ht="20.100000000000001" customHeight="1" x14ac:dyDescent="0.25"/>
    <row r="170" s="1207" customFormat="1" ht="20.100000000000001" customHeight="1" x14ac:dyDescent="0.25"/>
    <row r="171" s="1207" customFormat="1" ht="20.100000000000001" customHeight="1" x14ac:dyDescent="0.25"/>
    <row r="172" s="1207" customFormat="1" ht="20.100000000000001" customHeight="1" x14ac:dyDescent="0.25"/>
    <row r="173" s="1207" customFormat="1" ht="20.100000000000001" customHeight="1" x14ac:dyDescent="0.25"/>
    <row r="174" s="1207" customFormat="1" ht="20.100000000000001" customHeight="1" x14ac:dyDescent="0.25"/>
    <row r="175" s="1207" customFormat="1" ht="20.100000000000001" customHeight="1" x14ac:dyDescent="0.25"/>
    <row r="176" s="1207" customFormat="1" ht="20.100000000000001" customHeight="1" x14ac:dyDescent="0.25"/>
    <row r="177" s="1207" customFormat="1" ht="20.100000000000001" customHeight="1" x14ac:dyDescent="0.25"/>
    <row r="178" s="1207" customFormat="1" ht="20.100000000000001" customHeight="1" x14ac:dyDescent="0.25"/>
    <row r="179" s="1207" customFormat="1" ht="20.100000000000001" customHeight="1" x14ac:dyDescent="0.25"/>
    <row r="180" s="1207" customFormat="1" ht="20.100000000000001" customHeight="1" x14ac:dyDescent="0.25"/>
    <row r="181" s="1207" customFormat="1" ht="20.100000000000001" customHeight="1" x14ac:dyDescent="0.25"/>
    <row r="182" s="1207" customFormat="1" ht="20.100000000000001" customHeight="1" x14ac:dyDescent="0.25"/>
    <row r="183" s="1207" customFormat="1" ht="20.100000000000001" customHeight="1" x14ac:dyDescent="0.25"/>
    <row r="184" s="1207" customFormat="1" ht="20.100000000000001" customHeight="1" x14ac:dyDescent="0.25"/>
    <row r="185" s="1207" customFormat="1" ht="20.100000000000001" customHeight="1" x14ac:dyDescent="0.25"/>
    <row r="186" s="1207" customFormat="1" ht="20.100000000000001" customHeight="1" x14ac:dyDescent="0.25"/>
    <row r="187" s="1207" customFormat="1" ht="20.100000000000001" customHeight="1" x14ac:dyDescent="0.25"/>
    <row r="188" s="1207" customFormat="1" ht="20.100000000000001" customHeight="1" x14ac:dyDescent="0.25"/>
    <row r="189" s="1207" customFormat="1" ht="20.100000000000001" customHeight="1" x14ac:dyDescent="0.25"/>
    <row r="190" s="1207" customFormat="1" ht="20.100000000000001" customHeight="1" x14ac:dyDescent="0.25"/>
    <row r="191" s="1207" customFormat="1" ht="20.100000000000001" customHeight="1" x14ac:dyDescent="0.25"/>
    <row r="192" s="1207" customFormat="1" ht="20.100000000000001" customHeight="1" x14ac:dyDescent="0.25"/>
    <row r="193" s="1207" customFormat="1" ht="20.100000000000001" customHeight="1" x14ac:dyDescent="0.25"/>
    <row r="194" s="1207" customFormat="1" ht="20.100000000000001" customHeight="1" x14ac:dyDescent="0.25"/>
    <row r="195" s="1207" customFormat="1" ht="20.100000000000001" customHeight="1" x14ac:dyDescent="0.25"/>
    <row r="196" s="1207" customFormat="1" ht="20.100000000000001" customHeight="1" x14ac:dyDescent="0.25"/>
    <row r="197" s="1207" customFormat="1" ht="20.100000000000001" customHeight="1" x14ac:dyDescent="0.25"/>
    <row r="198" s="1207" customFormat="1" ht="20.100000000000001" customHeight="1" x14ac:dyDescent="0.25"/>
    <row r="199" s="1207" customFormat="1" ht="20.100000000000001" customHeight="1" x14ac:dyDescent="0.25"/>
    <row r="200" s="1207" customFormat="1" ht="20.100000000000001" customHeight="1" x14ac:dyDescent="0.25"/>
    <row r="201" s="1207" customFormat="1" ht="20.100000000000001" customHeight="1" x14ac:dyDescent="0.25"/>
    <row r="202" s="1207" customFormat="1" ht="20.100000000000001" customHeight="1" x14ac:dyDescent="0.25"/>
    <row r="203" s="1207" customFormat="1" ht="20.100000000000001" customHeight="1" x14ac:dyDescent="0.25"/>
    <row r="204" s="1207" customFormat="1" ht="20.100000000000001" customHeight="1" x14ac:dyDescent="0.25"/>
    <row r="205" s="1207" customFormat="1" ht="20.100000000000001" customHeight="1" x14ac:dyDescent="0.25"/>
    <row r="206" s="1207" customFormat="1" ht="20.100000000000001" customHeight="1" x14ac:dyDescent="0.25"/>
    <row r="207" s="1207" customFormat="1" ht="20.100000000000001" customHeight="1" x14ac:dyDescent="0.25"/>
    <row r="208" s="1207" customFormat="1" ht="20.100000000000001" customHeight="1" x14ac:dyDescent="0.25"/>
    <row r="209" s="1207" customFormat="1" ht="20.100000000000001" customHeight="1" x14ac:dyDescent="0.25"/>
    <row r="210" s="1207" customFormat="1" ht="20.100000000000001" customHeight="1" x14ac:dyDescent="0.25"/>
    <row r="211" s="1207" customFormat="1" ht="20.100000000000001" customHeight="1" x14ac:dyDescent="0.25"/>
    <row r="212" s="1207" customFormat="1" ht="20.100000000000001" customHeight="1" x14ac:dyDescent="0.25"/>
    <row r="213" s="1207" customFormat="1" ht="20.100000000000001" customHeight="1" x14ac:dyDescent="0.25"/>
    <row r="214" s="1207" customFormat="1" ht="20.100000000000001" customHeight="1" x14ac:dyDescent="0.25"/>
    <row r="215" s="1207" customFormat="1" ht="20.100000000000001" customHeight="1" x14ac:dyDescent="0.25"/>
    <row r="216" s="1207" customFormat="1" ht="20.100000000000001" customHeight="1" x14ac:dyDescent="0.25"/>
    <row r="217" s="1207" customFormat="1" ht="20.100000000000001" customHeight="1" x14ac:dyDescent="0.25"/>
    <row r="218" s="1207" customFormat="1" ht="20.100000000000001" customHeight="1" x14ac:dyDescent="0.25"/>
    <row r="219" s="1207" customFormat="1" ht="20.100000000000001" customHeight="1" x14ac:dyDescent="0.25"/>
    <row r="220" s="1207" customFormat="1" ht="20.100000000000001" customHeight="1" x14ac:dyDescent="0.25"/>
    <row r="221" s="1207" customFormat="1" ht="20.100000000000001" customHeight="1" x14ac:dyDescent="0.25"/>
    <row r="222" s="1207" customFormat="1" ht="20.100000000000001" customHeight="1" x14ac:dyDescent="0.25"/>
    <row r="223" s="1207" customFormat="1" ht="20.100000000000001" customHeight="1" x14ac:dyDescent="0.25"/>
    <row r="224" s="1207" customFormat="1" ht="20.100000000000001" customHeight="1" x14ac:dyDescent="0.25"/>
    <row r="225" s="1207" customFormat="1" ht="20.100000000000001" customHeight="1" x14ac:dyDescent="0.25"/>
    <row r="226" s="1207" customFormat="1" ht="20.100000000000001" customHeight="1" x14ac:dyDescent="0.25"/>
    <row r="227" s="1207" customFormat="1" ht="20.100000000000001" customHeight="1" x14ac:dyDescent="0.25"/>
    <row r="228" s="1207" customFormat="1" ht="20.100000000000001" customHeight="1" x14ac:dyDescent="0.25"/>
    <row r="229" s="1207" customFormat="1" ht="20.100000000000001" customHeight="1" x14ac:dyDescent="0.25"/>
    <row r="230" s="1207" customFormat="1" ht="20.100000000000001" customHeight="1" x14ac:dyDescent="0.25"/>
    <row r="231" s="1207" customFormat="1" ht="20.100000000000001" customHeight="1" x14ac:dyDescent="0.25"/>
    <row r="232" s="1207" customFormat="1" ht="20.100000000000001" customHeight="1" x14ac:dyDescent="0.25"/>
    <row r="233" s="1207" customFormat="1" ht="20.100000000000001" customHeight="1" x14ac:dyDescent="0.25"/>
    <row r="234" s="1207" customFormat="1" ht="20.100000000000001" customHeight="1" x14ac:dyDescent="0.25"/>
    <row r="235" s="1207" customFormat="1" ht="20.100000000000001" customHeight="1" x14ac:dyDescent="0.25"/>
    <row r="236" s="1207" customFormat="1" ht="20.100000000000001" customHeight="1" x14ac:dyDescent="0.25"/>
    <row r="237" s="1207" customFormat="1" ht="20.100000000000001" customHeight="1" x14ac:dyDescent="0.25"/>
    <row r="238" s="1207" customFormat="1" ht="20.100000000000001" customHeight="1" x14ac:dyDescent="0.25"/>
    <row r="239" s="1207" customFormat="1" ht="20.100000000000001" customHeight="1" x14ac:dyDescent="0.25"/>
    <row r="240" s="1207" customFormat="1" ht="20.100000000000001" customHeight="1" x14ac:dyDescent="0.25"/>
    <row r="241" s="1207" customFormat="1" ht="20.100000000000001" customHeight="1" x14ac:dyDescent="0.25"/>
    <row r="242" s="1207" customFormat="1" ht="20.100000000000001" customHeight="1" x14ac:dyDescent="0.25"/>
    <row r="243" s="1207" customFormat="1" ht="20.100000000000001" customHeight="1" x14ac:dyDescent="0.25"/>
    <row r="244" s="1207" customFormat="1" ht="20.100000000000001" customHeight="1" x14ac:dyDescent="0.25"/>
    <row r="245" s="1207" customFormat="1" ht="20.100000000000001" customHeight="1" x14ac:dyDescent="0.25"/>
    <row r="246" s="1207" customFormat="1" ht="20.100000000000001" customHeight="1" x14ac:dyDescent="0.25"/>
    <row r="247" s="1207" customFormat="1" ht="20.100000000000001" customHeight="1" x14ac:dyDescent="0.25"/>
    <row r="248" s="1207" customFormat="1" ht="20.100000000000001" customHeight="1" x14ac:dyDescent="0.25"/>
    <row r="249" s="1207" customFormat="1" ht="20.100000000000001" customHeight="1" x14ac:dyDescent="0.25"/>
    <row r="250" s="1207" customFormat="1" ht="20.100000000000001" customHeight="1" x14ac:dyDescent="0.25"/>
    <row r="251" s="1207" customFormat="1" ht="20.100000000000001" customHeight="1" x14ac:dyDescent="0.25"/>
    <row r="252" s="1207" customFormat="1" ht="20.100000000000001" customHeight="1" x14ac:dyDescent="0.25"/>
    <row r="253" s="1207" customFormat="1" ht="20.100000000000001" customHeight="1" x14ac:dyDescent="0.25"/>
    <row r="254" s="1207" customFormat="1" ht="20.100000000000001" customHeight="1" x14ac:dyDescent="0.25"/>
    <row r="255" s="1207" customFormat="1" ht="20.100000000000001" customHeight="1" x14ac:dyDescent="0.25"/>
    <row r="256" s="1207" customFormat="1" ht="20.100000000000001" customHeight="1" x14ac:dyDescent="0.25"/>
    <row r="257" s="1207" customFormat="1" ht="20.100000000000001" customHeight="1" x14ac:dyDescent="0.25"/>
    <row r="258" s="1207" customFormat="1" ht="20.100000000000001" customHeight="1" x14ac:dyDescent="0.25"/>
    <row r="259" s="1207" customFormat="1" ht="20.100000000000001" customHeight="1" x14ac:dyDescent="0.25"/>
    <row r="260" s="1207" customFormat="1" ht="20.100000000000001" customHeight="1" x14ac:dyDescent="0.25"/>
    <row r="261" s="1207" customFormat="1" ht="20.100000000000001" customHeight="1" x14ac:dyDescent="0.25"/>
    <row r="262" s="1207" customFormat="1" ht="20.100000000000001" customHeight="1" x14ac:dyDescent="0.25"/>
    <row r="263" s="1207" customFormat="1" ht="20.100000000000001" customHeight="1" x14ac:dyDescent="0.25"/>
    <row r="264" s="1207" customFormat="1" ht="20.100000000000001" customHeight="1" x14ac:dyDescent="0.25"/>
    <row r="265" s="1207" customFormat="1" ht="20.100000000000001" customHeight="1" x14ac:dyDescent="0.25"/>
    <row r="266" s="1207" customFormat="1" ht="20.100000000000001" customHeight="1" x14ac:dyDescent="0.25"/>
    <row r="267" s="1207" customFormat="1" ht="20.100000000000001" customHeight="1" x14ac:dyDescent="0.25"/>
    <row r="268" s="1207" customFormat="1" ht="20.100000000000001" customHeight="1" x14ac:dyDescent="0.25"/>
    <row r="269" s="1207" customFormat="1" ht="20.100000000000001" customHeight="1" x14ac:dyDescent="0.25"/>
    <row r="270" s="1207" customFormat="1" ht="20.100000000000001" customHeight="1" x14ac:dyDescent="0.25"/>
    <row r="271" s="1207" customFormat="1" ht="20.100000000000001" customHeight="1" x14ac:dyDescent="0.25"/>
    <row r="272" s="1207" customFormat="1" ht="20.100000000000001" customHeight="1" x14ac:dyDescent="0.25"/>
    <row r="273" s="1207" customFormat="1" ht="20.100000000000001" customHeight="1" x14ac:dyDescent="0.25"/>
    <row r="274" s="1207" customFormat="1" ht="20.100000000000001" customHeight="1" x14ac:dyDescent="0.25"/>
    <row r="275" s="1207" customFormat="1" ht="20.100000000000001" customHeight="1" x14ac:dyDescent="0.25"/>
    <row r="276" s="1207" customFormat="1" ht="20.100000000000001" customHeight="1" x14ac:dyDescent="0.25"/>
    <row r="277" s="1207" customFormat="1" ht="20.100000000000001" customHeight="1" x14ac:dyDescent="0.25"/>
    <row r="278" s="1207" customFormat="1" ht="20.100000000000001" customHeight="1" x14ac:dyDescent="0.25"/>
    <row r="279" s="1207" customFormat="1" ht="20.100000000000001" customHeight="1" x14ac:dyDescent="0.25"/>
    <row r="280" s="1207" customFormat="1" ht="20.100000000000001" customHeight="1" x14ac:dyDescent="0.25"/>
    <row r="281" s="1207" customFormat="1" ht="20.100000000000001" customHeight="1" x14ac:dyDescent="0.25"/>
    <row r="282" s="1207" customFormat="1" ht="20.100000000000001" customHeight="1" x14ac:dyDescent="0.25"/>
    <row r="283" s="1207" customFormat="1" ht="20.100000000000001" customHeight="1" x14ac:dyDescent="0.25"/>
    <row r="284" s="1207" customFormat="1" ht="20.100000000000001" customHeight="1" x14ac:dyDescent="0.25"/>
    <row r="285" s="1207" customFormat="1" ht="20.100000000000001" customHeight="1" x14ac:dyDescent="0.25"/>
    <row r="286" s="1207" customFormat="1" ht="20.100000000000001" customHeight="1" x14ac:dyDescent="0.25"/>
    <row r="287" s="1207" customFormat="1" ht="20.100000000000001" customHeight="1" x14ac:dyDescent="0.25"/>
    <row r="288" s="1207" customFormat="1" ht="20.100000000000001" customHeight="1" x14ac:dyDescent="0.25"/>
    <row r="289" s="1207" customFormat="1" ht="20.100000000000001" customHeight="1" x14ac:dyDescent="0.25"/>
    <row r="290" s="1207" customFormat="1" ht="20.100000000000001" customHeight="1" x14ac:dyDescent="0.25"/>
    <row r="291" s="1207" customFormat="1" ht="20.100000000000001" customHeight="1" x14ac:dyDescent="0.25"/>
    <row r="292" s="1207" customFormat="1" ht="20.100000000000001" customHeight="1" x14ac:dyDescent="0.25"/>
    <row r="293" s="1207" customFormat="1" ht="20.100000000000001" customHeight="1" x14ac:dyDescent="0.25"/>
    <row r="294" s="1207" customFormat="1" ht="20.100000000000001" customHeight="1" x14ac:dyDescent="0.25"/>
    <row r="295" s="1207" customFormat="1" ht="20.100000000000001" customHeight="1" x14ac:dyDescent="0.25"/>
    <row r="296" s="1207" customFormat="1" ht="20.100000000000001" customHeight="1" x14ac:dyDescent="0.25"/>
    <row r="297" s="1207" customFormat="1" ht="20.100000000000001" customHeight="1" x14ac:dyDescent="0.25"/>
    <row r="298" s="1207" customFormat="1" ht="20.100000000000001" customHeight="1" x14ac:dyDescent="0.25"/>
    <row r="299" s="1207" customFormat="1" ht="20.100000000000001" customHeight="1" x14ac:dyDescent="0.25"/>
    <row r="300" s="1207" customFormat="1" ht="20.100000000000001" customHeight="1" x14ac:dyDescent="0.25"/>
    <row r="301" s="1207" customFormat="1" ht="20.100000000000001" customHeight="1" x14ac:dyDescent="0.25"/>
    <row r="302" s="1207" customFormat="1" ht="20.100000000000001" customHeight="1" x14ac:dyDescent="0.25"/>
    <row r="303" s="1207" customFormat="1" ht="20.100000000000001" customHeight="1" x14ac:dyDescent="0.25"/>
    <row r="304" s="1207" customFormat="1" ht="20.100000000000001" customHeight="1" x14ac:dyDescent="0.25"/>
    <row r="305" s="1207" customFormat="1" ht="20.100000000000001" customHeight="1" x14ac:dyDescent="0.25"/>
    <row r="306" s="1207" customFormat="1" ht="20.100000000000001" customHeight="1" x14ac:dyDescent="0.25"/>
    <row r="307" s="1207" customFormat="1" ht="20.100000000000001" customHeight="1" x14ac:dyDescent="0.25"/>
    <row r="308" s="1207" customFormat="1" ht="20.100000000000001" customHeight="1" x14ac:dyDescent="0.25"/>
    <row r="309" s="1207" customFormat="1" ht="20.100000000000001" customHeight="1" x14ac:dyDescent="0.25"/>
    <row r="310" s="1207" customFormat="1" ht="20.100000000000001" customHeight="1" x14ac:dyDescent="0.25"/>
    <row r="311" s="1207" customFormat="1" ht="20.100000000000001" customHeight="1" x14ac:dyDescent="0.25"/>
    <row r="312" s="1207" customFormat="1" ht="20.100000000000001" customHeight="1" x14ac:dyDescent="0.25"/>
    <row r="313" s="1207" customFormat="1" ht="20.100000000000001" customHeight="1" x14ac:dyDescent="0.25"/>
    <row r="314" s="1207" customFormat="1" ht="20.100000000000001" customHeight="1" x14ac:dyDescent="0.25"/>
    <row r="315" s="1207" customFormat="1" ht="20.100000000000001" customHeight="1" x14ac:dyDescent="0.25"/>
    <row r="316" s="1207" customFormat="1" ht="20.100000000000001" customHeight="1" x14ac:dyDescent="0.25"/>
    <row r="317" s="1207" customFormat="1" ht="20.100000000000001" customHeight="1" x14ac:dyDescent="0.25"/>
    <row r="318" s="1207" customFormat="1" ht="20.100000000000001" customHeight="1" x14ac:dyDescent="0.25"/>
    <row r="319" s="1207" customFormat="1" ht="20.100000000000001" customHeight="1" x14ac:dyDescent="0.25"/>
    <row r="320" s="1207" customFormat="1" ht="20.100000000000001" customHeight="1" x14ac:dyDescent="0.25"/>
    <row r="321" s="1207" customFormat="1" ht="20.100000000000001" customHeight="1" x14ac:dyDescent="0.25"/>
    <row r="322" s="1207" customFormat="1" ht="20.100000000000001" customHeight="1" x14ac:dyDescent="0.25"/>
    <row r="323" s="1207" customFormat="1" ht="20.100000000000001" customHeight="1" x14ac:dyDescent="0.25"/>
    <row r="324" s="1207" customFormat="1" ht="20.100000000000001" customHeight="1" x14ac:dyDescent="0.25"/>
    <row r="325" s="1207" customFormat="1" ht="20.100000000000001" customHeight="1" x14ac:dyDescent="0.25"/>
    <row r="326" s="1207" customFormat="1" ht="20.100000000000001" customHeight="1" x14ac:dyDescent="0.25"/>
    <row r="327" s="1207" customFormat="1" ht="20.100000000000001" customHeight="1" x14ac:dyDescent="0.25"/>
    <row r="328" s="1207" customFormat="1" ht="20.100000000000001" customHeight="1" x14ac:dyDescent="0.25"/>
    <row r="329" s="1207" customFormat="1" ht="20.100000000000001" customHeight="1" x14ac:dyDescent="0.25"/>
    <row r="330" s="1207" customFormat="1" ht="20.100000000000001" customHeight="1" x14ac:dyDescent="0.25"/>
    <row r="331" s="1207" customFormat="1" ht="20.100000000000001" customHeight="1" x14ac:dyDescent="0.25"/>
    <row r="332" s="1207" customFormat="1" ht="20.100000000000001" customHeight="1" x14ac:dyDescent="0.25"/>
    <row r="333" s="1207" customFormat="1" ht="20.100000000000001" customHeight="1" x14ac:dyDescent="0.25"/>
    <row r="334" s="1207" customFormat="1" ht="20.100000000000001" customHeight="1" x14ac:dyDescent="0.25"/>
    <row r="335" s="1207" customFormat="1" ht="20.100000000000001" customHeight="1" x14ac:dyDescent="0.25"/>
    <row r="336" s="1207" customFormat="1" ht="20.100000000000001" customHeight="1" x14ac:dyDescent="0.25"/>
    <row r="337" s="1207" customFormat="1" ht="20.100000000000001" customHeight="1" x14ac:dyDescent="0.25"/>
    <row r="338" s="1207" customFormat="1" ht="20.100000000000001" customHeight="1" x14ac:dyDescent="0.25"/>
  </sheetData>
  <mergeCells count="3">
    <mergeCell ref="A2:F2"/>
    <mergeCell ref="A3:H3"/>
    <mergeCell ref="A22:E22"/>
  </mergeCells>
  <hyperlinks>
    <hyperlink ref="A25" r:id="rId1" xr:uid="{5A00BFD5-650D-4931-B10F-BFDCF0161A8B}"/>
    <hyperlink ref="A1" location="Índice!A1" display="Voltar ao índice" xr:uid="{94AC34BF-E166-4F5D-9688-AAC2BD81C5E4}"/>
  </hyperlinks>
  <printOptions gridLinesSet="0"/>
  <pageMargins left="0.78740157480314965" right="0.78740157480314965" top="1.1811023622047245" bottom="0.78740157480314965" header="0" footer="0"/>
  <pageSetup paperSize="9" orientation="portrait" horizontalDpi="300" verticalDpi="300" r:id="rId2"/>
  <headerFooter alignWithMargins="0"/>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683326-F64B-41AC-A397-FE86AFC3E3A2}">
  <dimension ref="A1:L332"/>
  <sheetViews>
    <sheetView showGridLines="0" workbookViewId="0">
      <selection activeCell="A2" sqref="A2"/>
    </sheetView>
  </sheetViews>
  <sheetFormatPr defaultRowHeight="12.75" x14ac:dyDescent="0.25"/>
  <cols>
    <col min="1" max="1" width="28.7109375" style="1207" customWidth="1"/>
    <col min="2" max="3" width="8.85546875" style="1207" customWidth="1"/>
    <col min="4" max="4" width="8.140625" style="1207" customWidth="1"/>
    <col min="5" max="5" width="8.7109375" style="1207" customWidth="1"/>
    <col min="6" max="6" width="7.5703125" style="1207" customWidth="1"/>
    <col min="7" max="7" width="8.85546875" style="1207" customWidth="1"/>
    <col min="8" max="8" width="7.140625" style="1207" customWidth="1"/>
    <col min="9" max="11" width="20.7109375" style="1207" customWidth="1"/>
    <col min="12" max="110" width="10.7109375" style="1207" customWidth="1"/>
    <col min="111" max="16384" width="9.140625" style="1207"/>
  </cols>
  <sheetData>
    <row r="1" spans="1:12" ht="15" customHeight="1" x14ac:dyDescent="0.25">
      <c r="A1" s="2027" t="s">
        <v>1926</v>
      </c>
    </row>
    <row r="2" spans="1:12" ht="15" customHeight="1" x14ac:dyDescent="0.25">
      <c r="A2" s="2244" t="s">
        <v>1389</v>
      </c>
      <c r="B2" s="2244"/>
      <c r="C2" s="2244"/>
      <c r="D2" s="2244"/>
      <c r="E2" s="2244"/>
      <c r="F2" s="2244"/>
      <c r="G2" s="1491"/>
    </row>
    <row r="3" spans="1:12" ht="23.25" customHeight="1" x14ac:dyDescent="0.25">
      <c r="A3" s="2246" t="s">
        <v>1388</v>
      </c>
      <c r="B3" s="2246"/>
      <c r="C3" s="2246"/>
      <c r="D3" s="2246"/>
      <c r="E3" s="2246"/>
      <c r="F3" s="2246"/>
      <c r="G3" s="2246"/>
      <c r="H3" s="2246"/>
    </row>
    <row r="4" spans="1:12" ht="12.95" customHeight="1" x14ac:dyDescent="0.25">
      <c r="A4" s="1413">
        <v>2020</v>
      </c>
      <c r="H4" s="1202" t="s">
        <v>736</v>
      </c>
      <c r="K4" s="1202"/>
    </row>
    <row r="5" spans="1:12" ht="33" customHeight="1" x14ac:dyDescent="0.25">
      <c r="A5" s="1497" t="s">
        <v>1236</v>
      </c>
      <c r="B5" s="1498" t="s">
        <v>0</v>
      </c>
      <c r="C5" s="1498" t="s">
        <v>1385</v>
      </c>
      <c r="D5" s="1498" t="s">
        <v>1384</v>
      </c>
      <c r="E5" s="1498" t="s">
        <v>1383</v>
      </c>
      <c r="F5" s="1498" t="s">
        <v>1382</v>
      </c>
      <c r="G5" s="1498" t="s">
        <v>1381</v>
      </c>
      <c r="H5" s="1498" t="s">
        <v>1380</v>
      </c>
      <c r="I5" s="1412"/>
      <c r="J5" s="1412"/>
      <c r="K5" s="1412"/>
      <c r="L5" s="1412"/>
    </row>
    <row r="6" spans="1:12" s="1435" customFormat="1" ht="12.95" customHeight="1" x14ac:dyDescent="0.25"/>
    <row r="7" spans="1:12" s="1456" customFormat="1" ht="12.95" customHeight="1" x14ac:dyDescent="0.25">
      <c r="A7" s="1456" t="s">
        <v>1283</v>
      </c>
      <c r="B7" s="1494">
        <f t="shared" ref="B7:H7" si="0">SUM(B9:B13)</f>
        <v>886</v>
      </c>
      <c r="C7" s="1494">
        <f t="shared" si="0"/>
        <v>27</v>
      </c>
      <c r="D7" s="1494">
        <f t="shared" si="0"/>
        <v>218</v>
      </c>
      <c r="E7" s="1494">
        <f t="shared" si="0"/>
        <v>63</v>
      </c>
      <c r="F7" s="1494">
        <f t="shared" si="0"/>
        <v>289</v>
      </c>
      <c r="G7" s="1494">
        <f t="shared" si="0"/>
        <v>197</v>
      </c>
      <c r="H7" s="1494">
        <f t="shared" si="0"/>
        <v>92</v>
      </c>
      <c r="I7" s="1494"/>
    </row>
    <row r="8" spans="1:12" s="1456" customFormat="1" ht="12.95" customHeight="1" x14ac:dyDescent="0.25"/>
    <row r="9" spans="1:12" s="1435" customFormat="1" ht="12.95" customHeight="1" x14ac:dyDescent="0.25">
      <c r="A9" s="1435" t="s">
        <v>1282</v>
      </c>
      <c r="B9" s="1494">
        <v>350</v>
      </c>
      <c r="C9" s="1462">
        <v>6</v>
      </c>
      <c r="D9" s="1462">
        <v>52</v>
      </c>
      <c r="E9" s="1462">
        <v>23</v>
      </c>
      <c r="F9" s="1462">
        <v>114</v>
      </c>
      <c r="G9" s="1462">
        <v>96</v>
      </c>
      <c r="H9" s="1462">
        <v>59</v>
      </c>
    </row>
    <row r="10" spans="1:12" s="1456" customFormat="1" ht="12.95" customHeight="1" x14ac:dyDescent="0.25">
      <c r="A10" s="1435" t="s">
        <v>1281</v>
      </c>
      <c r="B10" s="1494">
        <v>410</v>
      </c>
      <c r="C10" s="1463">
        <v>19</v>
      </c>
      <c r="D10" s="1463">
        <v>144</v>
      </c>
      <c r="E10" s="1463">
        <v>33</v>
      </c>
      <c r="F10" s="1463">
        <v>127</v>
      </c>
      <c r="G10" s="1463">
        <v>64</v>
      </c>
      <c r="H10" s="1463">
        <v>23</v>
      </c>
    </row>
    <row r="11" spans="1:12" s="1435" customFormat="1" ht="12.95" customHeight="1" x14ac:dyDescent="0.25">
      <c r="A11" s="1435" t="s">
        <v>1280</v>
      </c>
      <c r="B11" s="1494">
        <v>92</v>
      </c>
      <c r="C11" s="1463">
        <v>2</v>
      </c>
      <c r="D11" s="1463">
        <v>12</v>
      </c>
      <c r="E11" s="1463">
        <v>6</v>
      </c>
      <c r="F11" s="1463">
        <v>33</v>
      </c>
      <c r="G11" s="1463">
        <v>35</v>
      </c>
      <c r="H11" s="1463">
        <v>4</v>
      </c>
    </row>
    <row r="12" spans="1:12" s="1435" customFormat="1" ht="12.95" customHeight="1" x14ac:dyDescent="0.25">
      <c r="A12" s="1435" t="s">
        <v>1279</v>
      </c>
      <c r="B12" s="1494">
        <v>20</v>
      </c>
      <c r="C12" s="1463">
        <v>0</v>
      </c>
      <c r="D12" s="1463">
        <v>6</v>
      </c>
      <c r="E12" s="1463">
        <v>1</v>
      </c>
      <c r="F12" s="1463">
        <v>9</v>
      </c>
      <c r="G12" s="1463">
        <v>1</v>
      </c>
      <c r="H12" s="1463">
        <v>3</v>
      </c>
    </row>
    <row r="13" spans="1:12" s="1435" customFormat="1" ht="12.95" customHeight="1" x14ac:dyDescent="0.25">
      <c r="A13" s="1435" t="s">
        <v>1278</v>
      </c>
      <c r="B13" s="1494">
        <v>14</v>
      </c>
      <c r="C13" s="1463">
        <v>0</v>
      </c>
      <c r="D13" s="1463">
        <v>4</v>
      </c>
      <c r="E13" s="1463">
        <v>0</v>
      </c>
      <c r="F13" s="1463">
        <v>6</v>
      </c>
      <c r="G13" s="1463">
        <v>1</v>
      </c>
      <c r="H13" s="1463">
        <v>3</v>
      </c>
    </row>
    <row r="14" spans="1:12" s="1456" customFormat="1" ht="6.95" customHeight="1" thickBot="1" x14ac:dyDescent="0.3">
      <c r="A14" s="1495"/>
      <c r="B14" s="1495"/>
      <c r="C14" s="1514"/>
      <c r="D14" s="1514"/>
      <c r="E14" s="1495"/>
      <c r="F14" s="1495"/>
      <c r="G14" s="1495"/>
      <c r="H14" s="1495"/>
    </row>
    <row r="15" spans="1:12" s="1456" customFormat="1" ht="3.75" customHeight="1" thickTop="1" x14ac:dyDescent="0.25">
      <c r="C15" s="1515"/>
      <c r="D15" s="1515"/>
    </row>
    <row r="16" spans="1:12" s="1394" customFormat="1" ht="12.95" customHeight="1" x14ac:dyDescent="0.25">
      <c r="A16" s="2252" t="s">
        <v>1246</v>
      </c>
      <c r="B16" s="2252"/>
      <c r="C16" s="2252"/>
      <c r="D16" s="2252"/>
      <c r="E16" s="2252"/>
    </row>
    <row r="17" spans="1:7" s="1435" customFormat="1" ht="6.75" customHeight="1" x14ac:dyDescent="0.25">
      <c r="B17" s="1433"/>
      <c r="C17" s="1433"/>
      <c r="D17" s="1433"/>
      <c r="E17" s="1433"/>
    </row>
    <row r="18" spans="1:7" s="1435" customFormat="1" ht="9.9499999999999993" customHeight="1" x14ac:dyDescent="0.25">
      <c r="A18" s="1106" t="s">
        <v>280</v>
      </c>
    </row>
    <row r="19" spans="1:7" s="1435" customFormat="1" ht="15" customHeight="1" x14ac:dyDescent="0.25">
      <c r="A19" s="1404" t="s">
        <v>1227</v>
      </c>
    </row>
    <row r="20" spans="1:7" s="1394" customFormat="1" ht="13.5" x14ac:dyDescent="0.25">
      <c r="A20" s="1417"/>
      <c r="B20" s="1435"/>
      <c r="C20" s="1435"/>
      <c r="D20" s="1435"/>
      <c r="E20" s="1435"/>
      <c r="F20" s="1435"/>
      <c r="G20" s="1435"/>
    </row>
    <row r="21" spans="1:7" s="1394" customFormat="1" ht="13.5" x14ac:dyDescent="0.25">
      <c r="A21" s="1417"/>
      <c r="B21" s="1435"/>
      <c r="C21" s="1435"/>
      <c r="D21" s="1435"/>
      <c r="E21" s="1435"/>
      <c r="F21" s="1435"/>
      <c r="G21" s="1435"/>
    </row>
    <row r="22" spans="1:7" s="1435" customFormat="1" ht="15" customHeight="1" x14ac:dyDescent="0.25">
      <c r="B22" s="1433"/>
      <c r="C22" s="1433"/>
      <c r="D22" s="1433"/>
      <c r="E22" s="1433"/>
    </row>
    <row r="23" spans="1:7" s="1435" customFormat="1" ht="15" customHeight="1" x14ac:dyDescent="0.25">
      <c r="B23" s="1433"/>
      <c r="C23" s="1433"/>
      <c r="D23" s="1433"/>
      <c r="E23" s="1433"/>
    </row>
    <row r="24" spans="1:7" ht="15" customHeight="1" x14ac:dyDescent="0.25">
      <c r="B24" s="1403"/>
      <c r="C24" s="1403"/>
      <c r="D24" s="1403"/>
      <c r="E24" s="1403"/>
    </row>
    <row r="25" spans="1:7" ht="9.9499999999999993" customHeight="1" x14ac:dyDescent="0.25"/>
    <row r="26" spans="1:7" ht="15" customHeight="1" x14ac:dyDescent="0.25"/>
    <row r="27" spans="1:7" ht="15" customHeight="1" x14ac:dyDescent="0.25"/>
    <row r="28" spans="1:7" ht="20.100000000000001" customHeight="1" x14ac:dyDescent="0.25"/>
    <row r="29" spans="1:7" ht="20.100000000000001" customHeight="1" x14ac:dyDescent="0.25"/>
    <row r="30" spans="1:7" ht="20.100000000000001" customHeight="1" x14ac:dyDescent="0.25"/>
    <row r="31" spans="1:7" ht="20.100000000000001" customHeight="1" x14ac:dyDescent="0.25"/>
    <row r="32" spans="1:7" ht="20.100000000000001" customHeight="1" x14ac:dyDescent="0.25"/>
    <row r="33" ht="20.100000000000001" customHeight="1" x14ac:dyDescent="0.25"/>
    <row r="34" ht="20.100000000000001" customHeight="1" x14ac:dyDescent="0.25"/>
    <row r="35" ht="20.100000000000001" customHeight="1" x14ac:dyDescent="0.25"/>
    <row r="36" ht="20.100000000000001" customHeight="1" x14ac:dyDescent="0.25"/>
    <row r="37" ht="20.100000000000001" customHeight="1" x14ac:dyDescent="0.25"/>
    <row r="38" ht="20.100000000000001" customHeight="1" x14ac:dyDescent="0.25"/>
    <row r="39" ht="20.100000000000001" customHeight="1" x14ac:dyDescent="0.25"/>
    <row r="40" ht="20.100000000000001" customHeight="1" x14ac:dyDescent="0.25"/>
    <row r="41" ht="20.100000000000001" customHeight="1" x14ac:dyDescent="0.25"/>
    <row r="42" ht="20.100000000000001" customHeight="1" x14ac:dyDescent="0.25"/>
    <row r="43" ht="20.100000000000001" customHeight="1" x14ac:dyDescent="0.25"/>
    <row r="44" ht="20.100000000000001" customHeight="1" x14ac:dyDescent="0.25"/>
    <row r="45" ht="20.100000000000001" customHeight="1" x14ac:dyDescent="0.25"/>
    <row r="46" ht="20.100000000000001" customHeight="1" x14ac:dyDescent="0.25"/>
    <row r="47" ht="20.100000000000001" customHeight="1" x14ac:dyDescent="0.25"/>
    <row r="48" ht="20.100000000000001" customHeight="1" x14ac:dyDescent="0.25"/>
    <row r="49" ht="20.100000000000001" customHeight="1" x14ac:dyDescent="0.25"/>
    <row r="50" ht="20.100000000000001" customHeight="1" x14ac:dyDescent="0.25"/>
    <row r="51" ht="20.100000000000001" customHeight="1" x14ac:dyDescent="0.25"/>
    <row r="52" ht="20.100000000000001" customHeight="1" x14ac:dyDescent="0.25"/>
    <row r="53" ht="20.100000000000001" customHeight="1" x14ac:dyDescent="0.25"/>
    <row r="54" ht="20.100000000000001" customHeight="1" x14ac:dyDescent="0.25"/>
    <row r="55" ht="20.100000000000001" customHeight="1" x14ac:dyDescent="0.25"/>
    <row r="56" ht="20.100000000000001" customHeight="1" x14ac:dyDescent="0.25"/>
    <row r="57" ht="20.100000000000001" customHeight="1" x14ac:dyDescent="0.25"/>
    <row r="58" ht="20.100000000000001" customHeight="1" x14ac:dyDescent="0.25"/>
    <row r="59" ht="20.100000000000001" customHeight="1" x14ac:dyDescent="0.25"/>
    <row r="60" ht="20.100000000000001" customHeight="1" x14ac:dyDescent="0.25"/>
    <row r="61" ht="20.100000000000001" customHeight="1" x14ac:dyDescent="0.25"/>
    <row r="62" ht="20.100000000000001" customHeight="1" x14ac:dyDescent="0.25"/>
    <row r="63" ht="20.100000000000001" customHeight="1" x14ac:dyDescent="0.25"/>
    <row r="64" ht="20.100000000000001" customHeight="1" x14ac:dyDescent="0.25"/>
    <row r="65" ht="20.100000000000001" customHeight="1" x14ac:dyDescent="0.25"/>
    <row r="66" ht="20.100000000000001" customHeight="1" x14ac:dyDescent="0.25"/>
    <row r="67" ht="20.100000000000001" customHeight="1" x14ac:dyDescent="0.25"/>
    <row r="68" ht="20.100000000000001" customHeight="1" x14ac:dyDescent="0.25"/>
    <row r="69" ht="20.100000000000001" customHeight="1" x14ac:dyDescent="0.25"/>
    <row r="70" ht="20.100000000000001" customHeight="1" x14ac:dyDescent="0.25"/>
    <row r="71" ht="20.100000000000001" customHeight="1" x14ac:dyDescent="0.25"/>
    <row r="72" ht="20.100000000000001" customHeight="1" x14ac:dyDescent="0.25"/>
    <row r="73" ht="20.100000000000001" customHeight="1" x14ac:dyDescent="0.25"/>
    <row r="74" ht="20.100000000000001" customHeight="1" x14ac:dyDescent="0.25"/>
    <row r="75" ht="20.100000000000001" customHeight="1" x14ac:dyDescent="0.25"/>
    <row r="76" ht="20.100000000000001" customHeight="1" x14ac:dyDescent="0.25"/>
    <row r="77" ht="20.100000000000001" customHeight="1" x14ac:dyDescent="0.25"/>
    <row r="78" ht="20.100000000000001" customHeight="1" x14ac:dyDescent="0.25"/>
    <row r="79" ht="20.100000000000001" customHeight="1" x14ac:dyDescent="0.25"/>
    <row r="80" ht="20.100000000000001" customHeight="1" x14ac:dyDescent="0.25"/>
    <row r="81" ht="20.100000000000001" customHeight="1" x14ac:dyDescent="0.25"/>
    <row r="82" ht="20.100000000000001" customHeight="1" x14ac:dyDescent="0.25"/>
    <row r="83" ht="20.100000000000001" customHeight="1" x14ac:dyDescent="0.25"/>
    <row r="84" ht="20.100000000000001" customHeight="1" x14ac:dyDescent="0.25"/>
    <row r="85" ht="20.100000000000001" customHeight="1" x14ac:dyDescent="0.25"/>
    <row r="86" ht="20.100000000000001" customHeight="1" x14ac:dyDescent="0.25"/>
    <row r="87" ht="20.100000000000001" customHeight="1" x14ac:dyDescent="0.25"/>
    <row r="88" ht="20.100000000000001" customHeight="1" x14ac:dyDescent="0.25"/>
    <row r="89" ht="20.100000000000001" customHeight="1" x14ac:dyDescent="0.25"/>
    <row r="90" ht="20.100000000000001" customHeight="1" x14ac:dyDescent="0.25"/>
    <row r="91" ht="20.100000000000001" customHeight="1" x14ac:dyDescent="0.25"/>
    <row r="92" ht="20.100000000000001" customHeight="1" x14ac:dyDescent="0.25"/>
    <row r="93" ht="20.100000000000001" customHeight="1" x14ac:dyDescent="0.25"/>
    <row r="94" ht="20.100000000000001" customHeight="1" x14ac:dyDescent="0.25"/>
    <row r="95" ht="20.100000000000001" customHeight="1" x14ac:dyDescent="0.25"/>
    <row r="96" ht="20.100000000000001" customHeight="1" x14ac:dyDescent="0.25"/>
    <row r="97" ht="20.100000000000001" customHeight="1" x14ac:dyDescent="0.25"/>
    <row r="98" ht="20.100000000000001" customHeight="1" x14ac:dyDescent="0.25"/>
    <row r="99" ht="20.100000000000001" customHeight="1" x14ac:dyDescent="0.25"/>
    <row r="100" ht="20.100000000000001" customHeight="1" x14ac:dyDescent="0.25"/>
    <row r="101" ht="20.100000000000001" customHeight="1" x14ac:dyDescent="0.25"/>
    <row r="102" ht="20.100000000000001" customHeight="1" x14ac:dyDescent="0.25"/>
    <row r="103" ht="20.100000000000001" customHeight="1" x14ac:dyDescent="0.25"/>
    <row r="104" ht="20.100000000000001" customHeight="1" x14ac:dyDescent="0.25"/>
    <row r="105" ht="20.100000000000001" customHeight="1" x14ac:dyDescent="0.25"/>
    <row r="106" ht="20.100000000000001" customHeight="1" x14ac:dyDescent="0.25"/>
    <row r="107" ht="20.100000000000001" customHeight="1" x14ac:dyDescent="0.25"/>
    <row r="108" ht="20.100000000000001" customHeight="1" x14ac:dyDescent="0.25"/>
    <row r="109" ht="20.100000000000001" customHeight="1" x14ac:dyDescent="0.25"/>
    <row r="110" ht="20.100000000000001" customHeight="1" x14ac:dyDescent="0.25"/>
    <row r="111" ht="20.100000000000001" customHeight="1" x14ac:dyDescent="0.25"/>
    <row r="112" ht="20.100000000000001" customHeight="1" x14ac:dyDescent="0.25"/>
    <row r="113" ht="20.100000000000001" customHeight="1" x14ac:dyDescent="0.25"/>
    <row r="114" ht="20.100000000000001" customHeight="1" x14ac:dyDescent="0.25"/>
    <row r="115" ht="20.100000000000001" customHeight="1" x14ac:dyDescent="0.25"/>
    <row r="116" ht="20.100000000000001" customHeight="1" x14ac:dyDescent="0.25"/>
    <row r="117" ht="20.100000000000001" customHeight="1" x14ac:dyDescent="0.25"/>
    <row r="118" ht="20.100000000000001" customHeight="1" x14ac:dyDescent="0.25"/>
    <row r="119" ht="20.100000000000001" customHeight="1" x14ac:dyDescent="0.25"/>
    <row r="120" ht="20.100000000000001" customHeight="1" x14ac:dyDescent="0.25"/>
    <row r="121" ht="20.100000000000001" customHeight="1" x14ac:dyDescent="0.25"/>
    <row r="122" ht="20.100000000000001" customHeight="1" x14ac:dyDescent="0.25"/>
    <row r="123" ht="20.100000000000001" customHeight="1" x14ac:dyDescent="0.25"/>
    <row r="124" ht="20.100000000000001" customHeight="1" x14ac:dyDescent="0.25"/>
    <row r="125" ht="20.100000000000001" customHeight="1" x14ac:dyDescent="0.25"/>
    <row r="126" ht="20.100000000000001" customHeight="1" x14ac:dyDescent="0.25"/>
    <row r="127" ht="20.100000000000001" customHeight="1" x14ac:dyDescent="0.25"/>
    <row r="128" ht="20.100000000000001" customHeight="1" x14ac:dyDescent="0.25"/>
    <row r="129" ht="20.100000000000001" customHeight="1" x14ac:dyDescent="0.25"/>
    <row r="130" ht="20.100000000000001" customHeight="1" x14ac:dyDescent="0.25"/>
    <row r="131" ht="20.100000000000001" customHeight="1" x14ac:dyDescent="0.25"/>
    <row r="132" ht="20.100000000000001" customHeight="1" x14ac:dyDescent="0.25"/>
    <row r="133" ht="20.100000000000001" customHeight="1" x14ac:dyDescent="0.25"/>
    <row r="134" ht="20.100000000000001" customHeight="1" x14ac:dyDescent="0.25"/>
    <row r="135" ht="20.100000000000001" customHeight="1" x14ac:dyDescent="0.25"/>
    <row r="136" ht="20.100000000000001" customHeight="1" x14ac:dyDescent="0.25"/>
    <row r="137" ht="20.100000000000001" customHeight="1" x14ac:dyDescent="0.25"/>
    <row r="138" ht="20.100000000000001" customHeight="1" x14ac:dyDescent="0.25"/>
    <row r="139" ht="20.100000000000001" customHeight="1" x14ac:dyDescent="0.25"/>
    <row r="140" ht="20.100000000000001" customHeight="1" x14ac:dyDescent="0.25"/>
    <row r="141" ht="20.100000000000001" customHeight="1" x14ac:dyDescent="0.25"/>
    <row r="142" ht="20.100000000000001" customHeight="1" x14ac:dyDescent="0.25"/>
    <row r="143" ht="20.100000000000001" customHeight="1" x14ac:dyDescent="0.25"/>
    <row r="144" ht="20.100000000000001" customHeight="1" x14ac:dyDescent="0.25"/>
    <row r="145" ht="20.100000000000001" customHeight="1" x14ac:dyDescent="0.25"/>
    <row r="146" ht="20.100000000000001" customHeight="1" x14ac:dyDescent="0.25"/>
    <row r="147" ht="20.100000000000001" customHeight="1" x14ac:dyDescent="0.25"/>
    <row r="148" ht="20.100000000000001" customHeight="1" x14ac:dyDescent="0.25"/>
    <row r="149" ht="20.100000000000001" customHeight="1" x14ac:dyDescent="0.25"/>
    <row r="150" ht="20.100000000000001" customHeight="1" x14ac:dyDescent="0.25"/>
    <row r="151" ht="20.100000000000001" customHeight="1" x14ac:dyDescent="0.25"/>
    <row r="152" ht="20.100000000000001" customHeight="1" x14ac:dyDescent="0.25"/>
    <row r="153" ht="20.100000000000001" customHeight="1" x14ac:dyDescent="0.25"/>
    <row r="154" ht="20.100000000000001" customHeight="1" x14ac:dyDescent="0.25"/>
    <row r="155" ht="20.100000000000001" customHeight="1" x14ac:dyDescent="0.25"/>
    <row r="156" ht="20.100000000000001" customHeight="1" x14ac:dyDescent="0.25"/>
    <row r="157" ht="20.100000000000001" customHeight="1" x14ac:dyDescent="0.25"/>
    <row r="158" ht="20.100000000000001" customHeight="1" x14ac:dyDescent="0.25"/>
    <row r="159" ht="20.100000000000001" customHeight="1" x14ac:dyDescent="0.25"/>
    <row r="160" ht="20.100000000000001" customHeight="1" x14ac:dyDescent="0.25"/>
    <row r="161" s="1207" customFormat="1" ht="20.100000000000001" customHeight="1" x14ac:dyDescent="0.25"/>
    <row r="162" s="1207" customFormat="1" ht="20.100000000000001" customHeight="1" x14ac:dyDescent="0.25"/>
    <row r="163" s="1207" customFormat="1" ht="20.100000000000001" customHeight="1" x14ac:dyDescent="0.25"/>
    <row r="164" s="1207" customFormat="1" ht="20.100000000000001" customHeight="1" x14ac:dyDescent="0.25"/>
    <row r="165" s="1207" customFormat="1" ht="20.100000000000001" customHeight="1" x14ac:dyDescent="0.25"/>
    <row r="166" s="1207" customFormat="1" ht="20.100000000000001" customHeight="1" x14ac:dyDescent="0.25"/>
    <row r="167" s="1207" customFormat="1" ht="20.100000000000001" customHeight="1" x14ac:dyDescent="0.25"/>
    <row r="168" s="1207" customFormat="1" ht="20.100000000000001" customHeight="1" x14ac:dyDescent="0.25"/>
    <row r="169" s="1207" customFormat="1" ht="20.100000000000001" customHeight="1" x14ac:dyDescent="0.25"/>
    <row r="170" s="1207" customFormat="1" ht="20.100000000000001" customHeight="1" x14ac:dyDescent="0.25"/>
    <row r="171" s="1207" customFormat="1" ht="20.100000000000001" customHeight="1" x14ac:dyDescent="0.25"/>
    <row r="172" s="1207" customFormat="1" ht="20.100000000000001" customHeight="1" x14ac:dyDescent="0.25"/>
    <row r="173" s="1207" customFormat="1" ht="20.100000000000001" customHeight="1" x14ac:dyDescent="0.25"/>
    <row r="174" s="1207" customFormat="1" ht="20.100000000000001" customHeight="1" x14ac:dyDescent="0.25"/>
    <row r="175" s="1207" customFormat="1" ht="20.100000000000001" customHeight="1" x14ac:dyDescent="0.25"/>
    <row r="176" s="1207" customFormat="1" ht="20.100000000000001" customHeight="1" x14ac:dyDescent="0.25"/>
    <row r="177" s="1207" customFormat="1" ht="20.100000000000001" customHeight="1" x14ac:dyDescent="0.25"/>
    <row r="178" s="1207" customFormat="1" ht="20.100000000000001" customHeight="1" x14ac:dyDescent="0.25"/>
    <row r="179" s="1207" customFormat="1" ht="20.100000000000001" customHeight="1" x14ac:dyDescent="0.25"/>
    <row r="180" s="1207" customFormat="1" ht="20.100000000000001" customHeight="1" x14ac:dyDescent="0.25"/>
    <row r="181" s="1207" customFormat="1" ht="20.100000000000001" customHeight="1" x14ac:dyDescent="0.25"/>
    <row r="182" s="1207" customFormat="1" ht="20.100000000000001" customHeight="1" x14ac:dyDescent="0.25"/>
    <row r="183" s="1207" customFormat="1" ht="20.100000000000001" customHeight="1" x14ac:dyDescent="0.25"/>
    <row r="184" s="1207" customFormat="1" ht="20.100000000000001" customHeight="1" x14ac:dyDescent="0.25"/>
    <row r="185" s="1207" customFormat="1" ht="20.100000000000001" customHeight="1" x14ac:dyDescent="0.25"/>
    <row r="186" s="1207" customFormat="1" ht="20.100000000000001" customHeight="1" x14ac:dyDescent="0.25"/>
    <row r="187" s="1207" customFormat="1" ht="20.100000000000001" customHeight="1" x14ac:dyDescent="0.25"/>
    <row r="188" s="1207" customFormat="1" ht="20.100000000000001" customHeight="1" x14ac:dyDescent="0.25"/>
    <row r="189" s="1207" customFormat="1" ht="20.100000000000001" customHeight="1" x14ac:dyDescent="0.25"/>
    <row r="190" s="1207" customFormat="1" ht="20.100000000000001" customHeight="1" x14ac:dyDescent="0.25"/>
    <row r="191" s="1207" customFormat="1" ht="20.100000000000001" customHeight="1" x14ac:dyDescent="0.25"/>
    <row r="192" s="1207" customFormat="1" ht="20.100000000000001" customHeight="1" x14ac:dyDescent="0.25"/>
    <row r="193" s="1207" customFormat="1" ht="20.100000000000001" customHeight="1" x14ac:dyDescent="0.25"/>
    <row r="194" s="1207" customFormat="1" ht="20.100000000000001" customHeight="1" x14ac:dyDescent="0.25"/>
    <row r="195" s="1207" customFormat="1" ht="20.100000000000001" customHeight="1" x14ac:dyDescent="0.25"/>
    <row r="196" s="1207" customFormat="1" ht="20.100000000000001" customHeight="1" x14ac:dyDescent="0.25"/>
    <row r="197" s="1207" customFormat="1" ht="20.100000000000001" customHeight="1" x14ac:dyDescent="0.25"/>
    <row r="198" s="1207" customFormat="1" ht="20.100000000000001" customHeight="1" x14ac:dyDescent="0.25"/>
    <row r="199" s="1207" customFormat="1" ht="20.100000000000001" customHeight="1" x14ac:dyDescent="0.25"/>
    <row r="200" s="1207" customFormat="1" ht="20.100000000000001" customHeight="1" x14ac:dyDescent="0.25"/>
    <row r="201" s="1207" customFormat="1" ht="20.100000000000001" customHeight="1" x14ac:dyDescent="0.25"/>
    <row r="202" s="1207" customFormat="1" ht="20.100000000000001" customHeight="1" x14ac:dyDescent="0.25"/>
    <row r="203" s="1207" customFormat="1" ht="20.100000000000001" customHeight="1" x14ac:dyDescent="0.25"/>
    <row r="204" s="1207" customFormat="1" ht="20.100000000000001" customHeight="1" x14ac:dyDescent="0.25"/>
    <row r="205" s="1207" customFormat="1" ht="20.100000000000001" customHeight="1" x14ac:dyDescent="0.25"/>
    <row r="206" s="1207" customFormat="1" ht="20.100000000000001" customHeight="1" x14ac:dyDescent="0.25"/>
    <row r="207" s="1207" customFormat="1" ht="20.100000000000001" customHeight="1" x14ac:dyDescent="0.25"/>
    <row r="208" s="1207" customFormat="1" ht="20.100000000000001" customHeight="1" x14ac:dyDescent="0.25"/>
    <row r="209" s="1207" customFormat="1" ht="20.100000000000001" customHeight="1" x14ac:dyDescent="0.25"/>
    <row r="210" s="1207" customFormat="1" ht="20.100000000000001" customHeight="1" x14ac:dyDescent="0.25"/>
    <row r="211" s="1207" customFormat="1" ht="20.100000000000001" customHeight="1" x14ac:dyDescent="0.25"/>
    <row r="212" s="1207" customFormat="1" ht="20.100000000000001" customHeight="1" x14ac:dyDescent="0.25"/>
    <row r="213" s="1207" customFormat="1" ht="20.100000000000001" customHeight="1" x14ac:dyDescent="0.25"/>
    <row r="214" s="1207" customFormat="1" ht="20.100000000000001" customHeight="1" x14ac:dyDescent="0.25"/>
    <row r="215" s="1207" customFormat="1" ht="20.100000000000001" customHeight="1" x14ac:dyDescent="0.25"/>
    <row r="216" s="1207" customFormat="1" ht="20.100000000000001" customHeight="1" x14ac:dyDescent="0.25"/>
    <row r="217" s="1207" customFormat="1" ht="20.100000000000001" customHeight="1" x14ac:dyDescent="0.25"/>
    <row r="218" s="1207" customFormat="1" ht="20.100000000000001" customHeight="1" x14ac:dyDescent="0.25"/>
    <row r="219" s="1207" customFormat="1" ht="20.100000000000001" customHeight="1" x14ac:dyDescent="0.25"/>
    <row r="220" s="1207" customFormat="1" ht="20.100000000000001" customHeight="1" x14ac:dyDescent="0.25"/>
    <row r="221" s="1207" customFormat="1" ht="20.100000000000001" customHeight="1" x14ac:dyDescent="0.25"/>
    <row r="222" s="1207" customFormat="1" ht="20.100000000000001" customHeight="1" x14ac:dyDescent="0.25"/>
    <row r="223" s="1207" customFormat="1" ht="20.100000000000001" customHeight="1" x14ac:dyDescent="0.25"/>
    <row r="224" s="1207" customFormat="1" ht="20.100000000000001" customHeight="1" x14ac:dyDescent="0.25"/>
    <row r="225" s="1207" customFormat="1" ht="20.100000000000001" customHeight="1" x14ac:dyDescent="0.25"/>
    <row r="226" s="1207" customFormat="1" ht="20.100000000000001" customHeight="1" x14ac:dyDescent="0.25"/>
    <row r="227" s="1207" customFormat="1" ht="20.100000000000001" customHeight="1" x14ac:dyDescent="0.25"/>
    <row r="228" s="1207" customFormat="1" ht="20.100000000000001" customHeight="1" x14ac:dyDescent="0.25"/>
    <row r="229" s="1207" customFormat="1" ht="20.100000000000001" customHeight="1" x14ac:dyDescent="0.25"/>
    <row r="230" s="1207" customFormat="1" ht="20.100000000000001" customHeight="1" x14ac:dyDescent="0.25"/>
    <row r="231" s="1207" customFormat="1" ht="20.100000000000001" customHeight="1" x14ac:dyDescent="0.25"/>
    <row r="232" s="1207" customFormat="1" ht="20.100000000000001" customHeight="1" x14ac:dyDescent="0.25"/>
    <row r="233" s="1207" customFormat="1" ht="20.100000000000001" customHeight="1" x14ac:dyDescent="0.25"/>
    <row r="234" s="1207" customFormat="1" ht="20.100000000000001" customHeight="1" x14ac:dyDescent="0.25"/>
    <row r="235" s="1207" customFormat="1" ht="20.100000000000001" customHeight="1" x14ac:dyDescent="0.25"/>
    <row r="236" s="1207" customFormat="1" ht="20.100000000000001" customHeight="1" x14ac:dyDescent="0.25"/>
    <row r="237" s="1207" customFormat="1" ht="20.100000000000001" customHeight="1" x14ac:dyDescent="0.25"/>
    <row r="238" s="1207" customFormat="1" ht="20.100000000000001" customHeight="1" x14ac:dyDescent="0.25"/>
    <row r="239" s="1207" customFormat="1" ht="20.100000000000001" customHeight="1" x14ac:dyDescent="0.25"/>
    <row r="240" s="1207" customFormat="1" ht="20.100000000000001" customHeight="1" x14ac:dyDescent="0.25"/>
    <row r="241" s="1207" customFormat="1" ht="20.100000000000001" customHeight="1" x14ac:dyDescent="0.25"/>
    <row r="242" s="1207" customFormat="1" ht="20.100000000000001" customHeight="1" x14ac:dyDescent="0.25"/>
    <row r="243" s="1207" customFormat="1" ht="20.100000000000001" customHeight="1" x14ac:dyDescent="0.25"/>
    <row r="244" s="1207" customFormat="1" ht="20.100000000000001" customHeight="1" x14ac:dyDescent="0.25"/>
    <row r="245" s="1207" customFormat="1" ht="20.100000000000001" customHeight="1" x14ac:dyDescent="0.25"/>
    <row r="246" s="1207" customFormat="1" ht="20.100000000000001" customHeight="1" x14ac:dyDescent="0.25"/>
    <row r="247" s="1207" customFormat="1" ht="20.100000000000001" customHeight="1" x14ac:dyDescent="0.25"/>
    <row r="248" s="1207" customFormat="1" ht="20.100000000000001" customHeight="1" x14ac:dyDescent="0.25"/>
    <row r="249" s="1207" customFormat="1" ht="20.100000000000001" customHeight="1" x14ac:dyDescent="0.25"/>
    <row r="250" s="1207" customFormat="1" ht="20.100000000000001" customHeight="1" x14ac:dyDescent="0.25"/>
    <row r="251" s="1207" customFormat="1" ht="20.100000000000001" customHeight="1" x14ac:dyDescent="0.25"/>
    <row r="252" s="1207" customFormat="1" ht="20.100000000000001" customHeight="1" x14ac:dyDescent="0.25"/>
    <row r="253" s="1207" customFormat="1" ht="20.100000000000001" customHeight="1" x14ac:dyDescent="0.25"/>
    <row r="254" s="1207" customFormat="1" ht="20.100000000000001" customHeight="1" x14ac:dyDescent="0.25"/>
    <row r="255" s="1207" customFormat="1" ht="20.100000000000001" customHeight="1" x14ac:dyDescent="0.25"/>
    <row r="256" s="1207" customFormat="1" ht="20.100000000000001" customHeight="1" x14ac:dyDescent="0.25"/>
    <row r="257" s="1207" customFormat="1" ht="20.100000000000001" customHeight="1" x14ac:dyDescent="0.25"/>
    <row r="258" s="1207" customFormat="1" ht="20.100000000000001" customHeight="1" x14ac:dyDescent="0.25"/>
    <row r="259" s="1207" customFormat="1" ht="20.100000000000001" customHeight="1" x14ac:dyDescent="0.25"/>
    <row r="260" s="1207" customFormat="1" ht="20.100000000000001" customHeight="1" x14ac:dyDescent="0.25"/>
    <row r="261" s="1207" customFormat="1" ht="20.100000000000001" customHeight="1" x14ac:dyDescent="0.25"/>
    <row r="262" s="1207" customFormat="1" ht="20.100000000000001" customHeight="1" x14ac:dyDescent="0.25"/>
    <row r="263" s="1207" customFormat="1" ht="20.100000000000001" customHeight="1" x14ac:dyDescent="0.25"/>
    <row r="264" s="1207" customFormat="1" ht="20.100000000000001" customHeight="1" x14ac:dyDescent="0.25"/>
    <row r="265" s="1207" customFormat="1" ht="20.100000000000001" customHeight="1" x14ac:dyDescent="0.25"/>
    <row r="266" s="1207" customFormat="1" ht="20.100000000000001" customHeight="1" x14ac:dyDescent="0.25"/>
    <row r="267" s="1207" customFormat="1" ht="20.100000000000001" customHeight="1" x14ac:dyDescent="0.25"/>
    <row r="268" s="1207" customFormat="1" ht="20.100000000000001" customHeight="1" x14ac:dyDescent="0.25"/>
    <row r="269" s="1207" customFormat="1" ht="20.100000000000001" customHeight="1" x14ac:dyDescent="0.25"/>
    <row r="270" s="1207" customFormat="1" ht="20.100000000000001" customHeight="1" x14ac:dyDescent="0.25"/>
    <row r="271" s="1207" customFormat="1" ht="20.100000000000001" customHeight="1" x14ac:dyDescent="0.25"/>
    <row r="272" s="1207" customFormat="1" ht="20.100000000000001" customHeight="1" x14ac:dyDescent="0.25"/>
    <row r="273" s="1207" customFormat="1" ht="20.100000000000001" customHeight="1" x14ac:dyDescent="0.25"/>
    <row r="274" s="1207" customFormat="1" ht="20.100000000000001" customHeight="1" x14ac:dyDescent="0.25"/>
    <row r="275" s="1207" customFormat="1" ht="20.100000000000001" customHeight="1" x14ac:dyDescent="0.25"/>
    <row r="276" s="1207" customFormat="1" ht="20.100000000000001" customHeight="1" x14ac:dyDescent="0.25"/>
    <row r="277" s="1207" customFormat="1" ht="20.100000000000001" customHeight="1" x14ac:dyDescent="0.25"/>
    <row r="278" s="1207" customFormat="1" ht="20.100000000000001" customHeight="1" x14ac:dyDescent="0.25"/>
    <row r="279" s="1207" customFormat="1" ht="20.100000000000001" customHeight="1" x14ac:dyDescent="0.25"/>
    <row r="280" s="1207" customFormat="1" ht="20.100000000000001" customHeight="1" x14ac:dyDescent="0.25"/>
    <row r="281" s="1207" customFormat="1" ht="20.100000000000001" customHeight="1" x14ac:dyDescent="0.25"/>
    <row r="282" s="1207" customFormat="1" ht="20.100000000000001" customHeight="1" x14ac:dyDescent="0.25"/>
    <row r="283" s="1207" customFormat="1" ht="20.100000000000001" customHeight="1" x14ac:dyDescent="0.25"/>
    <row r="284" s="1207" customFormat="1" ht="20.100000000000001" customHeight="1" x14ac:dyDescent="0.25"/>
    <row r="285" s="1207" customFormat="1" ht="20.100000000000001" customHeight="1" x14ac:dyDescent="0.25"/>
    <row r="286" s="1207" customFormat="1" ht="20.100000000000001" customHeight="1" x14ac:dyDescent="0.25"/>
    <row r="287" s="1207" customFormat="1" ht="20.100000000000001" customHeight="1" x14ac:dyDescent="0.25"/>
    <row r="288" s="1207" customFormat="1" ht="20.100000000000001" customHeight="1" x14ac:dyDescent="0.25"/>
    <row r="289" s="1207" customFormat="1" ht="20.100000000000001" customHeight="1" x14ac:dyDescent="0.25"/>
    <row r="290" s="1207" customFormat="1" ht="20.100000000000001" customHeight="1" x14ac:dyDescent="0.25"/>
    <row r="291" s="1207" customFormat="1" ht="20.100000000000001" customHeight="1" x14ac:dyDescent="0.25"/>
    <row r="292" s="1207" customFormat="1" ht="20.100000000000001" customHeight="1" x14ac:dyDescent="0.25"/>
    <row r="293" s="1207" customFormat="1" ht="20.100000000000001" customHeight="1" x14ac:dyDescent="0.25"/>
    <row r="294" s="1207" customFormat="1" ht="20.100000000000001" customHeight="1" x14ac:dyDescent="0.25"/>
    <row r="295" s="1207" customFormat="1" ht="20.100000000000001" customHeight="1" x14ac:dyDescent="0.25"/>
    <row r="296" s="1207" customFormat="1" ht="20.100000000000001" customHeight="1" x14ac:dyDescent="0.25"/>
    <row r="297" s="1207" customFormat="1" ht="20.100000000000001" customHeight="1" x14ac:dyDescent="0.25"/>
    <row r="298" s="1207" customFormat="1" ht="20.100000000000001" customHeight="1" x14ac:dyDescent="0.25"/>
    <row r="299" s="1207" customFormat="1" ht="20.100000000000001" customHeight="1" x14ac:dyDescent="0.25"/>
    <row r="300" s="1207" customFormat="1" ht="20.100000000000001" customHeight="1" x14ac:dyDescent="0.25"/>
    <row r="301" s="1207" customFormat="1" ht="20.100000000000001" customHeight="1" x14ac:dyDescent="0.25"/>
    <row r="302" s="1207" customFormat="1" ht="20.100000000000001" customHeight="1" x14ac:dyDescent="0.25"/>
    <row r="303" s="1207" customFormat="1" ht="20.100000000000001" customHeight="1" x14ac:dyDescent="0.25"/>
    <row r="304" s="1207" customFormat="1" ht="20.100000000000001" customHeight="1" x14ac:dyDescent="0.25"/>
    <row r="305" s="1207" customFormat="1" ht="20.100000000000001" customHeight="1" x14ac:dyDescent="0.25"/>
    <row r="306" s="1207" customFormat="1" ht="20.100000000000001" customHeight="1" x14ac:dyDescent="0.25"/>
    <row r="307" s="1207" customFormat="1" ht="20.100000000000001" customHeight="1" x14ac:dyDescent="0.25"/>
    <row r="308" s="1207" customFormat="1" ht="20.100000000000001" customHeight="1" x14ac:dyDescent="0.25"/>
    <row r="309" s="1207" customFormat="1" ht="20.100000000000001" customHeight="1" x14ac:dyDescent="0.25"/>
    <row r="310" s="1207" customFormat="1" ht="20.100000000000001" customHeight="1" x14ac:dyDescent="0.25"/>
    <row r="311" s="1207" customFormat="1" ht="20.100000000000001" customHeight="1" x14ac:dyDescent="0.25"/>
    <row r="312" s="1207" customFormat="1" ht="20.100000000000001" customHeight="1" x14ac:dyDescent="0.25"/>
    <row r="313" s="1207" customFormat="1" ht="20.100000000000001" customHeight="1" x14ac:dyDescent="0.25"/>
    <row r="314" s="1207" customFormat="1" ht="20.100000000000001" customHeight="1" x14ac:dyDescent="0.25"/>
    <row r="315" s="1207" customFormat="1" ht="20.100000000000001" customHeight="1" x14ac:dyDescent="0.25"/>
    <row r="316" s="1207" customFormat="1" ht="20.100000000000001" customHeight="1" x14ac:dyDescent="0.25"/>
    <row r="317" s="1207" customFormat="1" ht="20.100000000000001" customHeight="1" x14ac:dyDescent="0.25"/>
    <row r="318" s="1207" customFormat="1" ht="20.100000000000001" customHeight="1" x14ac:dyDescent="0.25"/>
    <row r="319" s="1207" customFormat="1" ht="20.100000000000001" customHeight="1" x14ac:dyDescent="0.25"/>
    <row r="320" s="1207" customFormat="1" ht="20.100000000000001" customHeight="1" x14ac:dyDescent="0.25"/>
    <row r="321" s="1207" customFormat="1" ht="20.100000000000001" customHeight="1" x14ac:dyDescent="0.25"/>
    <row r="322" s="1207" customFormat="1" ht="20.100000000000001" customHeight="1" x14ac:dyDescent="0.25"/>
    <row r="323" s="1207" customFormat="1" ht="20.100000000000001" customHeight="1" x14ac:dyDescent="0.25"/>
    <row r="324" s="1207" customFormat="1" ht="20.100000000000001" customHeight="1" x14ac:dyDescent="0.25"/>
    <row r="325" s="1207" customFormat="1" ht="20.100000000000001" customHeight="1" x14ac:dyDescent="0.25"/>
    <row r="326" s="1207" customFormat="1" ht="20.100000000000001" customHeight="1" x14ac:dyDescent="0.25"/>
    <row r="327" s="1207" customFormat="1" ht="20.100000000000001" customHeight="1" x14ac:dyDescent="0.25"/>
    <row r="328" s="1207" customFormat="1" ht="20.100000000000001" customHeight="1" x14ac:dyDescent="0.25"/>
    <row r="329" s="1207" customFormat="1" ht="20.100000000000001" customHeight="1" x14ac:dyDescent="0.25"/>
    <row r="330" s="1207" customFormat="1" ht="20.100000000000001" customHeight="1" x14ac:dyDescent="0.25"/>
    <row r="331" s="1207" customFormat="1" ht="20.100000000000001" customHeight="1" x14ac:dyDescent="0.25"/>
    <row r="332" s="1207" customFormat="1" ht="20.100000000000001" customHeight="1" x14ac:dyDescent="0.25"/>
  </sheetData>
  <mergeCells count="3">
    <mergeCell ref="A2:F2"/>
    <mergeCell ref="A3:H3"/>
    <mergeCell ref="A16:E16"/>
  </mergeCells>
  <hyperlinks>
    <hyperlink ref="A19" r:id="rId1" xr:uid="{A198FD8F-1D17-4944-A73D-5CEF90171D58}"/>
    <hyperlink ref="A1" location="Índice!A1" display="Voltar ao índice" xr:uid="{79B9BE40-93B7-4214-B172-D671358C1244}"/>
  </hyperlinks>
  <printOptions gridLinesSet="0"/>
  <pageMargins left="0.78740157480314965" right="0.78740157480314965" top="1.1811023622047243" bottom="0.78740157480314965" header="0" footer="0"/>
  <pageSetup paperSize="9" orientation="portrait" horizontalDpi="300" verticalDpi="300" r:id="rId2"/>
  <headerFooter alignWithMargins="0"/>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35E15D-7BFD-4383-A89A-A0FC88D5CC79}">
  <dimension ref="A1:O71"/>
  <sheetViews>
    <sheetView showGridLines="0" workbookViewId="0">
      <selection activeCell="A2" sqref="A2"/>
    </sheetView>
  </sheetViews>
  <sheetFormatPr defaultRowHeight="12.75" x14ac:dyDescent="0.25"/>
  <cols>
    <col min="1" max="1" width="23.140625" style="1389" customWidth="1"/>
    <col min="2" max="2" width="9.7109375" style="1389" customWidth="1"/>
    <col min="3" max="3" width="11.28515625" style="1389" customWidth="1"/>
    <col min="4" max="4" width="10.85546875" style="1389" customWidth="1"/>
    <col min="5" max="5" width="11.140625" style="1389" customWidth="1"/>
    <col min="6" max="6" width="10" style="1389" customWidth="1"/>
    <col min="7" max="7" width="10.85546875" style="1389" customWidth="1"/>
    <col min="8" max="8" width="12.28515625" style="1389" customWidth="1"/>
    <col min="9" max="16384" width="9.140625" style="1389"/>
  </cols>
  <sheetData>
    <row r="1" spans="1:15" ht="15" customHeight="1" x14ac:dyDescent="0.25">
      <c r="A1" s="2027" t="s">
        <v>1926</v>
      </c>
    </row>
    <row r="2" spans="1:15" s="1394" customFormat="1" ht="15" customHeight="1" x14ac:dyDescent="0.25">
      <c r="A2" s="1517" t="s">
        <v>1398</v>
      </c>
      <c r="B2" s="2274"/>
      <c r="C2" s="2275"/>
      <c r="D2" s="2275"/>
      <c r="E2" s="1518"/>
      <c r="F2" s="1518"/>
    </row>
    <row r="3" spans="1:15" ht="23.25" customHeight="1" x14ac:dyDescent="0.25">
      <c r="A3" s="2279" t="s">
        <v>1397</v>
      </c>
      <c r="B3" s="2279"/>
      <c r="C3" s="2279"/>
      <c r="D3" s="2279"/>
      <c r="E3" s="2279"/>
      <c r="F3" s="2279"/>
      <c r="G3" s="2279"/>
    </row>
    <row r="4" spans="1:15" ht="12.95" customHeight="1" x14ac:dyDescent="0.25">
      <c r="A4" s="1401">
        <v>2020</v>
      </c>
      <c r="B4" s="1401"/>
      <c r="C4" s="1390"/>
      <c r="D4" s="1390"/>
      <c r="E4" s="1390"/>
      <c r="G4" s="1400" t="s">
        <v>593</v>
      </c>
      <c r="H4" s="1390"/>
    </row>
    <row r="5" spans="1:15" ht="15" customHeight="1" x14ac:dyDescent="0.25">
      <c r="A5" s="2236" t="s">
        <v>1236</v>
      </c>
      <c r="B5" s="2236" t="s">
        <v>1396</v>
      </c>
      <c r="C5" s="2241" t="s">
        <v>1395</v>
      </c>
      <c r="D5" s="2290"/>
      <c r="E5" s="2290"/>
      <c r="F5" s="2291"/>
      <c r="G5" s="2236" t="s">
        <v>1394</v>
      </c>
    </row>
    <row r="6" spans="1:15" ht="45" customHeight="1" x14ac:dyDescent="0.25">
      <c r="A6" s="2237"/>
      <c r="B6" s="2237"/>
      <c r="C6" s="1490" t="s">
        <v>1393</v>
      </c>
      <c r="D6" s="1459" t="s">
        <v>1392</v>
      </c>
      <c r="E6" s="1459" t="s">
        <v>1391</v>
      </c>
      <c r="F6" s="1460" t="s">
        <v>1390</v>
      </c>
      <c r="G6" s="2237"/>
    </row>
    <row r="7" spans="1:15" s="1394" customFormat="1" ht="12.95" customHeight="1" x14ac:dyDescent="0.25">
      <c r="A7" s="1435"/>
      <c r="B7" s="1435"/>
      <c r="C7" s="1435"/>
      <c r="D7" s="1435"/>
      <c r="E7" s="1435"/>
      <c r="F7" s="1435"/>
      <c r="G7" s="1435"/>
    </row>
    <row r="8" spans="1:15" s="1456" customFormat="1" ht="12.95" customHeight="1" x14ac:dyDescent="0.25">
      <c r="A8" s="1456" t="s">
        <v>390</v>
      </c>
      <c r="B8" s="1505">
        <f t="shared" ref="B8:G8" si="0">B10+B18+B20</f>
        <v>249874.30977000011</v>
      </c>
      <c r="C8" s="1505">
        <f t="shared" si="0"/>
        <v>145513.11187999992</v>
      </c>
      <c r="D8" s="1505">
        <f t="shared" si="0"/>
        <v>84856.324419999961</v>
      </c>
      <c r="E8" s="1505">
        <f t="shared" si="0"/>
        <v>751.29868000000045</v>
      </c>
      <c r="F8" s="1505">
        <f t="shared" si="0"/>
        <v>1355.6022299999995</v>
      </c>
      <c r="G8" s="1505">
        <f t="shared" si="0"/>
        <v>237881.89872999999</v>
      </c>
      <c r="H8" s="1433"/>
      <c r="I8" s="1523"/>
      <c r="J8" s="1523"/>
      <c r="K8" s="1523"/>
      <c r="L8" s="1523"/>
      <c r="M8" s="1523"/>
      <c r="N8" s="1523"/>
      <c r="O8" s="1500"/>
    </row>
    <row r="9" spans="1:15" s="1456" customFormat="1" ht="12.95" customHeight="1" x14ac:dyDescent="0.25">
      <c r="H9" s="1433"/>
      <c r="I9" s="1433"/>
      <c r="J9" s="1433"/>
      <c r="K9" s="1433"/>
      <c r="L9" s="1433"/>
      <c r="M9" s="1433"/>
    </row>
    <row r="10" spans="1:15" s="1456" customFormat="1" ht="12.95" customHeight="1" x14ac:dyDescent="0.25">
      <c r="A10" s="1456" t="s">
        <v>899</v>
      </c>
      <c r="B10" s="1505">
        <f t="shared" ref="B10:G10" si="1">SUM(B12:B16)</f>
        <v>239447.48903000008</v>
      </c>
      <c r="C10" s="1505">
        <f t="shared" si="1"/>
        <v>142675.44580999995</v>
      </c>
      <c r="D10" s="1505">
        <f t="shared" si="1"/>
        <v>79178.245369999961</v>
      </c>
      <c r="E10" s="1505">
        <f t="shared" si="1"/>
        <v>748.79868000000045</v>
      </c>
      <c r="F10" s="1505">
        <f t="shared" si="1"/>
        <v>1343.5022299999996</v>
      </c>
      <c r="G10" s="1505">
        <f t="shared" si="1"/>
        <v>226097.51320999998</v>
      </c>
      <c r="H10" s="1433"/>
      <c r="I10" s="1433"/>
      <c r="J10" s="1433"/>
      <c r="K10" s="1433"/>
      <c r="L10" s="1433"/>
      <c r="M10" s="1433"/>
    </row>
    <row r="11" spans="1:15" s="1456" customFormat="1" ht="12.95" customHeight="1" x14ac:dyDescent="0.25">
      <c r="H11" s="1433"/>
      <c r="I11" s="1433"/>
      <c r="J11" s="1433"/>
      <c r="K11" s="1433"/>
      <c r="L11" s="1433"/>
      <c r="M11" s="1433"/>
    </row>
    <row r="12" spans="1:15" s="1435" customFormat="1" ht="12.95" customHeight="1" x14ac:dyDescent="0.25">
      <c r="A12" s="1435" t="s">
        <v>943</v>
      </c>
      <c r="B12" s="1505">
        <v>45271.600570000002</v>
      </c>
      <c r="C12" s="1506">
        <v>16878.703059999985</v>
      </c>
      <c r="D12" s="1506">
        <v>22158.713849999993</v>
      </c>
      <c r="E12" s="1506">
        <v>111.11097000000004</v>
      </c>
      <c r="F12" s="1506">
        <v>171.59927000000005</v>
      </c>
      <c r="G12" s="1506">
        <v>44571.956019999998</v>
      </c>
      <c r="H12" s="1433"/>
      <c r="I12" s="1433"/>
      <c r="J12" s="1433"/>
      <c r="K12" s="1433"/>
      <c r="L12" s="1433"/>
      <c r="M12" s="1433"/>
      <c r="N12" s="1433"/>
    </row>
    <row r="13" spans="1:15" s="1435" customFormat="1" ht="12.95" customHeight="1" x14ac:dyDescent="0.25">
      <c r="A13" s="1435" t="s">
        <v>934</v>
      </c>
      <c r="B13" s="1505">
        <v>12177.586009999995</v>
      </c>
      <c r="C13" s="1506">
        <v>3983.4220099999998</v>
      </c>
      <c r="D13" s="1506">
        <v>7505.8651499999951</v>
      </c>
      <c r="E13" s="1506">
        <v>156.39207999999999</v>
      </c>
      <c r="F13" s="1506">
        <v>3.7604499999999987</v>
      </c>
      <c r="G13" s="1506">
        <v>12348.908890000002</v>
      </c>
      <c r="H13" s="1433"/>
      <c r="I13" s="1433"/>
      <c r="J13" s="1433"/>
      <c r="K13" s="1433"/>
      <c r="L13" s="1433"/>
      <c r="M13" s="1433"/>
      <c r="N13" s="1433"/>
    </row>
    <row r="14" spans="1:15" s="1435" customFormat="1" ht="12.95" customHeight="1" x14ac:dyDescent="0.25">
      <c r="A14" s="1435" t="s">
        <v>1219</v>
      </c>
      <c r="B14" s="1505">
        <v>177235.16448000006</v>
      </c>
      <c r="C14" s="1506">
        <v>120938.83907999998</v>
      </c>
      <c r="D14" s="1506">
        <v>46019.225619999976</v>
      </c>
      <c r="E14" s="1506">
        <v>461.76230000000038</v>
      </c>
      <c r="F14" s="1506">
        <v>1155.6425099999994</v>
      </c>
      <c r="G14" s="1506">
        <v>164263.27523999996</v>
      </c>
      <c r="H14" s="1433"/>
      <c r="I14" s="1433"/>
      <c r="J14" s="1433"/>
      <c r="K14" s="1433"/>
      <c r="L14" s="1433"/>
      <c r="M14" s="1433"/>
      <c r="N14" s="1433"/>
    </row>
    <row r="15" spans="1:15" s="1435" customFormat="1" ht="12.95" customHeight="1" x14ac:dyDescent="0.25">
      <c r="A15" s="1435" t="s">
        <v>924</v>
      </c>
      <c r="B15" s="1505">
        <v>3515.34998</v>
      </c>
      <c r="C15" s="1506">
        <v>700.9180799999998</v>
      </c>
      <c r="D15" s="1506">
        <v>2519.3215600000003</v>
      </c>
      <c r="E15" s="1506">
        <v>9.84328</v>
      </c>
      <c r="F15" s="1506">
        <v>12.500000000000002</v>
      </c>
      <c r="G15" s="1506">
        <v>3572.0496999999987</v>
      </c>
      <c r="H15" s="1433"/>
      <c r="I15" s="1433"/>
      <c r="J15" s="1433"/>
      <c r="K15" s="1433"/>
      <c r="L15" s="1433"/>
      <c r="M15" s="1433"/>
      <c r="N15" s="1433"/>
    </row>
    <row r="16" spans="1:15" s="1435" customFormat="1" ht="12.95" customHeight="1" x14ac:dyDescent="0.25">
      <c r="A16" s="1435" t="s">
        <v>918</v>
      </c>
      <c r="B16" s="1505">
        <v>1247.78799</v>
      </c>
      <c r="C16" s="1506">
        <v>173.56357999999997</v>
      </c>
      <c r="D16" s="1506">
        <v>975.11919000000012</v>
      </c>
      <c r="E16" s="1506">
        <v>9.6900499999999958</v>
      </c>
      <c r="F16" s="1506">
        <v>0</v>
      </c>
      <c r="G16" s="1506">
        <v>1341.3233600000001</v>
      </c>
      <c r="H16" s="1433"/>
      <c r="I16" s="1433"/>
      <c r="J16" s="1433"/>
      <c r="K16" s="1433"/>
      <c r="L16" s="1433"/>
      <c r="M16" s="1433"/>
      <c r="N16" s="1433"/>
    </row>
    <row r="17" spans="1:14" s="1435" customFormat="1" ht="12.95" customHeight="1" x14ac:dyDescent="0.25">
      <c r="B17" s="1505"/>
      <c r="H17" s="1433"/>
      <c r="I17" s="1433"/>
      <c r="J17" s="1433"/>
      <c r="K17" s="1433"/>
      <c r="L17" s="1433"/>
      <c r="M17" s="1433"/>
    </row>
    <row r="18" spans="1:14" s="1456" customFormat="1" ht="12.95" customHeight="1" x14ac:dyDescent="0.25">
      <c r="A18" s="1456" t="s">
        <v>952</v>
      </c>
      <c r="B18" s="1505">
        <v>3511.3575799999999</v>
      </c>
      <c r="C18" s="1505">
        <v>1074.36052</v>
      </c>
      <c r="D18" s="1505">
        <v>1899.9086200000002</v>
      </c>
      <c r="E18" s="1505">
        <v>2.5</v>
      </c>
      <c r="F18" s="1505">
        <v>12.1</v>
      </c>
      <c r="G18" s="1505">
        <v>3641.0327299999999</v>
      </c>
      <c r="H18" s="1433"/>
      <c r="I18" s="1433"/>
      <c r="J18" s="1433"/>
      <c r="K18" s="1433"/>
      <c r="L18" s="1433"/>
      <c r="M18" s="1433"/>
      <c r="N18" s="1435"/>
    </row>
    <row r="19" spans="1:14" s="1456" customFormat="1" ht="12.95" customHeight="1" x14ac:dyDescent="0.25">
      <c r="B19" s="1505"/>
      <c r="C19" s="1505"/>
      <c r="D19" s="1505"/>
      <c r="E19" s="1505"/>
      <c r="F19" s="1505"/>
      <c r="G19" s="1505"/>
      <c r="H19" s="1433"/>
      <c r="I19" s="1433"/>
      <c r="J19" s="1433"/>
      <c r="K19" s="1433"/>
      <c r="L19" s="1433"/>
      <c r="M19" s="1433"/>
      <c r="N19" s="1435"/>
    </row>
    <row r="20" spans="1:14" s="1456" customFormat="1" ht="12.95" customHeight="1" x14ac:dyDescent="0.25">
      <c r="A20" s="1456" t="s">
        <v>871</v>
      </c>
      <c r="B20" s="1505">
        <v>6915.4631600000012</v>
      </c>
      <c r="C20" s="1505">
        <v>1763.3055500000003</v>
      </c>
      <c r="D20" s="1505">
        <v>3778.1704299999997</v>
      </c>
      <c r="E20" s="1505">
        <v>0</v>
      </c>
      <c r="F20" s="1505">
        <v>0</v>
      </c>
      <c r="G20" s="1505">
        <v>8143.3527899999981</v>
      </c>
      <c r="H20" s="1433"/>
      <c r="I20" s="1433"/>
      <c r="J20" s="1433"/>
      <c r="K20" s="1433"/>
      <c r="L20" s="1433"/>
      <c r="M20" s="1433"/>
      <c r="N20" s="1435"/>
    </row>
    <row r="21" spans="1:14" s="1456" customFormat="1" ht="6.95" customHeight="1" thickBot="1" x14ac:dyDescent="0.3">
      <c r="A21" s="1495"/>
      <c r="B21" s="1495"/>
      <c r="C21" s="1495"/>
      <c r="D21" s="1495"/>
      <c r="E21" s="1495"/>
      <c r="F21" s="1495"/>
      <c r="G21" s="1495"/>
    </row>
    <row r="22" spans="1:14" s="1456" customFormat="1" ht="3.75" customHeight="1" thickTop="1" x14ac:dyDescent="0.25"/>
    <row r="23" spans="1:14" s="1394" customFormat="1" ht="12.95" customHeight="1" x14ac:dyDescent="0.25">
      <c r="A23" s="2252" t="s">
        <v>1246</v>
      </c>
      <c r="B23" s="2252"/>
      <c r="C23" s="2252"/>
      <c r="D23" s="2252"/>
      <c r="E23" s="2252"/>
    </row>
    <row r="24" spans="1:14" s="1394" customFormat="1" x14ac:dyDescent="0.25">
      <c r="A24" s="1435"/>
      <c r="B24" s="1435"/>
      <c r="C24" s="1435"/>
      <c r="D24" s="1435"/>
      <c r="E24" s="1435"/>
      <c r="F24" s="1435"/>
    </row>
    <row r="25" spans="1:14" s="1394" customFormat="1" x14ac:dyDescent="0.25">
      <c r="A25" s="1435"/>
      <c r="B25" s="1435"/>
      <c r="C25" s="1435"/>
      <c r="D25" s="1435"/>
      <c r="E25" s="1435"/>
      <c r="F25" s="1435"/>
    </row>
    <row r="26" spans="1:14" s="1394" customFormat="1" x14ac:dyDescent="0.25">
      <c r="A26" s="1435"/>
      <c r="B26" s="1435"/>
      <c r="C26" s="1435"/>
      <c r="D26" s="1435"/>
      <c r="E26" s="1435"/>
      <c r="F26" s="1435"/>
    </row>
    <row r="27" spans="1:14" s="1394" customFormat="1" x14ac:dyDescent="0.25">
      <c r="A27" s="1435"/>
      <c r="B27" s="1435"/>
      <c r="C27" s="1435"/>
      <c r="D27" s="1435"/>
      <c r="E27" s="1435"/>
      <c r="F27" s="1435"/>
      <c r="G27" s="1435"/>
    </row>
    <row r="28" spans="1:14" s="1394" customFormat="1" x14ac:dyDescent="0.25">
      <c r="A28" s="1435"/>
      <c r="B28" s="1435"/>
      <c r="C28" s="1435"/>
      <c r="D28" s="1435"/>
      <c r="E28" s="1435"/>
      <c r="F28" s="1435"/>
      <c r="G28" s="1435"/>
    </row>
    <row r="29" spans="1:14" s="1394" customFormat="1" x14ac:dyDescent="0.25">
      <c r="A29" s="1435"/>
      <c r="B29" s="1435"/>
      <c r="C29" s="1435"/>
      <c r="D29" s="1435"/>
      <c r="E29" s="1435"/>
      <c r="F29" s="1435"/>
      <c r="G29" s="1435"/>
    </row>
    <row r="30" spans="1:14" x14ac:dyDescent="0.25">
      <c r="A30" s="1390"/>
      <c r="B30" s="1390"/>
      <c r="C30" s="1390"/>
      <c r="D30" s="1390"/>
      <c r="E30" s="1390"/>
      <c r="F30" s="1390"/>
      <c r="G30" s="1390"/>
    </row>
    <row r="31" spans="1:14" x14ac:dyDescent="0.25">
      <c r="A31" s="1390"/>
      <c r="B31" s="1390"/>
      <c r="C31" s="1390"/>
      <c r="D31" s="1390"/>
      <c r="E31" s="1390"/>
      <c r="F31" s="1390"/>
      <c r="G31" s="1390"/>
    </row>
    <row r="32" spans="1:14" x14ac:dyDescent="0.25">
      <c r="A32" s="1390"/>
      <c r="B32" s="1390"/>
      <c r="C32" s="1390"/>
      <c r="D32" s="1390"/>
      <c r="E32" s="1390"/>
      <c r="F32" s="1390"/>
      <c r="G32" s="1390"/>
    </row>
    <row r="33" spans="1:7" x14ac:dyDescent="0.25">
      <c r="A33" s="1390"/>
      <c r="B33" s="1390"/>
      <c r="C33" s="1390"/>
      <c r="D33" s="1390"/>
      <c r="E33" s="1390"/>
      <c r="F33" s="1390"/>
      <c r="G33" s="1390"/>
    </row>
    <row r="34" spans="1:7" x14ac:dyDescent="0.25">
      <c r="A34" s="1390"/>
      <c r="B34" s="1390"/>
      <c r="C34" s="1390"/>
      <c r="D34" s="1390"/>
      <c r="E34" s="1390"/>
      <c r="F34" s="1390"/>
      <c r="G34" s="1390"/>
    </row>
    <row r="35" spans="1:7" x14ac:dyDescent="0.25">
      <c r="A35" s="1390"/>
      <c r="B35" s="1390"/>
      <c r="C35" s="1390"/>
      <c r="D35" s="1390"/>
      <c r="E35" s="1390"/>
      <c r="F35" s="1390"/>
      <c r="G35" s="1390"/>
    </row>
    <row r="36" spans="1:7" x14ac:dyDescent="0.25">
      <c r="A36" s="1390"/>
      <c r="B36" s="1390"/>
      <c r="C36" s="1390"/>
      <c r="D36" s="1390"/>
      <c r="E36" s="1390"/>
      <c r="F36" s="1390"/>
    </row>
    <row r="37" spans="1:7" x14ac:dyDescent="0.25">
      <c r="A37" s="1390"/>
      <c r="B37" s="1390"/>
      <c r="C37" s="1390"/>
      <c r="D37" s="1390"/>
      <c r="E37" s="1390"/>
      <c r="F37" s="1390"/>
    </row>
    <row r="38" spans="1:7" x14ac:dyDescent="0.25">
      <c r="A38" s="1390"/>
      <c r="B38" s="1390"/>
      <c r="C38" s="1390"/>
      <c r="D38" s="1390"/>
      <c r="E38" s="1390"/>
      <c r="F38" s="1390"/>
    </row>
    <row r="39" spans="1:7" x14ac:dyDescent="0.25">
      <c r="A39" s="1390"/>
      <c r="B39" s="1390"/>
      <c r="C39" s="1390"/>
      <c r="D39" s="1390"/>
      <c r="E39" s="1390"/>
      <c r="F39" s="1390"/>
    </row>
    <row r="40" spans="1:7" x14ac:dyDescent="0.25">
      <c r="A40" s="1390"/>
      <c r="B40" s="1390"/>
      <c r="C40" s="1390"/>
      <c r="D40" s="1390"/>
      <c r="E40" s="1390"/>
      <c r="F40" s="1390"/>
    </row>
    <row r="41" spans="1:7" x14ac:dyDescent="0.25">
      <c r="A41" s="1390"/>
      <c r="B41" s="1390"/>
      <c r="C41" s="1390"/>
      <c r="D41" s="1390"/>
      <c r="E41" s="1390"/>
      <c r="F41" s="1390"/>
    </row>
    <row r="42" spans="1:7" x14ac:dyDescent="0.25">
      <c r="A42" s="1390"/>
      <c r="B42" s="1390"/>
      <c r="C42" s="1390"/>
      <c r="D42" s="1390"/>
      <c r="E42" s="1390"/>
      <c r="F42" s="1390"/>
    </row>
    <row r="43" spans="1:7" x14ac:dyDescent="0.25">
      <c r="A43" s="1390"/>
      <c r="B43" s="1390"/>
      <c r="C43" s="1390"/>
      <c r="D43" s="1390"/>
      <c r="E43" s="1390"/>
      <c r="F43" s="1390"/>
    </row>
    <row r="44" spans="1:7" x14ac:dyDescent="0.25">
      <c r="A44" s="1390"/>
      <c r="B44" s="1390"/>
      <c r="C44" s="1390"/>
      <c r="D44" s="1390"/>
      <c r="E44" s="1390"/>
      <c r="F44" s="1390"/>
    </row>
    <row r="45" spans="1:7" x14ac:dyDescent="0.25">
      <c r="A45" s="1390"/>
      <c r="B45" s="1390"/>
      <c r="C45" s="1390"/>
      <c r="D45" s="1390"/>
      <c r="E45" s="1390"/>
      <c r="F45" s="1390"/>
    </row>
    <row r="46" spans="1:7" x14ac:dyDescent="0.25">
      <c r="A46" s="1390"/>
      <c r="B46" s="1390"/>
      <c r="C46" s="1390"/>
      <c r="D46" s="1390"/>
      <c r="E46" s="1390"/>
      <c r="F46" s="1390"/>
    </row>
    <row r="47" spans="1:7" x14ac:dyDescent="0.25">
      <c r="A47" s="1390"/>
      <c r="B47" s="1390"/>
      <c r="C47" s="1390"/>
      <c r="D47" s="1390"/>
      <c r="E47" s="1390"/>
      <c r="F47" s="1390"/>
    </row>
    <row r="48" spans="1:7" x14ac:dyDescent="0.25">
      <c r="A48" s="1390"/>
      <c r="B48" s="1390"/>
      <c r="C48" s="1390"/>
      <c r="D48" s="1390"/>
      <c r="E48" s="1390"/>
      <c r="F48" s="1390"/>
    </row>
    <row r="49" spans="1:6" x14ac:dyDescent="0.25">
      <c r="A49" s="1390"/>
      <c r="B49" s="1390"/>
      <c r="C49" s="1390"/>
      <c r="D49" s="1390"/>
      <c r="E49" s="1390"/>
      <c r="F49" s="1390"/>
    </row>
    <row r="50" spans="1:6" x14ac:dyDescent="0.25">
      <c r="A50" s="1390"/>
      <c r="B50" s="1390"/>
      <c r="C50" s="1390"/>
      <c r="D50" s="1390"/>
      <c r="E50" s="1390"/>
      <c r="F50" s="1390"/>
    </row>
    <row r="51" spans="1:6" x14ac:dyDescent="0.25">
      <c r="A51" s="1390"/>
      <c r="B51" s="1390"/>
      <c r="C51" s="1390"/>
      <c r="D51" s="1390"/>
      <c r="E51" s="1390"/>
      <c r="F51" s="1390"/>
    </row>
    <row r="52" spans="1:6" x14ac:dyDescent="0.25">
      <c r="A52" s="1390"/>
      <c r="B52" s="1390"/>
      <c r="C52" s="1390"/>
      <c r="D52" s="1390"/>
      <c r="E52" s="1390"/>
      <c r="F52" s="1390"/>
    </row>
    <row r="53" spans="1:6" x14ac:dyDescent="0.25">
      <c r="A53" s="1390"/>
      <c r="B53" s="1390"/>
      <c r="C53" s="1390"/>
      <c r="D53" s="1390"/>
      <c r="E53" s="1390"/>
      <c r="F53" s="1390"/>
    </row>
    <row r="54" spans="1:6" x14ac:dyDescent="0.25">
      <c r="A54" s="1390"/>
      <c r="B54" s="1390"/>
      <c r="C54" s="1390"/>
      <c r="D54" s="1390"/>
      <c r="E54" s="1390"/>
      <c r="F54" s="1390"/>
    </row>
    <row r="55" spans="1:6" x14ac:dyDescent="0.25">
      <c r="A55" s="1390"/>
      <c r="B55" s="1390"/>
      <c r="C55" s="1390"/>
      <c r="D55" s="1390"/>
      <c r="E55" s="1390"/>
      <c r="F55" s="1390"/>
    </row>
    <row r="56" spans="1:6" x14ac:dyDescent="0.25">
      <c r="A56" s="1390"/>
      <c r="B56" s="1390"/>
      <c r="C56" s="1390"/>
      <c r="D56" s="1390"/>
      <c r="E56" s="1390"/>
      <c r="F56" s="1390"/>
    </row>
    <row r="57" spans="1:6" x14ac:dyDescent="0.25">
      <c r="A57" s="1390"/>
      <c r="B57" s="1390"/>
      <c r="C57" s="1390"/>
      <c r="D57" s="1390"/>
      <c r="E57" s="1390"/>
      <c r="F57" s="1390"/>
    </row>
    <row r="58" spans="1:6" x14ac:dyDescent="0.25">
      <c r="A58" s="1390"/>
      <c r="B58" s="1390"/>
      <c r="C58" s="1390"/>
      <c r="D58" s="1390"/>
      <c r="E58" s="1390"/>
      <c r="F58" s="1390"/>
    </row>
    <row r="59" spans="1:6" x14ac:dyDescent="0.25">
      <c r="A59" s="1390"/>
      <c r="B59" s="1390"/>
      <c r="C59" s="1390"/>
      <c r="D59" s="1390"/>
      <c r="E59" s="1390"/>
      <c r="F59" s="1390"/>
    </row>
    <row r="60" spans="1:6" x14ac:dyDescent="0.25">
      <c r="A60" s="1390"/>
      <c r="B60" s="1390"/>
      <c r="C60" s="1390"/>
      <c r="D60" s="1390"/>
      <c r="E60" s="1390"/>
      <c r="F60" s="1390"/>
    </row>
    <row r="61" spans="1:6" x14ac:dyDescent="0.25">
      <c r="A61" s="1390"/>
      <c r="B61" s="1390"/>
      <c r="C61" s="1390"/>
      <c r="D61" s="1390"/>
      <c r="E61" s="1390"/>
      <c r="F61" s="1390"/>
    </row>
    <row r="62" spans="1:6" x14ac:dyDescent="0.25">
      <c r="A62" s="1390"/>
      <c r="B62" s="1390"/>
      <c r="C62" s="1390"/>
      <c r="D62" s="1390"/>
      <c r="E62" s="1390"/>
      <c r="F62" s="1390"/>
    </row>
    <row r="63" spans="1:6" x14ac:dyDescent="0.25">
      <c r="A63" s="1390"/>
      <c r="B63" s="1390"/>
      <c r="C63" s="1390"/>
      <c r="D63" s="1390"/>
      <c r="E63" s="1390"/>
      <c r="F63" s="1390"/>
    </row>
    <row r="64" spans="1:6" x14ac:dyDescent="0.25">
      <c r="A64" s="1390"/>
      <c r="B64" s="1390"/>
      <c r="C64" s="1390"/>
      <c r="D64" s="1390"/>
      <c r="E64" s="1390"/>
      <c r="F64" s="1390"/>
    </row>
    <row r="65" spans="1:6" x14ac:dyDescent="0.25">
      <c r="A65" s="1390"/>
      <c r="B65" s="1390"/>
      <c r="C65" s="1390"/>
      <c r="D65" s="1390"/>
      <c r="E65" s="1390"/>
      <c r="F65" s="1390"/>
    </row>
    <row r="66" spans="1:6" x14ac:dyDescent="0.25">
      <c r="A66" s="1390"/>
      <c r="B66" s="1390"/>
      <c r="C66" s="1390"/>
      <c r="D66" s="1390"/>
      <c r="E66" s="1390"/>
      <c r="F66" s="1390"/>
    </row>
    <row r="67" spans="1:6" x14ac:dyDescent="0.25">
      <c r="A67" s="1390"/>
      <c r="B67" s="1390"/>
      <c r="C67" s="1390"/>
      <c r="D67" s="1390"/>
      <c r="E67" s="1390"/>
      <c r="F67" s="1390"/>
    </row>
    <row r="68" spans="1:6" x14ac:dyDescent="0.25">
      <c r="A68" s="1390"/>
      <c r="B68" s="1390"/>
      <c r="C68" s="1390"/>
      <c r="D68" s="1390"/>
      <c r="E68" s="1390"/>
      <c r="F68" s="1390"/>
    </row>
    <row r="69" spans="1:6" x14ac:dyDescent="0.25">
      <c r="A69" s="1390"/>
      <c r="B69" s="1390"/>
      <c r="C69" s="1390"/>
      <c r="D69" s="1390"/>
      <c r="E69" s="1390"/>
      <c r="F69" s="1390"/>
    </row>
    <row r="70" spans="1:6" x14ac:dyDescent="0.25">
      <c r="A70" s="1390"/>
      <c r="B70" s="1390"/>
      <c r="C70" s="1390"/>
      <c r="D70" s="1390"/>
      <c r="E70" s="1390"/>
      <c r="F70" s="1390"/>
    </row>
    <row r="71" spans="1:6" x14ac:dyDescent="0.25">
      <c r="A71" s="1390"/>
      <c r="B71" s="1390"/>
      <c r="C71" s="1390"/>
      <c r="D71" s="1390"/>
      <c r="E71" s="1390"/>
      <c r="F71" s="1390"/>
    </row>
  </sheetData>
  <mergeCells count="7">
    <mergeCell ref="A23:E23"/>
    <mergeCell ref="B2:D2"/>
    <mergeCell ref="A3:G3"/>
    <mergeCell ref="A5:A6"/>
    <mergeCell ref="B5:B6"/>
    <mergeCell ref="C5:F5"/>
    <mergeCell ref="G5:G6"/>
  </mergeCells>
  <hyperlinks>
    <hyperlink ref="A1" location="Índice!A1" display="Voltar ao índice" xr:uid="{14EC7B7C-E37B-4168-8252-0E40C470EFFE}"/>
  </hyperlinks>
  <pageMargins left="0.78740157480314965" right="0.78740157480314965" top="1.1811023622047245" bottom="0.78740157480314965" header="0" footer="0"/>
  <pageSetup paperSize="9" orientation="portrait" horizontalDpi="4294967292" verticalDpi="2400" r:id="rId1"/>
  <headerFooter alignWithMargins="0"/>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38818D-76D2-49CE-BCE2-AA816C1066AA}">
  <dimension ref="A1:N80"/>
  <sheetViews>
    <sheetView showGridLines="0" workbookViewId="0">
      <selection activeCell="A2" sqref="A2"/>
    </sheetView>
  </sheetViews>
  <sheetFormatPr defaultRowHeight="12.75" x14ac:dyDescent="0.25"/>
  <cols>
    <col min="1" max="1" width="16.28515625" style="1389" customWidth="1"/>
    <col min="2" max="2" width="11.7109375" style="1389" customWidth="1"/>
    <col min="3" max="4" width="11.5703125" style="1389" customWidth="1"/>
    <col min="5" max="6" width="12.140625" style="1389" customWidth="1"/>
    <col min="7" max="7" width="11.5703125" style="1389" customWidth="1"/>
    <col min="8" max="8" width="7.7109375" style="1389" customWidth="1"/>
    <col min="9" max="16384" width="9.140625" style="1389"/>
  </cols>
  <sheetData>
    <row r="1" spans="1:14" ht="15" customHeight="1" x14ac:dyDescent="0.25">
      <c r="A1" s="2027" t="s">
        <v>1926</v>
      </c>
    </row>
    <row r="2" spans="1:14" s="1394" customFormat="1" ht="15" customHeight="1" x14ac:dyDescent="0.25">
      <c r="A2" s="1517" t="s">
        <v>1400</v>
      </c>
      <c r="B2" s="2274"/>
      <c r="C2" s="2275"/>
      <c r="D2" s="2275"/>
      <c r="E2" s="1518"/>
      <c r="F2" s="1518"/>
    </row>
    <row r="3" spans="1:14" ht="23.25" customHeight="1" x14ac:dyDescent="0.25">
      <c r="A3" s="2279" t="s">
        <v>1399</v>
      </c>
      <c r="B3" s="2279"/>
      <c r="C3" s="2279"/>
      <c r="D3" s="2279"/>
      <c r="E3" s="2279"/>
      <c r="F3" s="2279"/>
      <c r="G3" s="2279"/>
    </row>
    <row r="4" spans="1:14" ht="12.95" customHeight="1" x14ac:dyDescent="0.25">
      <c r="A4" s="1401">
        <v>2020</v>
      </c>
      <c r="B4" s="1401"/>
      <c r="C4" s="1390"/>
      <c r="D4" s="1390"/>
      <c r="E4" s="1390"/>
      <c r="F4" s="1390"/>
      <c r="G4" s="1400" t="s">
        <v>593</v>
      </c>
    </row>
    <row r="5" spans="1:14" ht="15" customHeight="1" x14ac:dyDescent="0.25">
      <c r="A5" s="2236" t="s">
        <v>1236</v>
      </c>
      <c r="B5" s="2236" t="s">
        <v>1396</v>
      </c>
      <c r="C5" s="2241" t="s">
        <v>1395</v>
      </c>
      <c r="D5" s="2290"/>
      <c r="E5" s="2290"/>
      <c r="F5" s="2290"/>
      <c r="G5" s="2236" t="s">
        <v>1394</v>
      </c>
    </row>
    <row r="6" spans="1:14" ht="45" customHeight="1" x14ac:dyDescent="0.25">
      <c r="A6" s="2237"/>
      <c r="B6" s="2292"/>
      <c r="C6" s="1490" t="s">
        <v>1393</v>
      </c>
      <c r="D6" s="1459" t="s">
        <v>1392</v>
      </c>
      <c r="E6" s="1459" t="s">
        <v>1391</v>
      </c>
      <c r="F6" s="1460" t="s">
        <v>1390</v>
      </c>
      <c r="G6" s="2237"/>
    </row>
    <row r="7" spans="1:14" s="1394" customFormat="1" ht="12.95" customHeight="1" x14ac:dyDescent="0.25">
      <c r="A7" s="1435"/>
      <c r="B7" s="1435"/>
      <c r="C7" s="1435"/>
      <c r="D7" s="1435"/>
      <c r="E7" s="1435"/>
      <c r="F7" s="1435"/>
      <c r="G7" s="1435"/>
    </row>
    <row r="8" spans="1:14" s="1456" customFormat="1" ht="12.95" customHeight="1" x14ac:dyDescent="0.25">
      <c r="A8" s="1456" t="s">
        <v>1283</v>
      </c>
      <c r="B8" s="1505">
        <f t="shared" ref="B8:G8" si="0">SUM(B10:B14)</f>
        <v>249874.30976999999</v>
      </c>
      <c r="C8" s="1505">
        <f t="shared" si="0"/>
        <v>145513.1118800001</v>
      </c>
      <c r="D8" s="1505">
        <f t="shared" si="0"/>
        <v>84856.324419999975</v>
      </c>
      <c r="E8" s="1505">
        <f t="shared" si="0"/>
        <v>751.29868000000033</v>
      </c>
      <c r="F8" s="1505">
        <f t="shared" si="0"/>
        <v>1355.6022300000009</v>
      </c>
      <c r="G8" s="1505">
        <f t="shared" si="0"/>
        <v>237881.89872999996</v>
      </c>
      <c r="I8" s="1524"/>
      <c r="J8" s="1524"/>
      <c r="K8" s="1524"/>
      <c r="L8" s="1524"/>
      <c r="M8" s="1524"/>
      <c r="N8" s="1524"/>
    </row>
    <row r="9" spans="1:14" s="1456" customFormat="1" ht="12.95" customHeight="1" x14ac:dyDescent="0.25">
      <c r="B9" s="1505"/>
      <c r="C9" s="1505"/>
      <c r="D9" s="1505"/>
      <c r="E9" s="1505"/>
      <c r="F9" s="1505"/>
      <c r="G9" s="1505"/>
      <c r="I9" s="1524"/>
      <c r="J9" s="1524"/>
      <c r="K9" s="1524"/>
      <c r="L9" s="1524"/>
      <c r="M9" s="1524"/>
      <c r="N9" s="1524"/>
    </row>
    <row r="10" spans="1:14" s="1435" customFormat="1" ht="12.95" customHeight="1" x14ac:dyDescent="0.25">
      <c r="A10" s="1435" t="s">
        <v>1282</v>
      </c>
      <c r="B10" s="1505">
        <v>148013.70445999992</v>
      </c>
      <c r="C10" s="1506">
        <v>71254.238750000048</v>
      </c>
      <c r="D10" s="1506">
        <v>61275.400219999967</v>
      </c>
      <c r="E10" s="1506">
        <v>214.78447000000011</v>
      </c>
      <c r="F10" s="1506">
        <v>1110.9429900000007</v>
      </c>
      <c r="G10" s="1506">
        <v>139676.96631999995</v>
      </c>
      <c r="I10" s="1524"/>
      <c r="J10" s="1524"/>
      <c r="K10" s="1524"/>
      <c r="L10" s="1524"/>
      <c r="M10" s="1524"/>
      <c r="N10" s="1524"/>
    </row>
    <row r="11" spans="1:14" s="1456" customFormat="1" ht="12.95" customHeight="1" x14ac:dyDescent="0.25">
      <c r="A11" s="1435" t="s">
        <v>1281</v>
      </c>
      <c r="B11" s="1505">
        <v>100337.79580000005</v>
      </c>
      <c r="C11" s="1506">
        <v>73958.778960000054</v>
      </c>
      <c r="D11" s="1506">
        <v>23187.922280000006</v>
      </c>
      <c r="E11" s="1506">
        <v>252.44177000000019</v>
      </c>
      <c r="F11" s="1506">
        <v>244.65924000000018</v>
      </c>
      <c r="G11" s="1506">
        <v>96371.360840000008</v>
      </c>
      <c r="H11" s="1435"/>
      <c r="I11" s="1524"/>
      <c r="J11" s="1524"/>
      <c r="K11" s="1524"/>
      <c r="L11" s="1524"/>
      <c r="M11" s="1524"/>
      <c r="N11" s="1524"/>
    </row>
    <row r="12" spans="1:14" s="1435" customFormat="1" ht="12.95" customHeight="1" x14ac:dyDescent="0.25">
      <c r="A12" s="1435" t="s">
        <v>1280</v>
      </c>
      <c r="B12" s="1505">
        <v>1019.0746099999997</v>
      </c>
      <c r="C12" s="1506">
        <v>173.30336999999997</v>
      </c>
      <c r="D12" s="1506">
        <v>16.057820000000003</v>
      </c>
      <c r="E12" s="1506">
        <v>284.07243999999997</v>
      </c>
      <c r="F12" s="1506">
        <v>0</v>
      </c>
      <c r="G12" s="1506">
        <v>1349.4775099999997</v>
      </c>
      <c r="I12" s="1524"/>
      <c r="J12" s="1524"/>
      <c r="K12" s="1524"/>
      <c r="L12" s="1524"/>
      <c r="M12" s="1524"/>
      <c r="N12" s="1524"/>
    </row>
    <row r="13" spans="1:14" s="1435" customFormat="1" ht="12.95" customHeight="1" x14ac:dyDescent="0.25">
      <c r="A13" s="1435" t="s">
        <v>1279</v>
      </c>
      <c r="B13" s="1505">
        <v>383.04909999999995</v>
      </c>
      <c r="C13" s="1506">
        <v>35.71</v>
      </c>
      <c r="D13" s="1506">
        <v>347.33910000000003</v>
      </c>
      <c r="E13" s="1506">
        <v>0</v>
      </c>
      <c r="F13" s="1506">
        <v>0</v>
      </c>
      <c r="G13" s="1506">
        <v>415.21427</v>
      </c>
      <c r="I13" s="1524"/>
      <c r="J13" s="1524"/>
      <c r="K13" s="1524"/>
      <c r="L13" s="1524"/>
      <c r="M13" s="1524"/>
      <c r="N13" s="1524"/>
    </row>
    <row r="14" spans="1:14" s="1435" customFormat="1" ht="12.95" customHeight="1" x14ac:dyDescent="0.25">
      <c r="A14" s="1435" t="s">
        <v>1278</v>
      </c>
      <c r="B14" s="1505">
        <v>120.68580000000001</v>
      </c>
      <c r="C14" s="1506">
        <v>91.080799999999982</v>
      </c>
      <c r="D14" s="1506">
        <v>29.605000000000004</v>
      </c>
      <c r="E14" s="1506">
        <v>0</v>
      </c>
      <c r="F14" s="1506">
        <v>0</v>
      </c>
      <c r="G14" s="1506">
        <v>68.87979</v>
      </c>
      <c r="I14" s="1524"/>
      <c r="J14" s="1524"/>
      <c r="K14" s="1524"/>
      <c r="L14" s="1524"/>
      <c r="M14" s="1524"/>
      <c r="N14" s="1524"/>
    </row>
    <row r="15" spans="1:14" s="1456" customFormat="1" ht="12.95" customHeight="1" thickBot="1" x14ac:dyDescent="0.3">
      <c r="A15" s="1495"/>
      <c r="B15" s="1495"/>
      <c r="C15" s="1514"/>
      <c r="D15" s="1514"/>
      <c r="E15" s="1495"/>
      <c r="F15" s="1495"/>
      <c r="G15" s="1496"/>
    </row>
    <row r="16" spans="1:14" s="1456" customFormat="1" ht="3.75" customHeight="1" thickTop="1" x14ac:dyDescent="0.25">
      <c r="C16" s="1515"/>
      <c r="G16" s="1435"/>
    </row>
    <row r="17" spans="1:7" s="1394" customFormat="1" ht="12.95" customHeight="1" x14ac:dyDescent="0.25">
      <c r="A17" s="2252" t="s">
        <v>1246</v>
      </c>
      <c r="B17" s="2252"/>
      <c r="C17" s="2252"/>
      <c r="D17" s="2252"/>
      <c r="E17" s="2252"/>
    </row>
    <row r="18" spans="1:7" s="1394" customFormat="1" x14ac:dyDescent="0.25">
      <c r="A18" s="1435"/>
      <c r="B18" s="1435"/>
      <c r="C18" s="1435"/>
      <c r="D18" s="1435"/>
      <c r="E18" s="1435"/>
      <c r="F18" s="1435"/>
    </row>
    <row r="19" spans="1:7" s="1394" customFormat="1" x14ac:dyDescent="0.25">
      <c r="A19" s="1435"/>
      <c r="B19" s="1435"/>
      <c r="C19" s="1435"/>
      <c r="D19" s="1435"/>
      <c r="E19" s="1435"/>
      <c r="F19" s="1435"/>
    </row>
    <row r="20" spans="1:7" s="1394" customFormat="1" x14ac:dyDescent="0.25">
      <c r="A20" s="1435"/>
      <c r="B20" s="1435"/>
      <c r="C20" s="1435"/>
      <c r="D20" s="1435"/>
      <c r="E20" s="1435"/>
      <c r="F20" s="1435"/>
    </row>
    <row r="21" spans="1:7" s="1394" customFormat="1" x14ac:dyDescent="0.25">
      <c r="A21" s="1435"/>
      <c r="B21" s="1525"/>
      <c r="C21" s="1525"/>
      <c r="D21" s="1525"/>
      <c r="E21" s="1525"/>
      <c r="F21" s="1525"/>
      <c r="G21" s="1525"/>
    </row>
    <row r="22" spans="1:7" x14ac:dyDescent="0.25">
      <c r="A22" s="1390"/>
      <c r="B22" s="1492"/>
      <c r="C22" s="1492"/>
      <c r="D22" s="1492"/>
      <c r="E22" s="1492"/>
      <c r="F22" s="1492"/>
      <c r="G22" s="1492"/>
    </row>
    <row r="23" spans="1:7" x14ac:dyDescent="0.25">
      <c r="A23" s="1390"/>
      <c r="B23" s="1492"/>
      <c r="C23" s="1492"/>
      <c r="D23" s="1492"/>
      <c r="E23" s="1492"/>
      <c r="F23" s="1492"/>
      <c r="G23" s="1492"/>
    </row>
    <row r="24" spans="1:7" x14ac:dyDescent="0.25">
      <c r="A24" s="1390"/>
      <c r="B24" s="1492"/>
      <c r="C24" s="1492"/>
      <c r="D24" s="1492"/>
      <c r="E24" s="1492"/>
      <c r="F24" s="1492"/>
      <c r="G24" s="1492"/>
    </row>
    <row r="25" spans="1:7" x14ac:dyDescent="0.25">
      <c r="A25" s="1390"/>
      <c r="B25" s="1492"/>
      <c r="C25" s="1492"/>
      <c r="D25" s="1492"/>
      <c r="E25" s="1492"/>
      <c r="F25" s="1492"/>
      <c r="G25" s="1492"/>
    </row>
    <row r="26" spans="1:7" x14ac:dyDescent="0.25">
      <c r="A26" s="1390"/>
      <c r="B26" s="1390"/>
      <c r="C26" s="1390"/>
      <c r="D26" s="1390"/>
      <c r="E26" s="1390"/>
      <c r="F26" s="1390"/>
    </row>
    <row r="27" spans="1:7" x14ac:dyDescent="0.25">
      <c r="A27" s="1390"/>
      <c r="B27" s="1390"/>
      <c r="C27" s="1390"/>
      <c r="D27" s="1390"/>
      <c r="E27" s="1390"/>
      <c r="F27" s="1390"/>
    </row>
    <row r="28" spans="1:7" x14ac:dyDescent="0.25">
      <c r="A28" s="1390"/>
      <c r="B28" s="1390"/>
      <c r="C28" s="1390"/>
      <c r="D28" s="1390"/>
      <c r="E28" s="1390"/>
      <c r="F28" s="1390"/>
    </row>
    <row r="29" spans="1:7" x14ac:dyDescent="0.25">
      <c r="A29" s="1390"/>
      <c r="B29" s="1390"/>
      <c r="C29" s="1390"/>
      <c r="D29" s="1390"/>
      <c r="E29" s="1390"/>
      <c r="F29" s="1390"/>
    </row>
    <row r="30" spans="1:7" x14ac:dyDescent="0.25">
      <c r="A30" s="1390"/>
      <c r="B30" s="1390"/>
      <c r="C30" s="1390"/>
      <c r="D30" s="1390"/>
      <c r="E30" s="1390"/>
      <c r="F30" s="1390"/>
    </row>
    <row r="31" spans="1:7" x14ac:dyDescent="0.25">
      <c r="A31" s="1390"/>
      <c r="B31" s="1390"/>
      <c r="C31" s="1390"/>
      <c r="D31" s="1390"/>
      <c r="E31" s="1390"/>
      <c r="F31" s="1390"/>
    </row>
    <row r="32" spans="1:7" x14ac:dyDescent="0.25">
      <c r="A32" s="1390"/>
      <c r="B32" s="1390"/>
      <c r="C32" s="1390"/>
      <c r="D32" s="1390"/>
      <c r="E32" s="1390"/>
      <c r="F32" s="1390"/>
    </row>
    <row r="33" spans="1:6" x14ac:dyDescent="0.25">
      <c r="A33" s="1390"/>
      <c r="B33" s="1390"/>
      <c r="C33" s="1390"/>
      <c r="D33" s="1390"/>
      <c r="E33" s="1390"/>
      <c r="F33" s="1390"/>
    </row>
    <row r="34" spans="1:6" x14ac:dyDescent="0.25">
      <c r="A34" s="1390"/>
      <c r="B34" s="1390"/>
      <c r="C34" s="1390"/>
      <c r="D34" s="1390"/>
      <c r="E34" s="1390"/>
      <c r="F34" s="1390"/>
    </row>
    <row r="35" spans="1:6" x14ac:dyDescent="0.25">
      <c r="A35" s="1390"/>
      <c r="B35" s="1390"/>
      <c r="C35" s="1390"/>
      <c r="D35" s="1390"/>
      <c r="E35" s="1390"/>
      <c r="F35" s="1390"/>
    </row>
    <row r="36" spans="1:6" x14ac:dyDescent="0.25">
      <c r="A36" s="1390"/>
      <c r="B36" s="1390"/>
      <c r="C36" s="1390"/>
      <c r="D36" s="1390"/>
      <c r="E36" s="1390"/>
      <c r="F36" s="1390"/>
    </row>
    <row r="37" spans="1:6" x14ac:dyDescent="0.25">
      <c r="A37" s="1390"/>
      <c r="B37" s="1390"/>
      <c r="C37" s="1390"/>
      <c r="D37" s="1390"/>
      <c r="E37" s="1390"/>
      <c r="F37" s="1390"/>
    </row>
    <row r="38" spans="1:6" x14ac:dyDescent="0.25">
      <c r="A38" s="1390"/>
      <c r="B38" s="1390"/>
      <c r="C38" s="1390"/>
      <c r="D38" s="1390"/>
      <c r="E38" s="1390"/>
      <c r="F38" s="1390"/>
    </row>
    <row r="39" spans="1:6" x14ac:dyDescent="0.25">
      <c r="A39" s="1390"/>
      <c r="B39" s="1390"/>
      <c r="C39" s="1390"/>
      <c r="D39" s="1390"/>
      <c r="E39" s="1390"/>
      <c r="F39" s="1390"/>
    </row>
    <row r="40" spans="1:6" x14ac:dyDescent="0.25">
      <c r="A40" s="1390"/>
      <c r="B40" s="1390"/>
      <c r="C40" s="1390"/>
      <c r="D40" s="1390"/>
      <c r="E40" s="1390"/>
      <c r="F40" s="1390"/>
    </row>
    <row r="41" spans="1:6" x14ac:dyDescent="0.25">
      <c r="A41" s="1390"/>
      <c r="B41" s="1390"/>
      <c r="C41" s="1390"/>
      <c r="D41" s="1390"/>
      <c r="E41" s="1390"/>
      <c r="F41" s="1390"/>
    </row>
    <row r="42" spans="1:6" x14ac:dyDescent="0.25">
      <c r="A42" s="1390"/>
      <c r="B42" s="1390"/>
      <c r="C42" s="1390"/>
      <c r="D42" s="1390"/>
      <c r="E42" s="1390"/>
      <c r="F42" s="1390"/>
    </row>
    <row r="43" spans="1:6" x14ac:dyDescent="0.25">
      <c r="A43" s="1390"/>
      <c r="B43" s="1390"/>
      <c r="C43" s="1390"/>
      <c r="D43" s="1390"/>
      <c r="E43" s="1390"/>
      <c r="F43" s="1390"/>
    </row>
    <row r="44" spans="1:6" x14ac:dyDescent="0.25">
      <c r="A44" s="1390"/>
      <c r="B44" s="1390"/>
      <c r="C44" s="1390"/>
      <c r="D44" s="1390"/>
      <c r="E44" s="1390"/>
      <c r="F44" s="1390"/>
    </row>
    <row r="45" spans="1:6" x14ac:dyDescent="0.25">
      <c r="A45" s="1390"/>
      <c r="B45" s="1390"/>
      <c r="C45" s="1390"/>
      <c r="D45" s="1390"/>
      <c r="E45" s="1390"/>
      <c r="F45" s="1390"/>
    </row>
    <row r="46" spans="1:6" x14ac:dyDescent="0.25">
      <c r="A46" s="1390"/>
      <c r="B46" s="1390"/>
      <c r="C46" s="1390"/>
      <c r="D46" s="1390"/>
      <c r="E46" s="1390"/>
      <c r="F46" s="1390"/>
    </row>
    <row r="47" spans="1:6" x14ac:dyDescent="0.25">
      <c r="A47" s="1390"/>
      <c r="B47" s="1390"/>
      <c r="C47" s="1390"/>
      <c r="D47" s="1390"/>
      <c r="E47" s="1390"/>
      <c r="F47" s="1390"/>
    </row>
    <row r="48" spans="1:6" x14ac:dyDescent="0.25">
      <c r="A48" s="1390"/>
      <c r="B48" s="1390"/>
      <c r="C48" s="1390"/>
      <c r="D48" s="1390"/>
      <c r="E48" s="1390"/>
      <c r="F48" s="1390"/>
    </row>
    <row r="49" spans="1:6" x14ac:dyDescent="0.25">
      <c r="A49" s="1390"/>
      <c r="B49" s="1390"/>
      <c r="C49" s="1390"/>
      <c r="D49" s="1390"/>
      <c r="E49" s="1390"/>
      <c r="F49" s="1390"/>
    </row>
    <row r="50" spans="1:6" x14ac:dyDescent="0.25">
      <c r="A50" s="1390"/>
      <c r="B50" s="1390"/>
      <c r="C50" s="1390"/>
      <c r="D50" s="1390"/>
      <c r="E50" s="1390"/>
      <c r="F50" s="1390"/>
    </row>
    <row r="51" spans="1:6" x14ac:dyDescent="0.25">
      <c r="A51" s="1390"/>
      <c r="B51" s="1390"/>
      <c r="C51" s="1390"/>
      <c r="D51" s="1390"/>
      <c r="E51" s="1390"/>
      <c r="F51" s="1390"/>
    </row>
    <row r="52" spans="1:6" x14ac:dyDescent="0.25">
      <c r="A52" s="1390"/>
      <c r="B52" s="1390"/>
      <c r="C52" s="1390"/>
      <c r="D52" s="1390"/>
      <c r="E52" s="1390"/>
      <c r="F52" s="1390"/>
    </row>
    <row r="53" spans="1:6" x14ac:dyDescent="0.25">
      <c r="A53" s="1390"/>
      <c r="B53" s="1390"/>
      <c r="C53" s="1390"/>
      <c r="D53" s="1390"/>
      <c r="E53" s="1390"/>
      <c r="F53" s="1390"/>
    </row>
    <row r="54" spans="1:6" x14ac:dyDescent="0.25">
      <c r="A54" s="1390"/>
      <c r="B54" s="1390"/>
      <c r="C54" s="1390"/>
      <c r="D54" s="1390"/>
      <c r="E54" s="1390"/>
      <c r="F54" s="1390"/>
    </row>
    <row r="55" spans="1:6" x14ac:dyDescent="0.25">
      <c r="A55" s="1390"/>
      <c r="B55" s="1390"/>
      <c r="C55" s="1390"/>
      <c r="D55" s="1390"/>
      <c r="E55" s="1390"/>
      <c r="F55" s="1390"/>
    </row>
    <row r="56" spans="1:6" x14ac:dyDescent="0.25">
      <c r="A56" s="1390"/>
      <c r="B56" s="1390"/>
      <c r="C56" s="1390"/>
      <c r="D56" s="1390"/>
      <c r="E56" s="1390"/>
      <c r="F56" s="1390"/>
    </row>
    <row r="57" spans="1:6" x14ac:dyDescent="0.25">
      <c r="A57" s="1390"/>
      <c r="B57" s="1390"/>
      <c r="C57" s="1390"/>
      <c r="D57" s="1390"/>
      <c r="E57" s="1390"/>
      <c r="F57" s="1390"/>
    </row>
    <row r="58" spans="1:6" x14ac:dyDescent="0.25">
      <c r="A58" s="1390"/>
      <c r="B58" s="1390"/>
      <c r="C58" s="1390"/>
      <c r="D58" s="1390"/>
      <c r="E58" s="1390"/>
      <c r="F58" s="1390"/>
    </row>
    <row r="59" spans="1:6" x14ac:dyDescent="0.25">
      <c r="A59" s="1390"/>
      <c r="B59" s="1390"/>
      <c r="C59" s="1390"/>
      <c r="D59" s="1390"/>
      <c r="E59" s="1390"/>
      <c r="F59" s="1390"/>
    </row>
    <row r="60" spans="1:6" x14ac:dyDescent="0.25">
      <c r="A60" s="1390"/>
      <c r="B60" s="1390"/>
      <c r="C60" s="1390"/>
      <c r="D60" s="1390"/>
      <c r="E60" s="1390"/>
      <c r="F60" s="1390"/>
    </row>
    <row r="61" spans="1:6" x14ac:dyDescent="0.25">
      <c r="A61" s="1390"/>
      <c r="B61" s="1390"/>
      <c r="C61" s="1390"/>
      <c r="D61" s="1390"/>
      <c r="E61" s="1390"/>
      <c r="F61" s="1390"/>
    </row>
    <row r="62" spans="1:6" x14ac:dyDescent="0.25">
      <c r="A62" s="1390"/>
      <c r="B62" s="1390"/>
      <c r="C62" s="1390"/>
      <c r="D62" s="1390"/>
      <c r="E62" s="1390"/>
      <c r="F62" s="1390"/>
    </row>
    <row r="63" spans="1:6" x14ac:dyDescent="0.25">
      <c r="A63" s="1390"/>
      <c r="B63" s="1390"/>
      <c r="C63" s="1390"/>
      <c r="D63" s="1390"/>
      <c r="E63" s="1390"/>
      <c r="F63" s="1390"/>
    </row>
    <row r="64" spans="1:6" x14ac:dyDescent="0.25">
      <c r="A64" s="1390"/>
      <c r="B64" s="1390"/>
      <c r="C64" s="1390"/>
      <c r="D64" s="1390"/>
      <c r="E64" s="1390"/>
      <c r="F64" s="1390"/>
    </row>
    <row r="65" spans="1:6" x14ac:dyDescent="0.25">
      <c r="A65" s="1390"/>
      <c r="B65" s="1390"/>
      <c r="C65" s="1390"/>
      <c r="D65" s="1390"/>
      <c r="E65" s="1390"/>
      <c r="F65" s="1390"/>
    </row>
    <row r="66" spans="1:6" x14ac:dyDescent="0.25">
      <c r="A66" s="1390"/>
      <c r="B66" s="1390"/>
      <c r="C66" s="1390"/>
      <c r="D66" s="1390"/>
      <c r="E66" s="1390"/>
      <c r="F66" s="1390"/>
    </row>
    <row r="67" spans="1:6" x14ac:dyDescent="0.25">
      <c r="A67" s="1390"/>
      <c r="B67" s="1390"/>
      <c r="C67" s="1390"/>
      <c r="D67" s="1390"/>
      <c r="E67" s="1390"/>
      <c r="F67" s="1390"/>
    </row>
    <row r="68" spans="1:6" x14ac:dyDescent="0.25">
      <c r="A68" s="1390"/>
      <c r="B68" s="1390"/>
      <c r="C68" s="1390"/>
      <c r="D68" s="1390"/>
      <c r="E68" s="1390"/>
      <c r="F68" s="1390"/>
    </row>
    <row r="69" spans="1:6" x14ac:dyDescent="0.25">
      <c r="A69" s="1390"/>
      <c r="B69" s="1390"/>
      <c r="C69" s="1390"/>
      <c r="D69" s="1390"/>
      <c r="E69" s="1390"/>
      <c r="F69" s="1390"/>
    </row>
    <row r="70" spans="1:6" x14ac:dyDescent="0.25">
      <c r="A70" s="1390"/>
      <c r="B70" s="1390"/>
      <c r="C70" s="1390"/>
      <c r="D70" s="1390"/>
      <c r="E70" s="1390"/>
      <c r="F70" s="1390"/>
    </row>
    <row r="71" spans="1:6" x14ac:dyDescent="0.25">
      <c r="A71" s="1390"/>
      <c r="B71" s="1390"/>
      <c r="C71" s="1390"/>
      <c r="D71" s="1390"/>
      <c r="E71" s="1390"/>
      <c r="F71" s="1390"/>
    </row>
    <row r="72" spans="1:6" x14ac:dyDescent="0.25">
      <c r="A72" s="1390"/>
      <c r="B72" s="1390"/>
      <c r="C72" s="1390"/>
      <c r="D72" s="1390"/>
      <c r="E72" s="1390"/>
      <c r="F72" s="1390"/>
    </row>
    <row r="73" spans="1:6" x14ac:dyDescent="0.25">
      <c r="A73" s="1390"/>
      <c r="B73" s="1390"/>
      <c r="C73" s="1390"/>
      <c r="D73" s="1390"/>
      <c r="E73" s="1390"/>
      <c r="F73" s="1390"/>
    </row>
    <row r="74" spans="1:6" x14ac:dyDescent="0.25">
      <c r="A74" s="1390"/>
      <c r="B74" s="1390"/>
      <c r="C74" s="1390"/>
      <c r="D74" s="1390"/>
      <c r="E74" s="1390"/>
      <c r="F74" s="1390"/>
    </row>
    <row r="75" spans="1:6" x14ac:dyDescent="0.25">
      <c r="A75" s="1390"/>
      <c r="B75" s="1390"/>
      <c r="C75" s="1390"/>
      <c r="D75" s="1390"/>
      <c r="E75" s="1390"/>
      <c r="F75" s="1390"/>
    </row>
    <row r="76" spans="1:6" x14ac:dyDescent="0.25">
      <c r="A76" s="1390"/>
      <c r="B76" s="1390"/>
      <c r="C76" s="1390"/>
      <c r="D76" s="1390"/>
      <c r="E76" s="1390"/>
      <c r="F76" s="1390"/>
    </row>
    <row r="77" spans="1:6" x14ac:dyDescent="0.25">
      <c r="A77" s="1390"/>
      <c r="B77" s="1390"/>
      <c r="C77" s="1390"/>
      <c r="D77" s="1390"/>
      <c r="E77" s="1390"/>
      <c r="F77" s="1390"/>
    </row>
    <row r="78" spans="1:6" x14ac:dyDescent="0.25">
      <c r="A78" s="1390"/>
      <c r="B78" s="1390"/>
      <c r="C78" s="1390"/>
      <c r="D78" s="1390"/>
      <c r="E78" s="1390"/>
      <c r="F78" s="1390"/>
    </row>
    <row r="79" spans="1:6" x14ac:dyDescent="0.25">
      <c r="A79" s="1390"/>
      <c r="B79" s="1390"/>
      <c r="C79" s="1390"/>
      <c r="D79" s="1390"/>
      <c r="E79" s="1390"/>
      <c r="F79" s="1390"/>
    </row>
    <row r="80" spans="1:6" x14ac:dyDescent="0.25">
      <c r="A80" s="1390"/>
      <c r="B80" s="1390"/>
      <c r="C80" s="1390"/>
      <c r="D80" s="1390"/>
      <c r="E80" s="1390"/>
      <c r="F80" s="1390"/>
    </row>
  </sheetData>
  <mergeCells count="7">
    <mergeCell ref="A17:E17"/>
    <mergeCell ref="B2:D2"/>
    <mergeCell ref="A3:G3"/>
    <mergeCell ref="A5:A6"/>
    <mergeCell ref="B5:B6"/>
    <mergeCell ref="C5:F5"/>
    <mergeCell ref="G5:G6"/>
  </mergeCells>
  <hyperlinks>
    <hyperlink ref="A1" location="Índice!A1" display="Voltar ao índice" xr:uid="{FC9E4897-B842-4F01-8BC1-65B895E0BEB2}"/>
  </hyperlinks>
  <pageMargins left="0.78740157480314965" right="0.78740157480314965" top="1.1811023622047245" bottom="0.78740157480314965" header="0" footer="0"/>
  <pageSetup paperSize="9" orientation="portrait" horizontalDpi="4294967292" verticalDpi="2400" r:id="rId1"/>
  <headerFooter alignWithMargins="0"/>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EDAFD7-05DB-41FE-8FA6-F54043E1CC81}">
  <dimension ref="A1:K66"/>
  <sheetViews>
    <sheetView workbookViewId="0">
      <selection activeCell="A2" sqref="A2"/>
    </sheetView>
  </sheetViews>
  <sheetFormatPr defaultRowHeight="9" x14ac:dyDescent="0.15"/>
  <cols>
    <col min="1" max="1" width="36.140625" style="1527" customWidth="1"/>
    <col min="2" max="6" width="10" style="1527" customWidth="1"/>
    <col min="7" max="7" width="6.28515625" style="1527" customWidth="1"/>
    <col min="8" max="16384" width="9.140625" style="1527"/>
  </cols>
  <sheetData>
    <row r="1" spans="1:11" ht="15" customHeight="1" x14ac:dyDescent="0.2">
      <c r="A1" s="2027" t="s">
        <v>1926</v>
      </c>
    </row>
    <row r="2" spans="1:11" ht="15" customHeight="1" x14ac:dyDescent="0.25">
      <c r="A2" s="2293" t="s">
        <v>1454</v>
      </c>
      <c r="B2" s="2293"/>
      <c r="C2" s="2293"/>
      <c r="D2" s="2293"/>
      <c r="E2" s="2293"/>
      <c r="F2" s="2293"/>
      <c r="H2" s="1613"/>
      <c r="I2" s="1613"/>
    </row>
    <row r="3" spans="1:11" ht="23.25" customHeight="1" x14ac:dyDescent="0.15">
      <c r="A3" s="2245" t="s">
        <v>1453</v>
      </c>
      <c r="B3" s="2245"/>
      <c r="C3" s="2245"/>
      <c r="D3" s="2245"/>
      <c r="E3" s="2245"/>
      <c r="F3" s="2245"/>
    </row>
    <row r="4" spans="1:11" ht="12" customHeight="1" x14ac:dyDescent="0.25">
      <c r="A4" s="1539"/>
      <c r="B4" s="1539"/>
      <c r="C4" s="1538"/>
      <c r="D4" s="1538"/>
      <c r="E4" s="1435"/>
      <c r="F4" s="1500" t="s">
        <v>736</v>
      </c>
      <c r="G4" s="1542"/>
    </row>
    <row r="5" spans="1:11" ht="9" customHeight="1" x14ac:dyDescent="0.15">
      <c r="A5" s="2294" t="s">
        <v>1452</v>
      </c>
      <c r="B5" s="1615"/>
      <c r="C5" s="2294">
        <v>2019</v>
      </c>
      <c r="D5" s="2294">
        <v>2018</v>
      </c>
      <c r="E5" s="2294">
        <v>2017</v>
      </c>
      <c r="F5" s="2294">
        <v>2016</v>
      </c>
    </row>
    <row r="6" spans="1:11" ht="9" customHeight="1" x14ac:dyDescent="0.15">
      <c r="A6" s="2294"/>
      <c r="B6" s="1617"/>
      <c r="C6" s="2294"/>
      <c r="D6" s="2294"/>
      <c r="E6" s="2294"/>
      <c r="F6" s="2294"/>
    </row>
    <row r="7" spans="1:11" ht="9" customHeight="1" x14ac:dyDescent="0.15">
      <c r="A7" s="2294"/>
      <c r="B7" s="1617">
        <v>2020</v>
      </c>
      <c r="C7" s="2294"/>
      <c r="D7" s="2294"/>
      <c r="E7" s="2294"/>
      <c r="F7" s="2294"/>
    </row>
    <row r="8" spans="1:11" ht="9" customHeight="1" x14ac:dyDescent="0.15">
      <c r="A8" s="2294"/>
      <c r="B8" s="1617"/>
      <c r="C8" s="2294"/>
      <c r="D8" s="2294"/>
      <c r="E8" s="2294"/>
      <c r="F8" s="2294"/>
    </row>
    <row r="9" spans="1:11" ht="9" customHeight="1" x14ac:dyDescent="0.15">
      <c r="A9" s="2294"/>
      <c r="B9" s="1616"/>
      <c r="C9" s="2294"/>
      <c r="D9" s="2294"/>
      <c r="E9" s="2294"/>
      <c r="F9" s="2294"/>
    </row>
    <row r="10" spans="1:11" ht="6.75" customHeight="1" x14ac:dyDescent="0.25">
      <c r="A10" s="1435"/>
      <c r="B10" s="1435"/>
      <c r="C10" s="1538"/>
      <c r="D10" s="1538"/>
      <c r="E10" s="1538"/>
      <c r="F10" s="1435"/>
      <c r="G10" s="1542"/>
    </row>
    <row r="11" spans="1:11" ht="15" customHeight="1" x14ac:dyDescent="0.25">
      <c r="A11" s="1456" t="s">
        <v>1451</v>
      </c>
      <c r="B11" s="1515">
        <v>93</v>
      </c>
      <c r="C11" s="1530" t="s">
        <v>246</v>
      </c>
      <c r="D11" s="1532" t="s">
        <v>247</v>
      </c>
      <c r="E11" s="1532" t="s">
        <v>248</v>
      </c>
      <c r="F11" s="1532" t="s">
        <v>249</v>
      </c>
      <c r="G11" s="1605"/>
      <c r="K11" s="1606"/>
    </row>
    <row r="12" spans="1:11" ht="9" customHeight="1" x14ac:dyDescent="0.25">
      <c r="A12" s="1456"/>
      <c r="B12" s="1515"/>
      <c r="C12" s="1529"/>
      <c r="D12" s="1528"/>
      <c r="E12" s="1528"/>
      <c r="F12" s="1528"/>
      <c r="G12" s="1605"/>
    </row>
    <row r="13" spans="1:11" ht="12.75" x14ac:dyDescent="0.25">
      <c r="A13" s="1456" t="s">
        <v>1436</v>
      </c>
      <c r="B13" s="1515">
        <v>50</v>
      </c>
      <c r="C13" s="1530">
        <v>44</v>
      </c>
      <c r="D13" s="1528">
        <v>41</v>
      </c>
      <c r="E13" s="1528">
        <v>33</v>
      </c>
      <c r="F13" s="1528">
        <v>45</v>
      </c>
      <c r="G13" s="1607"/>
    </row>
    <row r="14" spans="1:11" ht="15" customHeight="1" x14ac:dyDescent="0.25">
      <c r="A14" s="1435" t="s">
        <v>1443</v>
      </c>
      <c r="B14" s="1500">
        <v>33</v>
      </c>
      <c r="C14" s="1529" t="s">
        <v>1450</v>
      </c>
      <c r="D14" s="1531" t="s">
        <v>1450</v>
      </c>
      <c r="E14" s="1531">
        <v>18</v>
      </c>
      <c r="F14" s="1531">
        <v>27</v>
      </c>
      <c r="G14" s="1605"/>
    </row>
    <row r="15" spans="1:11" ht="12" customHeight="1" x14ac:dyDescent="0.25">
      <c r="A15" s="1435" t="s">
        <v>1442</v>
      </c>
      <c r="B15" s="1500">
        <v>17</v>
      </c>
      <c r="C15" s="1529" t="s">
        <v>1441</v>
      </c>
      <c r="D15" s="1463" t="s">
        <v>1434</v>
      </c>
      <c r="E15" s="1463">
        <v>15</v>
      </c>
      <c r="F15" s="1463">
        <v>18</v>
      </c>
      <c r="G15" s="1605"/>
    </row>
    <row r="16" spans="1:11" ht="9" customHeight="1" x14ac:dyDescent="0.25">
      <c r="A16" s="1539"/>
      <c r="B16" s="1500"/>
      <c r="C16" s="1529"/>
      <c r="D16" s="1528"/>
      <c r="E16" s="1528"/>
      <c r="F16" s="1528"/>
      <c r="G16" s="1605"/>
    </row>
    <row r="17" spans="1:7" ht="12" customHeight="1" x14ac:dyDescent="0.25">
      <c r="A17" s="1456" t="s">
        <v>1431</v>
      </c>
      <c r="B17" s="1515">
        <v>27</v>
      </c>
      <c r="C17" s="1530">
        <f>SUM(C18:C19)</f>
        <v>0</v>
      </c>
      <c r="D17" s="1509">
        <v>19</v>
      </c>
      <c r="E17" s="1509">
        <v>15</v>
      </c>
      <c r="F17" s="1509">
        <v>32</v>
      </c>
      <c r="G17" s="1607"/>
    </row>
    <row r="18" spans="1:7" ht="15" customHeight="1" x14ac:dyDescent="0.25">
      <c r="A18" s="1435" t="s">
        <v>1443</v>
      </c>
      <c r="B18" s="1500">
        <v>21</v>
      </c>
      <c r="C18" s="1529" t="s">
        <v>1449</v>
      </c>
      <c r="D18" s="1463" t="s">
        <v>1448</v>
      </c>
      <c r="E18" s="1463" t="s">
        <v>1447</v>
      </c>
      <c r="F18" s="1463" t="s">
        <v>1446</v>
      </c>
      <c r="G18" s="1541"/>
    </row>
    <row r="19" spans="1:7" ht="12" customHeight="1" x14ac:dyDescent="0.25">
      <c r="A19" s="1435" t="s">
        <v>1442</v>
      </c>
      <c r="B19" s="1500">
        <v>6</v>
      </c>
      <c r="C19" s="1529" t="s">
        <v>1445</v>
      </c>
      <c r="D19" s="1463" t="s">
        <v>1433</v>
      </c>
      <c r="E19" s="1463" t="s">
        <v>1432</v>
      </c>
      <c r="F19" s="1463" t="s">
        <v>1444</v>
      </c>
      <c r="G19" s="1541"/>
    </row>
    <row r="20" spans="1:7" ht="9" customHeight="1" x14ac:dyDescent="0.25">
      <c r="A20" s="1456"/>
      <c r="B20" s="1515"/>
      <c r="C20" s="1529"/>
      <c r="D20" s="1531"/>
      <c r="E20" s="1531"/>
      <c r="F20" s="1531"/>
      <c r="G20" s="1541"/>
    </row>
    <row r="21" spans="1:7" ht="12" customHeight="1" x14ac:dyDescent="0.25">
      <c r="A21" s="1456" t="s">
        <v>1430</v>
      </c>
      <c r="B21" s="1515">
        <v>16</v>
      </c>
      <c r="C21" s="1530">
        <v>21</v>
      </c>
      <c r="D21" s="1509">
        <v>11</v>
      </c>
      <c r="E21" s="1509">
        <v>13</v>
      </c>
      <c r="F21" s="1509">
        <v>2</v>
      </c>
      <c r="G21" s="1607"/>
    </row>
    <row r="22" spans="1:7" ht="15" customHeight="1" x14ac:dyDescent="0.25">
      <c r="A22" s="1435" t="s">
        <v>1443</v>
      </c>
      <c r="B22" s="1500">
        <v>2</v>
      </c>
      <c r="C22" s="1529">
        <v>0</v>
      </c>
      <c r="D22" s="1463">
        <v>1</v>
      </c>
      <c r="E22" s="1463">
        <v>0</v>
      </c>
      <c r="F22" s="1463">
        <v>0</v>
      </c>
      <c r="G22" s="1541"/>
    </row>
    <row r="23" spans="1:7" ht="12" customHeight="1" x14ac:dyDescent="0.25">
      <c r="A23" s="1435" t="s">
        <v>1442</v>
      </c>
      <c r="B23" s="1500">
        <v>14</v>
      </c>
      <c r="C23" s="1529" t="s">
        <v>1441</v>
      </c>
      <c r="D23" s="1463" t="s">
        <v>1440</v>
      </c>
      <c r="E23" s="1463">
        <v>13</v>
      </c>
      <c r="F23" s="1463">
        <v>2</v>
      </c>
      <c r="G23" s="1542"/>
    </row>
    <row r="24" spans="1:7" ht="9" customHeight="1" x14ac:dyDescent="0.25">
      <c r="A24" s="1456"/>
      <c r="B24" s="1515"/>
      <c r="C24" s="1529"/>
      <c r="D24" s="1528"/>
      <c r="E24" s="1528"/>
      <c r="F24" s="1528"/>
      <c r="G24" s="1607"/>
    </row>
    <row r="25" spans="1:7" ht="17.25" customHeight="1" x14ac:dyDescent="0.25">
      <c r="A25" s="1456" t="s">
        <v>1439</v>
      </c>
      <c r="B25" s="1515">
        <v>49</v>
      </c>
      <c r="C25" s="1530">
        <v>66</v>
      </c>
      <c r="D25" s="1532">
        <v>72</v>
      </c>
      <c r="E25" s="1532">
        <v>65</v>
      </c>
      <c r="F25" s="1532">
        <v>48</v>
      </c>
      <c r="G25" s="1607"/>
    </row>
    <row r="26" spans="1:7" ht="18" customHeight="1" x14ac:dyDescent="0.25">
      <c r="A26" s="1456" t="s">
        <v>1436</v>
      </c>
      <c r="B26" s="1515">
        <v>24</v>
      </c>
      <c r="C26" s="1530">
        <v>38</v>
      </c>
      <c r="D26" s="1528">
        <v>41</v>
      </c>
      <c r="E26" s="1528">
        <v>34</v>
      </c>
      <c r="F26" s="1528">
        <v>27</v>
      </c>
      <c r="G26" s="1607"/>
    </row>
    <row r="27" spans="1:7" ht="12" customHeight="1" x14ac:dyDescent="0.25">
      <c r="A27" s="1435" t="s">
        <v>1429</v>
      </c>
      <c r="B27" s="1500">
        <v>11</v>
      </c>
      <c r="C27" s="1529">
        <v>22</v>
      </c>
      <c r="D27" s="1531">
        <v>23</v>
      </c>
      <c r="E27" s="1531">
        <v>20</v>
      </c>
      <c r="F27" s="1531">
        <v>18</v>
      </c>
      <c r="G27" s="1605"/>
    </row>
    <row r="28" spans="1:7" ht="12" customHeight="1" x14ac:dyDescent="0.25">
      <c r="A28" s="1435" t="s">
        <v>1428</v>
      </c>
      <c r="B28" s="1500">
        <v>13</v>
      </c>
      <c r="C28" s="1529">
        <v>16</v>
      </c>
      <c r="D28" s="1531">
        <v>18</v>
      </c>
      <c r="E28" s="1531">
        <v>14</v>
      </c>
      <c r="F28" s="1531">
        <v>9</v>
      </c>
      <c r="G28" s="1605"/>
    </row>
    <row r="29" spans="1:7" ht="9" customHeight="1" x14ac:dyDescent="0.25">
      <c r="A29" s="1539"/>
      <c r="B29" s="1500"/>
      <c r="C29" s="1529"/>
      <c r="D29" s="1528"/>
      <c r="E29" s="1528"/>
      <c r="F29" s="1528"/>
      <c r="G29" s="1605"/>
    </row>
    <row r="30" spans="1:7" ht="12" customHeight="1" x14ac:dyDescent="0.25">
      <c r="A30" s="1456" t="s">
        <v>1431</v>
      </c>
      <c r="B30" s="1515">
        <v>18</v>
      </c>
      <c r="C30" s="1530">
        <v>19</v>
      </c>
      <c r="D30" s="1528">
        <v>23</v>
      </c>
      <c r="E30" s="1528">
        <v>23</v>
      </c>
      <c r="F30" s="1528">
        <v>12</v>
      </c>
      <c r="G30" s="1607"/>
    </row>
    <row r="31" spans="1:7" ht="15" customHeight="1" x14ac:dyDescent="0.25">
      <c r="A31" s="1435" t="s">
        <v>1429</v>
      </c>
      <c r="B31" s="1500">
        <v>13</v>
      </c>
      <c r="C31" s="1529">
        <v>15</v>
      </c>
      <c r="D31" s="1531">
        <v>20</v>
      </c>
      <c r="E31" s="1531">
        <v>18</v>
      </c>
      <c r="F31" s="1531">
        <v>10</v>
      </c>
      <c r="G31" s="1541"/>
    </row>
    <row r="32" spans="1:7" ht="12" customHeight="1" x14ac:dyDescent="0.25">
      <c r="A32" s="1435" t="s">
        <v>1428</v>
      </c>
      <c r="B32" s="1500">
        <v>5</v>
      </c>
      <c r="C32" s="1529">
        <v>4</v>
      </c>
      <c r="D32" s="1531">
        <v>3</v>
      </c>
      <c r="E32" s="1531">
        <v>5</v>
      </c>
      <c r="F32" s="1531">
        <v>2</v>
      </c>
      <c r="G32" s="1541"/>
    </row>
    <row r="33" spans="1:11" ht="9" customHeight="1" x14ac:dyDescent="0.25">
      <c r="A33" s="1456"/>
      <c r="B33" s="1515"/>
      <c r="C33" s="1529"/>
      <c r="D33" s="1531"/>
      <c r="E33" s="1531"/>
      <c r="F33" s="1531"/>
      <c r="G33" s="1541"/>
    </row>
    <row r="34" spans="1:11" ht="12" customHeight="1" x14ac:dyDescent="0.25">
      <c r="A34" s="1456" t="s">
        <v>1430</v>
      </c>
      <c r="B34" s="1537">
        <v>7</v>
      </c>
      <c r="C34" s="1537">
        <v>9</v>
      </c>
      <c r="D34" s="1536">
        <v>8</v>
      </c>
      <c r="E34" s="1536">
        <v>8</v>
      </c>
      <c r="F34" s="1536">
        <v>9</v>
      </c>
      <c r="G34" s="1607"/>
    </row>
    <row r="35" spans="1:11" ht="15" customHeight="1" x14ac:dyDescent="0.25">
      <c r="A35" s="1435" t="s">
        <v>1429</v>
      </c>
      <c r="B35" s="1534">
        <v>1</v>
      </c>
      <c r="C35" s="1534">
        <v>0</v>
      </c>
      <c r="D35" s="1535">
        <v>0</v>
      </c>
      <c r="E35" s="1535">
        <v>0</v>
      </c>
      <c r="F35" s="1535">
        <v>0</v>
      </c>
      <c r="G35" s="1541"/>
    </row>
    <row r="36" spans="1:11" ht="12" customHeight="1" x14ac:dyDescent="0.25">
      <c r="A36" s="1435" t="s">
        <v>1428</v>
      </c>
      <c r="B36" s="1534">
        <v>6</v>
      </c>
      <c r="C36" s="1534">
        <v>9</v>
      </c>
      <c r="D36" s="1533">
        <v>8</v>
      </c>
      <c r="E36" s="1533">
        <v>8</v>
      </c>
      <c r="F36" s="1533">
        <v>9</v>
      </c>
      <c r="G36" s="1542"/>
    </row>
    <row r="37" spans="1:11" ht="9" customHeight="1" x14ac:dyDescent="0.25">
      <c r="A37" s="1435"/>
      <c r="B37" s="1500"/>
      <c r="C37" s="1529"/>
      <c r="D37" s="1531"/>
      <c r="E37" s="1531"/>
      <c r="F37" s="1531"/>
      <c r="G37" s="1542"/>
    </row>
    <row r="38" spans="1:11" ht="21" customHeight="1" x14ac:dyDescent="0.25">
      <c r="A38" s="1456" t="s">
        <v>1438</v>
      </c>
      <c r="B38" s="1515">
        <v>8</v>
      </c>
      <c r="C38" s="1529">
        <v>16</v>
      </c>
      <c r="D38" s="1528">
        <v>21</v>
      </c>
      <c r="E38" s="1528">
        <v>12</v>
      </c>
      <c r="F38" s="1528">
        <v>14</v>
      </c>
      <c r="G38" s="1607"/>
    </row>
    <row r="39" spans="1:11" s="1556" customFormat="1" ht="16.5" customHeight="1" x14ac:dyDescent="0.25">
      <c r="A39" s="1456" t="s">
        <v>1436</v>
      </c>
      <c r="B39" s="1515">
        <v>8</v>
      </c>
      <c r="C39" s="1530">
        <v>16</v>
      </c>
      <c r="D39" s="1528">
        <v>21</v>
      </c>
      <c r="E39" s="1528">
        <v>12</v>
      </c>
      <c r="F39" s="1528">
        <v>14</v>
      </c>
      <c r="G39" s="1608"/>
    </row>
    <row r="40" spans="1:11" ht="15" customHeight="1" x14ac:dyDescent="0.25">
      <c r="A40" s="1435" t="s">
        <v>1429</v>
      </c>
      <c r="B40" s="1500">
        <v>8</v>
      </c>
      <c r="C40" s="1529">
        <v>16</v>
      </c>
      <c r="D40" s="1531">
        <v>21</v>
      </c>
      <c r="E40" s="1531">
        <v>12</v>
      </c>
      <c r="F40" s="1531">
        <v>14</v>
      </c>
      <c r="G40" s="1542"/>
    </row>
    <row r="41" spans="1:11" ht="9" customHeight="1" x14ac:dyDescent="0.25">
      <c r="A41" s="1435"/>
      <c r="B41" s="1500"/>
      <c r="C41" s="1529"/>
      <c r="D41" s="1531"/>
      <c r="E41" s="1531"/>
      <c r="F41" s="1531"/>
      <c r="G41" s="1542"/>
    </row>
    <row r="42" spans="1:11" ht="12" customHeight="1" x14ac:dyDescent="0.25">
      <c r="A42" s="1456" t="s">
        <v>1437</v>
      </c>
      <c r="B42" s="1515">
        <v>30</v>
      </c>
      <c r="C42" s="1530">
        <v>47</v>
      </c>
      <c r="D42" s="1532">
        <v>38</v>
      </c>
      <c r="E42" s="1532" t="s">
        <v>244</v>
      </c>
      <c r="F42" s="1532" t="s">
        <v>245</v>
      </c>
      <c r="G42" s="1609"/>
      <c r="K42" s="1606"/>
    </row>
    <row r="43" spans="1:11" ht="18" customHeight="1" x14ac:dyDescent="0.25">
      <c r="A43" s="1456" t="s">
        <v>1436</v>
      </c>
      <c r="B43" s="1515">
        <v>24</v>
      </c>
      <c r="C43" s="1530">
        <v>32</v>
      </c>
      <c r="D43" s="1528">
        <v>29</v>
      </c>
      <c r="E43" s="1528" t="s">
        <v>1435</v>
      </c>
      <c r="F43" s="1528" t="s">
        <v>1434</v>
      </c>
      <c r="G43" s="1607"/>
      <c r="K43" s="1606"/>
    </row>
    <row r="44" spans="1:11" ht="15" customHeight="1" x14ac:dyDescent="0.25">
      <c r="A44" s="1435" t="s">
        <v>1429</v>
      </c>
      <c r="B44" s="1500">
        <v>18</v>
      </c>
      <c r="C44" s="1529">
        <v>32</v>
      </c>
      <c r="D44" s="1531">
        <v>28</v>
      </c>
      <c r="E44" s="1531">
        <v>31</v>
      </c>
      <c r="F44" s="1531">
        <v>17</v>
      </c>
      <c r="G44" s="1542"/>
      <c r="K44" s="1606"/>
    </row>
    <row r="45" spans="1:11" ht="12" customHeight="1" x14ac:dyDescent="0.25">
      <c r="A45" s="1435" t="s">
        <v>1428</v>
      </c>
      <c r="B45" s="1500">
        <v>6</v>
      </c>
      <c r="C45" s="1529">
        <v>0</v>
      </c>
      <c r="D45" s="1500">
        <v>1</v>
      </c>
      <c r="E45" s="1500" t="s">
        <v>1433</v>
      </c>
      <c r="F45" s="1500" t="s">
        <v>1432</v>
      </c>
      <c r="G45" s="1542"/>
      <c r="K45" s="1606"/>
    </row>
    <row r="46" spans="1:11" ht="9" customHeight="1" x14ac:dyDescent="0.25">
      <c r="A46" s="1539"/>
      <c r="B46" s="1500"/>
      <c r="C46" s="1529"/>
      <c r="D46" s="1531"/>
      <c r="E46" s="1531"/>
      <c r="F46" s="1531"/>
      <c r="G46" s="1542"/>
    </row>
    <row r="47" spans="1:11" ht="12" customHeight="1" x14ac:dyDescent="0.25">
      <c r="A47" s="1456" t="s">
        <v>1431</v>
      </c>
      <c r="B47" s="1515">
        <v>4</v>
      </c>
      <c r="C47" s="1530">
        <v>15</v>
      </c>
      <c r="D47" s="1528">
        <v>9</v>
      </c>
      <c r="E47" s="1528">
        <v>7</v>
      </c>
      <c r="F47" s="1528">
        <v>12</v>
      </c>
      <c r="G47" s="1607"/>
    </row>
    <row r="48" spans="1:11" ht="15" customHeight="1" x14ac:dyDescent="0.25">
      <c r="A48" s="1435" t="s">
        <v>1429</v>
      </c>
      <c r="B48" s="1500">
        <v>4</v>
      </c>
      <c r="C48" s="1529">
        <v>15</v>
      </c>
      <c r="D48" s="1531">
        <v>7</v>
      </c>
      <c r="E48" s="1531">
        <v>7</v>
      </c>
      <c r="F48" s="1531">
        <v>10</v>
      </c>
      <c r="G48" s="1542"/>
    </row>
    <row r="49" spans="1:7" ht="12" customHeight="1" x14ac:dyDescent="0.25">
      <c r="A49" s="1435" t="s">
        <v>1428</v>
      </c>
      <c r="B49" s="1500">
        <v>0</v>
      </c>
      <c r="C49" s="1529">
        <v>0</v>
      </c>
      <c r="D49" s="1500">
        <v>2</v>
      </c>
      <c r="E49" s="1500">
        <v>0</v>
      </c>
      <c r="F49" s="1500">
        <v>2</v>
      </c>
      <c r="G49" s="1542"/>
    </row>
    <row r="50" spans="1:7" ht="9" customHeight="1" x14ac:dyDescent="0.25">
      <c r="A50" s="1456"/>
      <c r="B50" s="1515"/>
      <c r="C50" s="1529"/>
      <c r="D50" s="1531"/>
      <c r="E50" s="1531"/>
      <c r="F50" s="1531"/>
      <c r="G50" s="1542"/>
    </row>
    <row r="51" spans="1:7" ht="12" customHeight="1" x14ac:dyDescent="0.25">
      <c r="A51" s="1456" t="s">
        <v>1430</v>
      </c>
      <c r="B51" s="1515">
        <v>2</v>
      </c>
      <c r="C51" s="1530">
        <v>0</v>
      </c>
      <c r="D51" s="1509">
        <v>0</v>
      </c>
      <c r="E51" s="1509">
        <v>0</v>
      </c>
      <c r="F51" s="1509">
        <v>1</v>
      </c>
      <c r="G51" s="1610"/>
    </row>
    <row r="52" spans="1:7" ht="13.5" customHeight="1" x14ac:dyDescent="0.25">
      <c r="A52" s="1435" t="s">
        <v>1429</v>
      </c>
      <c r="B52" s="1500">
        <v>1</v>
      </c>
      <c r="C52" s="1529">
        <v>0</v>
      </c>
      <c r="D52" s="1463">
        <v>0</v>
      </c>
      <c r="E52" s="1463">
        <v>0</v>
      </c>
      <c r="F52" s="1463">
        <v>0</v>
      </c>
      <c r="G52" s="1542"/>
    </row>
    <row r="53" spans="1:7" ht="12" customHeight="1" x14ac:dyDescent="0.25">
      <c r="A53" s="1435" t="s">
        <v>1428</v>
      </c>
      <c r="B53" s="1500">
        <v>1</v>
      </c>
      <c r="C53" s="1529">
        <v>0</v>
      </c>
      <c r="D53" s="1463">
        <v>0</v>
      </c>
      <c r="E53" s="1463">
        <v>0</v>
      </c>
      <c r="F53" s="1463">
        <v>1</v>
      </c>
      <c r="G53" s="1541"/>
    </row>
    <row r="54" spans="1:7" ht="5.25" customHeight="1" x14ac:dyDescent="0.25">
      <c r="A54" s="1539"/>
      <c r="B54" s="1539"/>
      <c r="C54" s="1528"/>
      <c r="D54" s="1528"/>
      <c r="E54" s="1528"/>
      <c r="F54" s="1509"/>
      <c r="G54" s="1605"/>
    </row>
    <row r="55" spans="1:7" ht="4.5" customHeight="1" thickBot="1" x14ac:dyDescent="0.3">
      <c r="A55" s="1555"/>
      <c r="B55" s="1555"/>
      <c r="C55" s="1553"/>
      <c r="D55" s="1553"/>
      <c r="E55" s="1555"/>
      <c r="F55" s="1555"/>
      <c r="G55" s="1542"/>
    </row>
    <row r="56" spans="1:7" ht="3.75" customHeight="1" thickTop="1" x14ac:dyDescent="0.25">
      <c r="A56" s="1435"/>
      <c r="B56" s="1435"/>
      <c r="C56" s="1500"/>
      <c r="D56" s="1500"/>
      <c r="E56" s="1435"/>
      <c r="F56" s="1435"/>
      <c r="G56" s="1542"/>
    </row>
    <row r="57" spans="1:7" ht="11.25" customHeight="1" x14ac:dyDescent="0.25">
      <c r="A57" s="1435" t="s">
        <v>1427</v>
      </c>
      <c r="B57" s="1435"/>
      <c r="C57" s="1500"/>
      <c r="D57" s="1500"/>
      <c r="E57" s="1435"/>
      <c r="F57" s="1435"/>
      <c r="G57" s="1542"/>
    </row>
    <row r="58" spans="1:7" ht="11.25" customHeight="1" x14ac:dyDescent="0.25">
      <c r="A58" s="1435" t="s">
        <v>1426</v>
      </c>
      <c r="B58" s="1435"/>
      <c r="C58" s="1500"/>
      <c r="D58" s="1500"/>
      <c r="E58" s="1435"/>
      <c r="F58" s="1435"/>
      <c r="G58" s="1542"/>
    </row>
    <row r="59" spans="1:7" ht="17.25" customHeight="1" x14ac:dyDescent="0.25">
      <c r="A59" s="1435" t="s">
        <v>1425</v>
      </c>
      <c r="B59" s="1435"/>
      <c r="C59" s="1611"/>
      <c r="D59" s="1611"/>
      <c r="E59" s="1611"/>
      <c r="F59" s="1611"/>
      <c r="G59" s="1612"/>
    </row>
    <row r="60" spans="1:7" ht="9.75" customHeight="1" x14ac:dyDescent="0.25">
      <c r="C60" s="1435"/>
      <c r="D60" s="1435"/>
      <c r="E60" s="1435"/>
      <c r="F60" s="1435"/>
      <c r="G60" s="1542"/>
    </row>
    <row r="61" spans="1:7" x14ac:dyDescent="0.15">
      <c r="A61" s="1542"/>
      <c r="B61" s="1542"/>
      <c r="C61" s="1542"/>
      <c r="D61" s="1542"/>
      <c r="E61" s="1542"/>
      <c r="F61" s="1542"/>
      <c r="G61" s="1542"/>
    </row>
    <row r="62" spans="1:7" x14ac:dyDescent="0.15">
      <c r="A62" s="1542"/>
      <c r="B62" s="1542"/>
      <c r="C62" s="1542"/>
      <c r="D62" s="1542"/>
      <c r="E62" s="1542"/>
      <c r="F62" s="1542"/>
      <c r="G62" s="1542"/>
    </row>
    <row r="63" spans="1:7" x14ac:dyDescent="0.15">
      <c r="A63" s="1542"/>
      <c r="B63" s="1542"/>
      <c r="C63" s="1542"/>
      <c r="D63" s="1542"/>
      <c r="E63" s="1542"/>
      <c r="F63" s="1542"/>
      <c r="G63" s="1542"/>
    </row>
    <row r="64" spans="1:7" x14ac:dyDescent="0.15">
      <c r="A64" s="1542"/>
      <c r="B64" s="1542"/>
      <c r="C64" s="1542"/>
      <c r="D64" s="1542"/>
      <c r="E64" s="1542"/>
      <c r="F64" s="1542"/>
      <c r="G64" s="1542"/>
    </row>
    <row r="65" spans="1:7" x14ac:dyDescent="0.15">
      <c r="A65" s="1542"/>
      <c r="B65" s="1542"/>
      <c r="C65" s="1542"/>
      <c r="D65" s="1542"/>
      <c r="E65" s="1542"/>
      <c r="F65" s="1542"/>
      <c r="G65" s="1542"/>
    </row>
    <row r="66" spans="1:7" x14ac:dyDescent="0.15">
      <c r="A66" s="1542"/>
      <c r="B66" s="1542"/>
      <c r="C66" s="1542"/>
      <c r="D66" s="1542"/>
      <c r="E66" s="1542"/>
      <c r="F66" s="1542"/>
      <c r="G66" s="1542"/>
    </row>
  </sheetData>
  <mergeCells count="7">
    <mergeCell ref="A2:F2"/>
    <mergeCell ref="A5:A9"/>
    <mergeCell ref="C5:C9"/>
    <mergeCell ref="D5:D9"/>
    <mergeCell ref="E5:E9"/>
    <mergeCell ref="F5:F9"/>
    <mergeCell ref="A3:F3"/>
  </mergeCells>
  <hyperlinks>
    <hyperlink ref="A1" location="Índice!A1" display="Voltar ao índice" xr:uid="{B8899F0D-1FC5-48EE-95BA-4483DB4E7598}"/>
  </hyperlinks>
  <pageMargins left="0.78740157480314965" right="0.78740157480314965" top="1.1811023622047243" bottom="0.78740157480314965" header="0" footer="0"/>
  <pageSetup paperSize="9" orientation="portrait" horizontalDpi="1200" verticalDpi="1200" r:id="rId1"/>
  <headerFooter alignWithMargins="0"/>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97CB20-FD4D-499F-815D-A6C9DCC6DE69}">
  <dimension ref="A1:AB51"/>
  <sheetViews>
    <sheetView workbookViewId="0">
      <selection activeCell="A2" sqref="A2"/>
    </sheetView>
  </sheetViews>
  <sheetFormatPr defaultRowHeight="9" x14ac:dyDescent="0.15"/>
  <cols>
    <col min="1" max="1" width="21.140625" style="1526" customWidth="1"/>
    <col min="2" max="4" width="7.85546875" style="1526" customWidth="1"/>
    <col min="5" max="5" width="7.42578125" style="1526" customWidth="1"/>
    <col min="6" max="6" width="11.28515625" style="1526" customWidth="1"/>
    <col min="7" max="7" width="8.28515625" style="1526" customWidth="1"/>
    <col min="8" max="8" width="11.28515625" style="1526" customWidth="1"/>
    <col min="9" max="9" width="9.140625" style="1526"/>
    <col min="10" max="11" width="9.140625" style="1527"/>
    <col min="12" max="12" width="12.85546875" style="1527" customWidth="1"/>
    <col min="13" max="14" width="9.140625" style="1527"/>
    <col min="15" max="16384" width="9.140625" style="1526"/>
  </cols>
  <sheetData>
    <row r="1" spans="1:28" s="1527" customFormat="1" ht="15" customHeight="1" x14ac:dyDescent="0.2">
      <c r="A1" s="2027" t="s">
        <v>1926</v>
      </c>
    </row>
    <row r="2" spans="1:28" s="1527" customFormat="1" ht="15" customHeight="1" x14ac:dyDescent="0.15">
      <c r="A2" s="2299" t="s">
        <v>1478</v>
      </c>
      <c r="B2" s="2299"/>
      <c r="C2" s="2299"/>
      <c r="D2" s="2299"/>
      <c r="E2" s="2299"/>
      <c r="F2" s="2299"/>
      <c r="G2" s="2299"/>
      <c r="H2" s="2299"/>
    </row>
    <row r="3" spans="1:28" ht="22.5" customHeight="1" x14ac:dyDescent="0.15">
      <c r="A3" s="2246" t="s">
        <v>1520</v>
      </c>
      <c r="B3" s="2246"/>
      <c r="C3" s="2246"/>
      <c r="D3" s="2246"/>
      <c r="E3" s="2246"/>
      <c r="F3" s="2246"/>
      <c r="G3" s="2246"/>
      <c r="H3" s="2246"/>
      <c r="O3" s="1527"/>
      <c r="P3" s="1527"/>
      <c r="Q3" s="1527"/>
      <c r="R3" s="1527"/>
      <c r="S3" s="1527"/>
      <c r="T3" s="1527"/>
      <c r="U3" s="1527"/>
      <c r="V3" s="1527"/>
      <c r="W3" s="1527"/>
      <c r="X3" s="1527"/>
      <c r="Y3" s="1527"/>
      <c r="Z3" s="1527"/>
      <c r="AA3" s="1527"/>
      <c r="AB3" s="1527"/>
    </row>
    <row r="4" spans="1:28" s="1527" customFormat="1" ht="13.5" customHeight="1" x14ac:dyDescent="0.25">
      <c r="A4" s="1539"/>
      <c r="B4" s="1539"/>
      <c r="C4" s="1539"/>
      <c r="D4" s="1539"/>
      <c r="E4" s="1435"/>
      <c r="F4" s="1435"/>
      <c r="G4" s="1435"/>
      <c r="H4" s="1464"/>
    </row>
    <row r="5" spans="1:28" ht="15" customHeight="1" x14ac:dyDescent="0.25">
      <c r="A5" s="1622" t="s">
        <v>1477</v>
      </c>
      <c r="B5" s="2300" t="s">
        <v>1476</v>
      </c>
      <c r="C5" s="2300" t="s">
        <v>1475</v>
      </c>
      <c r="D5" s="2300" t="s">
        <v>1474</v>
      </c>
      <c r="E5" s="2300" t="s">
        <v>1473</v>
      </c>
      <c r="F5" s="2303" t="s">
        <v>1472</v>
      </c>
      <c r="G5" s="2304" t="s">
        <v>1471</v>
      </c>
      <c r="H5" s="2303" t="s">
        <v>1470</v>
      </c>
      <c r="I5" s="1527"/>
      <c r="J5" s="1585"/>
      <c r="K5" s="1585"/>
      <c r="L5" s="1585"/>
      <c r="M5" s="1585"/>
      <c r="N5" s="1585"/>
      <c r="O5" s="1585"/>
      <c r="P5" s="1527"/>
      <c r="Q5" s="1527"/>
      <c r="R5" s="1527"/>
      <c r="S5" s="1527"/>
      <c r="T5" s="1527"/>
      <c r="U5" s="1527"/>
      <c r="V5" s="1527"/>
      <c r="W5" s="1527"/>
      <c r="X5" s="1527"/>
      <c r="Y5" s="1527"/>
      <c r="Z5" s="1527"/>
      <c r="AA5" s="1527"/>
      <c r="AB5" s="1527"/>
    </row>
    <row r="6" spans="1:28" s="1581" customFormat="1" ht="15" customHeight="1" x14ac:dyDescent="0.25">
      <c r="A6" s="1624" t="s">
        <v>1469</v>
      </c>
      <c r="B6" s="2301"/>
      <c r="C6" s="2301"/>
      <c r="D6" s="2301"/>
      <c r="E6" s="2302"/>
      <c r="F6" s="2302"/>
      <c r="G6" s="2301"/>
      <c r="H6" s="2302"/>
      <c r="I6" s="1582"/>
      <c r="J6" s="1584"/>
      <c r="K6" s="1584"/>
      <c r="L6" s="1584"/>
      <c r="M6" s="1584"/>
      <c r="N6" s="1584"/>
      <c r="O6" s="1584"/>
      <c r="P6" s="1582"/>
      <c r="Q6" s="1583"/>
      <c r="R6" s="1583"/>
      <c r="S6" s="1583"/>
      <c r="T6" s="1583"/>
      <c r="U6" s="1583"/>
      <c r="V6" s="1583"/>
      <c r="W6" s="1583"/>
      <c r="X6" s="1582"/>
      <c r="Y6" s="1582"/>
      <c r="Z6" s="1582"/>
      <c r="AA6" s="1582"/>
      <c r="AB6" s="1582"/>
    </row>
    <row r="7" spans="1:28" ht="15" customHeight="1" x14ac:dyDescent="0.25">
      <c r="A7" s="1623"/>
      <c r="B7" s="2294" t="s">
        <v>49</v>
      </c>
      <c r="C7" s="2294"/>
      <c r="D7" s="2294"/>
      <c r="E7" s="2294"/>
      <c r="F7" s="2294"/>
      <c r="G7" s="1614" t="s">
        <v>21</v>
      </c>
      <c r="H7" s="1621" t="s">
        <v>67</v>
      </c>
      <c r="I7" s="1527"/>
      <c r="M7" s="1556"/>
      <c r="N7" s="1556"/>
      <c r="O7" s="1527"/>
      <c r="P7" s="1527"/>
      <c r="Q7" s="1527"/>
      <c r="R7" s="1527"/>
      <c r="S7" s="1527"/>
      <c r="T7" s="1527"/>
      <c r="U7" s="1527"/>
      <c r="V7" s="1527"/>
      <c r="W7" s="1527"/>
      <c r="X7" s="1527"/>
      <c r="Y7" s="1527"/>
      <c r="Z7" s="1527"/>
      <c r="AA7" s="1527"/>
      <c r="AB7" s="1527"/>
    </row>
    <row r="8" spans="1:28" s="1527" customFormat="1" ht="9" customHeight="1" x14ac:dyDescent="0.25">
      <c r="A8" s="1580"/>
      <c r="B8" s="1620"/>
      <c r="C8" s="1620"/>
      <c r="D8" s="1579"/>
      <c r="E8" s="1579"/>
      <c r="F8" s="1579"/>
      <c r="G8" s="1579"/>
      <c r="H8" s="1578"/>
      <c r="M8" s="1556"/>
      <c r="N8" s="1556"/>
    </row>
    <row r="9" spans="1:28" s="1527" customFormat="1" ht="14.25" customHeight="1" x14ac:dyDescent="0.25">
      <c r="A9" s="1577">
        <v>2010</v>
      </c>
      <c r="B9" s="1619">
        <v>167</v>
      </c>
      <c r="C9" s="1619">
        <v>564</v>
      </c>
      <c r="D9" s="1506">
        <v>109349</v>
      </c>
      <c r="E9" s="1575">
        <v>670315</v>
      </c>
      <c r="F9" s="1506">
        <v>16559731</v>
      </c>
      <c r="G9" s="1574">
        <v>12.7</v>
      </c>
      <c r="H9" s="1564">
        <v>82243156.619998574</v>
      </c>
      <c r="M9" s="1556"/>
      <c r="N9" s="1556"/>
    </row>
    <row r="10" spans="1:28" s="1527" customFormat="1" ht="15" customHeight="1" x14ac:dyDescent="0.25">
      <c r="A10" s="1577">
        <v>2011</v>
      </c>
      <c r="B10" s="1619">
        <v>165</v>
      </c>
      <c r="C10" s="1619">
        <v>558</v>
      </c>
      <c r="D10" s="1506">
        <v>108732</v>
      </c>
      <c r="E10" s="1575">
        <v>670677</v>
      </c>
      <c r="F10" s="1506">
        <v>15701649</v>
      </c>
      <c r="G10" s="1563">
        <v>12</v>
      </c>
      <c r="H10" s="1564">
        <v>79938684.519994974</v>
      </c>
      <c r="J10" s="1559"/>
      <c r="M10" s="1556"/>
      <c r="N10" s="1556"/>
    </row>
    <row r="11" spans="1:28" s="1527" customFormat="1" ht="15" customHeight="1" x14ac:dyDescent="0.25">
      <c r="A11" s="1577">
        <v>2012</v>
      </c>
      <c r="B11" s="1619">
        <v>160</v>
      </c>
      <c r="C11" s="1619">
        <v>551</v>
      </c>
      <c r="D11" s="1506">
        <v>107822</v>
      </c>
      <c r="E11" s="1575">
        <v>635051</v>
      </c>
      <c r="F11" s="1506">
        <v>13810572</v>
      </c>
      <c r="G11" s="1574">
        <v>11.1</v>
      </c>
      <c r="H11" s="1564">
        <v>73954671</v>
      </c>
      <c r="J11" s="1559"/>
      <c r="M11" s="1556"/>
      <c r="N11" s="1556"/>
    </row>
    <row r="12" spans="1:28" s="1527" customFormat="1" ht="15" customHeight="1" x14ac:dyDescent="0.25">
      <c r="A12" s="1577">
        <v>2013</v>
      </c>
      <c r="B12" s="1619">
        <v>158</v>
      </c>
      <c r="C12" s="1619">
        <v>544</v>
      </c>
      <c r="D12" s="1506">
        <v>105364</v>
      </c>
      <c r="E12" s="1575">
        <v>558161</v>
      </c>
      <c r="F12" s="1506">
        <v>12546745</v>
      </c>
      <c r="G12" s="1574">
        <v>11.6</v>
      </c>
      <c r="H12" s="1564">
        <v>65495317</v>
      </c>
      <c r="J12" s="1559"/>
      <c r="M12" s="1556"/>
      <c r="N12" s="1556"/>
    </row>
    <row r="13" spans="1:28" s="1527" customFormat="1" ht="15" customHeight="1" x14ac:dyDescent="0.25">
      <c r="A13" s="1577">
        <v>2014</v>
      </c>
      <c r="B13" s="1619">
        <v>168</v>
      </c>
      <c r="C13" s="1619">
        <v>545</v>
      </c>
      <c r="D13" s="1506">
        <v>105058</v>
      </c>
      <c r="E13" s="1575">
        <v>596884</v>
      </c>
      <c r="F13" s="1506">
        <v>12090667</v>
      </c>
      <c r="G13" s="1574">
        <v>10.5</v>
      </c>
      <c r="H13" s="1564">
        <v>62741557</v>
      </c>
      <c r="J13" s="1559"/>
      <c r="L13" s="1551"/>
      <c r="M13" s="1556"/>
      <c r="N13" s="1556"/>
    </row>
    <row r="14" spans="1:28" s="1527" customFormat="1" ht="15" customHeight="1" x14ac:dyDescent="0.25">
      <c r="A14" s="1577">
        <v>2015</v>
      </c>
      <c r="B14" s="1619">
        <v>165</v>
      </c>
      <c r="C14" s="1619">
        <v>547</v>
      </c>
      <c r="D14" s="1506">
        <v>104462</v>
      </c>
      <c r="E14" s="1575">
        <v>621770</v>
      </c>
      <c r="F14" s="1506">
        <v>14566066</v>
      </c>
      <c r="G14" s="1574">
        <v>12.3</v>
      </c>
      <c r="H14" s="1564">
        <v>75012776</v>
      </c>
      <c r="J14" s="1559"/>
      <c r="M14" s="1556"/>
      <c r="N14" s="1556"/>
    </row>
    <row r="15" spans="1:28" s="1527" customFormat="1" ht="15" customHeight="1" x14ac:dyDescent="0.25">
      <c r="A15" s="1577">
        <v>2016</v>
      </c>
      <c r="B15" s="1619">
        <v>167</v>
      </c>
      <c r="C15" s="1619">
        <v>557</v>
      </c>
      <c r="D15" s="1506">
        <v>104729</v>
      </c>
      <c r="E15" s="1575">
        <v>650538</v>
      </c>
      <c r="F15" s="1506">
        <v>14924266</v>
      </c>
      <c r="G15" s="1574">
        <v>12.2</v>
      </c>
      <c r="H15" s="1564">
        <v>77239395</v>
      </c>
      <c r="J15" s="1559"/>
      <c r="M15" s="1556"/>
      <c r="N15" s="1556"/>
    </row>
    <row r="16" spans="1:28" s="1527" customFormat="1" ht="15" customHeight="1" x14ac:dyDescent="0.25">
      <c r="A16" s="1577">
        <v>2017</v>
      </c>
      <c r="B16" s="1619">
        <v>173</v>
      </c>
      <c r="C16" s="1619">
        <v>571</v>
      </c>
      <c r="D16" s="1506">
        <v>108435</v>
      </c>
      <c r="E16" s="1575">
        <v>665841</v>
      </c>
      <c r="F16" s="1506">
        <v>15609634</v>
      </c>
      <c r="G16" s="1574">
        <v>12.3</v>
      </c>
      <c r="H16" s="1564">
        <v>81678414.940000013</v>
      </c>
      <c r="J16" s="1559"/>
      <c r="M16" s="1556"/>
      <c r="N16" s="1556"/>
    </row>
    <row r="17" spans="1:14" s="1527" customFormat="1" ht="15" customHeight="1" x14ac:dyDescent="0.25">
      <c r="A17" s="1576">
        <v>2018</v>
      </c>
      <c r="B17" s="1618">
        <v>186</v>
      </c>
      <c r="C17" s="1618">
        <v>587</v>
      </c>
      <c r="D17" s="1506">
        <v>113001</v>
      </c>
      <c r="E17" s="1575">
        <v>664341</v>
      </c>
      <c r="F17" s="1506">
        <v>14776626</v>
      </c>
      <c r="G17" s="1574">
        <v>11.6</v>
      </c>
      <c r="H17" s="1564">
        <v>78677429.790000007</v>
      </c>
      <c r="J17" s="1559"/>
      <c r="M17" s="1556"/>
      <c r="N17" s="1556"/>
    </row>
    <row r="18" spans="1:14" s="1527" customFormat="1" ht="15" customHeight="1" x14ac:dyDescent="0.25">
      <c r="A18" s="1576">
        <v>2019</v>
      </c>
      <c r="B18" s="1574">
        <v>185.0000000000133</v>
      </c>
      <c r="C18" s="1574">
        <v>582.99999999995669</v>
      </c>
      <c r="D18" s="1506">
        <v>112156.00000000045</v>
      </c>
      <c r="E18" s="1575">
        <v>661629</v>
      </c>
      <c r="F18" s="1506">
        <v>15540742</v>
      </c>
      <c r="G18" s="1574">
        <v>12.2</v>
      </c>
      <c r="H18" s="1564">
        <v>83190630.670000017</v>
      </c>
      <c r="J18" s="1559"/>
      <c r="M18" s="1556"/>
      <c r="N18" s="1556"/>
    </row>
    <row r="19" spans="1:14" s="1527" customFormat="1" ht="15" customHeight="1" x14ac:dyDescent="0.25">
      <c r="A19" s="1573">
        <v>2020</v>
      </c>
      <c r="B19" s="1572"/>
      <c r="C19" s="1572"/>
      <c r="D19" s="1572"/>
      <c r="E19" s="1572"/>
      <c r="F19" s="1572"/>
      <c r="G19" s="1538"/>
      <c r="H19" s="1572"/>
      <c r="J19" s="1559"/>
    </row>
    <row r="20" spans="1:14" s="1527" customFormat="1" ht="15" customHeight="1" x14ac:dyDescent="0.25">
      <c r="A20" s="1571" t="s">
        <v>390</v>
      </c>
      <c r="B20" s="1569">
        <f>+B22+B30+B31</f>
        <v>174</v>
      </c>
      <c r="C20" s="1569">
        <f>+C22+C30+C31</f>
        <v>565</v>
      </c>
      <c r="D20" s="1569">
        <f>+D22+D30+D31</f>
        <v>109503</v>
      </c>
      <c r="E20" s="1569">
        <f>+E22+E30+E31</f>
        <v>276982</v>
      </c>
      <c r="F20" s="1569">
        <f>+F22+F30+F31</f>
        <v>3802661</v>
      </c>
      <c r="G20" s="1570">
        <v>7.1</v>
      </c>
      <c r="H20" s="1569">
        <f>+H22+H30+H31</f>
        <v>20567415.09</v>
      </c>
      <c r="I20" s="1568"/>
      <c r="J20" s="1559"/>
      <c r="K20" s="1551"/>
      <c r="L20" s="1566"/>
      <c r="M20" s="1566"/>
      <c r="N20" s="1557"/>
    </row>
    <row r="21" spans="1:14" s="1527" customFormat="1" ht="9" customHeight="1" x14ac:dyDescent="0.25">
      <c r="A21" s="1435"/>
      <c r="B21" s="1507"/>
      <c r="C21" s="1507"/>
      <c r="D21" s="1507"/>
      <c r="E21" s="1507"/>
      <c r="F21" s="1507"/>
      <c r="G21" s="1507"/>
      <c r="H21" s="1507"/>
      <c r="J21" s="1559"/>
      <c r="K21" s="1551"/>
      <c r="M21" s="1550"/>
      <c r="N21" s="1557"/>
    </row>
    <row r="22" spans="1:14" s="1527" customFormat="1" ht="15.75" customHeight="1" x14ac:dyDescent="0.25">
      <c r="A22" s="1456" t="s">
        <v>1468</v>
      </c>
      <c r="B22" s="1505">
        <f>SUM(B24:B28)</f>
        <v>164</v>
      </c>
      <c r="C22" s="1505">
        <f>SUM(C24:C28)</f>
        <v>541</v>
      </c>
      <c r="D22" s="1505">
        <f>SUM(D24:D28)</f>
        <v>104213</v>
      </c>
      <c r="E22" s="1505">
        <f>SUM(E24:E28)</f>
        <v>266882</v>
      </c>
      <c r="F22" s="1505">
        <f>SUM(F24:F28)</f>
        <v>3700102</v>
      </c>
      <c r="G22" s="1561">
        <v>7.2</v>
      </c>
      <c r="H22" s="1505">
        <f>SUM(H24:H28)</f>
        <v>20049586.27</v>
      </c>
      <c r="I22" s="1568"/>
      <c r="J22" s="1559"/>
      <c r="K22" s="1551"/>
      <c r="L22" s="1567"/>
      <c r="M22" s="1566"/>
      <c r="N22" s="1557"/>
    </row>
    <row r="23" spans="1:14" s="1527" customFormat="1" ht="9" customHeight="1" x14ac:dyDescent="0.25">
      <c r="A23" s="1435"/>
      <c r="B23" s="1562"/>
      <c r="C23" s="1507"/>
      <c r="D23" s="1507"/>
      <c r="E23" s="1506"/>
      <c r="F23" s="1506"/>
      <c r="H23" s="1506"/>
      <c r="J23" s="1559"/>
      <c r="K23" s="1551"/>
      <c r="L23" s="1565"/>
      <c r="M23" s="1550"/>
      <c r="N23" s="1557"/>
    </row>
    <row r="24" spans="1:14" s="1556" customFormat="1" ht="15.75" customHeight="1" x14ac:dyDescent="0.25">
      <c r="A24" s="1539" t="s">
        <v>943</v>
      </c>
      <c r="B24" s="1506">
        <v>46</v>
      </c>
      <c r="C24" s="1506">
        <v>169</v>
      </c>
      <c r="D24" s="1506">
        <v>33217</v>
      </c>
      <c r="E24" s="1506">
        <v>82019</v>
      </c>
      <c r="F24" s="1506">
        <v>1217999</v>
      </c>
      <c r="G24" s="1563">
        <v>7.6</v>
      </c>
      <c r="H24" s="1564">
        <v>6432080.0300000003</v>
      </c>
      <c r="I24" s="1560"/>
      <c r="J24" s="1559"/>
      <c r="K24" s="1551"/>
      <c r="L24" s="1558"/>
      <c r="N24" s="1557"/>
    </row>
    <row r="25" spans="1:14" s="1527" customFormat="1" ht="15.75" customHeight="1" x14ac:dyDescent="0.25">
      <c r="A25" s="1539" t="s">
        <v>934</v>
      </c>
      <c r="B25" s="1506">
        <v>47</v>
      </c>
      <c r="C25" s="1506">
        <v>112</v>
      </c>
      <c r="D25" s="1506">
        <v>22846</v>
      </c>
      <c r="E25" s="1506">
        <v>43234</v>
      </c>
      <c r="F25" s="1506">
        <v>489986</v>
      </c>
      <c r="G25" s="1563">
        <v>5.6</v>
      </c>
      <c r="H25" s="1564">
        <v>2544241.2599999998</v>
      </c>
      <c r="I25" s="1560"/>
      <c r="J25" s="1559"/>
      <c r="K25" s="1551"/>
      <c r="L25" s="1558"/>
      <c r="N25" s="1557"/>
    </row>
    <row r="26" spans="1:14" s="1556" customFormat="1" ht="15.75" customHeight="1" x14ac:dyDescent="0.25">
      <c r="A26" s="1539" t="s">
        <v>925</v>
      </c>
      <c r="B26" s="1506">
        <v>35</v>
      </c>
      <c r="C26" s="1506">
        <v>186</v>
      </c>
      <c r="D26" s="1506">
        <v>34213</v>
      </c>
      <c r="E26" s="1506">
        <v>111913</v>
      </c>
      <c r="F26" s="1506">
        <v>1680473</v>
      </c>
      <c r="G26" s="1563">
        <v>8.1999999999999993</v>
      </c>
      <c r="H26" s="1564">
        <v>9469460.6600000001</v>
      </c>
      <c r="I26" s="1560"/>
      <c r="J26" s="1559"/>
      <c r="K26" s="1551"/>
      <c r="L26" s="1558"/>
      <c r="N26" s="1557"/>
    </row>
    <row r="27" spans="1:14" s="1527" customFormat="1" ht="15.75" customHeight="1" x14ac:dyDescent="0.25">
      <c r="A27" s="1539" t="s">
        <v>924</v>
      </c>
      <c r="B27" s="1506">
        <v>24</v>
      </c>
      <c r="C27" s="1506">
        <v>33</v>
      </c>
      <c r="D27" s="1506">
        <v>6993</v>
      </c>
      <c r="E27" s="1506">
        <v>7958</v>
      </c>
      <c r="F27" s="1506">
        <v>88421</v>
      </c>
      <c r="G27" s="1563">
        <v>5.2</v>
      </c>
      <c r="H27" s="1564">
        <v>420065.39</v>
      </c>
      <c r="I27" s="1560"/>
      <c r="J27" s="1559"/>
      <c r="K27" s="1551"/>
      <c r="L27" s="1558"/>
      <c r="N27" s="1557"/>
    </row>
    <row r="28" spans="1:14" s="1527" customFormat="1" ht="15.75" customHeight="1" x14ac:dyDescent="0.25">
      <c r="A28" s="1539" t="s">
        <v>918</v>
      </c>
      <c r="B28" s="1506">
        <v>12</v>
      </c>
      <c r="C28" s="1506">
        <v>41</v>
      </c>
      <c r="D28" s="1506">
        <v>6944</v>
      </c>
      <c r="E28" s="1506">
        <v>21758</v>
      </c>
      <c r="F28" s="1506">
        <v>223223</v>
      </c>
      <c r="G28" s="1563">
        <v>6.1</v>
      </c>
      <c r="H28" s="1564">
        <v>1183738.93</v>
      </c>
      <c r="I28" s="1560"/>
      <c r="J28" s="1559"/>
      <c r="K28" s="1551"/>
      <c r="L28" s="1558"/>
      <c r="N28" s="1557"/>
    </row>
    <row r="29" spans="1:14" s="1527" customFormat="1" ht="9" customHeight="1" x14ac:dyDescent="0.25">
      <c r="A29" s="1539"/>
      <c r="B29" s="1506"/>
      <c r="C29" s="1506"/>
      <c r="D29" s="1506"/>
      <c r="E29" s="1506"/>
      <c r="F29" s="1506"/>
      <c r="G29" s="1563"/>
      <c r="H29" s="1562"/>
      <c r="I29" s="1560"/>
      <c r="J29" s="1559"/>
      <c r="K29" s="1551"/>
      <c r="L29" s="1558"/>
      <c r="N29" s="1557"/>
    </row>
    <row r="30" spans="1:14" s="1527" customFormat="1" ht="15.75" customHeight="1" x14ac:dyDescent="0.25">
      <c r="A30" s="1456" t="s">
        <v>1467</v>
      </c>
      <c r="B30" s="1505">
        <v>7</v>
      </c>
      <c r="C30" s="1505">
        <v>10</v>
      </c>
      <c r="D30" s="1505">
        <v>2459</v>
      </c>
      <c r="E30" s="1505">
        <v>2417</v>
      </c>
      <c r="F30" s="1505">
        <v>32003</v>
      </c>
      <c r="G30" s="1561">
        <v>5.4</v>
      </c>
      <c r="H30" s="1505">
        <v>150330.85</v>
      </c>
      <c r="I30" s="1560"/>
      <c r="J30" s="1559"/>
      <c r="K30" s="1551"/>
      <c r="L30" s="1558"/>
      <c r="N30" s="1557"/>
    </row>
    <row r="31" spans="1:14" s="1556" customFormat="1" ht="15.75" customHeight="1" x14ac:dyDescent="0.25">
      <c r="A31" s="1456" t="s">
        <v>1466</v>
      </c>
      <c r="B31" s="1505">
        <v>3</v>
      </c>
      <c r="C31" s="1505">
        <v>14</v>
      </c>
      <c r="D31" s="1505">
        <v>2831</v>
      </c>
      <c r="E31" s="1505">
        <v>7683</v>
      </c>
      <c r="F31" s="1505">
        <v>70556</v>
      </c>
      <c r="G31" s="1561">
        <v>4.5</v>
      </c>
      <c r="H31" s="1505">
        <v>367497.97</v>
      </c>
      <c r="I31" s="1560"/>
      <c r="J31" s="1559"/>
      <c r="K31" s="1551"/>
      <c r="L31" s="1558"/>
      <c r="N31" s="1557"/>
    </row>
    <row r="32" spans="1:14" s="1527" customFormat="1" ht="4.5" customHeight="1" thickBot="1" x14ac:dyDescent="0.3">
      <c r="A32" s="1555"/>
      <c r="B32" s="1555"/>
      <c r="C32" s="1555"/>
      <c r="D32" s="1555"/>
      <c r="E32" s="1554"/>
      <c r="F32" s="1553"/>
      <c r="G32" s="1553"/>
      <c r="H32" s="1552"/>
      <c r="K32" s="1551"/>
      <c r="L32" s="1550"/>
      <c r="M32" s="1550"/>
    </row>
    <row r="33" spans="1:8" s="1527" customFormat="1" ht="3" customHeight="1" thickTop="1" x14ac:dyDescent="0.25">
      <c r="A33" s="1435"/>
      <c r="B33" s="1435"/>
      <c r="C33" s="1435"/>
      <c r="D33" s="1435"/>
      <c r="E33" s="1500"/>
      <c r="F33" s="1500"/>
      <c r="G33" s="1500"/>
      <c r="H33" s="1433"/>
    </row>
    <row r="34" spans="1:8" s="1527" customFormat="1" ht="16.5" customHeight="1" x14ac:dyDescent="0.15">
      <c r="A34" s="2297" t="s">
        <v>1465</v>
      </c>
      <c r="B34" s="2298"/>
      <c r="C34" s="2298"/>
      <c r="D34" s="2298"/>
      <c r="E34" s="2298"/>
      <c r="F34" s="2298"/>
      <c r="G34" s="2298"/>
      <c r="H34" s="2298"/>
    </row>
    <row r="35" spans="1:8" s="1527" customFormat="1" ht="16.5" customHeight="1" x14ac:dyDescent="0.15">
      <c r="A35" s="2298"/>
      <c r="B35" s="2298"/>
      <c r="C35" s="2298"/>
      <c r="D35" s="2298"/>
      <c r="E35" s="2298"/>
      <c r="F35" s="2298"/>
      <c r="G35" s="2298"/>
      <c r="H35" s="2298"/>
    </row>
    <row r="36" spans="1:8" s="1527" customFormat="1" ht="27.75" customHeight="1" x14ac:dyDescent="0.15">
      <c r="A36" s="2295" t="s">
        <v>1464</v>
      </c>
      <c r="B36" s="2296"/>
      <c r="C36" s="2296"/>
      <c r="D36" s="2296"/>
      <c r="E36" s="2296"/>
      <c r="F36" s="2296"/>
      <c r="G36" s="2296"/>
      <c r="H36" s="2296"/>
    </row>
    <row r="37" spans="1:8" s="1527" customFormat="1" ht="13.5" customHeight="1" x14ac:dyDescent="0.15">
      <c r="A37" s="1549" t="s">
        <v>1463</v>
      </c>
      <c r="B37" s="1548"/>
      <c r="C37" s="1548"/>
      <c r="D37" s="1548"/>
      <c r="E37" s="1547"/>
      <c r="F37" s="1547"/>
      <c r="G37" s="1547"/>
      <c r="H37" s="1547"/>
    </row>
    <row r="38" spans="1:8" s="1527" customFormat="1" ht="12" customHeight="1" x14ac:dyDescent="0.25">
      <c r="A38" s="1435" t="s">
        <v>1462</v>
      </c>
      <c r="B38" s="1435"/>
      <c r="C38" s="1435"/>
      <c r="D38" s="1435"/>
      <c r="E38" s="1500"/>
      <c r="F38" s="1500"/>
      <c r="G38" s="1500"/>
      <c r="H38" s="1433"/>
    </row>
    <row r="39" spans="1:8" s="1527" customFormat="1" ht="9" customHeight="1" x14ac:dyDescent="0.25">
      <c r="A39" s="1435"/>
      <c r="B39" s="1435"/>
      <c r="C39" s="1435"/>
      <c r="D39" s="1435"/>
      <c r="E39" s="1500"/>
      <c r="F39" s="1500"/>
      <c r="G39" s="1500"/>
      <c r="H39" s="1433"/>
    </row>
    <row r="40" spans="1:8" s="1527" customFormat="1" ht="14.25" customHeight="1" x14ac:dyDescent="0.25">
      <c r="A40" s="1109" t="s">
        <v>280</v>
      </c>
      <c r="B40" s="1546"/>
      <c r="C40" s="1435"/>
      <c r="D40" s="1435"/>
      <c r="E40" s="1435"/>
      <c r="F40" s="1435"/>
      <c r="G40" s="1435"/>
      <c r="H40" s="1394"/>
    </row>
    <row r="41" spans="1:8" s="1527" customFormat="1" ht="12" customHeight="1" x14ac:dyDescent="0.25">
      <c r="A41" s="1544" t="s">
        <v>1461</v>
      </c>
      <c r="B41" s="1545"/>
      <c r="C41" s="1394"/>
      <c r="D41" s="1435"/>
      <c r="E41" s="1435"/>
      <c r="F41" s="1435"/>
      <c r="G41" s="1394"/>
      <c r="H41" s="1394"/>
    </row>
    <row r="42" spans="1:8" s="1527" customFormat="1" ht="12" customHeight="1" x14ac:dyDescent="0.25">
      <c r="A42" s="1544" t="s">
        <v>1460</v>
      </c>
      <c r="B42" s="1545"/>
      <c r="C42" s="1394"/>
      <c r="D42" s="1435"/>
      <c r="E42" s="1435"/>
      <c r="F42" s="1435"/>
      <c r="G42" s="1543"/>
      <c r="H42" s="1394"/>
    </row>
    <row r="43" spans="1:8" s="1527" customFormat="1" ht="12" customHeight="1" x14ac:dyDescent="0.25">
      <c r="A43" s="1544" t="s">
        <v>1459</v>
      </c>
      <c r="B43" s="1545"/>
      <c r="C43" s="1394"/>
      <c r="D43" s="1435"/>
      <c r="E43" s="1435"/>
      <c r="F43" s="1435"/>
      <c r="G43" s="1543"/>
      <c r="H43" s="1394"/>
    </row>
    <row r="44" spans="1:8" s="1527" customFormat="1" ht="12" customHeight="1" x14ac:dyDescent="0.25">
      <c r="A44" s="1544" t="s">
        <v>1458</v>
      </c>
      <c r="B44" s="1545"/>
      <c r="C44" s="1394"/>
      <c r="D44" s="1435"/>
      <c r="E44" s="1435"/>
      <c r="F44" s="1435"/>
      <c r="G44" s="1543"/>
      <c r="H44" s="1394"/>
    </row>
    <row r="45" spans="1:8" s="1527" customFormat="1" ht="12" customHeight="1" x14ac:dyDescent="0.25">
      <c r="A45" s="1544" t="s">
        <v>1457</v>
      </c>
      <c r="B45" s="1435"/>
      <c r="C45" s="1394"/>
      <c r="D45" s="1435"/>
      <c r="E45" s="1500"/>
      <c r="F45" s="1500"/>
      <c r="G45" s="1394"/>
      <c r="H45" s="1433"/>
    </row>
    <row r="46" spans="1:8" s="1527" customFormat="1" ht="12" customHeight="1" x14ac:dyDescent="0.25">
      <c r="A46" s="1544" t="s">
        <v>1456</v>
      </c>
      <c r="B46" s="1435"/>
      <c r="C46" s="1394"/>
      <c r="D46" s="1435"/>
      <c r="E46" s="1500"/>
      <c r="F46" s="1500"/>
      <c r="G46" s="1543"/>
      <c r="H46" s="1433"/>
    </row>
    <row r="47" spans="1:8" s="1527" customFormat="1" ht="12" customHeight="1" x14ac:dyDescent="0.25">
      <c r="A47" s="1544" t="s">
        <v>1455</v>
      </c>
      <c r="B47" s="1435"/>
      <c r="C47" s="1394"/>
      <c r="D47" s="1435"/>
      <c r="E47" s="1500"/>
      <c r="F47" s="1500"/>
      <c r="G47" s="1543"/>
      <c r="H47" s="1433"/>
    </row>
    <row r="48" spans="1:8" s="1527" customFormat="1" ht="12" customHeight="1" x14ac:dyDescent="0.15">
      <c r="A48" s="1542"/>
      <c r="B48" s="1542"/>
      <c r="C48" s="1542"/>
      <c r="D48" s="1542"/>
      <c r="E48" s="1541"/>
      <c r="F48" s="1541"/>
      <c r="G48" s="1541"/>
      <c r="H48" s="1540"/>
    </row>
    <row r="49" spans="1:8" s="1527" customFormat="1" ht="12" customHeight="1" x14ac:dyDescent="0.15">
      <c r="A49" s="1542"/>
      <c r="B49" s="1542"/>
      <c r="C49" s="1542"/>
      <c r="D49" s="1542"/>
      <c r="E49" s="1541"/>
      <c r="F49" s="1541"/>
      <c r="G49" s="1541"/>
      <c r="H49" s="1540"/>
    </row>
    <row r="50" spans="1:8" s="1527" customFormat="1" ht="12" customHeight="1" x14ac:dyDescent="0.15">
      <c r="A50" s="1542"/>
      <c r="B50" s="1542"/>
      <c r="C50" s="1542"/>
      <c r="D50" s="1542"/>
      <c r="E50" s="1541"/>
      <c r="F50" s="1541"/>
      <c r="G50" s="1541"/>
      <c r="H50" s="1540"/>
    </row>
    <row r="51" spans="1:8" s="1527" customFormat="1" x14ac:dyDescent="0.15"/>
  </sheetData>
  <mergeCells count="12">
    <mergeCell ref="A36:H36"/>
    <mergeCell ref="B7:F7"/>
    <mergeCell ref="A34:H35"/>
    <mergeCell ref="A2:H2"/>
    <mergeCell ref="A3:H3"/>
    <mergeCell ref="B5:B6"/>
    <mergeCell ref="C5:C6"/>
    <mergeCell ref="D5:D6"/>
    <mergeCell ref="E5:E6"/>
    <mergeCell ref="F5:F6"/>
    <mergeCell ref="G5:G6"/>
    <mergeCell ref="H5:H6"/>
  </mergeCells>
  <conditionalFormatting sqref="B40:B44">
    <cfRule type="cellIs" dxfId="64" priority="1" operator="between">
      <formula>0.0000000000000001</formula>
      <formula>0.4999999999</formula>
    </cfRule>
  </conditionalFormatting>
  <hyperlinks>
    <hyperlink ref="A41" r:id="rId1" xr:uid="{7CAEC61A-CDD7-4E15-953F-B5FAF24AB871}"/>
    <hyperlink ref="A44" r:id="rId2" xr:uid="{C36D6CED-DE04-4A89-917A-3D7BE0382920}"/>
    <hyperlink ref="A42" r:id="rId3" xr:uid="{8B1D19DB-5609-4299-9463-F9B30DE29E3B}"/>
    <hyperlink ref="A43" r:id="rId4" xr:uid="{35EBEC7F-B16A-4D74-94E9-5F56B247F83B}"/>
    <hyperlink ref="A45" r:id="rId5" xr:uid="{0C29F355-BE7B-44AB-827C-17EED15C0183}"/>
    <hyperlink ref="A46" r:id="rId6" xr:uid="{A72426EC-A9AF-4649-BE3F-83159CC71F47}"/>
    <hyperlink ref="A47" r:id="rId7" xr:uid="{5E6A3B32-E15F-42DC-BF3D-80EF41E76901}"/>
    <hyperlink ref="A1" location="Índice!A1" display="Voltar ao índice" xr:uid="{29DEB72C-DE54-4042-9518-0715619AC31A}"/>
  </hyperlinks>
  <pageMargins left="0.78740157480314965" right="0.78740157480314965" top="1.1811023622047243" bottom="0.78740157480314965" header="0" footer="0"/>
  <pageSetup paperSize="9" orientation="portrait" horizontalDpi="300" verticalDpi="300" r:id="rId8"/>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B71A97-58D6-4385-AF58-68CD78977E70}">
  <dimension ref="A1:T65"/>
  <sheetViews>
    <sheetView workbookViewId="0">
      <selection activeCell="A2" sqref="A2:C2"/>
    </sheetView>
  </sheetViews>
  <sheetFormatPr defaultRowHeight="12.75" x14ac:dyDescent="0.2"/>
  <cols>
    <col min="1" max="1" width="10.5703125" style="678" customWidth="1"/>
    <col min="2" max="3" width="7.85546875" style="678" customWidth="1"/>
    <col min="4" max="8" width="7.42578125" style="678" customWidth="1"/>
    <col min="9" max="9" width="7.7109375" style="678" customWidth="1"/>
    <col min="10" max="10" width="8.5703125" style="678" customWidth="1"/>
    <col min="11" max="16384" width="9.140625" style="678"/>
  </cols>
  <sheetData>
    <row r="1" spans="1:20" ht="15" customHeight="1" x14ac:dyDescent="0.2">
      <c r="A1" s="2027" t="s">
        <v>1926</v>
      </c>
      <c r="B1" s="679"/>
      <c r="C1" s="679"/>
      <c r="D1" s="679"/>
      <c r="E1" s="679"/>
      <c r="F1" s="679"/>
      <c r="G1" s="679"/>
      <c r="H1" s="679"/>
      <c r="I1" s="679"/>
      <c r="J1" s="679"/>
      <c r="K1" s="679"/>
    </row>
    <row r="2" spans="1:20" ht="15" customHeight="1" x14ac:dyDescent="0.25">
      <c r="A2" s="2082" t="s">
        <v>409</v>
      </c>
      <c r="B2" s="2082"/>
      <c r="C2" s="2082"/>
      <c r="D2" s="640"/>
      <c r="E2" s="640"/>
      <c r="F2" s="640"/>
      <c r="G2" s="640"/>
      <c r="H2" s="640"/>
      <c r="I2" s="640"/>
      <c r="J2" s="640"/>
      <c r="K2" s="679"/>
      <c r="L2" s="679"/>
      <c r="M2" s="679"/>
      <c r="N2" s="679"/>
      <c r="O2" s="679"/>
      <c r="P2" s="679"/>
      <c r="Q2" s="679"/>
      <c r="R2" s="679"/>
      <c r="S2" s="679"/>
      <c r="T2" s="679"/>
    </row>
    <row r="3" spans="1:20" ht="23.25" customHeight="1" x14ac:dyDescent="0.2">
      <c r="A3" s="2086" t="s">
        <v>408</v>
      </c>
      <c r="B3" s="2086"/>
      <c r="C3" s="2086"/>
      <c r="D3" s="2086"/>
      <c r="E3" s="2086"/>
      <c r="F3" s="2086"/>
      <c r="G3" s="2086"/>
      <c r="H3" s="2086"/>
      <c r="I3" s="2086"/>
      <c r="J3" s="2086"/>
      <c r="K3" s="832"/>
      <c r="L3" s="832"/>
      <c r="M3" s="679"/>
      <c r="N3" s="679"/>
      <c r="O3" s="679"/>
      <c r="P3" s="679"/>
      <c r="Q3" s="679"/>
      <c r="R3" s="679"/>
      <c r="S3" s="679"/>
      <c r="T3" s="679"/>
    </row>
    <row r="4" spans="1:20" ht="13.5" x14ac:dyDescent="0.25">
      <c r="A4" s="660">
        <v>2019</v>
      </c>
      <c r="B4" s="650"/>
      <c r="C4" s="642"/>
      <c r="D4" s="642"/>
      <c r="E4" s="640"/>
      <c r="F4" s="640"/>
      <c r="G4" s="640"/>
      <c r="H4" s="640"/>
      <c r="I4" s="640"/>
      <c r="J4" s="640"/>
      <c r="K4" s="679"/>
      <c r="L4" s="679"/>
      <c r="M4" s="679"/>
      <c r="N4" s="679"/>
      <c r="O4" s="679"/>
      <c r="P4" s="679"/>
      <c r="Q4" s="679"/>
      <c r="R4" s="679"/>
      <c r="S4" s="679"/>
      <c r="T4" s="679"/>
    </row>
    <row r="5" spans="1:20" ht="12.75" customHeight="1" x14ac:dyDescent="0.2">
      <c r="A5" s="2075" t="s">
        <v>379</v>
      </c>
      <c r="B5" s="2075" t="s">
        <v>378</v>
      </c>
      <c r="C5" s="2075" t="s">
        <v>377</v>
      </c>
      <c r="D5" s="2074" t="s">
        <v>376</v>
      </c>
      <c r="E5" s="2074"/>
      <c r="F5" s="2074"/>
      <c r="G5" s="2075" t="s">
        <v>375</v>
      </c>
      <c r="H5" s="2076"/>
      <c r="I5" s="2076"/>
      <c r="J5" s="2075" t="s">
        <v>374</v>
      </c>
      <c r="K5" s="838"/>
      <c r="L5" s="839"/>
      <c r="M5" s="679"/>
      <c r="N5" s="679"/>
      <c r="O5" s="679"/>
      <c r="P5" s="679"/>
      <c r="Q5" s="679"/>
      <c r="R5" s="679"/>
      <c r="S5" s="679"/>
      <c r="T5" s="679"/>
    </row>
    <row r="6" spans="1:20" x14ac:dyDescent="0.2">
      <c r="A6" s="2075"/>
      <c r="B6" s="2075"/>
      <c r="C6" s="2075"/>
      <c r="D6" s="2075" t="s">
        <v>371</v>
      </c>
      <c r="E6" s="2075" t="s">
        <v>370</v>
      </c>
      <c r="F6" s="2075" t="s">
        <v>369</v>
      </c>
      <c r="G6" s="2075" t="s">
        <v>0</v>
      </c>
      <c r="H6" s="2075" t="s">
        <v>368</v>
      </c>
      <c r="I6" s="2075" t="s">
        <v>367</v>
      </c>
      <c r="J6" s="2076"/>
      <c r="K6" s="838"/>
      <c r="L6" s="839"/>
      <c r="M6" s="679"/>
      <c r="N6" s="679"/>
      <c r="O6" s="679"/>
      <c r="P6" s="679"/>
      <c r="Q6" s="679"/>
      <c r="R6" s="679"/>
      <c r="S6" s="679"/>
      <c r="T6" s="679"/>
    </row>
    <row r="7" spans="1:20" x14ac:dyDescent="0.2">
      <c r="A7" s="2075"/>
      <c r="B7" s="2075"/>
      <c r="C7" s="2075"/>
      <c r="D7" s="2075"/>
      <c r="E7" s="2075"/>
      <c r="F7" s="2075"/>
      <c r="G7" s="2075"/>
      <c r="H7" s="2075"/>
      <c r="I7" s="2075"/>
      <c r="J7" s="2076"/>
      <c r="K7" s="838"/>
      <c r="L7" s="839"/>
      <c r="M7" s="679"/>
      <c r="N7" s="679"/>
      <c r="O7" s="679"/>
      <c r="P7" s="679"/>
      <c r="Q7" s="679"/>
      <c r="R7" s="679"/>
      <c r="S7" s="679"/>
      <c r="T7" s="679"/>
    </row>
    <row r="8" spans="1:20" x14ac:dyDescent="0.2">
      <c r="A8" s="2075"/>
      <c r="B8" s="2075"/>
      <c r="C8" s="2075"/>
      <c r="D8" s="2075"/>
      <c r="E8" s="2075"/>
      <c r="F8" s="2075"/>
      <c r="G8" s="2075"/>
      <c r="H8" s="2075"/>
      <c r="I8" s="2075"/>
      <c r="J8" s="2076"/>
      <c r="K8" s="838"/>
      <c r="L8" s="839"/>
      <c r="M8" s="679"/>
      <c r="N8" s="679"/>
      <c r="O8" s="679"/>
      <c r="P8" s="679"/>
      <c r="Q8" s="679"/>
      <c r="R8" s="679"/>
      <c r="S8" s="679"/>
      <c r="T8" s="679"/>
    </row>
    <row r="9" spans="1:20" x14ac:dyDescent="0.2">
      <c r="A9" s="2075"/>
      <c r="B9" s="2075"/>
      <c r="C9" s="2075"/>
      <c r="D9" s="2075"/>
      <c r="E9" s="2075"/>
      <c r="F9" s="2075"/>
      <c r="G9" s="2075"/>
      <c r="H9" s="2075"/>
      <c r="I9" s="2075"/>
      <c r="J9" s="2076"/>
      <c r="K9" s="838"/>
      <c r="L9" s="839"/>
      <c r="M9" s="679"/>
      <c r="N9" s="679"/>
      <c r="O9" s="679"/>
      <c r="P9" s="679"/>
      <c r="Q9" s="679"/>
      <c r="R9" s="679"/>
      <c r="S9" s="679"/>
      <c r="T9" s="679"/>
    </row>
    <row r="10" spans="1:20" x14ac:dyDescent="0.2">
      <c r="A10" s="2075"/>
      <c r="B10" s="2075"/>
      <c r="C10" s="2075"/>
      <c r="D10" s="2075"/>
      <c r="E10" s="2075"/>
      <c r="F10" s="2075"/>
      <c r="G10" s="2075"/>
      <c r="H10" s="2075"/>
      <c r="I10" s="2075"/>
      <c r="J10" s="2076"/>
      <c r="K10" s="838"/>
      <c r="L10" s="839"/>
      <c r="M10" s="679"/>
      <c r="N10" s="679"/>
      <c r="O10" s="679"/>
      <c r="P10" s="679"/>
      <c r="Q10" s="679"/>
      <c r="R10" s="679"/>
      <c r="S10" s="679"/>
      <c r="T10" s="679"/>
    </row>
    <row r="11" spans="1:20" x14ac:dyDescent="0.2">
      <c r="A11" s="2075"/>
      <c r="B11" s="2074" t="s">
        <v>49</v>
      </c>
      <c r="C11" s="2074"/>
      <c r="D11" s="2074" t="s">
        <v>366</v>
      </c>
      <c r="E11" s="2074"/>
      <c r="F11" s="2074"/>
      <c r="G11" s="2074"/>
      <c r="H11" s="2074"/>
      <c r="I11" s="2074"/>
      <c r="J11" s="2074"/>
      <c r="K11" s="838"/>
      <c r="L11" s="839"/>
      <c r="M11" s="679"/>
      <c r="N11" s="679"/>
      <c r="O11" s="679"/>
      <c r="P11" s="679"/>
      <c r="Q11" s="679"/>
      <c r="R11" s="679"/>
      <c r="S11" s="679"/>
      <c r="T11" s="679"/>
    </row>
    <row r="12" spans="1:20" ht="6" customHeight="1" x14ac:dyDescent="0.2">
      <c r="A12" s="704"/>
      <c r="B12" s="703"/>
      <c r="C12" s="703"/>
      <c r="D12" s="703"/>
      <c r="E12" s="703"/>
      <c r="F12" s="703"/>
      <c r="G12" s="703"/>
      <c r="H12" s="703"/>
      <c r="I12" s="703"/>
      <c r="J12" s="703"/>
      <c r="K12" s="679"/>
      <c r="L12" s="679"/>
      <c r="M12" s="679"/>
      <c r="N12" s="679"/>
      <c r="O12" s="679"/>
      <c r="P12" s="679"/>
      <c r="Q12" s="679"/>
      <c r="R12" s="679"/>
      <c r="S12" s="679"/>
      <c r="T12" s="679"/>
    </row>
    <row r="13" spans="1:20" ht="13.5" customHeight="1" x14ac:dyDescent="0.25">
      <c r="A13" s="2088" t="s">
        <v>403</v>
      </c>
      <c r="B13" s="2088"/>
      <c r="C13" s="2088"/>
      <c r="D13" s="2088"/>
      <c r="E13" s="2088"/>
      <c r="F13" s="2088"/>
      <c r="G13" s="2088"/>
      <c r="H13" s="2088"/>
      <c r="I13" s="2088"/>
      <c r="J13" s="671"/>
      <c r="K13" s="679"/>
      <c r="L13" s="679"/>
      <c r="M13" s="679"/>
      <c r="N13" s="679"/>
      <c r="O13" s="679"/>
      <c r="P13" s="679"/>
      <c r="Q13" s="679"/>
      <c r="R13" s="679"/>
      <c r="S13" s="679"/>
      <c r="T13" s="679"/>
    </row>
    <row r="14" spans="1:20" ht="13.5" x14ac:dyDescent="0.25">
      <c r="A14" s="681" t="s">
        <v>390</v>
      </c>
      <c r="B14" s="667">
        <v>2412</v>
      </c>
      <c r="C14" s="667">
        <v>15237</v>
      </c>
      <c r="D14" s="667">
        <v>280665.51699999999</v>
      </c>
      <c r="E14" s="667">
        <v>360900.717</v>
      </c>
      <c r="F14" s="667">
        <v>256842.09099999999</v>
      </c>
      <c r="G14" s="667">
        <v>1034966.282</v>
      </c>
      <c r="H14" s="667">
        <v>797600.97100000002</v>
      </c>
      <c r="I14" s="667">
        <v>237365.31099999999</v>
      </c>
      <c r="J14" s="667">
        <v>29337.201000000001</v>
      </c>
      <c r="K14" s="679"/>
      <c r="L14" s="679"/>
      <c r="M14" s="679"/>
      <c r="N14" s="679"/>
      <c r="O14" s="679"/>
      <c r="P14" s="679"/>
      <c r="Q14" s="679"/>
      <c r="R14" s="679"/>
      <c r="S14" s="679"/>
      <c r="T14" s="679"/>
    </row>
    <row r="15" spans="1:20" ht="13.5" x14ac:dyDescent="0.25">
      <c r="A15" s="681" t="s">
        <v>389</v>
      </c>
      <c r="B15" s="667">
        <v>2367</v>
      </c>
      <c r="C15" s="667" t="s">
        <v>269</v>
      </c>
      <c r="D15" s="667" t="s">
        <v>270</v>
      </c>
      <c r="E15" s="667" t="s">
        <v>270</v>
      </c>
      <c r="F15" s="667" t="s">
        <v>270</v>
      </c>
      <c r="G15" s="667" t="s">
        <v>270</v>
      </c>
      <c r="H15" s="667" t="s">
        <v>270</v>
      </c>
      <c r="I15" s="667" t="s">
        <v>270</v>
      </c>
      <c r="J15" s="667" t="s">
        <v>270</v>
      </c>
      <c r="K15" s="679"/>
      <c r="L15" s="679"/>
      <c r="M15" s="679"/>
      <c r="N15" s="679"/>
      <c r="O15" s="679"/>
      <c r="P15" s="679"/>
      <c r="Q15" s="679"/>
      <c r="R15" s="679"/>
      <c r="S15" s="679"/>
      <c r="T15" s="679"/>
    </row>
    <row r="16" spans="1:20" ht="13.5" x14ac:dyDescent="0.25">
      <c r="A16" s="697" t="s">
        <v>388</v>
      </c>
      <c r="B16" s="673">
        <v>919</v>
      </c>
      <c r="C16" s="673">
        <v>6281</v>
      </c>
      <c r="D16" s="673">
        <v>108932.27099999999</v>
      </c>
      <c r="E16" s="673">
        <v>143497.10999999999</v>
      </c>
      <c r="F16" s="673">
        <v>90971.828999999998</v>
      </c>
      <c r="G16" s="673">
        <v>391449.36200000002</v>
      </c>
      <c r="H16" s="673">
        <v>315203.20899999997</v>
      </c>
      <c r="I16" s="673">
        <v>76246.153000000006</v>
      </c>
      <c r="J16" s="673">
        <v>13956.92</v>
      </c>
      <c r="K16" s="679"/>
      <c r="L16" s="679"/>
      <c r="M16" s="679"/>
      <c r="N16" s="679"/>
      <c r="O16" s="679"/>
      <c r="P16" s="679"/>
      <c r="Q16" s="679"/>
      <c r="R16" s="679"/>
      <c r="S16" s="679"/>
      <c r="T16" s="679"/>
    </row>
    <row r="17" spans="1:20" ht="13.5" x14ac:dyDescent="0.25">
      <c r="A17" s="697" t="s">
        <v>387</v>
      </c>
      <c r="B17" s="673">
        <v>459</v>
      </c>
      <c r="C17" s="673" t="s">
        <v>269</v>
      </c>
      <c r="D17" s="673" t="s">
        <v>270</v>
      </c>
      <c r="E17" s="673" t="s">
        <v>270</v>
      </c>
      <c r="F17" s="673" t="s">
        <v>270</v>
      </c>
      <c r="G17" s="673" t="s">
        <v>270</v>
      </c>
      <c r="H17" s="673" t="s">
        <v>270</v>
      </c>
      <c r="I17" s="673" t="s">
        <v>270</v>
      </c>
      <c r="J17" s="673" t="s">
        <v>270</v>
      </c>
      <c r="K17" s="679"/>
      <c r="L17" s="679"/>
      <c r="M17" s="679"/>
      <c r="N17" s="679"/>
      <c r="O17" s="679"/>
      <c r="P17" s="679"/>
      <c r="Q17" s="679"/>
      <c r="R17" s="679"/>
      <c r="S17" s="679"/>
      <c r="T17" s="679"/>
    </row>
    <row r="18" spans="1:20" ht="13.5" x14ac:dyDescent="0.25">
      <c r="A18" s="697" t="s">
        <v>386</v>
      </c>
      <c r="B18" s="673">
        <v>792</v>
      </c>
      <c r="C18" s="673">
        <v>5628</v>
      </c>
      <c r="D18" s="673">
        <v>119014.57799999999</v>
      </c>
      <c r="E18" s="673">
        <v>140278.554</v>
      </c>
      <c r="F18" s="673">
        <v>127802.433</v>
      </c>
      <c r="G18" s="673">
        <v>457257.59399999998</v>
      </c>
      <c r="H18" s="673">
        <v>328318.27500000002</v>
      </c>
      <c r="I18" s="673">
        <v>128939.319</v>
      </c>
      <c r="J18" s="673">
        <v>14418.63</v>
      </c>
      <c r="K18" s="679"/>
      <c r="L18" s="679"/>
      <c r="M18" s="679"/>
      <c r="N18" s="679"/>
      <c r="O18" s="679"/>
      <c r="P18" s="679"/>
      <c r="Q18" s="679"/>
      <c r="R18" s="679"/>
      <c r="S18" s="679"/>
      <c r="T18" s="679"/>
    </row>
    <row r="19" spans="1:20" ht="13.5" x14ac:dyDescent="0.25">
      <c r="A19" s="697" t="s">
        <v>385</v>
      </c>
      <c r="B19" s="673">
        <v>131</v>
      </c>
      <c r="C19" s="673">
        <v>622</v>
      </c>
      <c r="D19" s="673">
        <v>10533.929</v>
      </c>
      <c r="E19" s="673">
        <v>23274.207999999999</v>
      </c>
      <c r="F19" s="673">
        <v>8474.3529999999992</v>
      </c>
      <c r="G19" s="673">
        <v>47597.334000000003</v>
      </c>
      <c r="H19" s="673">
        <v>44969.082999999999</v>
      </c>
      <c r="I19" s="673">
        <v>2628.2510000000002</v>
      </c>
      <c r="J19" s="673">
        <v>897.97500000000002</v>
      </c>
      <c r="K19" s="679"/>
      <c r="L19" s="679"/>
      <c r="M19" s="679"/>
      <c r="N19" s="679"/>
      <c r="O19" s="679"/>
      <c r="P19" s="679"/>
      <c r="Q19" s="679"/>
      <c r="R19" s="679"/>
      <c r="S19" s="679"/>
      <c r="T19" s="679"/>
    </row>
    <row r="20" spans="1:20" ht="13.5" x14ac:dyDescent="0.25">
      <c r="A20" s="697" t="s">
        <v>384</v>
      </c>
      <c r="B20" s="673">
        <v>66</v>
      </c>
      <c r="C20" s="673">
        <v>223</v>
      </c>
      <c r="D20" s="673">
        <v>2952.346</v>
      </c>
      <c r="E20" s="673">
        <v>4694.4279999999999</v>
      </c>
      <c r="F20" s="673">
        <v>1736.201</v>
      </c>
      <c r="G20" s="673">
        <v>10399.611000000001</v>
      </c>
      <c r="H20" s="673">
        <v>5406.0150000000003</v>
      </c>
      <c r="I20" s="673">
        <v>4993.5959999999995</v>
      </c>
      <c r="J20" s="673">
        <v>154.63399999999999</v>
      </c>
      <c r="K20" s="679"/>
      <c r="L20" s="679"/>
      <c r="M20" s="679"/>
      <c r="N20" s="679"/>
      <c r="O20" s="679"/>
      <c r="P20" s="679"/>
      <c r="Q20" s="679"/>
      <c r="R20" s="679"/>
      <c r="S20" s="679"/>
      <c r="T20" s="679"/>
    </row>
    <row r="21" spans="1:20" ht="13.5" x14ac:dyDescent="0.25">
      <c r="A21" s="695" t="s">
        <v>383</v>
      </c>
      <c r="B21" s="700">
        <v>31</v>
      </c>
      <c r="C21" s="700" t="s">
        <v>269</v>
      </c>
      <c r="D21" s="667" t="s">
        <v>270</v>
      </c>
      <c r="E21" s="667" t="s">
        <v>270</v>
      </c>
      <c r="F21" s="667" t="s">
        <v>270</v>
      </c>
      <c r="G21" s="667" t="s">
        <v>270</v>
      </c>
      <c r="H21" s="667" t="s">
        <v>270</v>
      </c>
      <c r="I21" s="667" t="s">
        <v>270</v>
      </c>
      <c r="J21" s="702" t="s">
        <v>270</v>
      </c>
      <c r="K21" s="679"/>
      <c r="L21" s="679"/>
      <c r="M21" s="679"/>
      <c r="N21" s="679"/>
      <c r="O21" s="679"/>
      <c r="P21" s="679"/>
      <c r="Q21" s="679"/>
      <c r="R21" s="679"/>
      <c r="S21" s="679"/>
      <c r="T21" s="679"/>
    </row>
    <row r="22" spans="1:20" ht="13.5" x14ac:dyDescent="0.25">
      <c r="A22" s="695" t="s">
        <v>382</v>
      </c>
      <c r="B22" s="700">
        <v>14</v>
      </c>
      <c r="C22" s="700" t="s">
        <v>269</v>
      </c>
      <c r="D22" s="667" t="s">
        <v>270</v>
      </c>
      <c r="E22" s="667" t="s">
        <v>270</v>
      </c>
      <c r="F22" s="667" t="s">
        <v>270</v>
      </c>
      <c r="G22" s="667" t="s">
        <v>270</v>
      </c>
      <c r="H22" s="667" t="s">
        <v>270</v>
      </c>
      <c r="I22" s="667" t="s">
        <v>270</v>
      </c>
      <c r="J22" s="702" t="s">
        <v>270</v>
      </c>
      <c r="K22" s="679"/>
      <c r="L22" s="679"/>
      <c r="M22" s="679"/>
      <c r="N22" s="679"/>
      <c r="O22" s="679"/>
      <c r="P22" s="679"/>
      <c r="Q22" s="679"/>
      <c r="R22" s="679"/>
      <c r="S22" s="679"/>
      <c r="T22" s="679"/>
    </row>
    <row r="23" spans="1:20" ht="5.25" customHeight="1" x14ac:dyDescent="0.25">
      <c r="A23" s="695"/>
      <c r="B23" s="700"/>
      <c r="C23" s="700"/>
      <c r="D23" s="667"/>
      <c r="E23" s="667"/>
      <c r="F23" s="667"/>
      <c r="G23" s="667"/>
      <c r="H23" s="667"/>
      <c r="I23" s="667"/>
      <c r="J23" s="671"/>
      <c r="K23" s="679"/>
      <c r="L23" s="679"/>
      <c r="M23" s="679"/>
      <c r="N23" s="679"/>
      <c r="O23" s="679"/>
      <c r="P23" s="679"/>
      <c r="Q23" s="679"/>
      <c r="R23" s="679"/>
      <c r="S23" s="679"/>
      <c r="T23" s="679"/>
    </row>
    <row r="24" spans="1:20" ht="13.5" x14ac:dyDescent="0.25">
      <c r="A24" s="681" t="s">
        <v>402</v>
      </c>
      <c r="B24" s="671"/>
      <c r="C24" s="671"/>
      <c r="D24" s="671"/>
      <c r="E24" s="671"/>
      <c r="F24" s="671"/>
      <c r="G24" s="671"/>
      <c r="H24" s="671"/>
      <c r="I24" s="671"/>
      <c r="J24" s="671"/>
      <c r="K24" s="679"/>
      <c r="L24" s="679"/>
      <c r="M24" s="679"/>
      <c r="N24" s="679"/>
      <c r="O24" s="679"/>
      <c r="P24" s="679"/>
      <c r="Q24" s="679"/>
      <c r="R24" s="679"/>
      <c r="S24" s="679"/>
      <c r="T24" s="679"/>
    </row>
    <row r="25" spans="1:20" ht="13.5" x14ac:dyDescent="0.25">
      <c r="A25" s="695" t="s">
        <v>390</v>
      </c>
      <c r="B25" s="667">
        <v>2375</v>
      </c>
      <c r="C25" s="667">
        <v>15129</v>
      </c>
      <c r="D25" s="667">
        <v>278386.72499999998</v>
      </c>
      <c r="E25" s="667">
        <v>359191.74699999997</v>
      </c>
      <c r="F25" s="667">
        <v>248421.739</v>
      </c>
      <c r="G25" s="667">
        <v>1024314.8540000001</v>
      </c>
      <c r="H25" s="667">
        <v>789262.88800000004</v>
      </c>
      <c r="I25" s="667">
        <v>235051.96599999999</v>
      </c>
      <c r="J25" s="667">
        <v>29155.47</v>
      </c>
      <c r="K25" s="679"/>
      <c r="L25" s="679"/>
      <c r="M25" s="679"/>
      <c r="N25" s="679"/>
      <c r="O25" s="679"/>
      <c r="P25" s="679"/>
      <c r="Q25" s="679"/>
      <c r="R25" s="679"/>
      <c r="S25" s="679"/>
      <c r="T25" s="679"/>
    </row>
    <row r="26" spans="1:20" ht="13.5" x14ac:dyDescent="0.25">
      <c r="A26" s="681" t="s">
        <v>389</v>
      </c>
      <c r="B26" s="667">
        <v>2331</v>
      </c>
      <c r="C26" s="667" t="s">
        <v>269</v>
      </c>
      <c r="D26" s="667" t="s">
        <v>270</v>
      </c>
      <c r="E26" s="667" t="s">
        <v>270</v>
      </c>
      <c r="F26" s="667" t="s">
        <v>270</v>
      </c>
      <c r="G26" s="667" t="s">
        <v>270</v>
      </c>
      <c r="H26" s="667" t="s">
        <v>270</v>
      </c>
      <c r="I26" s="667" t="s">
        <v>270</v>
      </c>
      <c r="J26" s="667" t="s">
        <v>270</v>
      </c>
      <c r="K26" s="679"/>
      <c r="L26" s="679"/>
      <c r="M26" s="679"/>
      <c r="N26" s="679"/>
      <c r="O26" s="679"/>
      <c r="P26" s="679"/>
      <c r="Q26" s="679"/>
      <c r="R26" s="679"/>
      <c r="S26" s="679"/>
      <c r="T26" s="679"/>
    </row>
    <row r="27" spans="1:20" ht="13.5" x14ac:dyDescent="0.25">
      <c r="A27" s="697" t="s">
        <v>388</v>
      </c>
      <c r="B27" s="673">
        <v>908</v>
      </c>
      <c r="C27" s="673">
        <v>6261</v>
      </c>
      <c r="D27" s="673">
        <v>108732.09699999999</v>
      </c>
      <c r="E27" s="673">
        <v>143242.878</v>
      </c>
      <c r="F27" s="673">
        <v>90539.807000000001</v>
      </c>
      <c r="G27" s="673">
        <v>390448.38099999999</v>
      </c>
      <c r="H27" s="673">
        <v>314639.14299999998</v>
      </c>
      <c r="I27" s="673">
        <v>75809.237999999998</v>
      </c>
      <c r="J27" s="673">
        <v>13915.929</v>
      </c>
      <c r="K27" s="679"/>
      <c r="L27" s="679"/>
      <c r="M27" s="679"/>
      <c r="N27" s="679"/>
      <c r="O27" s="679"/>
      <c r="P27" s="679"/>
      <c r="Q27" s="679"/>
      <c r="R27" s="679"/>
      <c r="S27" s="679"/>
      <c r="T27" s="679"/>
    </row>
    <row r="28" spans="1:20" ht="13.5" x14ac:dyDescent="0.25">
      <c r="A28" s="697" t="s">
        <v>387</v>
      </c>
      <c r="B28" s="673">
        <v>453</v>
      </c>
      <c r="C28" s="673" t="s">
        <v>269</v>
      </c>
      <c r="D28" s="673" t="s">
        <v>270</v>
      </c>
      <c r="E28" s="673" t="s">
        <v>270</v>
      </c>
      <c r="F28" s="673" t="s">
        <v>270</v>
      </c>
      <c r="G28" s="673" t="s">
        <v>270</v>
      </c>
      <c r="H28" s="673" t="s">
        <v>270</v>
      </c>
      <c r="I28" s="673" t="s">
        <v>270</v>
      </c>
      <c r="J28" s="673" t="s">
        <v>270</v>
      </c>
      <c r="K28" s="679"/>
      <c r="L28" s="679"/>
      <c r="M28" s="679"/>
      <c r="N28" s="679"/>
      <c r="O28" s="679"/>
      <c r="P28" s="679"/>
      <c r="Q28" s="679"/>
      <c r="R28" s="679"/>
      <c r="S28" s="679"/>
      <c r="T28" s="679"/>
    </row>
    <row r="29" spans="1:20" ht="13.5" x14ac:dyDescent="0.25">
      <c r="A29" s="697" t="s">
        <v>386</v>
      </c>
      <c r="B29" s="673">
        <v>775</v>
      </c>
      <c r="C29" s="673">
        <v>5562</v>
      </c>
      <c r="D29" s="673">
        <v>117239.143</v>
      </c>
      <c r="E29" s="673">
        <v>139239.09299999999</v>
      </c>
      <c r="F29" s="673">
        <v>120019.43799999999</v>
      </c>
      <c r="G29" s="673">
        <v>448592.37</v>
      </c>
      <c r="H29" s="673">
        <v>321411.35100000002</v>
      </c>
      <c r="I29" s="673">
        <v>127181.019</v>
      </c>
      <c r="J29" s="673">
        <v>14270.735000000001</v>
      </c>
      <c r="K29" s="679"/>
      <c r="L29" s="679"/>
      <c r="M29" s="679"/>
      <c r="N29" s="679"/>
      <c r="O29" s="679"/>
      <c r="P29" s="679"/>
      <c r="Q29" s="679"/>
      <c r="R29" s="679"/>
      <c r="S29" s="679"/>
      <c r="T29" s="679"/>
    </row>
    <row r="30" spans="1:20" ht="13.5" x14ac:dyDescent="0.25">
      <c r="A30" s="697" t="s">
        <v>385</v>
      </c>
      <c r="B30" s="673">
        <v>131</v>
      </c>
      <c r="C30" s="673">
        <v>622</v>
      </c>
      <c r="D30" s="673">
        <v>10533.929</v>
      </c>
      <c r="E30" s="673">
        <v>23274.207999999999</v>
      </c>
      <c r="F30" s="673">
        <v>8474.3529999999992</v>
      </c>
      <c r="G30" s="673">
        <v>47597.334000000003</v>
      </c>
      <c r="H30" s="673">
        <v>44969.082999999999</v>
      </c>
      <c r="I30" s="673">
        <v>2628.2510000000002</v>
      </c>
      <c r="J30" s="673">
        <v>897.97500000000002</v>
      </c>
      <c r="K30" s="679"/>
      <c r="L30" s="679"/>
      <c r="M30" s="679"/>
      <c r="N30" s="679"/>
      <c r="O30" s="679"/>
      <c r="P30" s="679"/>
      <c r="Q30" s="679"/>
      <c r="R30" s="679"/>
      <c r="S30" s="679"/>
      <c r="T30" s="679"/>
    </row>
    <row r="31" spans="1:20" ht="13.5" x14ac:dyDescent="0.25">
      <c r="A31" s="697" t="s">
        <v>384</v>
      </c>
      <c r="B31" s="673">
        <v>64</v>
      </c>
      <c r="C31" s="673" t="s">
        <v>269</v>
      </c>
      <c r="D31" s="673" t="s">
        <v>270</v>
      </c>
      <c r="E31" s="673" t="s">
        <v>270</v>
      </c>
      <c r="F31" s="673" t="s">
        <v>270</v>
      </c>
      <c r="G31" s="673" t="s">
        <v>270</v>
      </c>
      <c r="H31" s="673" t="s">
        <v>270</v>
      </c>
      <c r="I31" s="673" t="s">
        <v>270</v>
      </c>
      <c r="J31" s="673" t="s">
        <v>270</v>
      </c>
      <c r="K31" s="679"/>
      <c r="L31" s="679"/>
      <c r="M31" s="679"/>
      <c r="N31" s="679"/>
      <c r="O31" s="679"/>
      <c r="P31" s="679"/>
      <c r="Q31" s="679"/>
      <c r="R31" s="679"/>
      <c r="S31" s="679"/>
      <c r="T31" s="679"/>
    </row>
    <row r="32" spans="1:20" ht="13.5" x14ac:dyDescent="0.25">
      <c r="A32" s="695" t="s">
        <v>407</v>
      </c>
      <c r="B32" s="700">
        <v>31</v>
      </c>
      <c r="C32" s="700" t="s">
        <v>269</v>
      </c>
      <c r="D32" s="667" t="s">
        <v>270</v>
      </c>
      <c r="E32" s="667" t="s">
        <v>270</v>
      </c>
      <c r="F32" s="667" t="s">
        <v>270</v>
      </c>
      <c r="G32" s="667" t="s">
        <v>270</v>
      </c>
      <c r="H32" s="667" t="s">
        <v>270</v>
      </c>
      <c r="I32" s="667" t="s">
        <v>270</v>
      </c>
      <c r="J32" s="702" t="s">
        <v>270</v>
      </c>
      <c r="K32" s="679"/>
      <c r="L32" s="679"/>
      <c r="M32" s="679"/>
      <c r="N32" s="679"/>
      <c r="O32" s="679"/>
      <c r="P32" s="679"/>
      <c r="Q32" s="679"/>
      <c r="R32" s="679"/>
      <c r="S32" s="679"/>
      <c r="T32" s="679"/>
    </row>
    <row r="33" spans="1:20" ht="13.5" x14ac:dyDescent="0.25">
      <c r="A33" s="695" t="s">
        <v>406</v>
      </c>
      <c r="B33" s="700">
        <v>13</v>
      </c>
      <c r="C33" s="700">
        <v>87</v>
      </c>
      <c r="D33" s="667">
        <v>1452.211</v>
      </c>
      <c r="E33" s="667">
        <v>1836.6890000000001</v>
      </c>
      <c r="F33" s="667">
        <v>1076.557</v>
      </c>
      <c r="G33" s="667">
        <v>5029.2359999999999</v>
      </c>
      <c r="H33" s="667">
        <v>1550.2550000000001</v>
      </c>
      <c r="I33" s="667">
        <v>3478.9810000000002</v>
      </c>
      <c r="J33" s="701">
        <v>359.99400000000003</v>
      </c>
      <c r="K33" s="679"/>
      <c r="L33" s="679"/>
      <c r="M33" s="679"/>
      <c r="N33" s="679"/>
      <c r="O33" s="679"/>
      <c r="P33" s="679"/>
      <c r="Q33" s="679"/>
      <c r="R33" s="679"/>
      <c r="S33" s="679"/>
      <c r="T33" s="679"/>
    </row>
    <row r="34" spans="1:20" ht="5.25" customHeight="1" x14ac:dyDescent="0.25">
      <c r="A34" s="695"/>
      <c r="B34" s="700"/>
      <c r="C34" s="700"/>
      <c r="D34" s="700"/>
      <c r="E34" s="667"/>
      <c r="F34" s="667"/>
      <c r="G34" s="667"/>
      <c r="H34" s="667"/>
      <c r="I34" s="667"/>
      <c r="J34" s="667"/>
      <c r="K34" s="679"/>
      <c r="L34" s="679"/>
      <c r="M34" s="679"/>
      <c r="N34" s="679"/>
      <c r="O34" s="679"/>
      <c r="P34" s="679"/>
      <c r="Q34" s="679"/>
      <c r="R34" s="679"/>
      <c r="S34" s="679"/>
      <c r="T34" s="679"/>
    </row>
    <row r="35" spans="1:20" ht="13.5" x14ac:dyDescent="0.25">
      <c r="A35" s="681" t="s">
        <v>401</v>
      </c>
      <c r="B35" s="671"/>
      <c r="C35" s="671"/>
      <c r="D35" s="671"/>
      <c r="E35" s="671"/>
      <c r="F35" s="671"/>
      <c r="G35" s="671"/>
      <c r="H35" s="671"/>
      <c r="I35" s="671"/>
      <c r="J35" s="671"/>
      <c r="K35" s="679"/>
      <c r="L35" s="679"/>
      <c r="M35" s="679"/>
      <c r="N35" s="679"/>
      <c r="O35" s="679"/>
      <c r="P35" s="679"/>
      <c r="Q35" s="679"/>
      <c r="R35" s="679"/>
      <c r="S35" s="679"/>
      <c r="T35" s="679"/>
    </row>
    <row r="36" spans="1:20" ht="13.5" x14ac:dyDescent="0.25">
      <c r="A36" s="695" t="s">
        <v>390</v>
      </c>
      <c r="B36" s="667">
        <v>19</v>
      </c>
      <c r="C36" s="667">
        <v>278</v>
      </c>
      <c r="D36" s="667">
        <v>5621.7430000000004</v>
      </c>
      <c r="E36" s="667">
        <v>6082.5519999999997</v>
      </c>
      <c r="F36" s="667">
        <v>5666.8090000000002</v>
      </c>
      <c r="G36" s="667">
        <v>18489.361000000001</v>
      </c>
      <c r="H36" s="667">
        <v>7018.0929999999998</v>
      </c>
      <c r="I36" s="667">
        <v>11471.268</v>
      </c>
      <c r="J36" s="667">
        <v>-113.331</v>
      </c>
      <c r="K36" s="679"/>
      <c r="L36" s="679"/>
      <c r="M36" s="679"/>
      <c r="N36" s="679"/>
      <c r="O36" s="679"/>
      <c r="P36" s="679"/>
      <c r="Q36" s="679"/>
      <c r="R36" s="679"/>
      <c r="S36" s="679"/>
      <c r="T36" s="679"/>
    </row>
    <row r="37" spans="1:20" ht="13.5" x14ac:dyDescent="0.25">
      <c r="A37" s="681" t="s">
        <v>389</v>
      </c>
      <c r="B37" s="667">
        <v>17</v>
      </c>
      <c r="C37" s="667" t="s">
        <v>269</v>
      </c>
      <c r="D37" s="667" t="s">
        <v>270</v>
      </c>
      <c r="E37" s="667" t="s">
        <v>270</v>
      </c>
      <c r="F37" s="667" t="s">
        <v>270</v>
      </c>
      <c r="G37" s="667" t="s">
        <v>270</v>
      </c>
      <c r="H37" s="667" t="s">
        <v>270</v>
      </c>
      <c r="I37" s="667" t="s">
        <v>270</v>
      </c>
      <c r="J37" s="667" t="s">
        <v>270</v>
      </c>
      <c r="K37" s="679"/>
      <c r="L37" s="679"/>
      <c r="M37" s="679"/>
      <c r="N37" s="679"/>
      <c r="O37" s="679"/>
      <c r="P37" s="679"/>
      <c r="Q37" s="679"/>
      <c r="R37" s="679"/>
      <c r="S37" s="679"/>
      <c r="T37" s="679"/>
    </row>
    <row r="38" spans="1:20" ht="13.5" x14ac:dyDescent="0.25">
      <c r="A38" s="697" t="s">
        <v>388</v>
      </c>
      <c r="B38" s="673">
        <v>9</v>
      </c>
      <c r="C38" s="673">
        <v>171</v>
      </c>
      <c r="D38" s="673">
        <v>3384.0929999999998</v>
      </c>
      <c r="E38" s="673">
        <v>2885.2040000000002</v>
      </c>
      <c r="F38" s="673">
        <v>2992.5430000000001</v>
      </c>
      <c r="G38" s="673">
        <v>10234.550999999999</v>
      </c>
      <c r="H38" s="673">
        <v>3759.0160000000001</v>
      </c>
      <c r="I38" s="673">
        <v>6475.5349999999999</v>
      </c>
      <c r="J38" s="673">
        <v>243.98099999999999</v>
      </c>
      <c r="K38" s="679"/>
      <c r="L38" s="679"/>
      <c r="M38" s="679"/>
      <c r="N38" s="679"/>
      <c r="O38" s="679"/>
      <c r="P38" s="679"/>
      <c r="Q38" s="679"/>
      <c r="R38" s="679"/>
      <c r="S38" s="679"/>
      <c r="T38" s="679"/>
    </row>
    <row r="39" spans="1:20" ht="13.5" x14ac:dyDescent="0.25">
      <c r="A39" s="697" t="s">
        <v>387</v>
      </c>
      <c r="B39" s="673">
        <v>3</v>
      </c>
      <c r="C39" s="673" t="s">
        <v>269</v>
      </c>
      <c r="D39" s="673" t="s">
        <v>270</v>
      </c>
      <c r="E39" s="673" t="s">
        <v>270</v>
      </c>
      <c r="F39" s="673" t="s">
        <v>270</v>
      </c>
      <c r="G39" s="673" t="s">
        <v>270</v>
      </c>
      <c r="H39" s="673" t="s">
        <v>270</v>
      </c>
      <c r="I39" s="673" t="s">
        <v>270</v>
      </c>
      <c r="J39" s="673" t="s">
        <v>270</v>
      </c>
      <c r="K39" s="679"/>
      <c r="L39" s="679"/>
      <c r="M39" s="679"/>
      <c r="N39" s="679"/>
      <c r="O39" s="679"/>
      <c r="P39" s="679"/>
      <c r="Q39" s="679"/>
      <c r="R39" s="679"/>
      <c r="S39" s="679"/>
      <c r="T39" s="679"/>
    </row>
    <row r="40" spans="1:20" ht="13.5" x14ac:dyDescent="0.25">
      <c r="A40" s="697" t="s">
        <v>386</v>
      </c>
      <c r="B40" s="673">
        <v>3</v>
      </c>
      <c r="C40" s="673">
        <v>42</v>
      </c>
      <c r="D40" s="673">
        <v>1114.8869999999999</v>
      </c>
      <c r="E40" s="673">
        <v>831.19299999999998</v>
      </c>
      <c r="F40" s="673">
        <v>682.846</v>
      </c>
      <c r="G40" s="673">
        <v>2655.0990000000002</v>
      </c>
      <c r="H40" s="673">
        <v>227.93600000000001</v>
      </c>
      <c r="I40" s="673">
        <v>2427.163</v>
      </c>
      <c r="J40" s="673">
        <v>-245.66</v>
      </c>
      <c r="K40" s="679"/>
      <c r="L40" s="679"/>
      <c r="M40" s="679"/>
      <c r="N40" s="679"/>
      <c r="O40" s="679"/>
      <c r="P40" s="679"/>
      <c r="Q40" s="679"/>
      <c r="R40" s="679"/>
      <c r="S40" s="679"/>
      <c r="T40" s="679"/>
    </row>
    <row r="41" spans="1:20" ht="13.5" x14ac:dyDescent="0.25">
      <c r="A41" s="697" t="s">
        <v>385</v>
      </c>
      <c r="B41" s="675">
        <v>2</v>
      </c>
      <c r="C41" s="675" t="s">
        <v>269</v>
      </c>
      <c r="D41" s="675" t="s">
        <v>270</v>
      </c>
      <c r="E41" s="675" t="s">
        <v>270</v>
      </c>
      <c r="F41" s="675" t="s">
        <v>270</v>
      </c>
      <c r="G41" s="675" t="s">
        <v>270</v>
      </c>
      <c r="H41" s="675" t="s">
        <v>270</v>
      </c>
      <c r="I41" s="675" t="s">
        <v>270</v>
      </c>
      <c r="J41" s="675" t="s">
        <v>270</v>
      </c>
      <c r="K41" s="679"/>
      <c r="L41" s="679"/>
      <c r="M41" s="679"/>
      <c r="N41" s="679"/>
      <c r="O41" s="679"/>
      <c r="P41" s="679"/>
      <c r="Q41" s="679"/>
      <c r="R41" s="679"/>
      <c r="S41" s="679"/>
      <c r="T41" s="679"/>
    </row>
    <row r="42" spans="1:20" ht="13.5" x14ac:dyDescent="0.25">
      <c r="A42" s="697" t="s">
        <v>384</v>
      </c>
      <c r="B42" s="675">
        <v>0</v>
      </c>
      <c r="C42" s="675">
        <v>0</v>
      </c>
      <c r="D42" s="675">
        <v>0</v>
      </c>
      <c r="E42" s="675">
        <v>0</v>
      </c>
      <c r="F42" s="675">
        <v>0</v>
      </c>
      <c r="G42" s="675">
        <v>0</v>
      </c>
      <c r="H42" s="675">
        <v>0</v>
      </c>
      <c r="I42" s="675">
        <v>0</v>
      </c>
      <c r="J42" s="675">
        <v>0</v>
      </c>
      <c r="K42" s="679"/>
      <c r="L42" s="679"/>
      <c r="M42" s="679"/>
      <c r="N42" s="679"/>
      <c r="O42" s="679"/>
      <c r="P42" s="679"/>
      <c r="Q42" s="679"/>
      <c r="R42" s="679"/>
      <c r="S42" s="679"/>
      <c r="T42" s="679"/>
    </row>
    <row r="43" spans="1:20" ht="13.5" x14ac:dyDescent="0.25">
      <c r="A43" s="695" t="s">
        <v>407</v>
      </c>
      <c r="B43" s="700">
        <v>1</v>
      </c>
      <c r="C43" s="700" t="s">
        <v>269</v>
      </c>
      <c r="D43" s="700" t="s">
        <v>270</v>
      </c>
      <c r="E43" s="667" t="s">
        <v>270</v>
      </c>
      <c r="F43" s="667" t="s">
        <v>270</v>
      </c>
      <c r="G43" s="667" t="s">
        <v>270</v>
      </c>
      <c r="H43" s="667" t="s">
        <v>270</v>
      </c>
      <c r="I43" s="667" t="s">
        <v>270</v>
      </c>
      <c r="J43" s="667" t="s">
        <v>270</v>
      </c>
      <c r="K43" s="679"/>
      <c r="L43" s="679"/>
      <c r="M43" s="679"/>
      <c r="N43" s="679"/>
      <c r="O43" s="679"/>
      <c r="P43" s="679"/>
      <c r="Q43" s="679"/>
      <c r="R43" s="679"/>
      <c r="S43" s="679"/>
      <c r="T43" s="679"/>
    </row>
    <row r="44" spans="1:20" ht="13.5" x14ac:dyDescent="0.25">
      <c r="A44" s="695" t="s">
        <v>406</v>
      </c>
      <c r="B44" s="700">
        <v>1</v>
      </c>
      <c r="C44" s="700" t="s">
        <v>269</v>
      </c>
      <c r="D44" s="700" t="s">
        <v>270</v>
      </c>
      <c r="E44" s="667" t="s">
        <v>270</v>
      </c>
      <c r="F44" s="667" t="s">
        <v>270</v>
      </c>
      <c r="G44" s="667" t="s">
        <v>270</v>
      </c>
      <c r="H44" s="667" t="s">
        <v>270</v>
      </c>
      <c r="I44" s="667" t="s">
        <v>270</v>
      </c>
      <c r="J44" s="667" t="s">
        <v>270</v>
      </c>
      <c r="K44" s="679"/>
      <c r="L44" s="679"/>
      <c r="M44" s="679"/>
      <c r="N44" s="679"/>
      <c r="O44" s="679"/>
      <c r="P44" s="679"/>
      <c r="Q44" s="679"/>
      <c r="R44" s="679"/>
      <c r="S44" s="679"/>
      <c r="T44" s="679"/>
    </row>
    <row r="45" spans="1:20" ht="5.25" customHeight="1" x14ac:dyDescent="0.25">
      <c r="A45" s="695"/>
      <c r="B45" s="700"/>
      <c r="C45" s="700"/>
      <c r="D45" s="700"/>
      <c r="E45" s="667"/>
      <c r="F45" s="667"/>
      <c r="G45" s="667"/>
      <c r="H45" s="667"/>
      <c r="I45" s="667"/>
      <c r="J45" s="667"/>
      <c r="K45" s="679"/>
      <c r="L45" s="679"/>
      <c r="M45" s="679"/>
      <c r="N45" s="679"/>
      <c r="O45" s="679"/>
      <c r="P45" s="679"/>
      <c r="Q45" s="679"/>
      <c r="R45" s="679"/>
      <c r="S45" s="679"/>
      <c r="T45" s="679"/>
    </row>
    <row r="46" spans="1:20" ht="13.5" x14ac:dyDescent="0.25">
      <c r="A46" s="681" t="s">
        <v>400</v>
      </c>
      <c r="B46" s="671"/>
      <c r="C46" s="671"/>
      <c r="D46" s="671"/>
      <c r="E46" s="671"/>
      <c r="F46" s="671"/>
      <c r="G46" s="671"/>
      <c r="H46" s="671"/>
      <c r="I46" s="671"/>
      <c r="J46" s="671"/>
      <c r="K46" s="679"/>
      <c r="L46" s="679"/>
      <c r="M46" s="679"/>
      <c r="N46" s="679"/>
      <c r="O46" s="679"/>
      <c r="P46" s="679"/>
      <c r="Q46" s="679"/>
      <c r="R46" s="679"/>
      <c r="S46" s="679"/>
      <c r="T46" s="679"/>
    </row>
    <row r="47" spans="1:20" ht="13.5" x14ac:dyDescent="0.25">
      <c r="A47" s="695" t="s">
        <v>390</v>
      </c>
      <c r="B47" s="667">
        <v>1502</v>
      </c>
      <c r="C47" s="667">
        <v>11040</v>
      </c>
      <c r="D47" s="667">
        <v>212174.98800000001</v>
      </c>
      <c r="E47" s="667">
        <v>288011.52600000001</v>
      </c>
      <c r="F47" s="667">
        <v>186906.09899999999</v>
      </c>
      <c r="G47" s="667">
        <v>799003.31200000003</v>
      </c>
      <c r="H47" s="667">
        <v>653915.85800000001</v>
      </c>
      <c r="I47" s="699">
        <v>145087.454</v>
      </c>
      <c r="J47" s="699">
        <v>21878.71</v>
      </c>
      <c r="K47" s="679"/>
      <c r="L47" s="679"/>
      <c r="M47" s="679"/>
      <c r="N47" s="679"/>
      <c r="O47" s="679"/>
      <c r="P47" s="679"/>
      <c r="Q47" s="679"/>
      <c r="R47" s="679"/>
      <c r="S47" s="679"/>
      <c r="T47" s="679"/>
    </row>
    <row r="48" spans="1:20" ht="13.5" x14ac:dyDescent="0.25">
      <c r="A48" s="681" t="s">
        <v>389</v>
      </c>
      <c r="B48" s="667">
        <v>1475</v>
      </c>
      <c r="C48" s="667">
        <v>10862</v>
      </c>
      <c r="D48" s="667">
        <v>209572.359</v>
      </c>
      <c r="E48" s="667">
        <v>285503.75300000003</v>
      </c>
      <c r="F48" s="667">
        <v>185621.98</v>
      </c>
      <c r="G48" s="667">
        <v>791452.39899999998</v>
      </c>
      <c r="H48" s="667">
        <v>649691.25899999996</v>
      </c>
      <c r="I48" s="667">
        <v>141761.14000000001</v>
      </c>
      <c r="J48" s="667">
        <v>21322.556</v>
      </c>
      <c r="K48" s="679"/>
      <c r="L48" s="679"/>
      <c r="M48" s="679"/>
      <c r="N48" s="679"/>
      <c r="O48" s="679"/>
      <c r="P48" s="679"/>
      <c r="Q48" s="679"/>
      <c r="R48" s="679"/>
      <c r="S48" s="679"/>
      <c r="T48" s="679"/>
    </row>
    <row r="49" spans="1:20" ht="13.5" x14ac:dyDescent="0.25">
      <c r="A49" s="697" t="s">
        <v>388</v>
      </c>
      <c r="B49" s="673">
        <v>602</v>
      </c>
      <c r="C49" s="673">
        <v>4474</v>
      </c>
      <c r="D49" s="673">
        <v>79405.012000000002</v>
      </c>
      <c r="E49" s="673">
        <v>111136.99</v>
      </c>
      <c r="F49" s="673">
        <v>67967.756999999998</v>
      </c>
      <c r="G49" s="673">
        <v>293399.31</v>
      </c>
      <c r="H49" s="673">
        <v>240704.56899999999</v>
      </c>
      <c r="I49" s="698">
        <v>52694.741000000002</v>
      </c>
      <c r="J49" s="698">
        <v>9912.98</v>
      </c>
      <c r="K49" s="679"/>
      <c r="L49" s="679"/>
      <c r="M49" s="679"/>
      <c r="N49" s="679"/>
      <c r="O49" s="679"/>
      <c r="P49" s="679"/>
      <c r="Q49" s="679"/>
      <c r="R49" s="679"/>
      <c r="S49" s="679"/>
      <c r="T49" s="679"/>
    </row>
    <row r="50" spans="1:20" ht="13.5" x14ac:dyDescent="0.25">
      <c r="A50" s="697" t="s">
        <v>387</v>
      </c>
      <c r="B50" s="673">
        <v>306</v>
      </c>
      <c r="C50" s="673">
        <v>1751</v>
      </c>
      <c r="D50" s="673">
        <v>28551.374</v>
      </c>
      <c r="E50" s="673">
        <v>35972.957000000002</v>
      </c>
      <c r="F50" s="673">
        <v>18576.433000000001</v>
      </c>
      <c r="G50" s="673">
        <v>91517.233999999997</v>
      </c>
      <c r="H50" s="673">
        <v>77645.75</v>
      </c>
      <c r="I50" s="698">
        <v>13871.484</v>
      </c>
      <c r="J50" s="698">
        <v>-1122.5309999999999</v>
      </c>
      <c r="K50" s="679"/>
      <c r="L50" s="679"/>
      <c r="M50" s="679"/>
      <c r="N50" s="679"/>
      <c r="O50" s="679"/>
      <c r="P50" s="679"/>
      <c r="Q50" s="679"/>
      <c r="R50" s="679"/>
      <c r="S50" s="679"/>
      <c r="T50" s="679"/>
    </row>
    <row r="51" spans="1:20" ht="13.5" x14ac:dyDescent="0.25">
      <c r="A51" s="697" t="s">
        <v>386</v>
      </c>
      <c r="B51" s="673">
        <v>430</v>
      </c>
      <c r="C51" s="673">
        <v>3983</v>
      </c>
      <c r="D51" s="673">
        <v>90466.793000000005</v>
      </c>
      <c r="E51" s="673">
        <v>113056.06600000001</v>
      </c>
      <c r="F51" s="673">
        <v>89996.702999999994</v>
      </c>
      <c r="G51" s="673">
        <v>355142.34</v>
      </c>
      <c r="H51" s="673">
        <v>285913.32900000003</v>
      </c>
      <c r="I51" s="698">
        <v>69229.010999999999</v>
      </c>
      <c r="J51" s="698">
        <v>11507.623</v>
      </c>
      <c r="K51" s="679"/>
      <c r="L51" s="679"/>
      <c r="M51" s="679"/>
      <c r="N51" s="679"/>
      <c r="O51" s="679"/>
      <c r="P51" s="679"/>
      <c r="Q51" s="679"/>
      <c r="R51" s="679"/>
      <c r="S51" s="679"/>
      <c r="T51" s="679"/>
    </row>
    <row r="52" spans="1:20" ht="13.5" x14ac:dyDescent="0.25">
      <c r="A52" s="697" t="s">
        <v>385</v>
      </c>
      <c r="B52" s="696">
        <v>88</v>
      </c>
      <c r="C52" s="696">
        <v>478</v>
      </c>
      <c r="D52" s="696">
        <v>8667.6509999999998</v>
      </c>
      <c r="E52" s="696">
        <v>21513.427</v>
      </c>
      <c r="F52" s="696">
        <v>7644.5020000000004</v>
      </c>
      <c r="G52" s="696">
        <v>42757.375</v>
      </c>
      <c r="H52" s="696">
        <v>41288.023000000001</v>
      </c>
      <c r="I52" s="696">
        <v>1469.3520000000001</v>
      </c>
      <c r="J52" s="698">
        <v>885.33199999999999</v>
      </c>
      <c r="K52" s="679"/>
      <c r="L52" s="679"/>
      <c r="M52" s="679"/>
      <c r="N52" s="679"/>
      <c r="O52" s="679"/>
      <c r="P52" s="679"/>
      <c r="Q52" s="679"/>
      <c r="R52" s="679"/>
      <c r="S52" s="679"/>
      <c r="T52" s="679"/>
    </row>
    <row r="53" spans="1:20" ht="13.5" x14ac:dyDescent="0.25">
      <c r="A53" s="697" t="s">
        <v>384</v>
      </c>
      <c r="B53" s="696">
        <v>49</v>
      </c>
      <c r="C53" s="696">
        <v>176</v>
      </c>
      <c r="D53" s="696">
        <v>2481.529</v>
      </c>
      <c r="E53" s="696">
        <v>3824.3130000000001</v>
      </c>
      <c r="F53" s="696">
        <v>1436.585</v>
      </c>
      <c r="G53" s="696">
        <v>8636.14</v>
      </c>
      <c r="H53" s="696">
        <v>4139.5879999999997</v>
      </c>
      <c r="I53" s="696">
        <v>4496.5519999999997</v>
      </c>
      <c r="J53" s="696">
        <v>139.15199999999999</v>
      </c>
      <c r="K53" s="679"/>
      <c r="L53" s="679"/>
      <c r="M53" s="679"/>
      <c r="N53" s="679"/>
      <c r="O53" s="679"/>
      <c r="P53" s="679"/>
      <c r="Q53" s="679"/>
      <c r="R53" s="679"/>
      <c r="S53" s="679"/>
      <c r="T53" s="679"/>
    </row>
    <row r="54" spans="1:20" ht="13.5" x14ac:dyDescent="0.25">
      <c r="A54" s="695" t="s">
        <v>407</v>
      </c>
      <c r="B54" s="694">
        <v>21</v>
      </c>
      <c r="C54" s="694" t="s">
        <v>269</v>
      </c>
      <c r="D54" s="694" t="s">
        <v>270</v>
      </c>
      <c r="E54" s="694" t="s">
        <v>270</v>
      </c>
      <c r="F54" s="694" t="s">
        <v>270</v>
      </c>
      <c r="G54" s="694" t="s">
        <v>270</v>
      </c>
      <c r="H54" s="694" t="s">
        <v>270</v>
      </c>
      <c r="I54" s="694" t="s">
        <v>270</v>
      </c>
      <c r="J54" s="694" t="s">
        <v>270</v>
      </c>
      <c r="K54" s="679"/>
      <c r="L54" s="679"/>
      <c r="M54" s="679"/>
      <c r="N54" s="679"/>
      <c r="O54" s="679"/>
      <c r="P54" s="679"/>
      <c r="Q54" s="679"/>
      <c r="R54" s="679"/>
      <c r="S54" s="679"/>
      <c r="T54" s="679"/>
    </row>
    <row r="55" spans="1:20" ht="13.5" x14ac:dyDescent="0.25">
      <c r="A55" s="695" t="s">
        <v>406</v>
      </c>
      <c r="B55" s="694">
        <v>6</v>
      </c>
      <c r="C55" s="694" t="s">
        <v>269</v>
      </c>
      <c r="D55" s="694" t="s">
        <v>270</v>
      </c>
      <c r="E55" s="694" t="s">
        <v>270</v>
      </c>
      <c r="F55" s="694" t="s">
        <v>270</v>
      </c>
      <c r="G55" s="694" t="s">
        <v>270</v>
      </c>
      <c r="H55" s="694" t="s">
        <v>270</v>
      </c>
      <c r="I55" s="694" t="s">
        <v>270</v>
      </c>
      <c r="J55" s="694" t="s">
        <v>270</v>
      </c>
      <c r="K55" s="679"/>
      <c r="L55" s="679"/>
      <c r="M55" s="679"/>
      <c r="N55" s="679"/>
      <c r="O55" s="679"/>
      <c r="P55" s="679"/>
      <c r="Q55" s="679"/>
      <c r="R55" s="679"/>
      <c r="S55" s="679"/>
      <c r="T55" s="679"/>
    </row>
    <row r="56" spans="1:20" ht="5.25" customHeight="1" thickBot="1" x14ac:dyDescent="0.3">
      <c r="A56" s="683"/>
      <c r="B56" s="683"/>
      <c r="C56" s="693"/>
      <c r="D56" s="693"/>
      <c r="E56" s="693"/>
      <c r="F56" s="693"/>
      <c r="G56" s="693"/>
      <c r="H56" s="693"/>
      <c r="I56" s="693"/>
      <c r="J56" s="693"/>
      <c r="K56" s="679"/>
      <c r="L56" s="679"/>
      <c r="M56" s="679"/>
      <c r="N56" s="679"/>
      <c r="O56" s="679"/>
      <c r="P56" s="679"/>
      <c r="Q56" s="679"/>
      <c r="R56" s="679"/>
      <c r="S56" s="679"/>
      <c r="T56" s="679"/>
    </row>
    <row r="57" spans="1:20" ht="12.75" customHeight="1" thickTop="1" x14ac:dyDescent="0.25">
      <c r="A57" s="644" t="s">
        <v>359</v>
      </c>
      <c r="B57" s="681"/>
      <c r="C57" s="681"/>
      <c r="D57" s="680"/>
      <c r="E57" s="671"/>
      <c r="F57" s="671"/>
      <c r="G57" s="671"/>
      <c r="H57" s="671"/>
      <c r="I57" s="671"/>
      <c r="J57" s="671"/>
      <c r="K57" s="679"/>
      <c r="L57" s="679"/>
      <c r="M57" s="679"/>
      <c r="N57" s="679"/>
      <c r="O57" s="679"/>
      <c r="P57" s="679"/>
      <c r="Q57" s="679"/>
      <c r="R57" s="679"/>
      <c r="S57" s="679"/>
      <c r="T57" s="679"/>
    </row>
    <row r="58" spans="1:20" x14ac:dyDescent="0.2">
      <c r="A58" s="679"/>
      <c r="B58" s="679"/>
      <c r="C58" s="679"/>
      <c r="D58" s="679"/>
      <c r="E58" s="679"/>
      <c r="F58" s="679"/>
      <c r="G58" s="679"/>
      <c r="H58" s="679"/>
      <c r="I58" s="679"/>
      <c r="J58" s="679"/>
      <c r="K58" s="679"/>
      <c r="L58" s="679"/>
      <c r="M58" s="679"/>
      <c r="N58" s="679"/>
      <c r="O58" s="679"/>
      <c r="P58" s="679"/>
      <c r="Q58" s="679"/>
      <c r="R58" s="679"/>
      <c r="S58" s="679"/>
      <c r="T58" s="679"/>
    </row>
    <row r="59" spans="1:20" x14ac:dyDescent="0.2">
      <c r="A59" s="679"/>
      <c r="B59" s="679"/>
      <c r="C59" s="679"/>
      <c r="D59" s="679"/>
      <c r="E59" s="679"/>
      <c r="F59" s="679"/>
      <c r="G59" s="679"/>
      <c r="H59" s="679"/>
      <c r="I59" s="679"/>
      <c r="J59" s="679"/>
      <c r="K59" s="679"/>
      <c r="L59" s="679"/>
      <c r="M59" s="679"/>
      <c r="N59" s="679"/>
      <c r="O59" s="679"/>
      <c r="P59" s="679"/>
      <c r="Q59" s="679"/>
      <c r="R59" s="679"/>
      <c r="S59" s="679"/>
      <c r="T59" s="679"/>
    </row>
    <row r="60" spans="1:20" x14ac:dyDescent="0.2">
      <c r="A60" s="679"/>
      <c r="B60" s="679"/>
      <c r="C60" s="679"/>
      <c r="D60" s="679"/>
      <c r="E60" s="679"/>
      <c r="F60" s="679"/>
      <c r="G60" s="679"/>
      <c r="H60" s="679"/>
      <c r="I60" s="679"/>
      <c r="J60" s="679"/>
      <c r="K60" s="679"/>
      <c r="L60" s="679"/>
      <c r="M60" s="679"/>
      <c r="N60" s="679"/>
      <c r="O60" s="679"/>
      <c r="P60" s="679"/>
      <c r="Q60" s="679"/>
      <c r="R60" s="679"/>
      <c r="S60" s="679"/>
      <c r="T60" s="679"/>
    </row>
    <row r="61" spans="1:20" x14ac:dyDescent="0.2">
      <c r="A61" s="679"/>
      <c r="B61" s="679"/>
      <c r="C61" s="679"/>
      <c r="D61" s="679"/>
      <c r="E61" s="679"/>
      <c r="F61" s="679"/>
      <c r="G61" s="679"/>
      <c r="H61" s="679"/>
      <c r="I61" s="679"/>
      <c r="J61" s="679"/>
      <c r="K61" s="679"/>
      <c r="L61" s="679"/>
      <c r="M61" s="679"/>
      <c r="N61" s="679"/>
      <c r="O61" s="679"/>
      <c r="P61" s="679"/>
      <c r="Q61" s="679"/>
      <c r="R61" s="679"/>
      <c r="S61" s="679"/>
      <c r="T61" s="679"/>
    </row>
    <row r="62" spans="1:20" x14ac:dyDescent="0.2">
      <c r="A62" s="679"/>
      <c r="B62" s="679"/>
      <c r="C62" s="679"/>
      <c r="D62" s="679"/>
      <c r="E62" s="679"/>
      <c r="F62" s="679"/>
      <c r="G62" s="679"/>
      <c r="H62" s="679"/>
      <c r="I62" s="679"/>
      <c r="J62" s="679"/>
      <c r="K62" s="679"/>
      <c r="L62" s="679"/>
      <c r="M62" s="679"/>
      <c r="N62" s="679"/>
      <c r="O62" s="679"/>
      <c r="P62" s="679"/>
      <c r="Q62" s="679"/>
      <c r="R62" s="679"/>
      <c r="S62" s="679"/>
      <c r="T62" s="679"/>
    </row>
    <row r="63" spans="1:20" x14ac:dyDescent="0.2">
      <c r="A63" s="679"/>
      <c r="B63" s="679"/>
      <c r="C63" s="679"/>
      <c r="D63" s="679"/>
      <c r="E63" s="679"/>
      <c r="F63" s="679"/>
      <c r="G63" s="679"/>
      <c r="H63" s="679"/>
      <c r="I63" s="679"/>
      <c r="J63" s="679"/>
      <c r="K63" s="679"/>
      <c r="L63" s="679"/>
      <c r="M63" s="679"/>
      <c r="N63" s="679"/>
      <c r="O63" s="679"/>
      <c r="P63" s="679"/>
      <c r="Q63" s="679"/>
      <c r="R63" s="679"/>
      <c r="S63" s="679"/>
      <c r="T63" s="679"/>
    </row>
    <row r="64" spans="1:20" x14ac:dyDescent="0.2">
      <c r="A64" s="679"/>
      <c r="B64" s="679"/>
      <c r="C64" s="679"/>
      <c r="D64" s="679"/>
      <c r="E64" s="679"/>
      <c r="F64" s="679"/>
      <c r="G64" s="679"/>
      <c r="H64" s="679"/>
      <c r="I64" s="679"/>
      <c r="J64" s="679"/>
      <c r="K64" s="679"/>
      <c r="L64" s="679"/>
      <c r="M64" s="679"/>
      <c r="N64" s="679"/>
      <c r="O64" s="679"/>
      <c r="P64" s="679"/>
      <c r="Q64" s="679"/>
      <c r="R64" s="679"/>
      <c r="S64" s="679"/>
      <c r="T64" s="679"/>
    </row>
    <row r="65" spans="1:20" x14ac:dyDescent="0.2">
      <c r="A65" s="679"/>
      <c r="B65" s="679"/>
      <c r="C65" s="679"/>
      <c r="D65" s="679"/>
      <c r="E65" s="679"/>
      <c r="F65" s="679"/>
      <c r="G65" s="679"/>
      <c r="H65" s="679"/>
      <c r="I65" s="679"/>
      <c r="J65" s="679"/>
      <c r="K65" s="679"/>
      <c r="L65" s="679"/>
      <c r="M65" s="679"/>
      <c r="N65" s="679"/>
      <c r="O65" s="679"/>
      <c r="P65" s="679"/>
      <c r="Q65" s="679"/>
      <c r="R65" s="679"/>
      <c r="S65" s="679"/>
      <c r="T65" s="679"/>
    </row>
  </sheetData>
  <mergeCells count="17">
    <mergeCell ref="A2:C2"/>
    <mergeCell ref="A3:J3"/>
    <mergeCell ref="A5:A11"/>
    <mergeCell ref="B5:B10"/>
    <mergeCell ref="C5:C10"/>
    <mergeCell ref="D5:F5"/>
    <mergeCell ref="G5:I5"/>
    <mergeCell ref="J5:J10"/>
    <mergeCell ref="D6:D10"/>
    <mergeCell ref="A13:I13"/>
    <mergeCell ref="E6:E10"/>
    <mergeCell ref="F6:F10"/>
    <mergeCell ref="G6:G10"/>
    <mergeCell ref="H6:H10"/>
    <mergeCell ref="I6:I10"/>
    <mergeCell ref="B11:C11"/>
    <mergeCell ref="D11:J11"/>
  </mergeCells>
  <conditionalFormatting sqref="D53:J55 D52:I52">
    <cfRule type="cellIs" dxfId="77" priority="1" stopIfTrue="1" operator="between">
      <formula>0.1</formula>
      <formula>0.459</formula>
    </cfRule>
  </conditionalFormatting>
  <hyperlinks>
    <hyperlink ref="A1" location="Índice!A1" display="Voltar ao índice" xr:uid="{6625D0D7-F95B-4C58-B892-E7546C538C18}"/>
  </hyperlinks>
  <pageMargins left="0.78740157480314965" right="0.78740157480314965" top="1.1811023622047243" bottom="0.78740157480314965" header="0" footer="0"/>
  <pageSetup paperSize="9" orientation="portrait" r:id="rId1"/>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56202A-59BD-44AE-B11E-4A2030A2626C}">
  <dimension ref="A1:M36"/>
  <sheetViews>
    <sheetView workbookViewId="0">
      <selection activeCell="A2" sqref="A2"/>
    </sheetView>
  </sheetViews>
  <sheetFormatPr defaultColWidth="7.85546875" defaultRowHeight="9" x14ac:dyDescent="0.15"/>
  <cols>
    <col min="1" max="1" width="29.28515625" style="1527" customWidth="1"/>
    <col min="2" max="5" width="12.85546875" style="1527" customWidth="1"/>
    <col min="6" max="6" width="9" style="1527" customWidth="1"/>
    <col min="7" max="7" width="17.7109375" style="1527" customWidth="1"/>
    <col min="8" max="8" width="20.7109375" style="1527" customWidth="1"/>
    <col min="9" max="9" width="17.7109375" style="1527" customWidth="1"/>
    <col min="10" max="10" width="22.7109375" style="1527" customWidth="1"/>
    <col min="11" max="11" width="7.85546875" style="1527" customWidth="1"/>
    <col min="12" max="16384" width="7.85546875" style="1527"/>
  </cols>
  <sheetData>
    <row r="1" spans="1:13" ht="15" customHeight="1" x14ac:dyDescent="0.2">
      <c r="A1" s="2027" t="s">
        <v>1926</v>
      </c>
      <c r="B1" s="1526"/>
      <c r="C1" s="1526"/>
      <c r="D1" s="1526"/>
      <c r="E1" s="1526"/>
    </row>
    <row r="2" spans="1:13" ht="15" customHeight="1" x14ac:dyDescent="0.15">
      <c r="A2" s="2305" t="s">
        <v>1503</v>
      </c>
      <c r="B2" s="2305"/>
      <c r="C2" s="2305"/>
      <c r="D2" s="2305"/>
      <c r="E2" s="2305"/>
    </row>
    <row r="3" spans="1:13" ht="24" customHeight="1" x14ac:dyDescent="0.15">
      <c r="A3" s="2246" t="s">
        <v>1521</v>
      </c>
      <c r="B3" s="2246"/>
      <c r="C3" s="2246"/>
      <c r="D3" s="2246"/>
      <c r="E3" s="2246"/>
      <c r="F3" s="1542"/>
      <c r="G3" s="1542"/>
      <c r="H3" s="1542"/>
      <c r="I3" s="1542"/>
      <c r="J3" s="1542"/>
      <c r="K3" s="1542"/>
      <c r="L3" s="1542"/>
      <c r="M3" s="1542"/>
    </row>
    <row r="4" spans="1:13" ht="15" customHeight="1" x14ac:dyDescent="0.25">
      <c r="A4" s="1539">
        <v>2020</v>
      </c>
      <c r="B4" s="1539"/>
      <c r="C4" s="1435"/>
      <c r="D4" s="1435"/>
      <c r="E4" s="1464"/>
    </row>
    <row r="5" spans="1:13" s="1582" customFormat="1" ht="15" customHeight="1" x14ac:dyDescent="0.25">
      <c r="A5" s="2294" t="s">
        <v>1502</v>
      </c>
      <c r="B5" s="1622" t="s">
        <v>1501</v>
      </c>
      <c r="C5" s="2300" t="s">
        <v>1473</v>
      </c>
      <c r="D5" s="2303" t="s">
        <v>1472</v>
      </c>
      <c r="E5" s="2303" t="s">
        <v>1470</v>
      </c>
      <c r="F5" s="1527"/>
      <c r="G5" s="1527"/>
      <c r="H5" s="1527"/>
      <c r="I5" s="1527"/>
      <c r="J5" s="1527"/>
    </row>
    <row r="6" spans="1:13" ht="15" customHeight="1" x14ac:dyDescent="0.25">
      <c r="A6" s="2294"/>
      <c r="B6" s="1639" t="s">
        <v>1500</v>
      </c>
      <c r="C6" s="2302"/>
      <c r="D6" s="2302"/>
      <c r="E6" s="2302"/>
    </row>
    <row r="7" spans="1:13" ht="15" customHeight="1" x14ac:dyDescent="0.15">
      <c r="A7" s="2294"/>
      <c r="B7" s="2294" t="s">
        <v>49</v>
      </c>
      <c r="C7" s="2294"/>
      <c r="D7" s="2294"/>
      <c r="E7" s="1621" t="s">
        <v>1499</v>
      </c>
    </row>
    <row r="8" spans="1:13" ht="15" customHeight="1" x14ac:dyDescent="0.25">
      <c r="A8" s="1456" t="s">
        <v>0</v>
      </c>
      <c r="B8" s="1595">
        <f>+B10+B19+B20+B22</f>
        <v>1037</v>
      </c>
      <c r="C8" s="1595">
        <f>+C10+C19+C20+C22</f>
        <v>276982</v>
      </c>
      <c r="D8" s="1626">
        <f>+D10+D19+D20+D22</f>
        <v>3802661</v>
      </c>
      <c r="E8" s="1626">
        <f>+E10+E19+E20+E22</f>
        <v>20567415.090000004</v>
      </c>
      <c r="F8" s="1568"/>
    </row>
    <row r="9" spans="1:13" ht="7.5" customHeight="1" x14ac:dyDescent="0.25">
      <c r="A9" s="1435"/>
      <c r="B9" s="1594"/>
      <c r="C9" s="1594"/>
      <c r="D9" s="1594"/>
      <c r="E9" s="1594"/>
    </row>
    <row r="10" spans="1:13" s="1556" customFormat="1" ht="15" customHeight="1" x14ac:dyDescent="0.25">
      <c r="A10" s="1456" t="s">
        <v>1498</v>
      </c>
      <c r="B10" s="1595">
        <v>447</v>
      </c>
      <c r="C10" s="1595">
        <v>40922</v>
      </c>
      <c r="D10" s="1626">
        <v>373078</v>
      </c>
      <c r="E10" s="1505">
        <v>1913963.12</v>
      </c>
      <c r="F10" s="1568"/>
      <c r="G10" s="1527"/>
      <c r="H10" s="1527"/>
      <c r="I10" s="1527"/>
      <c r="J10" s="1527"/>
    </row>
    <row r="11" spans="1:13" ht="15" customHeight="1" x14ac:dyDescent="0.25">
      <c r="A11" s="1604" t="s">
        <v>1497</v>
      </c>
      <c r="B11" s="1593">
        <v>376</v>
      </c>
      <c r="C11" s="1593">
        <v>32408</v>
      </c>
      <c r="D11" s="1627">
        <v>283533</v>
      </c>
      <c r="E11" s="1506">
        <v>1423537.76</v>
      </c>
    </row>
    <row r="12" spans="1:13" s="1556" customFormat="1" ht="15" customHeight="1" x14ac:dyDescent="0.25">
      <c r="A12" s="1603" t="s">
        <v>1496</v>
      </c>
      <c r="B12" s="1593">
        <v>208</v>
      </c>
      <c r="C12" s="1593">
        <v>13645</v>
      </c>
      <c r="D12" s="1627">
        <v>127502</v>
      </c>
      <c r="E12" s="1506">
        <v>613590.64</v>
      </c>
      <c r="F12" s="1527"/>
      <c r="G12" s="1527"/>
      <c r="H12" s="1527"/>
      <c r="I12" s="1527"/>
      <c r="J12" s="1527"/>
    </row>
    <row r="13" spans="1:13" ht="15" customHeight="1" x14ac:dyDescent="0.25">
      <c r="A13" s="1603" t="s">
        <v>1495</v>
      </c>
      <c r="B13" s="1590">
        <v>10</v>
      </c>
      <c r="C13" s="1593">
        <v>108</v>
      </c>
      <c r="D13" s="1627">
        <v>2706</v>
      </c>
      <c r="E13" s="1506">
        <v>8975.2999999999993</v>
      </c>
    </row>
    <row r="14" spans="1:13" ht="15" customHeight="1" x14ac:dyDescent="0.15">
      <c r="A14" s="1628" t="s">
        <v>1494</v>
      </c>
      <c r="B14" s="1590">
        <v>71</v>
      </c>
      <c r="C14" s="1590">
        <v>11263</v>
      </c>
      <c r="D14" s="1629">
        <v>90719</v>
      </c>
      <c r="E14" s="1564">
        <v>475924.4</v>
      </c>
    </row>
    <row r="15" spans="1:13" ht="15" customHeight="1" x14ac:dyDescent="0.25">
      <c r="A15" s="1630" t="s">
        <v>1493</v>
      </c>
      <c r="B15" s="1594">
        <v>33</v>
      </c>
      <c r="C15" s="1593">
        <v>379</v>
      </c>
      <c r="D15" s="1592">
        <v>5929</v>
      </c>
      <c r="E15" s="1501">
        <v>35398.270000000004</v>
      </c>
    </row>
    <row r="16" spans="1:13" ht="15" customHeight="1" x14ac:dyDescent="0.25">
      <c r="A16" s="1630" t="s">
        <v>1492</v>
      </c>
      <c r="B16" s="1594">
        <v>54</v>
      </c>
      <c r="C16" s="1593">
        <v>7013</v>
      </c>
      <c r="D16" s="1592">
        <v>56677</v>
      </c>
      <c r="E16" s="1501">
        <v>289649.15000000002</v>
      </c>
    </row>
    <row r="17" spans="1:6" ht="15" customHeight="1" x14ac:dyDescent="0.25">
      <c r="A17" s="1573" t="s">
        <v>1491</v>
      </c>
      <c r="B17" s="1591">
        <v>71</v>
      </c>
      <c r="C17" s="1631">
        <v>8514</v>
      </c>
      <c r="D17" s="1594">
        <v>89545</v>
      </c>
      <c r="E17" s="1594">
        <v>490425.36000000004</v>
      </c>
    </row>
    <row r="18" spans="1:6" s="1556" customFormat="1" ht="30" customHeight="1" x14ac:dyDescent="0.15">
      <c r="A18" s="1600" t="s">
        <v>1490</v>
      </c>
      <c r="B18" s="1590">
        <v>37</v>
      </c>
      <c r="C18" s="1632">
        <v>5489</v>
      </c>
      <c r="D18" s="1633">
        <v>59193</v>
      </c>
      <c r="E18" s="1601">
        <v>334324.92</v>
      </c>
    </row>
    <row r="19" spans="1:6" s="1556" customFormat="1" ht="15" customHeight="1" x14ac:dyDescent="0.25">
      <c r="A19" s="1456" t="s">
        <v>1489</v>
      </c>
      <c r="B19" s="1589">
        <v>133</v>
      </c>
      <c r="C19" s="1595">
        <v>109083</v>
      </c>
      <c r="D19" s="1634">
        <v>1493323</v>
      </c>
      <c r="E19" s="1505">
        <v>8083356.2700000005</v>
      </c>
    </row>
    <row r="20" spans="1:6" s="1556" customFormat="1" ht="15" customHeight="1" x14ac:dyDescent="0.25">
      <c r="A20" s="1456" t="s">
        <v>1488</v>
      </c>
      <c r="B20" s="1589">
        <v>110</v>
      </c>
      <c r="C20" s="1589">
        <v>9111</v>
      </c>
      <c r="D20" s="1626">
        <v>156061</v>
      </c>
      <c r="E20" s="1635">
        <v>861636.65</v>
      </c>
    </row>
    <row r="21" spans="1:6" s="1556" customFormat="1" ht="7.5" customHeight="1" x14ac:dyDescent="0.25">
      <c r="A21" s="1456"/>
      <c r="B21" s="1589"/>
      <c r="C21" s="1589"/>
      <c r="D21" s="1636"/>
      <c r="E21" s="1635"/>
    </row>
    <row r="22" spans="1:6" s="1556" customFormat="1" ht="15" customHeight="1" x14ac:dyDescent="0.25">
      <c r="A22" s="1456" t="s">
        <v>1487</v>
      </c>
      <c r="B22" s="1589">
        <v>347</v>
      </c>
      <c r="C22" s="1589">
        <v>117866</v>
      </c>
      <c r="D22" s="1636">
        <v>1780199</v>
      </c>
      <c r="E22" s="1635">
        <v>9708459.0500000007</v>
      </c>
      <c r="F22" s="1625"/>
    </row>
    <row r="23" spans="1:6" s="1556" customFormat="1" ht="15" customHeight="1" x14ac:dyDescent="0.25">
      <c r="A23" s="1435" t="s">
        <v>1486</v>
      </c>
      <c r="B23" s="1588">
        <v>149</v>
      </c>
      <c r="C23" s="1588">
        <v>17989</v>
      </c>
      <c r="D23" s="1637">
        <v>188346</v>
      </c>
      <c r="E23" s="1638">
        <v>976437.75</v>
      </c>
    </row>
    <row r="24" spans="1:6" ht="15" customHeight="1" x14ac:dyDescent="0.25">
      <c r="A24" s="1435" t="s">
        <v>1485</v>
      </c>
      <c r="B24" s="1588">
        <v>57</v>
      </c>
      <c r="C24" s="1588">
        <v>30056</v>
      </c>
      <c r="D24" s="1637">
        <v>554742</v>
      </c>
      <c r="E24" s="1638">
        <v>3077508.2</v>
      </c>
    </row>
    <row r="25" spans="1:6" ht="15" customHeight="1" x14ac:dyDescent="0.25">
      <c r="A25" s="1435" t="s">
        <v>1484</v>
      </c>
      <c r="B25" s="1435">
        <v>141</v>
      </c>
      <c r="C25" s="1588">
        <v>69821</v>
      </c>
      <c r="D25" s="1637">
        <v>1037111</v>
      </c>
      <c r="E25" s="1638">
        <v>5654513.0999999996</v>
      </c>
    </row>
    <row r="26" spans="1:6" ht="7.5" customHeight="1" thickBot="1" x14ac:dyDescent="0.3">
      <c r="A26" s="1555"/>
      <c r="B26" s="1554"/>
      <c r="C26" s="1553"/>
      <c r="D26" s="1553"/>
      <c r="E26" s="1552"/>
    </row>
    <row r="27" spans="1:6" ht="21.75" customHeight="1" thickTop="1" x14ac:dyDescent="0.15">
      <c r="A27" s="2297" t="s">
        <v>1483</v>
      </c>
      <c r="B27" s="2298"/>
      <c r="C27" s="2298"/>
      <c r="D27" s="2298"/>
      <c r="E27" s="2298"/>
    </row>
    <row r="28" spans="1:6" ht="12" customHeight="1" x14ac:dyDescent="0.15">
      <c r="A28" s="2298"/>
      <c r="B28" s="2298"/>
      <c r="C28" s="2298"/>
      <c r="D28" s="2298"/>
      <c r="E28" s="2298"/>
    </row>
    <row r="29" spans="1:6" ht="12" customHeight="1" x14ac:dyDescent="0.25">
      <c r="A29" s="1435" t="s">
        <v>1482</v>
      </c>
      <c r="B29" s="1435"/>
      <c r="C29" s="1435"/>
      <c r="D29" s="1435"/>
      <c r="E29" s="1548"/>
    </row>
    <row r="30" spans="1:6" ht="12" customHeight="1" x14ac:dyDescent="0.25">
      <c r="A30" s="1435" t="s">
        <v>1462</v>
      </c>
      <c r="B30" s="1435"/>
      <c r="C30" s="1500"/>
      <c r="D30" s="1500"/>
      <c r="E30" s="1500"/>
    </row>
    <row r="31" spans="1:6" ht="6" customHeight="1" x14ac:dyDescent="0.25">
      <c r="B31" s="1104"/>
      <c r="C31" s="1104"/>
      <c r="D31" s="1500"/>
      <c r="E31" s="1433"/>
    </row>
    <row r="32" spans="1:6" ht="12" customHeight="1" x14ac:dyDescent="0.25">
      <c r="A32" s="1104" t="s">
        <v>280</v>
      </c>
      <c r="B32" s="1587"/>
      <c r="C32" s="1104"/>
      <c r="D32" s="1500"/>
      <c r="E32" s="1433"/>
    </row>
    <row r="33" spans="1:5" ht="12" customHeight="1" x14ac:dyDescent="0.25">
      <c r="A33" s="1586" t="s">
        <v>1481</v>
      </c>
      <c r="B33" s="1435"/>
      <c r="C33" s="1500"/>
      <c r="D33" s="1500"/>
      <c r="E33" s="1433"/>
    </row>
    <row r="34" spans="1:5" ht="12" customHeight="1" x14ac:dyDescent="0.25">
      <c r="A34" s="1586" t="s">
        <v>1480</v>
      </c>
      <c r="B34" s="1435"/>
      <c r="C34" s="1500"/>
      <c r="D34" s="1500"/>
      <c r="E34" s="1433"/>
    </row>
    <row r="35" spans="1:5" ht="12" customHeight="1" x14ac:dyDescent="0.25">
      <c r="A35" s="1586" t="s">
        <v>1479</v>
      </c>
      <c r="B35" s="1542"/>
      <c r="C35" s="1541"/>
      <c r="D35" s="1541"/>
      <c r="E35" s="1433"/>
    </row>
    <row r="36" spans="1:5" x14ac:dyDescent="0.15">
      <c r="A36" s="1542"/>
      <c r="E36" s="1540"/>
    </row>
  </sheetData>
  <mergeCells count="8">
    <mergeCell ref="A27:E28"/>
    <mergeCell ref="A2:E2"/>
    <mergeCell ref="A3:E3"/>
    <mergeCell ref="C5:C6"/>
    <mergeCell ref="D5:D6"/>
    <mergeCell ref="E5:E6"/>
    <mergeCell ref="B7:D7"/>
    <mergeCell ref="A5:A7"/>
  </mergeCells>
  <hyperlinks>
    <hyperlink ref="A33" r:id="rId1" xr:uid="{4C167600-D28A-46DE-BA66-A0CD126193B8}"/>
    <hyperlink ref="A34" r:id="rId2" xr:uid="{6A508287-93E8-4635-BEDF-19455B7F4AC6}"/>
    <hyperlink ref="A35" r:id="rId3" xr:uid="{C3BBF263-E65A-45D3-B7EF-4A6412DBC90E}"/>
    <hyperlink ref="A1" location="Índice!A1" display="Voltar ao índice" xr:uid="{011BD5FC-D8B9-4773-82B8-40715A86E644}"/>
  </hyperlinks>
  <pageMargins left="0.78740157480314965" right="0.78740157480314965" top="1.1811023622047243" bottom="0.78740157480314965" header="0" footer="0"/>
  <pageSetup paperSize="9" orientation="portrait" r:id="rId4"/>
  <headerFooter alignWithMargins="0"/>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BF63AE-E423-44BF-B53D-7181512652B9}">
  <dimension ref="A1:H143"/>
  <sheetViews>
    <sheetView workbookViewId="0">
      <selection activeCell="A2" sqref="A2"/>
    </sheetView>
  </sheetViews>
  <sheetFormatPr defaultColWidth="7.85546875" defaultRowHeight="9" x14ac:dyDescent="0.15"/>
  <cols>
    <col min="1" max="1" width="21.42578125" style="1526" customWidth="1"/>
    <col min="2" max="2" width="9" style="1526" customWidth="1"/>
    <col min="3" max="3" width="11.5703125" style="1526" customWidth="1"/>
    <col min="4" max="4" width="10.5703125" style="1526" customWidth="1"/>
    <col min="5" max="5" width="10.7109375" style="1526" customWidth="1"/>
    <col min="6" max="6" width="11.5703125" style="1526" customWidth="1"/>
    <col min="7" max="7" width="8.7109375" style="1526" customWidth="1"/>
    <col min="8" max="8" width="5" style="1527" customWidth="1"/>
    <col min="9" max="16384" width="7.85546875" style="1527"/>
  </cols>
  <sheetData>
    <row r="1" spans="1:8" ht="15" customHeight="1" x14ac:dyDescent="0.2">
      <c r="A1" s="2027" t="s">
        <v>1926</v>
      </c>
    </row>
    <row r="2" spans="1:8" ht="15" customHeight="1" x14ac:dyDescent="0.25">
      <c r="A2" s="2305" t="s">
        <v>1508</v>
      </c>
      <c r="B2" s="2305"/>
      <c r="C2" s="2305"/>
      <c r="D2" s="2305"/>
      <c r="E2" s="1435"/>
      <c r="F2" s="1435"/>
      <c r="G2" s="1435"/>
      <c r="H2" s="1542"/>
    </row>
    <row r="3" spans="1:8" ht="18" customHeight="1" x14ac:dyDescent="0.15">
      <c r="A3" s="2246" t="s">
        <v>1522</v>
      </c>
      <c r="B3" s="2246"/>
      <c r="C3" s="2246"/>
      <c r="D3" s="2246"/>
      <c r="E3" s="2306"/>
      <c r="F3" s="2306"/>
      <c r="G3" s="2306"/>
      <c r="H3" s="1542"/>
    </row>
    <row r="4" spans="1:8" ht="13.5" customHeight="1" x14ac:dyDescent="0.25">
      <c r="A4" s="1539">
        <v>2020</v>
      </c>
      <c r="B4" s="1435"/>
      <c r="C4" s="1435"/>
      <c r="D4" s="1464"/>
      <c r="E4" s="1435"/>
      <c r="F4" s="1435"/>
      <c r="G4" s="1435"/>
      <c r="H4" s="1542"/>
    </row>
    <row r="5" spans="1:8" ht="15" customHeight="1" x14ac:dyDescent="0.25">
      <c r="A5" s="2294" t="s">
        <v>752</v>
      </c>
      <c r="B5" s="2307" t="s">
        <v>1507</v>
      </c>
      <c r="C5" s="2307"/>
      <c r="D5" s="2307"/>
      <c r="E5" s="2307" t="s">
        <v>1506</v>
      </c>
      <c r="F5" s="2307"/>
      <c r="G5" s="2307"/>
      <c r="H5" s="1542"/>
    </row>
    <row r="6" spans="1:8" ht="15" customHeight="1" x14ac:dyDescent="0.15">
      <c r="A6" s="2294"/>
      <c r="B6" s="2300" t="s">
        <v>1473</v>
      </c>
      <c r="C6" s="2303" t="s">
        <v>1472</v>
      </c>
      <c r="D6" s="2303" t="s">
        <v>1470</v>
      </c>
      <c r="E6" s="2300" t="s">
        <v>1473</v>
      </c>
      <c r="F6" s="2303" t="s">
        <v>1472</v>
      </c>
      <c r="G6" s="2303" t="s">
        <v>1470</v>
      </c>
      <c r="H6" s="1542"/>
    </row>
    <row r="7" spans="1:8" s="1582" customFormat="1" ht="15" customHeight="1" x14ac:dyDescent="0.15">
      <c r="A7" s="2294"/>
      <c r="B7" s="2302"/>
      <c r="C7" s="2302"/>
      <c r="D7" s="2302"/>
      <c r="E7" s="2302"/>
      <c r="F7" s="2302"/>
      <c r="G7" s="2302"/>
      <c r="H7" s="1542"/>
    </row>
    <row r="8" spans="1:8" ht="15" customHeight="1" x14ac:dyDescent="0.15">
      <c r="A8" s="2294"/>
      <c r="B8" s="2294" t="s">
        <v>49</v>
      </c>
      <c r="C8" s="2294"/>
      <c r="D8" s="1621" t="s">
        <v>1499</v>
      </c>
      <c r="E8" s="2294" t="s">
        <v>49</v>
      </c>
      <c r="F8" s="2294"/>
      <c r="G8" s="1621" t="s">
        <v>1499</v>
      </c>
      <c r="H8" s="1542"/>
    </row>
    <row r="9" spans="1:8" ht="15" customHeight="1" x14ac:dyDescent="0.25">
      <c r="A9" s="1456" t="s">
        <v>390</v>
      </c>
      <c r="B9" s="1505">
        <f>SUM(B11,B19,B20)</f>
        <v>126367</v>
      </c>
      <c r="C9" s="1505">
        <f>SUM(C11,C19,C20)</f>
        <v>2551701</v>
      </c>
      <c r="D9" s="1505">
        <f>SUM(D11,D19:D20)</f>
        <v>13799852.52</v>
      </c>
      <c r="E9" s="1505">
        <f>SUM(E11,E19,E20)</f>
        <v>2093</v>
      </c>
      <c r="F9" s="1505">
        <f>SUM(F11,F19,F20)</f>
        <v>16777</v>
      </c>
      <c r="G9" s="1505">
        <f>SUM(G11,G19:G20)</f>
        <v>74833.16</v>
      </c>
      <c r="H9" s="1542"/>
    </row>
    <row r="10" spans="1:8" ht="5.25" customHeight="1" x14ac:dyDescent="0.25">
      <c r="A10" s="1435"/>
      <c r="B10" s="1507"/>
      <c r="C10" s="1507"/>
      <c r="D10" s="1507"/>
      <c r="E10" s="1507"/>
      <c r="F10" s="1507"/>
      <c r="G10" s="1507"/>
      <c r="H10" s="1542"/>
    </row>
    <row r="11" spans="1:8" ht="15" customHeight="1" x14ac:dyDescent="0.25">
      <c r="A11" s="1456" t="s">
        <v>1468</v>
      </c>
      <c r="B11" s="1505">
        <f t="shared" ref="B11:G11" si="0">SUM(B13:B17)</f>
        <v>121932</v>
      </c>
      <c r="C11" s="1505">
        <f t="shared" si="0"/>
        <v>2488183</v>
      </c>
      <c r="D11" s="1505">
        <f t="shared" si="0"/>
        <v>13483958.779999999</v>
      </c>
      <c r="E11" s="1505">
        <f t="shared" si="0"/>
        <v>2093</v>
      </c>
      <c r="F11" s="1505">
        <f t="shared" si="0"/>
        <v>16777</v>
      </c>
      <c r="G11" s="1505">
        <f t="shared" si="0"/>
        <v>74833.16</v>
      </c>
      <c r="H11" s="1542"/>
    </row>
    <row r="12" spans="1:8" ht="9" customHeight="1" x14ac:dyDescent="0.25">
      <c r="A12" s="1435"/>
      <c r="B12" s="1506"/>
      <c r="C12" s="1506"/>
      <c r="D12" s="1506"/>
      <c r="E12" s="1507"/>
      <c r="F12" s="1507"/>
      <c r="G12" s="1507"/>
      <c r="H12" s="1542"/>
    </row>
    <row r="13" spans="1:8" s="1556" customFormat="1" ht="12" customHeight="1" x14ac:dyDescent="0.25">
      <c r="A13" s="1539" t="s">
        <v>943</v>
      </c>
      <c r="B13" s="1506">
        <v>36712</v>
      </c>
      <c r="C13" s="1506">
        <v>804848</v>
      </c>
      <c r="D13" s="1506">
        <v>4254723.1900000004</v>
      </c>
      <c r="E13" s="1506">
        <v>1099</v>
      </c>
      <c r="F13" s="1506">
        <v>7294</v>
      </c>
      <c r="G13" s="1506">
        <v>34337.71</v>
      </c>
      <c r="H13" s="1542"/>
    </row>
    <row r="14" spans="1:8" ht="12" customHeight="1" x14ac:dyDescent="0.25">
      <c r="A14" s="1539" t="s">
        <v>934</v>
      </c>
      <c r="B14" s="1506">
        <v>20246</v>
      </c>
      <c r="C14" s="1506">
        <v>328973</v>
      </c>
      <c r="D14" s="1506">
        <v>1727457.31</v>
      </c>
      <c r="E14" s="1506">
        <v>214</v>
      </c>
      <c r="F14" s="1506">
        <v>2170</v>
      </c>
      <c r="G14" s="1506">
        <v>4830.2</v>
      </c>
      <c r="H14" s="1542"/>
    </row>
    <row r="15" spans="1:8" s="1556" customFormat="1" ht="12" customHeight="1" x14ac:dyDescent="0.25">
      <c r="A15" s="1539" t="s">
        <v>925</v>
      </c>
      <c r="B15" s="1506">
        <v>51992</v>
      </c>
      <c r="C15" s="1506">
        <v>1157457</v>
      </c>
      <c r="D15" s="1506">
        <v>6485313.2000000002</v>
      </c>
      <c r="E15" s="1506">
        <v>558</v>
      </c>
      <c r="F15" s="1506">
        <v>6308</v>
      </c>
      <c r="G15" s="1506">
        <v>32198</v>
      </c>
      <c r="H15" s="1542"/>
    </row>
    <row r="16" spans="1:8" ht="12" customHeight="1" x14ac:dyDescent="0.25">
      <c r="A16" s="1539" t="s">
        <v>924</v>
      </c>
      <c r="B16" s="1506">
        <v>3386</v>
      </c>
      <c r="C16" s="1506">
        <v>59339</v>
      </c>
      <c r="D16" s="1506">
        <v>276191.83</v>
      </c>
      <c r="E16" s="1506">
        <v>219</v>
      </c>
      <c r="F16" s="1506">
        <v>879</v>
      </c>
      <c r="G16" s="1506">
        <v>3261.25</v>
      </c>
      <c r="H16" s="1542"/>
    </row>
    <row r="17" spans="1:8" ht="12" customHeight="1" x14ac:dyDescent="0.25">
      <c r="A17" s="1539" t="s">
        <v>918</v>
      </c>
      <c r="B17" s="1506">
        <v>9596</v>
      </c>
      <c r="C17" s="1506">
        <v>137566</v>
      </c>
      <c r="D17" s="1506">
        <v>740273.25</v>
      </c>
      <c r="E17" s="1506">
        <v>3</v>
      </c>
      <c r="F17" s="1506">
        <v>126</v>
      </c>
      <c r="G17" s="1506">
        <v>206</v>
      </c>
      <c r="H17" s="1542"/>
    </row>
    <row r="18" spans="1:8" ht="10.5" customHeight="1" x14ac:dyDescent="0.25">
      <c r="A18" s="1539"/>
      <c r="B18" s="1506"/>
      <c r="C18" s="1506"/>
      <c r="D18" s="1394"/>
      <c r="E18" s="1506"/>
      <c r="F18" s="1506"/>
      <c r="G18" s="1506"/>
      <c r="H18" s="1542"/>
    </row>
    <row r="19" spans="1:8" ht="18" customHeight="1" x14ac:dyDescent="0.25">
      <c r="A19" s="1456" t="s">
        <v>1505</v>
      </c>
      <c r="B19" s="1505">
        <v>1116</v>
      </c>
      <c r="C19" s="1505">
        <v>21659</v>
      </c>
      <c r="D19" s="1505">
        <v>99232.05</v>
      </c>
      <c r="E19" s="1505">
        <v>0</v>
      </c>
      <c r="F19" s="1505">
        <v>0</v>
      </c>
      <c r="G19" s="1505">
        <v>0</v>
      </c>
      <c r="H19" s="1542"/>
    </row>
    <row r="20" spans="1:8" s="1556" customFormat="1" ht="18" customHeight="1" x14ac:dyDescent="0.25">
      <c r="A20" s="1456" t="s">
        <v>1504</v>
      </c>
      <c r="B20" s="1505">
        <v>3319</v>
      </c>
      <c r="C20" s="1641">
        <v>41859</v>
      </c>
      <c r="D20" s="1505">
        <v>216661.69</v>
      </c>
      <c r="E20" s="1641">
        <v>0</v>
      </c>
      <c r="F20" s="1641">
        <v>0</v>
      </c>
      <c r="G20" s="1505">
        <v>0</v>
      </c>
      <c r="H20" s="1640"/>
    </row>
    <row r="21" spans="1:8" ht="4.5" customHeight="1" thickBot="1" x14ac:dyDescent="0.3">
      <c r="A21" s="1555"/>
      <c r="B21" s="1555"/>
      <c r="C21" s="1553"/>
      <c r="D21" s="1552"/>
      <c r="E21" s="1642"/>
      <c r="F21" s="1642"/>
      <c r="G21" s="1642"/>
      <c r="H21" s="1542"/>
    </row>
    <row r="22" spans="1:8" ht="3" customHeight="1" thickTop="1" x14ac:dyDescent="0.25">
      <c r="A22" s="1435"/>
      <c r="B22" s="1500"/>
      <c r="C22" s="1500"/>
      <c r="D22" s="1433"/>
      <c r="E22" s="1435"/>
      <c r="F22" s="1435"/>
      <c r="G22" s="1435"/>
      <c r="H22" s="1542"/>
    </row>
    <row r="23" spans="1:8" ht="12" customHeight="1" x14ac:dyDescent="0.25">
      <c r="A23" s="1435"/>
      <c r="B23" s="1500"/>
      <c r="C23" s="1500"/>
      <c r="D23" s="1433"/>
      <c r="E23" s="1435"/>
      <c r="F23" s="1435"/>
      <c r="G23" s="1435"/>
      <c r="H23" s="1542"/>
    </row>
    <row r="24" spans="1:8" x14ac:dyDescent="0.15">
      <c r="A24" s="1527"/>
      <c r="B24" s="1527"/>
      <c r="C24" s="1527"/>
      <c r="D24" s="1527"/>
      <c r="E24" s="1527"/>
      <c r="F24" s="1527"/>
      <c r="G24" s="1527"/>
    </row>
    <row r="25" spans="1:8" x14ac:dyDescent="0.15">
      <c r="A25" s="1527"/>
      <c r="B25" s="1527"/>
      <c r="C25" s="1527"/>
      <c r="D25" s="1527"/>
      <c r="E25" s="1527"/>
      <c r="F25" s="1527"/>
      <c r="G25" s="1527"/>
    </row>
    <row r="26" spans="1:8" x14ac:dyDescent="0.15">
      <c r="A26" s="1527"/>
      <c r="B26" s="1527"/>
      <c r="C26" s="1527"/>
      <c r="D26" s="1527"/>
      <c r="E26" s="1527"/>
      <c r="F26" s="1527"/>
      <c r="G26" s="1527"/>
    </row>
    <row r="27" spans="1:8" x14ac:dyDescent="0.15">
      <c r="A27" s="1527"/>
      <c r="B27" s="1527"/>
      <c r="C27" s="1527"/>
      <c r="D27" s="1527"/>
      <c r="E27" s="1527"/>
      <c r="F27" s="1527"/>
      <c r="G27" s="1527"/>
    </row>
    <row r="28" spans="1:8" x14ac:dyDescent="0.15">
      <c r="A28" s="1527"/>
      <c r="B28" s="1527"/>
      <c r="C28" s="1527"/>
      <c r="D28" s="1527"/>
      <c r="E28" s="1527"/>
      <c r="F28" s="1527"/>
      <c r="G28" s="1527"/>
    </row>
    <row r="29" spans="1:8" x14ac:dyDescent="0.15">
      <c r="A29" s="1527"/>
      <c r="B29" s="1527"/>
      <c r="C29" s="1527"/>
      <c r="D29" s="1527"/>
      <c r="E29" s="1527"/>
      <c r="F29" s="1527"/>
      <c r="G29" s="1527"/>
    </row>
    <row r="30" spans="1:8" x14ac:dyDescent="0.15">
      <c r="A30" s="1527"/>
      <c r="B30" s="1527"/>
      <c r="C30" s="1527"/>
      <c r="D30" s="1527"/>
      <c r="E30" s="1527"/>
      <c r="F30" s="1527"/>
      <c r="G30" s="1527"/>
    </row>
    <row r="31" spans="1:8" x14ac:dyDescent="0.15">
      <c r="A31" s="1527"/>
      <c r="B31" s="1527"/>
      <c r="C31" s="1527"/>
      <c r="D31" s="1527"/>
      <c r="E31" s="1527"/>
      <c r="F31" s="1527"/>
      <c r="G31" s="1527"/>
    </row>
    <row r="32" spans="1:8" x14ac:dyDescent="0.15">
      <c r="A32" s="1527"/>
      <c r="B32" s="1527"/>
      <c r="C32" s="1527"/>
      <c r="D32" s="1527"/>
      <c r="E32" s="1527"/>
      <c r="F32" s="1527"/>
      <c r="G32" s="1527"/>
    </row>
    <row r="33" s="1527" customFormat="1" x14ac:dyDescent="0.15"/>
    <row r="34" s="1527" customFormat="1" x14ac:dyDescent="0.15"/>
    <row r="35" s="1527" customFormat="1" x14ac:dyDescent="0.15"/>
    <row r="36" s="1527" customFormat="1" x14ac:dyDescent="0.15"/>
    <row r="37" s="1527" customFormat="1" x14ac:dyDescent="0.15"/>
    <row r="38" s="1527" customFormat="1" x14ac:dyDescent="0.15"/>
    <row r="39" s="1527" customFormat="1" x14ac:dyDescent="0.15"/>
    <row r="40" s="1527" customFormat="1" x14ac:dyDescent="0.15"/>
    <row r="41" s="1527" customFormat="1" x14ac:dyDescent="0.15"/>
    <row r="42" s="1527" customFormat="1" x14ac:dyDescent="0.15"/>
    <row r="43" s="1527" customFormat="1" x14ac:dyDescent="0.15"/>
    <row r="44" s="1527" customFormat="1" x14ac:dyDescent="0.15"/>
    <row r="45" s="1527" customFormat="1" x14ac:dyDescent="0.15"/>
    <row r="46" s="1527" customFormat="1" x14ac:dyDescent="0.15"/>
    <row r="47" s="1527" customFormat="1" x14ac:dyDescent="0.15"/>
    <row r="48" s="1527" customFormat="1" x14ac:dyDescent="0.15"/>
    <row r="49" s="1527" customFormat="1" x14ac:dyDescent="0.15"/>
    <row r="50" s="1527" customFormat="1" x14ac:dyDescent="0.15"/>
    <row r="51" s="1527" customFormat="1" x14ac:dyDescent="0.15"/>
    <row r="52" s="1527" customFormat="1" x14ac:dyDescent="0.15"/>
    <row r="53" s="1527" customFormat="1" x14ac:dyDescent="0.15"/>
    <row r="54" s="1527" customFormat="1" x14ac:dyDescent="0.15"/>
    <row r="55" s="1527" customFormat="1" x14ac:dyDescent="0.15"/>
    <row r="56" s="1527" customFormat="1" x14ac:dyDescent="0.15"/>
    <row r="57" s="1527" customFormat="1" x14ac:dyDescent="0.15"/>
    <row r="58" s="1527" customFormat="1" x14ac:dyDescent="0.15"/>
    <row r="59" s="1527" customFormat="1" x14ac:dyDescent="0.15"/>
    <row r="60" s="1527" customFormat="1" x14ac:dyDescent="0.15"/>
    <row r="61" s="1527" customFormat="1" x14ac:dyDescent="0.15"/>
    <row r="62" s="1527" customFormat="1" x14ac:dyDescent="0.15"/>
    <row r="63" s="1527" customFormat="1" x14ac:dyDescent="0.15"/>
    <row r="64" s="1527" customFormat="1" x14ac:dyDescent="0.15"/>
    <row r="65" s="1527" customFormat="1" x14ac:dyDescent="0.15"/>
    <row r="66" s="1527" customFormat="1" x14ac:dyDescent="0.15"/>
    <row r="67" s="1527" customFormat="1" x14ac:dyDescent="0.15"/>
    <row r="68" s="1527" customFormat="1" x14ac:dyDescent="0.15"/>
    <row r="69" s="1527" customFormat="1" x14ac:dyDescent="0.15"/>
    <row r="70" s="1527" customFormat="1" x14ac:dyDescent="0.15"/>
    <row r="71" s="1527" customFormat="1" x14ac:dyDescent="0.15"/>
    <row r="72" s="1527" customFormat="1" x14ac:dyDescent="0.15"/>
    <row r="73" s="1527" customFormat="1" x14ac:dyDescent="0.15"/>
    <row r="74" s="1527" customFormat="1" x14ac:dyDescent="0.15"/>
    <row r="75" s="1527" customFormat="1" x14ac:dyDescent="0.15"/>
    <row r="76" s="1527" customFormat="1" x14ac:dyDescent="0.15"/>
    <row r="77" s="1527" customFormat="1" x14ac:dyDescent="0.15"/>
    <row r="78" s="1527" customFormat="1" x14ac:dyDescent="0.15"/>
    <row r="79" s="1527" customFormat="1" x14ac:dyDescent="0.15"/>
    <row r="80" s="1527" customFormat="1" x14ac:dyDescent="0.15"/>
    <row r="81" s="1527" customFormat="1" x14ac:dyDescent="0.15"/>
    <row r="82" s="1527" customFormat="1" x14ac:dyDescent="0.15"/>
    <row r="83" s="1527" customFormat="1" x14ac:dyDescent="0.15"/>
    <row r="84" s="1527" customFormat="1" x14ac:dyDescent="0.15"/>
    <row r="85" s="1527" customFormat="1" x14ac:dyDescent="0.15"/>
    <row r="86" s="1527" customFormat="1" x14ac:dyDescent="0.15"/>
    <row r="87" s="1527" customFormat="1" x14ac:dyDescent="0.15"/>
    <row r="88" s="1527" customFormat="1" x14ac:dyDescent="0.15"/>
    <row r="89" s="1527" customFormat="1" x14ac:dyDescent="0.15"/>
    <row r="90" s="1527" customFormat="1" x14ac:dyDescent="0.15"/>
    <row r="91" s="1527" customFormat="1" x14ac:dyDescent="0.15"/>
    <row r="92" s="1527" customFormat="1" x14ac:dyDescent="0.15"/>
    <row r="93" s="1527" customFormat="1" x14ac:dyDescent="0.15"/>
    <row r="94" s="1527" customFormat="1" x14ac:dyDescent="0.15"/>
    <row r="95" s="1527" customFormat="1" x14ac:dyDescent="0.15"/>
    <row r="96" s="1527" customFormat="1" x14ac:dyDescent="0.15"/>
    <row r="97" s="1527" customFormat="1" x14ac:dyDescent="0.15"/>
    <row r="98" s="1527" customFormat="1" x14ac:dyDescent="0.15"/>
    <row r="99" s="1527" customFormat="1" x14ac:dyDescent="0.15"/>
    <row r="100" s="1527" customFormat="1" x14ac:dyDescent="0.15"/>
    <row r="101" s="1527" customFormat="1" x14ac:dyDescent="0.15"/>
    <row r="102" s="1527" customFormat="1" x14ac:dyDescent="0.15"/>
    <row r="103" s="1527" customFormat="1" x14ac:dyDescent="0.15"/>
    <row r="104" s="1527" customFormat="1" x14ac:dyDescent="0.15"/>
    <row r="105" s="1527" customFormat="1" x14ac:dyDescent="0.15"/>
    <row r="106" s="1527" customFormat="1" x14ac:dyDescent="0.15"/>
    <row r="107" s="1527" customFormat="1" x14ac:dyDescent="0.15"/>
    <row r="108" s="1527" customFormat="1" x14ac:dyDescent="0.15"/>
    <row r="109" s="1527" customFormat="1" x14ac:dyDescent="0.15"/>
    <row r="110" s="1527" customFormat="1" x14ac:dyDescent="0.15"/>
    <row r="111" s="1527" customFormat="1" x14ac:dyDescent="0.15"/>
    <row r="112" s="1527" customFormat="1" x14ac:dyDescent="0.15"/>
    <row r="113" s="1527" customFormat="1" x14ac:dyDescent="0.15"/>
    <row r="114" s="1527" customFormat="1" x14ac:dyDescent="0.15"/>
    <row r="115" s="1527" customFormat="1" x14ac:dyDescent="0.15"/>
    <row r="116" s="1527" customFormat="1" x14ac:dyDescent="0.15"/>
    <row r="117" s="1527" customFormat="1" x14ac:dyDescent="0.15"/>
    <row r="118" s="1527" customFormat="1" x14ac:dyDescent="0.15"/>
    <row r="119" s="1527" customFormat="1" x14ac:dyDescent="0.15"/>
    <row r="120" s="1527" customFormat="1" x14ac:dyDescent="0.15"/>
    <row r="121" s="1527" customFormat="1" x14ac:dyDescent="0.15"/>
    <row r="122" s="1527" customFormat="1" x14ac:dyDescent="0.15"/>
    <row r="123" s="1527" customFormat="1" x14ac:dyDescent="0.15"/>
    <row r="124" s="1527" customFormat="1" x14ac:dyDescent="0.15"/>
    <row r="125" s="1527" customFormat="1" x14ac:dyDescent="0.15"/>
    <row r="126" s="1527" customFormat="1" x14ac:dyDescent="0.15"/>
    <row r="127" s="1527" customFormat="1" x14ac:dyDescent="0.15"/>
    <row r="128" s="1527" customFormat="1" x14ac:dyDescent="0.15"/>
    <row r="129" s="1527" customFormat="1" x14ac:dyDescent="0.15"/>
    <row r="130" s="1527" customFormat="1" x14ac:dyDescent="0.15"/>
    <row r="131" s="1527" customFormat="1" x14ac:dyDescent="0.15"/>
    <row r="132" s="1527" customFormat="1" x14ac:dyDescent="0.15"/>
    <row r="133" s="1527" customFormat="1" x14ac:dyDescent="0.15"/>
    <row r="134" s="1527" customFormat="1" x14ac:dyDescent="0.15"/>
    <row r="135" s="1527" customFormat="1" x14ac:dyDescent="0.15"/>
    <row r="136" s="1527" customFormat="1" x14ac:dyDescent="0.15"/>
    <row r="137" s="1527" customFormat="1" x14ac:dyDescent="0.15"/>
    <row r="138" s="1527" customFormat="1" x14ac:dyDescent="0.15"/>
    <row r="139" s="1527" customFormat="1" x14ac:dyDescent="0.15"/>
    <row r="140" s="1527" customFormat="1" x14ac:dyDescent="0.15"/>
    <row r="141" s="1527" customFormat="1" x14ac:dyDescent="0.15"/>
    <row r="142" s="1527" customFormat="1" x14ac:dyDescent="0.15"/>
    <row r="143" s="1527" customFormat="1" x14ac:dyDescent="0.15"/>
  </sheetData>
  <mergeCells count="13">
    <mergeCell ref="G6:G7"/>
    <mergeCell ref="B8:C8"/>
    <mergeCell ref="E8:F8"/>
    <mergeCell ref="A2:D2"/>
    <mergeCell ref="A3:G3"/>
    <mergeCell ref="A5:A8"/>
    <mergeCell ref="B5:D5"/>
    <mergeCell ref="E5:G5"/>
    <mergeCell ref="B6:B7"/>
    <mergeCell ref="C6:C7"/>
    <mergeCell ref="D6:D7"/>
    <mergeCell ref="E6:E7"/>
    <mergeCell ref="F6:F7"/>
  </mergeCells>
  <hyperlinks>
    <hyperlink ref="A1" location="Índice!A1" display="Voltar ao índice" xr:uid="{78A10BCA-6D7F-40D9-9036-4E15686ABAFF}"/>
  </hyperlinks>
  <pageMargins left="0.78740157480314965" right="0.78740157480314965" top="1.1811023622047243" bottom="0.78740157480314965" header="0" footer="0"/>
  <pageSetup paperSize="9" orientation="portrait" r:id="rId1"/>
  <headerFooter alignWithMargins="0"/>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532042-AED7-429B-AA85-DF995AAAC76B}">
  <dimension ref="A1:G32"/>
  <sheetViews>
    <sheetView workbookViewId="0">
      <selection activeCell="A2" sqref="A2"/>
    </sheetView>
  </sheetViews>
  <sheetFormatPr defaultRowHeight="12.75" x14ac:dyDescent="0.2"/>
  <cols>
    <col min="1" max="1" width="22.42578125" style="1255" customWidth="1"/>
    <col min="2" max="2" width="9.140625" style="1255"/>
    <col min="3" max="3" width="10.42578125" style="1255" customWidth="1"/>
    <col min="4" max="5" width="9.140625" style="1255"/>
    <col min="6" max="6" width="10.42578125" style="1255" customWidth="1"/>
    <col min="7" max="16384" width="9.140625" style="1255"/>
  </cols>
  <sheetData>
    <row r="1" spans="1:7" ht="15" customHeight="1" x14ac:dyDescent="0.2">
      <c r="A1" s="2027" t="s">
        <v>1926</v>
      </c>
    </row>
    <row r="2" spans="1:7" ht="15" customHeight="1" x14ac:dyDescent="0.25">
      <c r="A2" s="2310" t="s">
        <v>1508</v>
      </c>
      <c r="B2" s="2310"/>
      <c r="C2" s="2310"/>
      <c r="D2" s="2310"/>
      <c r="E2" s="1435"/>
      <c r="F2" s="1435"/>
      <c r="G2" s="1435"/>
    </row>
    <row r="3" spans="1:7" ht="18" customHeight="1" x14ac:dyDescent="0.2">
      <c r="A3" s="2246" t="s">
        <v>1523</v>
      </c>
      <c r="B3" s="2246"/>
      <c r="C3" s="2246"/>
      <c r="D3" s="2246"/>
      <c r="E3" s="2306"/>
      <c r="F3" s="2306"/>
      <c r="G3" s="2306"/>
    </row>
    <row r="4" spans="1:7" ht="13.5" x14ac:dyDescent="0.25">
      <c r="A4" s="1539">
        <v>2020</v>
      </c>
      <c r="B4" s="1435"/>
      <c r="C4" s="1435"/>
      <c r="D4" s="1464"/>
      <c r="E4" s="1435"/>
      <c r="F4" s="1435"/>
      <c r="G4" s="1435"/>
    </row>
    <row r="5" spans="1:7" ht="15" customHeight="1" x14ac:dyDescent="0.25">
      <c r="A5" s="2294" t="s">
        <v>752</v>
      </c>
      <c r="B5" s="2307" t="s">
        <v>1514</v>
      </c>
      <c r="C5" s="2307"/>
      <c r="D5" s="2307"/>
      <c r="E5" s="2307" t="s">
        <v>1513</v>
      </c>
      <c r="F5" s="2307"/>
      <c r="G5" s="2307"/>
    </row>
    <row r="6" spans="1:7" ht="15" customHeight="1" x14ac:dyDescent="0.2">
      <c r="A6" s="2294"/>
      <c r="B6" s="2300" t="s">
        <v>1473</v>
      </c>
      <c r="C6" s="2303" t="s">
        <v>1472</v>
      </c>
      <c r="D6" s="2303" t="s">
        <v>1470</v>
      </c>
      <c r="E6" s="2300" t="s">
        <v>1473</v>
      </c>
      <c r="F6" s="2303" t="s">
        <v>1472</v>
      </c>
      <c r="G6" s="2303" t="s">
        <v>1470</v>
      </c>
    </row>
    <row r="7" spans="1:7" ht="15" customHeight="1" x14ac:dyDescent="0.2">
      <c r="A7" s="2294"/>
      <c r="B7" s="2302"/>
      <c r="C7" s="2302"/>
      <c r="D7" s="2302"/>
      <c r="E7" s="2302"/>
      <c r="F7" s="2302"/>
      <c r="G7" s="2302"/>
    </row>
    <row r="8" spans="1:7" ht="15" customHeight="1" x14ac:dyDescent="0.2">
      <c r="A8" s="2294"/>
      <c r="B8" s="2294" t="s">
        <v>49</v>
      </c>
      <c r="C8" s="2294"/>
      <c r="D8" s="1621" t="s">
        <v>1499</v>
      </c>
      <c r="E8" s="2294" t="s">
        <v>49</v>
      </c>
      <c r="F8" s="2294"/>
      <c r="G8" s="1621" t="s">
        <v>1499</v>
      </c>
    </row>
    <row r="9" spans="1:7" ht="13.5" x14ac:dyDescent="0.25">
      <c r="A9" s="1456" t="s">
        <v>390</v>
      </c>
      <c r="B9" s="1505">
        <f>SUM(B11,B19,B20)</f>
        <v>82682</v>
      </c>
      <c r="C9" s="1505">
        <f>SUM(C11,C19,C20)</f>
        <v>729232</v>
      </c>
      <c r="D9" s="1505">
        <f>SUM(D11,D19:D20)</f>
        <v>3972879.45</v>
      </c>
      <c r="E9" s="1505">
        <f>SUM(E11,E19,E20)</f>
        <v>65840</v>
      </c>
      <c r="F9" s="1505">
        <f>SUM(F11,F19,F20)</f>
        <v>504951</v>
      </c>
      <c r="G9" s="1505">
        <f>SUM(G11,G19,G20)</f>
        <v>2719849.9600000004</v>
      </c>
    </row>
    <row r="10" spans="1:7" ht="6.75" customHeight="1" x14ac:dyDescent="0.25">
      <c r="A10" s="1435"/>
      <c r="B10" s="1507"/>
      <c r="C10" s="1507"/>
      <c r="D10" s="1507"/>
      <c r="E10" s="1507"/>
      <c r="F10" s="1507"/>
      <c r="G10" s="1507"/>
    </row>
    <row r="11" spans="1:7" ht="13.5" x14ac:dyDescent="0.25">
      <c r="A11" s="1456" t="s">
        <v>1468</v>
      </c>
      <c r="B11" s="1505">
        <f t="shared" ref="B11:G11" si="0">SUM(B13:B17)</f>
        <v>79859</v>
      </c>
      <c r="C11" s="1505">
        <f t="shared" si="0"/>
        <v>708755</v>
      </c>
      <c r="D11" s="1505">
        <f t="shared" si="0"/>
        <v>3865897.06</v>
      </c>
      <c r="E11" s="1505">
        <f t="shared" si="0"/>
        <v>62998</v>
      </c>
      <c r="F11" s="1505">
        <f t="shared" si="0"/>
        <v>486387</v>
      </c>
      <c r="G11" s="1505">
        <f t="shared" si="0"/>
        <v>2624897.2700000005</v>
      </c>
    </row>
    <row r="12" spans="1:7" ht="6.75" customHeight="1" x14ac:dyDescent="0.25">
      <c r="A12" s="1435"/>
      <c r="B12" s="1506"/>
      <c r="C12" s="1506"/>
      <c r="D12" s="1506"/>
      <c r="E12" s="1507"/>
      <c r="F12" s="1507"/>
      <c r="G12" s="1507"/>
    </row>
    <row r="13" spans="1:7" ht="13.5" x14ac:dyDescent="0.25">
      <c r="A13" s="1539" t="s">
        <v>943</v>
      </c>
      <c r="B13" s="1506">
        <v>26147</v>
      </c>
      <c r="C13" s="1506">
        <v>262058</v>
      </c>
      <c r="D13" s="1506">
        <v>1392091.21</v>
      </c>
      <c r="E13" s="1506">
        <v>18061</v>
      </c>
      <c r="F13" s="1506">
        <v>143799</v>
      </c>
      <c r="G13" s="1506">
        <v>750927.92</v>
      </c>
    </row>
    <row r="14" spans="1:7" ht="13.5" x14ac:dyDescent="0.25">
      <c r="A14" s="1539" t="s">
        <v>934</v>
      </c>
      <c r="B14" s="1506">
        <v>12479</v>
      </c>
      <c r="C14" s="1506">
        <v>91300</v>
      </c>
      <c r="D14" s="1506">
        <v>477283.64</v>
      </c>
      <c r="E14" s="1506">
        <v>10295</v>
      </c>
      <c r="F14" s="1506">
        <v>67543</v>
      </c>
      <c r="G14" s="1506">
        <v>334670.11</v>
      </c>
    </row>
    <row r="15" spans="1:7" ht="13.5" x14ac:dyDescent="0.25">
      <c r="A15" s="1539" t="s">
        <v>925</v>
      </c>
      <c r="B15" s="1506">
        <v>32496</v>
      </c>
      <c r="C15" s="1506">
        <v>289427</v>
      </c>
      <c r="D15" s="1506">
        <v>1658388.25</v>
      </c>
      <c r="E15" s="1506">
        <v>26867</v>
      </c>
      <c r="F15" s="1506">
        <v>227281</v>
      </c>
      <c r="G15" s="1506">
        <v>1293561.21</v>
      </c>
    </row>
    <row r="16" spans="1:7" ht="13.5" x14ac:dyDescent="0.25">
      <c r="A16" s="1539" t="s">
        <v>924</v>
      </c>
      <c r="B16" s="1506">
        <v>2357</v>
      </c>
      <c r="C16" s="1506">
        <v>16320</v>
      </c>
      <c r="D16" s="1506">
        <v>82763.379999999903</v>
      </c>
      <c r="E16" s="1506">
        <v>1996</v>
      </c>
      <c r="F16" s="1506">
        <v>11883</v>
      </c>
      <c r="G16" s="1506">
        <v>57848.93</v>
      </c>
    </row>
    <row r="17" spans="1:7" ht="13.5" x14ac:dyDescent="0.25">
      <c r="A17" s="1539" t="s">
        <v>918</v>
      </c>
      <c r="B17" s="1506">
        <v>6380</v>
      </c>
      <c r="C17" s="1506">
        <v>49650</v>
      </c>
      <c r="D17" s="1506">
        <v>255370.58</v>
      </c>
      <c r="E17" s="1506">
        <v>5779</v>
      </c>
      <c r="F17" s="1506">
        <v>35881</v>
      </c>
      <c r="G17" s="1506">
        <v>187889.1</v>
      </c>
    </row>
    <row r="18" spans="1:7" ht="6.75" customHeight="1" x14ac:dyDescent="0.25">
      <c r="A18" s="1539"/>
      <c r="B18" s="1506"/>
      <c r="C18" s="1506"/>
      <c r="D18" s="1394"/>
      <c r="E18" s="1506"/>
      <c r="F18" s="1506"/>
      <c r="G18" s="1506"/>
    </row>
    <row r="19" spans="1:7" ht="13.5" x14ac:dyDescent="0.25">
      <c r="A19" s="1456" t="s">
        <v>1505</v>
      </c>
      <c r="B19" s="1505">
        <v>597</v>
      </c>
      <c r="C19" s="1505">
        <v>4750</v>
      </c>
      <c r="D19" s="1505">
        <v>24286.400000000001</v>
      </c>
      <c r="E19" s="1505">
        <v>704</v>
      </c>
      <c r="F19" s="1505">
        <v>5594</v>
      </c>
      <c r="G19" s="1505">
        <v>26812.400000000001</v>
      </c>
    </row>
    <row r="20" spans="1:7" ht="13.5" x14ac:dyDescent="0.25">
      <c r="A20" s="1456" t="s">
        <v>1504</v>
      </c>
      <c r="B20" s="1641">
        <v>2226</v>
      </c>
      <c r="C20" s="1641">
        <v>15727</v>
      </c>
      <c r="D20" s="1505">
        <v>82695.990000000005</v>
      </c>
      <c r="E20" s="1641">
        <v>2138</v>
      </c>
      <c r="F20" s="1641">
        <v>12970</v>
      </c>
      <c r="G20" s="1505">
        <v>68140.289999999994</v>
      </c>
    </row>
    <row r="21" spans="1:7" ht="6.75" customHeight="1" thickBot="1" x14ac:dyDescent="0.3">
      <c r="A21" s="1555"/>
      <c r="B21" s="1553"/>
      <c r="C21" s="1553"/>
      <c r="D21" s="1552"/>
      <c r="E21" s="1552"/>
      <c r="F21" s="1552"/>
      <c r="G21" s="1552"/>
    </row>
    <row r="22" spans="1:7" ht="13.5" thickTop="1" x14ac:dyDescent="0.2">
      <c r="A22" s="2297" t="s">
        <v>1512</v>
      </c>
      <c r="B22" s="2298"/>
      <c r="C22" s="2298"/>
      <c r="D22" s="2298"/>
      <c r="E22" s="2298"/>
      <c r="F22" s="2298"/>
      <c r="G22" s="2298"/>
    </row>
    <row r="23" spans="1:7" x14ac:dyDescent="0.2">
      <c r="A23" s="2298"/>
      <c r="B23" s="2298"/>
      <c r="C23" s="2298"/>
      <c r="D23" s="2298"/>
      <c r="E23" s="2298"/>
      <c r="F23" s="2298"/>
      <c r="G23" s="2298"/>
    </row>
    <row r="24" spans="1:7" ht="13.5" x14ac:dyDescent="0.25">
      <c r="A24" s="2308" t="s">
        <v>1464</v>
      </c>
      <c r="B24" s="2309"/>
      <c r="C24" s="2309"/>
      <c r="D24" s="2309"/>
      <c r="E24" s="2309"/>
      <c r="F24" s="2309"/>
      <c r="G24" s="2309"/>
    </row>
    <row r="25" spans="1:7" ht="13.5" x14ac:dyDescent="0.25">
      <c r="A25" s="1549" t="s">
        <v>1463</v>
      </c>
      <c r="B25" s="1596"/>
      <c r="C25" s="1596"/>
      <c r="D25" s="1596"/>
      <c r="E25" s="1596"/>
      <c r="F25" s="1596"/>
      <c r="G25" s="1596"/>
    </row>
    <row r="26" spans="1:7" ht="13.5" x14ac:dyDescent="0.25">
      <c r="A26" s="1435" t="s">
        <v>1462</v>
      </c>
      <c r="B26" s="1435"/>
      <c r="C26" s="1435"/>
      <c r="D26" s="1435"/>
      <c r="E26" s="1500"/>
      <c r="F26" s="1500"/>
      <c r="G26" s="1500"/>
    </row>
    <row r="27" spans="1:7" ht="6.75" customHeight="1" x14ac:dyDescent="0.25">
      <c r="A27" s="1394"/>
      <c r="B27" s="1394"/>
      <c r="C27" s="1394"/>
      <c r="D27" s="1394"/>
      <c r="E27" s="1394"/>
      <c r="F27" s="1394"/>
      <c r="G27" s="1394"/>
    </row>
    <row r="28" spans="1:7" ht="13.5" x14ac:dyDescent="0.25">
      <c r="A28" s="1104" t="s">
        <v>280</v>
      </c>
      <c r="B28" s="1104"/>
      <c r="C28" s="1394"/>
      <c r="D28" s="1394"/>
      <c r="E28" s="1394"/>
      <c r="F28" s="1394"/>
      <c r="G28" s="1394"/>
    </row>
    <row r="29" spans="1:7" ht="13.5" x14ac:dyDescent="0.25">
      <c r="A29" s="1586" t="s">
        <v>1511</v>
      </c>
      <c r="B29" s="1587"/>
      <c r="C29" s="1394"/>
      <c r="D29" s="1394"/>
      <c r="E29" s="1394"/>
      <c r="F29" s="1394"/>
      <c r="G29" s="1394"/>
    </row>
    <row r="30" spans="1:7" ht="13.5" x14ac:dyDescent="0.25">
      <c r="A30" s="1586" t="s">
        <v>1510</v>
      </c>
      <c r="B30" s="1435"/>
      <c r="C30" s="1394"/>
      <c r="D30" s="1394"/>
      <c r="E30" s="1394"/>
      <c r="F30" s="1394"/>
      <c r="G30" s="1394"/>
    </row>
    <row r="31" spans="1:7" ht="13.5" x14ac:dyDescent="0.25">
      <c r="A31" s="1586" t="s">
        <v>1509</v>
      </c>
      <c r="B31" s="1435"/>
      <c r="C31" s="1394"/>
      <c r="D31" s="1394"/>
      <c r="E31" s="1394"/>
      <c r="F31" s="1394"/>
      <c r="G31" s="1394"/>
    </row>
    <row r="32" spans="1:7" x14ac:dyDescent="0.2">
      <c r="A32" s="1527"/>
      <c r="B32" s="1527"/>
      <c r="C32" s="1527"/>
      <c r="D32" s="1527"/>
      <c r="E32" s="1527"/>
      <c r="F32" s="1527"/>
      <c r="G32" s="1527"/>
    </row>
  </sheetData>
  <mergeCells count="15">
    <mergeCell ref="A22:G23"/>
    <mergeCell ref="A24:G24"/>
    <mergeCell ref="A2:D2"/>
    <mergeCell ref="A3:G3"/>
    <mergeCell ref="A5:A8"/>
    <mergeCell ref="B5:D5"/>
    <mergeCell ref="E5:G5"/>
    <mergeCell ref="B6:B7"/>
    <mergeCell ref="C6:C7"/>
    <mergeCell ref="D6:D7"/>
    <mergeCell ref="E6:E7"/>
    <mergeCell ref="F6:F7"/>
    <mergeCell ref="G6:G7"/>
    <mergeCell ref="B8:C8"/>
    <mergeCell ref="E8:F8"/>
  </mergeCells>
  <hyperlinks>
    <hyperlink ref="A29" r:id="rId1" xr:uid="{06DBC9F6-8356-4C06-AC62-38B5253C5166}"/>
    <hyperlink ref="A30" r:id="rId2" xr:uid="{88E908D5-E719-47E3-9CC6-DE85220D5B00}"/>
    <hyperlink ref="A31" r:id="rId3" xr:uid="{D0B7DE3F-1FE7-44D7-BD92-226A323B97AB}"/>
    <hyperlink ref="A1" location="Índice!A1" display="Voltar ao índice" xr:uid="{BA9A6D38-E58D-4003-B5BF-4FB865DC61FD}"/>
  </hyperlinks>
  <pageMargins left="0.7" right="0.7" top="0.75" bottom="0.75" header="0.3" footer="0.3"/>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E16CB6-A713-46C2-A59D-1AF750203846}">
  <dimension ref="A1:AA43"/>
  <sheetViews>
    <sheetView workbookViewId="0">
      <selection activeCell="A2" sqref="A2"/>
    </sheetView>
  </sheetViews>
  <sheetFormatPr defaultRowHeight="12.75" x14ac:dyDescent="0.2"/>
  <cols>
    <col min="1" max="1" width="21.42578125" style="1254" customWidth="1"/>
    <col min="2" max="2" width="9.5703125" style="1254" customWidth="1"/>
    <col min="3" max="3" width="11.5703125" style="1254" customWidth="1"/>
    <col min="4" max="4" width="9.7109375" style="1254" customWidth="1"/>
    <col min="5" max="5" width="9.5703125" style="1254" customWidth="1"/>
    <col min="6" max="6" width="11.5703125" style="1254" customWidth="1"/>
    <col min="7" max="7" width="9.7109375" style="1254" customWidth="1"/>
    <col min="8" max="8" width="9.140625" style="1254"/>
    <col min="9" max="9" width="9.42578125" style="1254" bestFit="1" customWidth="1"/>
    <col min="10" max="16384" width="9.140625" style="1254"/>
  </cols>
  <sheetData>
    <row r="1" spans="1:27" ht="15" customHeight="1" x14ac:dyDescent="0.2">
      <c r="A1" s="2027" t="s">
        <v>1926</v>
      </c>
      <c r="B1" s="1255"/>
      <c r="C1" s="1255"/>
      <c r="D1" s="1255"/>
      <c r="E1" s="1255"/>
      <c r="F1" s="1255"/>
      <c r="G1" s="1255"/>
      <c r="H1" s="1255"/>
      <c r="I1" s="1255"/>
      <c r="J1" s="1255"/>
      <c r="K1" s="1255"/>
    </row>
    <row r="2" spans="1:27" ht="15" customHeight="1" x14ac:dyDescent="0.25">
      <c r="A2" s="2310" t="s">
        <v>1516</v>
      </c>
      <c r="B2" s="2310"/>
      <c r="C2" s="2310"/>
      <c r="D2" s="2310"/>
      <c r="E2" s="1435"/>
      <c r="F2" s="1435"/>
      <c r="G2" s="1435"/>
      <c r="H2" s="1255"/>
      <c r="I2" s="1255"/>
      <c r="J2" s="1255"/>
      <c r="K2" s="1255"/>
      <c r="L2" s="1255"/>
      <c r="M2" s="1255"/>
      <c r="N2" s="1255"/>
      <c r="O2" s="1255"/>
      <c r="P2" s="1255"/>
      <c r="Q2" s="1255"/>
      <c r="R2" s="1255"/>
      <c r="S2" s="1255"/>
      <c r="T2" s="1255"/>
      <c r="U2" s="1255"/>
      <c r="V2" s="1255"/>
      <c r="W2" s="1255"/>
      <c r="X2" s="1255"/>
      <c r="Y2" s="1255"/>
      <c r="Z2" s="1255"/>
      <c r="AA2" s="1255"/>
    </row>
    <row r="3" spans="1:27" ht="18" customHeight="1" x14ac:dyDescent="0.2">
      <c r="A3" s="2246" t="s">
        <v>1524</v>
      </c>
      <c r="B3" s="2246"/>
      <c r="C3" s="2246"/>
      <c r="D3" s="2246"/>
      <c r="E3" s="2246"/>
      <c r="F3" s="2246"/>
      <c r="G3" s="2246"/>
      <c r="H3" s="1255"/>
      <c r="I3" s="1255"/>
      <c r="J3" s="1255"/>
      <c r="K3" s="1255"/>
      <c r="L3" s="1255"/>
      <c r="M3" s="1255"/>
      <c r="N3" s="1255"/>
      <c r="O3" s="1255"/>
      <c r="P3" s="1255"/>
      <c r="Q3" s="1255"/>
      <c r="R3" s="1255"/>
      <c r="S3" s="1255"/>
      <c r="T3" s="1255"/>
      <c r="U3" s="1255"/>
      <c r="V3" s="1255"/>
      <c r="W3" s="1255"/>
      <c r="X3" s="1255"/>
      <c r="Y3" s="1255"/>
      <c r="Z3" s="1255"/>
      <c r="AA3" s="1255"/>
    </row>
    <row r="4" spans="1:27" ht="13.5" x14ac:dyDescent="0.25">
      <c r="A4" s="1539">
        <v>2020</v>
      </c>
      <c r="B4" s="1435"/>
      <c r="C4" s="1435"/>
      <c r="D4" s="1464"/>
      <c r="E4" s="1435"/>
      <c r="F4" s="1435"/>
      <c r="G4" s="1435"/>
      <c r="H4" s="1255"/>
      <c r="I4" s="1255"/>
      <c r="J4" s="1255"/>
      <c r="K4" s="1255"/>
      <c r="L4" s="1255"/>
      <c r="M4" s="1255"/>
      <c r="N4" s="1255"/>
      <c r="O4" s="1255"/>
      <c r="P4" s="1255"/>
      <c r="Q4" s="1255"/>
      <c r="R4" s="1255"/>
      <c r="S4" s="1255"/>
      <c r="T4" s="1255"/>
      <c r="U4" s="1255"/>
      <c r="V4" s="1255"/>
      <c r="W4" s="1255"/>
      <c r="X4" s="1255"/>
      <c r="Y4" s="1255"/>
      <c r="Z4" s="1255"/>
      <c r="AA4" s="1255"/>
    </row>
    <row r="5" spans="1:27" ht="12" customHeight="1" x14ac:dyDescent="0.25">
      <c r="A5" s="2294" t="s">
        <v>1502</v>
      </c>
      <c r="B5" s="2307" t="s">
        <v>1507</v>
      </c>
      <c r="C5" s="2307"/>
      <c r="D5" s="2307"/>
      <c r="E5" s="2307" t="s">
        <v>1506</v>
      </c>
      <c r="F5" s="2307"/>
      <c r="G5" s="2307"/>
      <c r="H5" s="1255"/>
      <c r="I5" s="1255"/>
      <c r="J5" s="1255"/>
      <c r="K5" s="1255"/>
      <c r="L5" s="1255"/>
      <c r="M5" s="1255"/>
      <c r="N5" s="1255"/>
      <c r="O5" s="1255"/>
      <c r="P5" s="1255"/>
      <c r="Q5" s="1255"/>
      <c r="R5" s="1255"/>
      <c r="S5" s="1255"/>
      <c r="T5" s="1255"/>
      <c r="U5" s="1255"/>
      <c r="V5" s="1255"/>
      <c r="W5" s="1255"/>
      <c r="X5" s="1255"/>
      <c r="Y5" s="1255"/>
      <c r="Z5" s="1255"/>
      <c r="AA5" s="1255"/>
    </row>
    <row r="6" spans="1:27" ht="12" customHeight="1" x14ac:dyDescent="0.2">
      <c r="A6" s="2294"/>
      <c r="B6" s="2300" t="s">
        <v>1473</v>
      </c>
      <c r="C6" s="2303" t="s">
        <v>1472</v>
      </c>
      <c r="D6" s="2303" t="s">
        <v>1470</v>
      </c>
      <c r="E6" s="2300" t="s">
        <v>1473</v>
      </c>
      <c r="F6" s="2303" t="s">
        <v>1472</v>
      </c>
      <c r="G6" s="2303" t="s">
        <v>1470</v>
      </c>
      <c r="H6" s="1255"/>
      <c r="I6" s="1255"/>
      <c r="J6" s="1255"/>
      <c r="K6" s="1255"/>
      <c r="L6" s="1255"/>
      <c r="M6" s="1255"/>
      <c r="N6" s="1255"/>
      <c r="O6" s="1255"/>
      <c r="P6" s="1255"/>
      <c r="Q6" s="1255"/>
      <c r="R6" s="1255"/>
      <c r="S6" s="1255"/>
      <c r="T6" s="1255"/>
      <c r="U6" s="1255"/>
      <c r="V6" s="1255"/>
      <c r="W6" s="1255"/>
      <c r="X6" s="1255"/>
      <c r="Y6" s="1255"/>
      <c r="Z6" s="1255"/>
      <c r="AA6" s="1255"/>
    </row>
    <row r="7" spans="1:27" ht="12" customHeight="1" x14ac:dyDescent="0.2">
      <c r="A7" s="2294"/>
      <c r="B7" s="2302"/>
      <c r="C7" s="2302"/>
      <c r="D7" s="2302"/>
      <c r="E7" s="2302"/>
      <c r="F7" s="2302"/>
      <c r="G7" s="2302"/>
      <c r="H7" s="1255"/>
      <c r="I7" s="1255"/>
      <c r="J7" s="1255"/>
      <c r="K7" s="1255"/>
      <c r="L7" s="1255"/>
      <c r="M7" s="1255"/>
      <c r="N7" s="1255"/>
      <c r="O7" s="1255"/>
      <c r="P7" s="1255"/>
      <c r="Q7" s="1255"/>
      <c r="R7" s="1255"/>
      <c r="S7" s="1255"/>
      <c r="T7" s="1255"/>
      <c r="U7" s="1255"/>
      <c r="V7" s="1255"/>
      <c r="W7" s="1255"/>
      <c r="X7" s="1255"/>
      <c r="Y7" s="1255"/>
      <c r="Z7" s="1255"/>
      <c r="AA7" s="1255"/>
    </row>
    <row r="8" spans="1:27" ht="12" customHeight="1" x14ac:dyDescent="0.2">
      <c r="A8" s="2294"/>
      <c r="B8" s="2294" t="s">
        <v>49</v>
      </c>
      <c r="C8" s="2294"/>
      <c r="D8" s="1621" t="s">
        <v>1499</v>
      </c>
      <c r="E8" s="2294" t="s">
        <v>49</v>
      </c>
      <c r="F8" s="2294"/>
      <c r="G8" s="1621" t="s">
        <v>67</v>
      </c>
      <c r="H8" s="1255"/>
      <c r="I8" s="1255"/>
      <c r="J8" s="1255"/>
      <c r="K8" s="1255"/>
      <c r="L8" s="1255"/>
      <c r="M8" s="1255"/>
      <c r="N8" s="1255"/>
      <c r="O8" s="1255"/>
      <c r="P8" s="1255"/>
      <c r="Q8" s="1255"/>
      <c r="R8" s="1255"/>
      <c r="S8" s="1255"/>
      <c r="T8" s="1255"/>
      <c r="U8" s="1255"/>
      <c r="V8" s="1255"/>
      <c r="W8" s="1255"/>
      <c r="X8" s="1255"/>
      <c r="Y8" s="1255"/>
      <c r="Z8" s="1255"/>
      <c r="AA8" s="1255"/>
    </row>
    <row r="9" spans="1:27" ht="15" customHeight="1" x14ac:dyDescent="0.25">
      <c r="A9" s="1456" t="s">
        <v>0</v>
      </c>
      <c r="B9" s="1505">
        <f t="shared" ref="B9:G9" si="0">SUM(B11,B20,B21,B23)</f>
        <v>126367</v>
      </c>
      <c r="C9" s="1505">
        <f t="shared" si="0"/>
        <v>2551701</v>
      </c>
      <c r="D9" s="1505">
        <f t="shared" si="0"/>
        <v>13799852.52</v>
      </c>
      <c r="E9" s="1505">
        <f t="shared" si="0"/>
        <v>2093</v>
      </c>
      <c r="F9" s="1505">
        <f t="shared" si="0"/>
        <v>16777</v>
      </c>
      <c r="G9" s="1505">
        <f t="shared" si="0"/>
        <v>74833.16</v>
      </c>
      <c r="H9" s="1255"/>
      <c r="I9" s="1255"/>
      <c r="J9" s="1255"/>
      <c r="K9" s="1255"/>
      <c r="L9" s="1255"/>
      <c r="M9" s="1255"/>
      <c r="N9" s="1255"/>
      <c r="O9" s="1255"/>
      <c r="P9" s="1255"/>
      <c r="Q9" s="1255"/>
      <c r="R9" s="1255"/>
      <c r="S9" s="1255"/>
      <c r="T9" s="1255"/>
      <c r="U9" s="1255"/>
      <c r="V9" s="1255"/>
      <c r="W9" s="1255"/>
      <c r="X9" s="1255"/>
      <c r="Y9" s="1255"/>
      <c r="Z9" s="1255"/>
      <c r="AA9" s="1255"/>
    </row>
    <row r="10" spans="1:27" ht="7.5" customHeight="1" x14ac:dyDescent="0.25">
      <c r="A10" s="1435"/>
      <c r="B10" s="1507"/>
      <c r="C10" s="1507"/>
      <c r="D10" s="1507"/>
      <c r="E10" s="1507"/>
      <c r="F10" s="1507"/>
      <c r="G10" s="1507"/>
      <c r="H10" s="1255"/>
      <c r="I10" s="1255"/>
      <c r="J10" s="1255"/>
      <c r="K10" s="1255"/>
      <c r="L10" s="1255"/>
      <c r="M10" s="1255"/>
      <c r="N10" s="1255"/>
      <c r="O10" s="1255"/>
      <c r="P10" s="1255"/>
      <c r="Q10" s="1255"/>
      <c r="R10" s="1255"/>
      <c r="S10" s="1255"/>
      <c r="T10" s="1255"/>
      <c r="U10" s="1255"/>
      <c r="V10" s="1255"/>
      <c r="W10" s="1255"/>
      <c r="X10" s="1255"/>
      <c r="Y10" s="1255"/>
      <c r="Z10" s="1255"/>
      <c r="AA10" s="1255"/>
    </row>
    <row r="11" spans="1:27" ht="15" customHeight="1" x14ac:dyDescent="0.25">
      <c r="A11" s="1456" t="s">
        <v>1498</v>
      </c>
      <c r="B11" s="1505">
        <v>10772</v>
      </c>
      <c r="C11" s="1505">
        <v>154017</v>
      </c>
      <c r="D11" s="1505">
        <v>807612.2</v>
      </c>
      <c r="E11" s="1505">
        <v>337</v>
      </c>
      <c r="F11" s="1505">
        <v>4594</v>
      </c>
      <c r="G11" s="1505">
        <v>17369.490000000002</v>
      </c>
      <c r="H11" s="1255"/>
      <c r="I11" s="1255"/>
      <c r="J11" s="1255"/>
      <c r="K11" s="1255"/>
      <c r="L11" s="1255"/>
      <c r="M11" s="1255"/>
      <c r="N11" s="1255"/>
      <c r="O11" s="1255"/>
      <c r="P11" s="1255"/>
      <c r="Q11" s="1255"/>
      <c r="R11" s="1255"/>
      <c r="S11" s="1255"/>
      <c r="T11" s="1255"/>
      <c r="U11" s="1255"/>
      <c r="V11" s="1255"/>
      <c r="W11" s="1255"/>
      <c r="X11" s="1255"/>
      <c r="Y11" s="1255"/>
      <c r="Z11" s="1255"/>
      <c r="AA11" s="1255"/>
    </row>
    <row r="12" spans="1:27" ht="15" customHeight="1" x14ac:dyDescent="0.25">
      <c r="A12" s="1604" t="s">
        <v>1515</v>
      </c>
      <c r="B12" s="1505">
        <v>5770</v>
      </c>
      <c r="C12" s="1505">
        <v>88094</v>
      </c>
      <c r="D12" s="1505">
        <v>442458.05</v>
      </c>
      <c r="E12" s="1505">
        <v>324</v>
      </c>
      <c r="F12" s="1505">
        <v>4449</v>
      </c>
      <c r="G12" s="1505">
        <v>17135.689999999999</v>
      </c>
      <c r="H12" s="1255"/>
      <c r="I12" s="1255"/>
      <c r="J12" s="1255"/>
      <c r="K12" s="1255"/>
      <c r="L12" s="1255"/>
      <c r="M12" s="1255"/>
      <c r="N12" s="1255"/>
      <c r="O12" s="1255"/>
      <c r="P12" s="1255"/>
      <c r="Q12" s="1255"/>
      <c r="R12" s="1255"/>
      <c r="S12" s="1255"/>
      <c r="T12" s="1255"/>
      <c r="U12" s="1255"/>
      <c r="V12" s="1255"/>
      <c r="W12" s="1255"/>
      <c r="X12" s="1255"/>
      <c r="Y12" s="1255"/>
      <c r="Z12" s="1255"/>
      <c r="AA12" s="1255"/>
    </row>
    <row r="13" spans="1:27" ht="15" customHeight="1" x14ac:dyDescent="0.25">
      <c r="A13" s="1603" t="s">
        <v>1496</v>
      </c>
      <c r="B13" s="1506">
        <v>1983</v>
      </c>
      <c r="C13" s="1506">
        <v>36321</v>
      </c>
      <c r="D13" s="1506">
        <v>163616.41</v>
      </c>
      <c r="E13" s="1506">
        <v>45</v>
      </c>
      <c r="F13" s="1506">
        <v>1014</v>
      </c>
      <c r="G13" s="1506">
        <v>1328.15</v>
      </c>
      <c r="H13" s="1255"/>
      <c r="I13" s="1255"/>
      <c r="J13" s="1255"/>
      <c r="K13" s="1255"/>
      <c r="L13" s="1255"/>
      <c r="M13" s="1255"/>
      <c r="N13" s="1255"/>
      <c r="O13" s="1255"/>
      <c r="P13" s="1255"/>
      <c r="Q13" s="1255"/>
      <c r="R13" s="1255"/>
      <c r="S13" s="1255"/>
      <c r="T13" s="1255"/>
      <c r="U13" s="1255"/>
      <c r="V13" s="1255"/>
      <c r="W13" s="1255"/>
      <c r="X13" s="1255"/>
      <c r="Y13" s="1255"/>
      <c r="Z13" s="1255"/>
      <c r="AA13" s="1255"/>
    </row>
    <row r="14" spans="1:27" ht="15" customHeight="1" x14ac:dyDescent="0.25">
      <c r="A14" s="1603" t="s">
        <v>1495</v>
      </c>
      <c r="B14" s="1506">
        <v>93</v>
      </c>
      <c r="C14" s="1506">
        <v>2385</v>
      </c>
      <c r="D14" s="1506">
        <v>8643.7999999999993</v>
      </c>
      <c r="E14" s="1506">
        <v>1</v>
      </c>
      <c r="F14" s="1506">
        <v>13</v>
      </c>
      <c r="G14" s="1506">
        <v>55</v>
      </c>
      <c r="H14" s="1255"/>
      <c r="I14" s="1255"/>
      <c r="J14" s="1255"/>
      <c r="K14" s="1255"/>
      <c r="L14" s="1255"/>
      <c r="M14" s="1255"/>
      <c r="N14" s="1255"/>
      <c r="O14" s="1255"/>
      <c r="P14" s="1255"/>
      <c r="Q14" s="1255"/>
      <c r="R14" s="1255"/>
      <c r="S14" s="1255"/>
      <c r="T14" s="1255"/>
      <c r="U14" s="1255"/>
      <c r="V14" s="1255"/>
      <c r="W14" s="1255"/>
      <c r="X14" s="1255"/>
      <c r="Y14" s="1255"/>
      <c r="Z14" s="1255"/>
      <c r="AA14" s="1255"/>
    </row>
    <row r="15" spans="1:27" ht="15" customHeight="1" x14ac:dyDescent="0.25">
      <c r="A15" s="1603" t="s">
        <v>1494</v>
      </c>
      <c r="B15" s="1506">
        <v>3137</v>
      </c>
      <c r="C15" s="1506">
        <v>42233</v>
      </c>
      <c r="D15" s="1506">
        <v>223736.64</v>
      </c>
      <c r="E15" s="1506">
        <v>256</v>
      </c>
      <c r="F15" s="1506">
        <v>3107</v>
      </c>
      <c r="G15" s="1506">
        <v>14626.34</v>
      </c>
      <c r="H15" s="1255"/>
      <c r="I15" s="1255"/>
      <c r="J15" s="1255"/>
      <c r="K15" s="1255"/>
      <c r="L15" s="1255"/>
      <c r="M15" s="1255"/>
      <c r="N15" s="1255"/>
      <c r="O15" s="1255"/>
      <c r="P15" s="1255"/>
      <c r="Q15" s="1255"/>
      <c r="R15" s="1255"/>
      <c r="S15" s="1255"/>
      <c r="T15" s="1255"/>
      <c r="U15" s="1255"/>
      <c r="V15" s="1255"/>
      <c r="W15" s="1255"/>
      <c r="X15" s="1255"/>
      <c r="Y15" s="1255"/>
      <c r="Z15" s="1255"/>
      <c r="AA15" s="1255"/>
    </row>
    <row r="16" spans="1:27" ht="15" customHeight="1" x14ac:dyDescent="0.2">
      <c r="A16" s="1643" t="s">
        <v>1493</v>
      </c>
      <c r="B16" s="1564">
        <v>22</v>
      </c>
      <c r="C16" s="1564">
        <v>2225</v>
      </c>
      <c r="D16" s="1564">
        <v>19350</v>
      </c>
      <c r="E16" s="1564">
        <v>8</v>
      </c>
      <c r="F16" s="1564">
        <v>22</v>
      </c>
      <c r="G16" s="1564">
        <v>76.2</v>
      </c>
      <c r="H16" s="1255"/>
      <c r="I16" s="1255"/>
      <c r="J16" s="1255"/>
      <c r="K16" s="1255"/>
      <c r="L16" s="1255"/>
      <c r="M16" s="1255"/>
      <c r="N16" s="1255"/>
      <c r="O16" s="1255"/>
      <c r="P16" s="1255"/>
      <c r="Q16" s="1255"/>
      <c r="R16" s="1255"/>
      <c r="S16" s="1255"/>
      <c r="T16" s="1255"/>
      <c r="U16" s="1255"/>
      <c r="V16" s="1255"/>
      <c r="W16" s="1255"/>
      <c r="X16" s="1255"/>
      <c r="Y16" s="1255"/>
      <c r="Z16" s="1255"/>
      <c r="AA16" s="1255"/>
    </row>
    <row r="17" spans="1:27" ht="15" customHeight="1" x14ac:dyDescent="0.2">
      <c r="A17" s="1643" t="s">
        <v>1492</v>
      </c>
      <c r="B17" s="1564">
        <v>535</v>
      </c>
      <c r="C17" s="1564">
        <v>4930</v>
      </c>
      <c r="D17" s="1564">
        <v>27111.200000000001</v>
      </c>
      <c r="E17" s="1564">
        <v>14</v>
      </c>
      <c r="F17" s="1564">
        <v>293</v>
      </c>
      <c r="G17" s="1564">
        <v>1050</v>
      </c>
      <c r="H17" s="1255"/>
      <c r="I17" s="1255"/>
      <c r="J17" s="1255"/>
      <c r="K17" s="1255"/>
      <c r="L17" s="1255"/>
      <c r="M17" s="1255"/>
      <c r="N17" s="1255"/>
      <c r="O17" s="1255"/>
      <c r="P17" s="1255"/>
      <c r="Q17" s="1255"/>
      <c r="R17" s="1255"/>
      <c r="S17" s="1255"/>
      <c r="T17" s="1255"/>
      <c r="U17" s="1255"/>
      <c r="V17" s="1255"/>
      <c r="W17" s="1255"/>
      <c r="X17" s="1255"/>
      <c r="Y17" s="1255"/>
      <c r="Z17" s="1255"/>
      <c r="AA17" s="1255"/>
    </row>
    <row r="18" spans="1:27" ht="15" customHeight="1" x14ac:dyDescent="0.25">
      <c r="A18" s="1573" t="s">
        <v>1491</v>
      </c>
      <c r="B18" s="1602">
        <v>5002</v>
      </c>
      <c r="C18" s="1602">
        <v>65923</v>
      </c>
      <c r="D18" s="1601">
        <v>365154.15</v>
      </c>
      <c r="E18" s="1602">
        <v>13</v>
      </c>
      <c r="F18" s="1602">
        <v>145</v>
      </c>
      <c r="G18" s="1601">
        <v>233.8</v>
      </c>
      <c r="H18" s="1255"/>
      <c r="I18" s="1255"/>
      <c r="J18" s="1255"/>
      <c r="K18" s="1255"/>
      <c r="L18" s="1255"/>
      <c r="M18" s="1255"/>
      <c r="N18" s="1255"/>
      <c r="O18" s="1255"/>
      <c r="P18" s="1255"/>
      <c r="Q18" s="1255"/>
      <c r="R18" s="1255"/>
      <c r="S18" s="1255"/>
      <c r="T18" s="1255"/>
      <c r="U18" s="1255"/>
      <c r="V18" s="1255"/>
      <c r="W18" s="1255"/>
      <c r="X18" s="1255"/>
      <c r="Y18" s="1255"/>
      <c r="Z18" s="1255"/>
      <c r="AA18" s="1255"/>
    </row>
    <row r="19" spans="1:27" ht="30" customHeight="1" x14ac:dyDescent="0.2">
      <c r="A19" s="1600" t="s">
        <v>1490</v>
      </c>
      <c r="B19" s="1599">
        <v>3365</v>
      </c>
      <c r="C19" s="1599">
        <v>44852</v>
      </c>
      <c r="D19" s="1564">
        <v>254391.83</v>
      </c>
      <c r="E19" s="1599">
        <v>5</v>
      </c>
      <c r="F19" s="1599">
        <v>61</v>
      </c>
      <c r="G19" s="1564">
        <v>119.8</v>
      </c>
      <c r="H19" s="1255"/>
      <c r="I19" s="1255"/>
      <c r="J19" s="1255"/>
      <c r="K19" s="1255"/>
      <c r="L19" s="1255"/>
      <c r="M19" s="1255"/>
      <c r="N19" s="1255"/>
      <c r="O19" s="1255"/>
      <c r="P19" s="1255"/>
      <c r="Q19" s="1255"/>
      <c r="R19" s="1255"/>
      <c r="S19" s="1255"/>
      <c r="T19" s="1255"/>
      <c r="U19" s="1255"/>
      <c r="V19" s="1255"/>
      <c r="W19" s="1255"/>
      <c r="X19" s="1255"/>
      <c r="Y19" s="1255"/>
      <c r="Z19" s="1255"/>
      <c r="AA19" s="1255"/>
    </row>
    <row r="20" spans="1:27" ht="15" customHeight="1" x14ac:dyDescent="0.25">
      <c r="A20" s="1456" t="s">
        <v>1489</v>
      </c>
      <c r="B20" s="1505">
        <v>58690</v>
      </c>
      <c r="C20" s="1505">
        <v>1104012</v>
      </c>
      <c r="D20" s="1505">
        <v>5977525.0300000003</v>
      </c>
      <c r="E20" s="1505">
        <v>840</v>
      </c>
      <c r="F20" s="1505">
        <v>4119</v>
      </c>
      <c r="G20" s="1505">
        <v>20143.23</v>
      </c>
      <c r="H20" s="1255"/>
      <c r="I20" s="1255"/>
      <c r="J20" s="1255"/>
      <c r="K20" s="1255"/>
      <c r="L20" s="1255"/>
      <c r="M20" s="1255"/>
      <c r="N20" s="1255"/>
      <c r="O20" s="1255"/>
      <c r="P20" s="1255"/>
      <c r="Q20" s="1255"/>
      <c r="R20" s="1255"/>
      <c r="S20" s="1255"/>
      <c r="T20" s="1255"/>
      <c r="U20" s="1255"/>
      <c r="V20" s="1255"/>
      <c r="W20" s="1255"/>
      <c r="X20" s="1255"/>
      <c r="Y20" s="1255"/>
      <c r="Z20" s="1255"/>
      <c r="AA20" s="1255"/>
    </row>
    <row r="21" spans="1:27" ht="15" customHeight="1" x14ac:dyDescent="0.25">
      <c r="A21" s="1456" t="s">
        <v>1488</v>
      </c>
      <c r="B21" s="1505">
        <v>4870</v>
      </c>
      <c r="C21" s="1505">
        <v>118930</v>
      </c>
      <c r="D21" s="1505">
        <v>644112.04</v>
      </c>
      <c r="E21" s="1505">
        <v>109</v>
      </c>
      <c r="F21" s="1505">
        <v>1785</v>
      </c>
      <c r="G21" s="1505">
        <v>8394</v>
      </c>
      <c r="H21" s="1255"/>
      <c r="I21" s="1255"/>
      <c r="J21" s="1255"/>
      <c r="K21" s="1255"/>
      <c r="L21" s="1255"/>
      <c r="M21" s="1255"/>
      <c r="N21" s="1255"/>
      <c r="O21" s="1255"/>
      <c r="P21" s="1255"/>
      <c r="Q21" s="1255"/>
      <c r="R21" s="1255"/>
      <c r="S21" s="1255"/>
      <c r="T21" s="1255"/>
      <c r="U21" s="1255"/>
      <c r="V21" s="1255"/>
      <c r="W21" s="1255"/>
      <c r="X21" s="1255"/>
      <c r="Y21" s="1255"/>
      <c r="Z21" s="1255"/>
      <c r="AA21" s="1255"/>
    </row>
    <row r="22" spans="1:27" ht="7.5" customHeight="1" x14ac:dyDescent="0.25">
      <c r="A22" s="1456"/>
      <c r="B22" s="1644"/>
      <c r="C22" s="1644"/>
      <c r="D22" s="1644"/>
      <c r="E22" s="1644"/>
      <c r="F22" s="1644"/>
      <c r="G22" s="1644"/>
      <c r="H22" s="1255"/>
      <c r="I22" s="1255"/>
      <c r="J22" s="1255"/>
      <c r="K22" s="1255"/>
      <c r="L22" s="1255"/>
      <c r="M22" s="1255"/>
      <c r="N22" s="1255"/>
      <c r="O22" s="1255"/>
      <c r="P22" s="1255"/>
      <c r="Q22" s="1255"/>
      <c r="R22" s="1255"/>
      <c r="S22" s="1255"/>
      <c r="T22" s="1255"/>
      <c r="U22" s="1255"/>
      <c r="V22" s="1255"/>
      <c r="W22" s="1255"/>
      <c r="X22" s="1255"/>
      <c r="Y22" s="1255"/>
      <c r="Z22" s="1255"/>
      <c r="AA22" s="1255"/>
    </row>
    <row r="23" spans="1:27" ht="15" customHeight="1" x14ac:dyDescent="0.25">
      <c r="A23" s="1456" t="s">
        <v>1487</v>
      </c>
      <c r="B23" s="1635">
        <v>52035</v>
      </c>
      <c r="C23" s="1641">
        <v>1174742</v>
      </c>
      <c r="D23" s="1505">
        <v>6370603.25</v>
      </c>
      <c r="E23" s="1635">
        <v>807</v>
      </c>
      <c r="F23" s="1641">
        <v>6279</v>
      </c>
      <c r="G23" s="1505">
        <v>28926.44</v>
      </c>
      <c r="H23" s="1255"/>
      <c r="I23" s="1598"/>
      <c r="J23" s="1255"/>
      <c r="K23" s="1255"/>
      <c r="L23" s="1255"/>
      <c r="M23" s="1255"/>
      <c r="N23" s="1255"/>
      <c r="O23" s="1255"/>
      <c r="P23" s="1255"/>
      <c r="Q23" s="1255"/>
      <c r="R23" s="1255"/>
      <c r="S23" s="1255"/>
      <c r="T23" s="1255"/>
      <c r="U23" s="1255"/>
      <c r="V23" s="1255"/>
      <c r="W23" s="1255"/>
      <c r="X23" s="1255"/>
      <c r="Y23" s="1255"/>
      <c r="Z23" s="1255"/>
      <c r="AA23" s="1255"/>
    </row>
    <row r="24" spans="1:27" ht="15" customHeight="1" x14ac:dyDescent="0.25">
      <c r="A24" s="1435" t="s">
        <v>1486</v>
      </c>
      <c r="B24" s="1506">
        <v>4192</v>
      </c>
      <c r="C24" s="1506">
        <v>70892</v>
      </c>
      <c r="D24" s="1506">
        <v>365581.99</v>
      </c>
      <c r="E24" s="1506">
        <v>322</v>
      </c>
      <c r="F24" s="1506">
        <v>2911</v>
      </c>
      <c r="G24" s="1506">
        <v>13039.08</v>
      </c>
      <c r="H24" s="1255"/>
      <c r="I24" s="1255"/>
      <c r="J24" s="1255"/>
      <c r="K24" s="1255"/>
      <c r="L24" s="1255"/>
      <c r="M24" s="1255"/>
      <c r="N24" s="1255"/>
      <c r="O24" s="1255"/>
      <c r="P24" s="1255"/>
      <c r="Q24" s="1255"/>
      <c r="R24" s="1255"/>
      <c r="S24" s="1255"/>
      <c r="T24" s="1255"/>
      <c r="U24" s="1255"/>
      <c r="V24" s="1255"/>
      <c r="W24" s="1255"/>
      <c r="X24" s="1255"/>
      <c r="Y24" s="1255"/>
      <c r="Z24" s="1255"/>
      <c r="AA24" s="1255"/>
    </row>
    <row r="25" spans="1:27" ht="15" customHeight="1" x14ac:dyDescent="0.25">
      <c r="A25" s="1435" t="s">
        <v>1485</v>
      </c>
      <c r="B25" s="1506">
        <v>14360</v>
      </c>
      <c r="C25" s="1506">
        <v>400583</v>
      </c>
      <c r="D25" s="1506">
        <v>2203923.4900000002</v>
      </c>
      <c r="E25" s="1506">
        <v>32</v>
      </c>
      <c r="F25" s="1506">
        <v>675</v>
      </c>
      <c r="G25" s="1506">
        <v>3972.2</v>
      </c>
      <c r="H25" s="1255"/>
      <c r="I25" s="1255"/>
      <c r="J25" s="1255"/>
      <c r="K25" s="1255"/>
      <c r="L25" s="1255"/>
      <c r="M25" s="1255"/>
      <c r="N25" s="1255"/>
      <c r="O25" s="1255"/>
      <c r="P25" s="1255"/>
      <c r="Q25" s="1255"/>
      <c r="R25" s="1255"/>
      <c r="S25" s="1255"/>
      <c r="T25" s="1255"/>
      <c r="U25" s="1255"/>
      <c r="V25" s="1255"/>
      <c r="W25" s="1255"/>
      <c r="X25" s="1255"/>
      <c r="Y25" s="1255"/>
      <c r="Z25" s="1255"/>
      <c r="AA25" s="1255"/>
    </row>
    <row r="26" spans="1:27" ht="15" customHeight="1" x14ac:dyDescent="0.25">
      <c r="A26" s="1435" t="s">
        <v>1484</v>
      </c>
      <c r="B26" s="1506">
        <v>33483</v>
      </c>
      <c r="C26" s="1506">
        <v>703267</v>
      </c>
      <c r="D26" s="1506">
        <v>3801097.77</v>
      </c>
      <c r="E26" s="1506">
        <v>453</v>
      </c>
      <c r="F26" s="1506">
        <v>2693</v>
      </c>
      <c r="G26" s="1506">
        <v>11915.16</v>
      </c>
      <c r="H26" s="1255"/>
      <c r="I26" s="1255"/>
      <c r="J26" s="1255"/>
      <c r="K26" s="1255"/>
      <c r="L26" s="1255"/>
      <c r="M26" s="1255"/>
      <c r="N26" s="1255"/>
      <c r="O26" s="1255"/>
      <c r="P26" s="1255"/>
      <c r="Q26" s="1255"/>
      <c r="R26" s="1255"/>
      <c r="S26" s="1255"/>
      <c r="T26" s="1255"/>
      <c r="U26" s="1255"/>
      <c r="V26" s="1255"/>
      <c r="W26" s="1255"/>
      <c r="X26" s="1255"/>
      <c r="Y26" s="1255"/>
      <c r="Z26" s="1255"/>
      <c r="AA26" s="1255"/>
    </row>
    <row r="27" spans="1:27" ht="4.5" customHeight="1" thickBot="1" x14ac:dyDescent="0.3">
      <c r="A27" s="1555"/>
      <c r="B27" s="1553"/>
      <c r="C27" s="1553"/>
      <c r="D27" s="1552"/>
      <c r="E27" s="1642"/>
      <c r="F27" s="1642"/>
      <c r="G27" s="1642"/>
      <c r="H27" s="1255"/>
      <c r="I27" s="1255"/>
      <c r="J27" s="1255"/>
      <c r="K27" s="1255"/>
      <c r="L27" s="1255"/>
      <c r="M27" s="1255"/>
      <c r="N27" s="1255"/>
      <c r="O27" s="1255"/>
      <c r="P27" s="1255"/>
      <c r="Q27" s="1255"/>
      <c r="R27" s="1255"/>
      <c r="S27" s="1255"/>
      <c r="T27" s="1255"/>
      <c r="U27" s="1255"/>
      <c r="V27" s="1255"/>
      <c r="W27" s="1255"/>
      <c r="X27" s="1255"/>
      <c r="Y27" s="1255"/>
      <c r="Z27" s="1255"/>
      <c r="AA27" s="1255"/>
    </row>
    <row r="28" spans="1:27" ht="13.5" thickTop="1" x14ac:dyDescent="0.2">
      <c r="A28" s="1255"/>
      <c r="B28" s="1255"/>
      <c r="C28" s="1255"/>
      <c r="D28" s="1255"/>
      <c r="E28" s="1255"/>
      <c r="F28" s="1255"/>
      <c r="G28" s="1255"/>
      <c r="H28" s="1255"/>
      <c r="I28" s="1255"/>
      <c r="J28" s="1255"/>
      <c r="K28" s="1255"/>
      <c r="L28" s="1255"/>
      <c r="M28" s="1255"/>
      <c r="N28" s="1255"/>
      <c r="O28" s="1255"/>
      <c r="P28" s="1255"/>
      <c r="Q28" s="1255"/>
      <c r="R28" s="1255"/>
      <c r="S28" s="1255"/>
      <c r="T28" s="1255"/>
      <c r="U28" s="1255"/>
      <c r="V28" s="1255"/>
      <c r="W28" s="1255"/>
      <c r="X28" s="1255"/>
      <c r="Y28" s="1255"/>
      <c r="Z28" s="1255"/>
      <c r="AA28" s="1255"/>
    </row>
    <row r="29" spans="1:27" s="1255" customFormat="1" x14ac:dyDescent="0.2"/>
    <row r="30" spans="1:27" s="1255" customFormat="1" x14ac:dyDescent="0.2"/>
    <row r="31" spans="1:27" s="1255" customFormat="1" x14ac:dyDescent="0.2"/>
    <row r="32" spans="1:27" s="1255" customFormat="1" x14ac:dyDescent="0.2"/>
    <row r="33" s="1255" customFormat="1" x14ac:dyDescent="0.2"/>
    <row r="34" s="1255" customFormat="1" x14ac:dyDescent="0.2"/>
    <row r="36" s="1255" customFormat="1" x14ac:dyDescent="0.2"/>
    <row r="37" s="1255" customFormat="1" x14ac:dyDescent="0.2"/>
    <row r="38" s="1255" customFormat="1" x14ac:dyDescent="0.2"/>
    <row r="39" s="1255" customFormat="1" x14ac:dyDescent="0.2"/>
    <row r="40" s="1255" customFormat="1" x14ac:dyDescent="0.2"/>
    <row r="41" s="1255" customFormat="1" x14ac:dyDescent="0.2"/>
    <row r="42" s="1255" customFormat="1" x14ac:dyDescent="0.2"/>
    <row r="43" s="1255" customFormat="1" x14ac:dyDescent="0.2"/>
  </sheetData>
  <mergeCells count="13">
    <mergeCell ref="A2:D2"/>
    <mergeCell ref="A3:G3"/>
    <mergeCell ref="A5:A8"/>
    <mergeCell ref="B5:D5"/>
    <mergeCell ref="E5:G5"/>
    <mergeCell ref="B6:B7"/>
    <mergeCell ref="C6:C7"/>
    <mergeCell ref="D6:D7"/>
    <mergeCell ref="E6:E7"/>
    <mergeCell ref="F6:F7"/>
    <mergeCell ref="G6:G7"/>
    <mergeCell ref="B8:C8"/>
    <mergeCell ref="E8:F8"/>
  </mergeCells>
  <hyperlinks>
    <hyperlink ref="A1" location="Índice!A1" display="Voltar ao índice" xr:uid="{5FBE901B-B397-48F3-B6C4-692829ECE0FB}"/>
  </hyperlinks>
  <pageMargins left="0.78740157480314965" right="0.78740157480314965" top="0.39370078740157483" bottom="0.59055118110236227" header="0" footer="0"/>
  <pageSetup paperSize="9" orientation="portrait" r:id="rId1"/>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9D48FF-DA26-4A29-9166-3217E987946C}">
  <dimension ref="A1:H41"/>
  <sheetViews>
    <sheetView workbookViewId="0">
      <selection activeCell="A2" sqref="A2"/>
    </sheetView>
  </sheetViews>
  <sheetFormatPr defaultRowHeight="12.75" x14ac:dyDescent="0.2"/>
  <cols>
    <col min="1" max="1" width="21.28515625" style="1254" customWidth="1"/>
    <col min="2" max="2" width="9.140625" style="1254"/>
    <col min="3" max="3" width="10.5703125" style="1254" customWidth="1"/>
    <col min="4" max="5" width="9.140625" style="1254"/>
    <col min="6" max="6" width="10.5703125" style="1254" customWidth="1"/>
    <col min="7" max="16384" width="9.140625" style="1254"/>
  </cols>
  <sheetData>
    <row r="1" spans="1:8" ht="15" customHeight="1" x14ac:dyDescent="0.2">
      <c r="A1" s="2027" t="s">
        <v>1926</v>
      </c>
      <c r="B1" s="1255"/>
      <c r="C1" s="1255"/>
      <c r="D1" s="1255"/>
      <c r="E1" s="1255"/>
      <c r="F1" s="1255"/>
      <c r="G1" s="1255"/>
      <c r="H1" s="1255"/>
    </row>
    <row r="2" spans="1:8" ht="15" customHeight="1" x14ac:dyDescent="0.25">
      <c r="A2" s="2310" t="s">
        <v>1516</v>
      </c>
      <c r="B2" s="2310"/>
      <c r="C2" s="2310"/>
      <c r="D2" s="2310"/>
      <c r="E2" s="1435"/>
      <c r="F2" s="1435"/>
      <c r="G2" s="1435"/>
      <c r="H2" s="1255"/>
    </row>
    <row r="3" spans="1:8" ht="18" customHeight="1" x14ac:dyDescent="0.2">
      <c r="A3" s="2312" t="s">
        <v>1525</v>
      </c>
      <c r="B3" s="2312"/>
      <c r="C3" s="2312"/>
      <c r="D3" s="2312"/>
      <c r="E3" s="2313"/>
      <c r="F3" s="2313"/>
      <c r="G3" s="2313"/>
      <c r="H3" s="1255"/>
    </row>
    <row r="4" spans="1:8" ht="13.5" x14ac:dyDescent="0.25">
      <c r="A4" s="1539">
        <v>2020</v>
      </c>
      <c r="B4" s="1435"/>
      <c r="C4" s="1435"/>
      <c r="D4" s="1464"/>
      <c r="E4" s="1435"/>
      <c r="F4" s="1435"/>
      <c r="G4" s="1435"/>
      <c r="H4" s="1255"/>
    </row>
    <row r="5" spans="1:8" ht="15" customHeight="1" x14ac:dyDescent="0.25">
      <c r="A5" s="2294" t="s">
        <v>1502</v>
      </c>
      <c r="B5" s="2307" t="s">
        <v>1514</v>
      </c>
      <c r="C5" s="2307"/>
      <c r="D5" s="2307"/>
      <c r="E5" s="2307" t="s">
        <v>1513</v>
      </c>
      <c r="F5" s="2307"/>
      <c r="G5" s="2307"/>
      <c r="H5" s="1255"/>
    </row>
    <row r="6" spans="1:8" ht="15" customHeight="1" x14ac:dyDescent="0.2">
      <c r="A6" s="2294"/>
      <c r="B6" s="2300" t="s">
        <v>1473</v>
      </c>
      <c r="C6" s="2303" t="s">
        <v>1472</v>
      </c>
      <c r="D6" s="2303" t="s">
        <v>1470</v>
      </c>
      <c r="E6" s="2300" t="s">
        <v>1473</v>
      </c>
      <c r="F6" s="2303" t="s">
        <v>1472</v>
      </c>
      <c r="G6" s="2303" t="s">
        <v>1470</v>
      </c>
      <c r="H6" s="1255"/>
    </row>
    <row r="7" spans="1:8" ht="15" customHeight="1" x14ac:dyDescent="0.2">
      <c r="A7" s="2294"/>
      <c r="B7" s="2302"/>
      <c r="C7" s="2302"/>
      <c r="D7" s="2302"/>
      <c r="E7" s="2302"/>
      <c r="F7" s="2302"/>
      <c r="G7" s="2302"/>
      <c r="H7" s="1255"/>
    </row>
    <row r="8" spans="1:8" ht="15" customHeight="1" x14ac:dyDescent="0.2">
      <c r="A8" s="2294"/>
      <c r="B8" s="2294" t="s">
        <v>49</v>
      </c>
      <c r="C8" s="2294"/>
      <c r="D8" s="1621" t="s">
        <v>1499</v>
      </c>
      <c r="E8" s="2294" t="s">
        <v>49</v>
      </c>
      <c r="F8" s="2294"/>
      <c r="G8" s="1621" t="s">
        <v>67</v>
      </c>
      <c r="H8" s="1255"/>
    </row>
    <row r="9" spans="1:8" ht="13.5" x14ac:dyDescent="0.25">
      <c r="A9" s="1456" t="s">
        <v>0</v>
      </c>
      <c r="B9" s="1505">
        <f t="shared" ref="B9:G9" si="0">SUM(B11,B20,B21,B23)</f>
        <v>82682</v>
      </c>
      <c r="C9" s="1505">
        <f t="shared" si="0"/>
        <v>729232</v>
      </c>
      <c r="D9" s="1505">
        <f t="shared" si="0"/>
        <v>3972879.45</v>
      </c>
      <c r="E9" s="1505">
        <f t="shared" si="0"/>
        <v>65840</v>
      </c>
      <c r="F9" s="1505">
        <f t="shared" si="0"/>
        <v>504951</v>
      </c>
      <c r="G9" s="1505">
        <f t="shared" si="0"/>
        <v>2719849.96</v>
      </c>
      <c r="H9" s="1255"/>
    </row>
    <row r="10" spans="1:8" ht="6.75" customHeight="1" x14ac:dyDescent="0.25">
      <c r="A10" s="1435"/>
      <c r="B10" s="1507"/>
      <c r="C10" s="1507"/>
      <c r="D10" s="1507"/>
      <c r="E10" s="1507"/>
      <c r="F10" s="1507"/>
      <c r="G10" s="1507"/>
      <c r="H10" s="1255"/>
    </row>
    <row r="11" spans="1:8" ht="15" customHeight="1" x14ac:dyDescent="0.25">
      <c r="A11" s="1456" t="s">
        <v>1498</v>
      </c>
      <c r="B11" s="1505">
        <v>10152</v>
      </c>
      <c r="C11" s="1505">
        <v>71423</v>
      </c>
      <c r="D11" s="1505">
        <v>348666</v>
      </c>
      <c r="E11" s="1505">
        <v>19661</v>
      </c>
      <c r="F11" s="1505">
        <v>143044</v>
      </c>
      <c r="G11" s="1505">
        <v>740315.43</v>
      </c>
      <c r="H11" s="1255"/>
    </row>
    <row r="12" spans="1:8" ht="15" customHeight="1" x14ac:dyDescent="0.25">
      <c r="A12" s="1604" t="s">
        <v>1515</v>
      </c>
      <c r="B12" s="1506">
        <v>9015</v>
      </c>
      <c r="C12" s="1506">
        <v>64595</v>
      </c>
      <c r="D12" s="1506">
        <v>313499.25</v>
      </c>
      <c r="E12" s="1506">
        <v>17299</v>
      </c>
      <c r="F12" s="1506">
        <v>126395</v>
      </c>
      <c r="G12" s="1506">
        <v>650444.77</v>
      </c>
      <c r="H12" s="1255"/>
    </row>
    <row r="13" spans="1:8" ht="15" customHeight="1" x14ac:dyDescent="0.25">
      <c r="A13" s="1603" t="s">
        <v>1496</v>
      </c>
      <c r="B13" s="1506">
        <v>3387</v>
      </c>
      <c r="C13" s="1506">
        <v>22281</v>
      </c>
      <c r="D13" s="1506">
        <v>98157.73</v>
      </c>
      <c r="E13" s="1506">
        <v>8230</v>
      </c>
      <c r="F13" s="1506">
        <v>67886</v>
      </c>
      <c r="G13" s="1506">
        <v>350488.35</v>
      </c>
      <c r="H13" s="1255"/>
    </row>
    <row r="14" spans="1:8" ht="15" customHeight="1" x14ac:dyDescent="0.25">
      <c r="A14" s="1603" t="s">
        <v>1495</v>
      </c>
      <c r="B14" s="1506">
        <v>5</v>
      </c>
      <c r="C14" s="1506">
        <v>132</v>
      </c>
      <c r="D14" s="1506">
        <v>269</v>
      </c>
      <c r="E14" s="1506">
        <v>9</v>
      </c>
      <c r="F14" s="1506">
        <v>176</v>
      </c>
      <c r="G14" s="1506">
        <v>7.5</v>
      </c>
      <c r="H14" s="1255"/>
    </row>
    <row r="15" spans="1:8" ht="15" customHeight="1" x14ac:dyDescent="0.25">
      <c r="A15" s="1603" t="s">
        <v>1494</v>
      </c>
      <c r="B15" s="1564">
        <v>2476</v>
      </c>
      <c r="C15" s="1564">
        <v>13601</v>
      </c>
      <c r="D15" s="1564">
        <v>69025.179999999993</v>
      </c>
      <c r="E15" s="1564">
        <v>5394</v>
      </c>
      <c r="F15" s="1564">
        <v>31778</v>
      </c>
      <c r="G15" s="1564">
        <v>168536.24</v>
      </c>
      <c r="H15" s="1255"/>
    </row>
    <row r="16" spans="1:8" ht="15" customHeight="1" x14ac:dyDescent="0.25">
      <c r="A16" s="1643" t="s">
        <v>1493</v>
      </c>
      <c r="B16" s="1506">
        <v>152</v>
      </c>
      <c r="C16" s="1506">
        <v>1751</v>
      </c>
      <c r="D16" s="1506">
        <v>8497.66</v>
      </c>
      <c r="E16" s="1506">
        <v>197</v>
      </c>
      <c r="F16" s="1506">
        <v>1931</v>
      </c>
      <c r="G16" s="1506">
        <v>7474.41</v>
      </c>
      <c r="H16" s="1255"/>
    </row>
    <row r="17" spans="1:8" ht="15" customHeight="1" x14ac:dyDescent="0.25">
      <c r="A17" s="1643" t="s">
        <v>1492</v>
      </c>
      <c r="B17" s="1506">
        <v>2995</v>
      </c>
      <c r="C17" s="1506">
        <v>26830</v>
      </c>
      <c r="D17" s="1506">
        <v>137549.68</v>
      </c>
      <c r="E17" s="1506">
        <v>3469</v>
      </c>
      <c r="F17" s="1506">
        <v>24624</v>
      </c>
      <c r="G17" s="1506">
        <v>123938.27</v>
      </c>
      <c r="H17" s="1255"/>
    </row>
    <row r="18" spans="1:8" ht="15" customHeight="1" x14ac:dyDescent="0.25">
      <c r="A18" s="1573" t="s">
        <v>1491</v>
      </c>
      <c r="B18" s="1602">
        <v>1137</v>
      </c>
      <c r="C18" s="1602">
        <v>6828</v>
      </c>
      <c r="D18" s="1601">
        <v>35166.75</v>
      </c>
      <c r="E18" s="1602">
        <v>2362</v>
      </c>
      <c r="F18" s="1602">
        <v>16649</v>
      </c>
      <c r="G18" s="1601">
        <v>89870.66</v>
      </c>
      <c r="H18" s="1255"/>
    </row>
    <row r="19" spans="1:8" ht="30" customHeight="1" x14ac:dyDescent="0.2">
      <c r="A19" s="1600" t="s">
        <v>1490</v>
      </c>
      <c r="B19" s="1599">
        <v>601</v>
      </c>
      <c r="C19" s="1599">
        <v>3292</v>
      </c>
      <c r="D19" s="1564">
        <v>16471.2</v>
      </c>
      <c r="E19" s="1599">
        <v>1518</v>
      </c>
      <c r="F19" s="1599">
        <v>10988</v>
      </c>
      <c r="G19" s="1564">
        <v>63342.09</v>
      </c>
      <c r="H19" s="1255"/>
    </row>
    <row r="20" spans="1:8" ht="15" customHeight="1" x14ac:dyDescent="0.25">
      <c r="A20" s="1456" t="s">
        <v>1489</v>
      </c>
      <c r="B20" s="1505">
        <v>28974</v>
      </c>
      <c r="C20" s="1505">
        <v>250050</v>
      </c>
      <c r="D20" s="1505">
        <v>1345829.62</v>
      </c>
      <c r="E20" s="1505">
        <v>20579</v>
      </c>
      <c r="F20" s="1505">
        <v>135142</v>
      </c>
      <c r="G20" s="1505">
        <v>739858.39</v>
      </c>
      <c r="H20" s="1255"/>
    </row>
    <row r="21" spans="1:8" ht="15" customHeight="1" x14ac:dyDescent="0.25">
      <c r="A21" s="1456" t="s">
        <v>1488</v>
      </c>
      <c r="B21" s="1505">
        <v>1929</v>
      </c>
      <c r="C21" s="1505">
        <v>17856</v>
      </c>
      <c r="D21" s="1505">
        <v>123860.87</v>
      </c>
      <c r="E21" s="1505">
        <v>2203</v>
      </c>
      <c r="F21" s="1505">
        <v>17490</v>
      </c>
      <c r="G21" s="1505">
        <v>85269.74</v>
      </c>
      <c r="H21" s="1255"/>
    </row>
    <row r="22" spans="1:8" ht="6.75" customHeight="1" x14ac:dyDescent="0.25">
      <c r="A22" s="1456"/>
      <c r="B22" s="1562"/>
      <c r="C22" s="1562"/>
      <c r="D22" s="1562"/>
      <c r="E22" s="1562"/>
      <c r="F22" s="1562"/>
      <c r="G22" s="1562"/>
      <c r="H22" s="1255"/>
    </row>
    <row r="23" spans="1:8" ht="15" customHeight="1" x14ac:dyDescent="0.25">
      <c r="A23" s="1456" t="s">
        <v>1487</v>
      </c>
      <c r="B23" s="1635">
        <v>41627</v>
      </c>
      <c r="C23" s="1641">
        <v>389903</v>
      </c>
      <c r="D23" s="1505">
        <v>2154522.96</v>
      </c>
      <c r="E23" s="1635">
        <v>23397</v>
      </c>
      <c r="F23" s="1641">
        <v>209275</v>
      </c>
      <c r="G23" s="1505">
        <v>1154406.3999999999</v>
      </c>
      <c r="H23" s="1255"/>
    </row>
    <row r="24" spans="1:8" ht="15" customHeight="1" x14ac:dyDescent="0.25">
      <c r="A24" s="1435" t="s">
        <v>1486</v>
      </c>
      <c r="B24" s="1506">
        <v>10089</v>
      </c>
      <c r="C24" s="1506">
        <v>93392</v>
      </c>
      <c r="D24" s="1506">
        <v>493327.52</v>
      </c>
      <c r="E24" s="1506">
        <v>3386</v>
      </c>
      <c r="F24" s="1506">
        <v>21151</v>
      </c>
      <c r="G24" s="1506">
        <v>104489.16</v>
      </c>
      <c r="H24" s="1255"/>
    </row>
    <row r="25" spans="1:8" ht="15" customHeight="1" x14ac:dyDescent="0.25">
      <c r="A25" s="1435" t="s">
        <v>1485</v>
      </c>
      <c r="B25" s="1506">
        <v>7653</v>
      </c>
      <c r="C25" s="1506">
        <v>54321</v>
      </c>
      <c r="D25" s="1506">
        <v>298678.43</v>
      </c>
      <c r="E25" s="1506">
        <v>8011</v>
      </c>
      <c r="F25" s="1506">
        <v>99163</v>
      </c>
      <c r="G25" s="1506">
        <v>570934.07999999996</v>
      </c>
      <c r="H25" s="1255"/>
    </row>
    <row r="26" spans="1:8" ht="15" customHeight="1" x14ac:dyDescent="0.25">
      <c r="A26" s="1435" t="s">
        <v>1484</v>
      </c>
      <c r="B26" s="1506">
        <v>23885</v>
      </c>
      <c r="C26" s="1506">
        <v>242190</v>
      </c>
      <c r="D26" s="1506">
        <v>1362517.01</v>
      </c>
      <c r="E26" s="1506">
        <v>12000</v>
      </c>
      <c r="F26" s="1506">
        <v>88961</v>
      </c>
      <c r="G26" s="1506">
        <v>478983.16</v>
      </c>
      <c r="H26" s="1255"/>
    </row>
    <row r="27" spans="1:8" ht="6.75" customHeight="1" thickBot="1" x14ac:dyDescent="0.3">
      <c r="A27" s="1555"/>
      <c r="B27" s="1555"/>
      <c r="C27" s="1555"/>
      <c r="D27" s="1555"/>
      <c r="E27" s="1555"/>
      <c r="F27" s="1555"/>
      <c r="G27" s="1555"/>
      <c r="H27" s="1255"/>
    </row>
    <row r="28" spans="1:8" ht="13.5" thickTop="1" x14ac:dyDescent="0.2">
      <c r="A28" s="2297" t="s">
        <v>1465</v>
      </c>
      <c r="B28" s="2298"/>
      <c r="C28" s="2298"/>
      <c r="D28" s="2298"/>
      <c r="E28" s="2298"/>
      <c r="F28" s="2298"/>
      <c r="G28" s="2311"/>
      <c r="H28" s="1255"/>
    </row>
    <row r="29" spans="1:8" x14ac:dyDescent="0.2">
      <c r="A29" s="2298"/>
      <c r="B29" s="2298"/>
      <c r="C29" s="2298"/>
      <c r="D29" s="2298"/>
      <c r="E29" s="2298"/>
      <c r="F29" s="2298"/>
      <c r="G29" s="2311"/>
      <c r="H29" s="1255"/>
    </row>
    <row r="30" spans="1:8" x14ac:dyDescent="0.2">
      <c r="A30" s="1549" t="s">
        <v>1463</v>
      </c>
      <c r="B30" s="1548"/>
      <c r="C30" s="1548"/>
      <c r="D30" s="1548"/>
      <c r="E30" s="1548"/>
      <c r="F30" s="1548"/>
      <c r="G30" s="1548"/>
      <c r="H30" s="1255"/>
    </row>
    <row r="31" spans="1:8" ht="15.75" customHeight="1" x14ac:dyDescent="0.25">
      <c r="A31" s="1435" t="s">
        <v>1462</v>
      </c>
      <c r="B31" s="1435"/>
      <c r="C31" s="1435"/>
      <c r="D31" s="1435"/>
      <c r="E31" s="1500"/>
      <c r="F31" s="1500"/>
      <c r="G31" s="1500"/>
      <c r="H31" s="1255"/>
    </row>
    <row r="32" spans="1:8" ht="6.75" customHeight="1" x14ac:dyDescent="0.25">
      <c r="A32" s="1394"/>
      <c r="B32" s="1394"/>
      <c r="C32" s="1394"/>
      <c r="D32" s="1394"/>
      <c r="E32" s="1394"/>
      <c r="F32" s="1394"/>
      <c r="G32" s="1394"/>
      <c r="H32" s="1255"/>
    </row>
    <row r="33" spans="1:8" ht="13.5" x14ac:dyDescent="0.25">
      <c r="A33" s="1104" t="s">
        <v>280</v>
      </c>
      <c r="B33" s="1104"/>
      <c r="C33" s="1394"/>
      <c r="D33" s="1394"/>
      <c r="E33" s="1394"/>
      <c r="F33" s="1394"/>
      <c r="G33" s="1394"/>
      <c r="H33" s="1255"/>
    </row>
    <row r="34" spans="1:8" ht="13.5" x14ac:dyDescent="0.25">
      <c r="A34" s="1586" t="s">
        <v>1519</v>
      </c>
      <c r="B34" s="1104"/>
      <c r="C34" s="1394"/>
      <c r="D34" s="1394"/>
      <c r="E34" s="1394"/>
      <c r="F34" s="1394"/>
      <c r="G34" s="1394"/>
      <c r="H34" s="1255"/>
    </row>
    <row r="35" spans="1:8" ht="13.5" x14ac:dyDescent="0.25">
      <c r="A35" s="1586" t="s">
        <v>1518</v>
      </c>
      <c r="B35" s="1587"/>
      <c r="C35" s="1394"/>
      <c r="D35" s="1394"/>
      <c r="E35" s="1394"/>
      <c r="F35" s="1394"/>
      <c r="G35" s="1394"/>
      <c r="H35" s="1255"/>
    </row>
    <row r="36" spans="1:8" ht="13.5" x14ac:dyDescent="0.25">
      <c r="A36" s="1586" t="s">
        <v>1517</v>
      </c>
      <c r="B36" s="1435"/>
      <c r="C36" s="1394"/>
      <c r="D36" s="1394"/>
      <c r="E36" s="1394"/>
      <c r="F36" s="1394"/>
      <c r="G36" s="1394"/>
      <c r="H36" s="1255"/>
    </row>
    <row r="37" spans="1:8" x14ac:dyDescent="0.2">
      <c r="A37" s="1255"/>
      <c r="B37" s="1255"/>
      <c r="C37" s="1255"/>
      <c r="D37" s="1255"/>
      <c r="E37" s="1255"/>
      <c r="F37" s="1255"/>
      <c r="G37" s="1255"/>
      <c r="H37" s="1255"/>
    </row>
    <row r="38" spans="1:8" x14ac:dyDescent="0.2">
      <c r="A38" s="1255"/>
      <c r="B38" s="1255"/>
      <c r="C38" s="1255"/>
      <c r="D38" s="1255"/>
      <c r="E38" s="1255"/>
      <c r="F38" s="1255"/>
      <c r="G38" s="1255"/>
      <c r="H38" s="1255"/>
    </row>
    <row r="39" spans="1:8" x14ac:dyDescent="0.2">
      <c r="A39" s="1255"/>
      <c r="B39" s="1255"/>
      <c r="C39" s="1255"/>
      <c r="D39" s="1255"/>
      <c r="E39" s="1255"/>
      <c r="F39" s="1255"/>
      <c r="G39" s="1255"/>
      <c r="H39" s="1255"/>
    </row>
    <row r="40" spans="1:8" x14ac:dyDescent="0.2">
      <c r="A40" s="1255"/>
      <c r="B40" s="1255"/>
      <c r="C40" s="1255"/>
      <c r="D40" s="1255"/>
      <c r="E40" s="1255"/>
      <c r="F40" s="1255"/>
      <c r="G40" s="1255"/>
      <c r="H40" s="1255"/>
    </row>
    <row r="41" spans="1:8" x14ac:dyDescent="0.2">
      <c r="A41" s="1255"/>
      <c r="B41" s="1255"/>
      <c r="C41" s="1255"/>
      <c r="D41" s="1255"/>
      <c r="E41" s="1255"/>
      <c r="F41" s="1255"/>
      <c r="G41" s="1255"/>
      <c r="H41" s="1255"/>
    </row>
  </sheetData>
  <mergeCells count="14">
    <mergeCell ref="B8:C8"/>
    <mergeCell ref="E8:F8"/>
    <mergeCell ref="A28:G29"/>
    <mergeCell ref="A2:D2"/>
    <mergeCell ref="A3:G3"/>
    <mergeCell ref="A5:A8"/>
    <mergeCell ref="B5:D5"/>
    <mergeCell ref="E5:G5"/>
    <mergeCell ref="B6:B7"/>
    <mergeCell ref="C6:C7"/>
    <mergeCell ref="D6:D7"/>
    <mergeCell ref="E6:E7"/>
    <mergeCell ref="F6:F7"/>
    <mergeCell ref="G6:G7"/>
  </mergeCells>
  <hyperlinks>
    <hyperlink ref="A35" r:id="rId1" xr:uid="{0561548D-E960-41F6-9717-B285F04369F2}"/>
    <hyperlink ref="A36" r:id="rId2" xr:uid="{09191051-A2BF-4931-A222-61D293ED3B0D}"/>
    <hyperlink ref="A34" r:id="rId3" xr:uid="{BC342FD0-C110-4247-8FE6-89A3F231D006}"/>
    <hyperlink ref="A1" location="Índice!A1" display="Voltar ao índice" xr:uid="{5DCEB4A8-7D9D-4F60-9CEF-CAAE88E63305}"/>
  </hyperlinks>
  <pageMargins left="0.7" right="0.7" top="0.75" bottom="0.75" header="0.3" footer="0.3"/>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400249-FC7A-4689-BD63-D7874948BD45}">
  <dimension ref="A1:N49"/>
  <sheetViews>
    <sheetView showGridLines="0" zoomScaleNormal="100" zoomScaleSheetLayoutView="100" workbookViewId="0">
      <selection activeCell="A2" sqref="A2"/>
    </sheetView>
  </sheetViews>
  <sheetFormatPr defaultRowHeight="12.75" x14ac:dyDescent="0.25"/>
  <cols>
    <col min="1" max="1" width="21.5703125" style="1" customWidth="1"/>
    <col min="2" max="2" width="8.42578125" style="1" customWidth="1"/>
    <col min="3" max="3" width="10.7109375" style="1" customWidth="1"/>
    <col min="4" max="4" width="10.28515625" style="1" customWidth="1"/>
    <col min="5" max="5" width="10.42578125" style="1" customWidth="1"/>
    <col min="6" max="6" width="11.42578125" style="1" customWidth="1"/>
    <col min="7" max="7" width="10.5703125" style="1" customWidth="1"/>
    <col min="8" max="8" width="8.7109375" style="1" customWidth="1"/>
    <col min="9" max="16384" width="9.140625" style="1"/>
  </cols>
  <sheetData>
    <row r="1" spans="1:13" ht="15" customHeight="1" x14ac:dyDescent="0.25">
      <c r="A1" s="2027" t="s">
        <v>1926</v>
      </c>
    </row>
    <row r="2" spans="1:13" s="2" customFormat="1" ht="15" customHeight="1" x14ac:dyDescent="0.25">
      <c r="A2" s="2317" t="s">
        <v>1547</v>
      </c>
      <c r="B2" s="2317"/>
      <c r="C2" s="2317"/>
      <c r="D2" s="2317"/>
      <c r="E2" s="2317"/>
      <c r="F2" s="2317"/>
      <c r="G2" s="2317"/>
    </row>
    <row r="3" spans="1:13" s="2" customFormat="1" ht="33" customHeight="1" x14ac:dyDescent="0.25">
      <c r="A3" s="2318" t="s">
        <v>1546</v>
      </c>
      <c r="B3" s="2318"/>
      <c r="C3" s="2318"/>
      <c r="D3" s="2318"/>
      <c r="E3" s="2318"/>
      <c r="F3" s="2318"/>
      <c r="G3" s="2318"/>
    </row>
    <row r="4" spans="1:13" s="2" customFormat="1" ht="15" customHeight="1" x14ac:dyDescent="0.25">
      <c r="A4" s="895"/>
      <c r="B4" s="888"/>
      <c r="C4" s="888"/>
      <c r="D4" s="888"/>
      <c r="E4" s="888"/>
      <c r="F4" s="888"/>
      <c r="G4" s="888"/>
      <c r="H4" s="1649"/>
    </row>
    <row r="5" spans="1:13" s="2" customFormat="1" ht="13.5" customHeight="1" x14ac:dyDescent="0.25">
      <c r="A5" s="2315" t="s">
        <v>752</v>
      </c>
      <c r="B5" s="2319" t="s">
        <v>1545</v>
      </c>
      <c r="C5" s="2314" t="s">
        <v>1544</v>
      </c>
      <c r="D5" s="2314" t="s">
        <v>1543</v>
      </c>
      <c r="E5" s="2314" t="s">
        <v>1542</v>
      </c>
      <c r="F5" s="2314" t="s">
        <v>1541</v>
      </c>
      <c r="G5" s="2314" t="s">
        <v>1540</v>
      </c>
    </row>
    <row r="6" spans="1:13" s="2" customFormat="1" ht="13.5" customHeight="1" x14ac:dyDescent="0.25">
      <c r="A6" s="2315"/>
      <c r="B6" s="2319"/>
      <c r="C6" s="2314"/>
      <c r="D6" s="2314"/>
      <c r="E6" s="2314"/>
      <c r="F6" s="2314"/>
      <c r="G6" s="2314"/>
    </row>
    <row r="7" spans="1:13" s="2" customFormat="1" ht="13.5" customHeight="1" x14ac:dyDescent="0.25">
      <c r="A7" s="2315"/>
      <c r="B7" s="2319"/>
      <c r="C7" s="2314"/>
      <c r="D7" s="2314"/>
      <c r="E7" s="2314"/>
      <c r="F7" s="2314"/>
      <c r="G7" s="2314"/>
    </row>
    <row r="8" spans="1:13" s="2" customFormat="1" ht="13.5" customHeight="1" x14ac:dyDescent="0.25">
      <c r="A8" s="2315"/>
      <c r="B8" s="2319"/>
      <c r="C8" s="2314"/>
      <c r="D8" s="2320"/>
      <c r="E8" s="2320"/>
      <c r="F8" s="2314"/>
      <c r="G8" s="2314"/>
    </row>
    <row r="9" spans="1:13" s="2" customFormat="1" ht="13.5" customHeight="1" x14ac:dyDescent="0.25">
      <c r="A9" s="2315"/>
      <c r="B9" s="2319"/>
      <c r="C9" s="2314"/>
      <c r="D9" s="2320"/>
      <c r="E9" s="2320"/>
      <c r="F9" s="2314"/>
      <c r="G9" s="2314"/>
    </row>
    <row r="10" spans="1:13" s="2" customFormat="1" ht="13.5" customHeight="1" x14ac:dyDescent="0.25">
      <c r="A10" s="2315"/>
      <c r="B10" s="2315" t="s">
        <v>49</v>
      </c>
      <c r="C10" s="2315"/>
      <c r="D10" s="2315"/>
      <c r="E10" s="2315"/>
      <c r="F10" s="2316" t="s">
        <v>1499</v>
      </c>
      <c r="G10" s="2316"/>
    </row>
    <row r="11" spans="1:13" s="2" customFormat="1" ht="7.5" customHeight="1" x14ac:dyDescent="0.25">
      <c r="A11" s="888"/>
      <c r="B11" s="1658"/>
      <c r="C11" s="1658"/>
      <c r="D11" s="1658"/>
      <c r="E11" s="1658"/>
      <c r="F11" s="1658"/>
      <c r="G11" s="1658"/>
      <c r="H11" s="1649"/>
      <c r="J11" s="1665"/>
      <c r="K11" s="1665"/>
      <c r="L11" s="1665"/>
      <c r="M11" s="1665"/>
    </row>
    <row r="12" spans="1:13" s="2" customFormat="1" ht="15" customHeight="1" x14ac:dyDescent="0.25">
      <c r="A12" s="895">
        <v>2011</v>
      </c>
      <c r="B12" s="1658">
        <v>25871</v>
      </c>
      <c r="C12" s="1658">
        <v>3424615</v>
      </c>
      <c r="D12" s="1658">
        <v>5059680</v>
      </c>
      <c r="E12" s="1658">
        <v>8484295</v>
      </c>
      <c r="F12" s="1658">
        <v>55721268</v>
      </c>
      <c r="G12" s="1660">
        <v>16.3</v>
      </c>
      <c r="H12" s="1649"/>
      <c r="J12" s="1665"/>
      <c r="K12" s="1665"/>
      <c r="L12" s="1665"/>
      <c r="M12" s="1665"/>
    </row>
    <row r="13" spans="1:13" s="2" customFormat="1" ht="15" customHeight="1" x14ac:dyDescent="0.25">
      <c r="A13" s="895">
        <v>2012</v>
      </c>
      <c r="B13" s="1658">
        <v>27566</v>
      </c>
      <c r="C13" s="1658">
        <v>3450148</v>
      </c>
      <c r="D13" s="1658">
        <v>5281141</v>
      </c>
      <c r="E13" s="1658">
        <v>8731289</v>
      </c>
      <c r="F13" s="1658">
        <v>65579424</v>
      </c>
      <c r="G13" s="1660">
        <v>19</v>
      </c>
      <c r="H13" s="1649"/>
      <c r="J13" s="1665"/>
      <c r="K13" s="1665"/>
      <c r="L13" s="1665"/>
      <c r="M13" s="1665"/>
    </row>
    <row r="14" spans="1:13" s="2" customFormat="1" ht="13.5" customHeight="1" x14ac:dyDescent="0.25">
      <c r="A14" s="895">
        <v>2013</v>
      </c>
      <c r="B14" s="1658">
        <v>29385</v>
      </c>
      <c r="C14" s="1658">
        <v>3784874</v>
      </c>
      <c r="D14" s="1658">
        <v>5096097</v>
      </c>
      <c r="E14" s="1658">
        <v>8880971</v>
      </c>
      <c r="F14" s="1658">
        <v>60011339</v>
      </c>
      <c r="G14" s="1660">
        <v>15.9</v>
      </c>
      <c r="H14" s="1649"/>
      <c r="J14" s="1665"/>
      <c r="K14" s="1665"/>
      <c r="L14" s="1665"/>
      <c r="M14" s="1665"/>
    </row>
    <row r="15" spans="1:13" s="2" customFormat="1" ht="13.5" customHeight="1" x14ac:dyDescent="0.25">
      <c r="A15" s="895">
        <v>2014</v>
      </c>
      <c r="B15" s="1658">
        <v>29666</v>
      </c>
      <c r="C15" s="1658">
        <v>4303051</v>
      </c>
      <c r="D15" s="1658">
        <v>6426529</v>
      </c>
      <c r="E15" s="1658">
        <v>10729580</v>
      </c>
      <c r="F15" s="1658">
        <v>70470309</v>
      </c>
      <c r="G15" s="1660">
        <v>16.399999999999999</v>
      </c>
      <c r="H15" s="1649"/>
      <c r="J15" s="1665"/>
      <c r="K15" s="1665"/>
      <c r="L15" s="1665"/>
      <c r="M15" s="1665"/>
    </row>
    <row r="16" spans="1:13" s="2" customFormat="1" ht="13.5" customHeight="1" x14ac:dyDescent="0.25">
      <c r="A16" s="895">
        <v>2015</v>
      </c>
      <c r="B16" s="1658">
        <v>28466</v>
      </c>
      <c r="C16" s="1658">
        <v>3866197</v>
      </c>
      <c r="D16" s="1658">
        <v>8620327</v>
      </c>
      <c r="E16" s="1658">
        <v>12486524</v>
      </c>
      <c r="F16" s="1658">
        <v>59596129</v>
      </c>
      <c r="G16" s="1660">
        <v>15.4</v>
      </c>
      <c r="H16" s="1649"/>
      <c r="J16" s="1665"/>
      <c r="K16" s="1665"/>
      <c r="L16" s="1665"/>
      <c r="M16" s="1665"/>
    </row>
    <row r="17" spans="1:14" s="2" customFormat="1" ht="13.5" customHeight="1" x14ac:dyDescent="0.25">
      <c r="A17" s="895">
        <v>2016</v>
      </c>
      <c r="B17" s="1658">
        <v>32182</v>
      </c>
      <c r="C17" s="1658">
        <v>4877528</v>
      </c>
      <c r="D17" s="1658">
        <v>9955317</v>
      </c>
      <c r="E17" s="1658">
        <v>14832845</v>
      </c>
      <c r="F17" s="1658">
        <v>84987511</v>
      </c>
      <c r="G17" s="1660">
        <v>17.399999999999999</v>
      </c>
      <c r="H17" s="1649"/>
      <c r="J17" s="1665"/>
      <c r="K17" s="1665"/>
      <c r="L17" s="1665"/>
      <c r="M17" s="1665"/>
    </row>
    <row r="18" spans="1:14" s="2" customFormat="1" ht="13.5" customHeight="1" x14ac:dyDescent="0.25">
      <c r="A18" s="895">
        <v>2017</v>
      </c>
      <c r="B18" s="1658">
        <v>33403.999999999985</v>
      </c>
      <c r="C18" s="1658">
        <v>4924983.0000000037</v>
      </c>
      <c r="D18" s="1658">
        <v>10482248.000000002</v>
      </c>
      <c r="E18" s="1658">
        <v>15407230.999999996</v>
      </c>
      <c r="F18" s="1658">
        <v>82910907.000000015</v>
      </c>
      <c r="G18" s="1660">
        <v>16.8</v>
      </c>
      <c r="H18" s="1649"/>
      <c r="J18" s="1665"/>
      <c r="K18" s="1665"/>
      <c r="L18" s="1665"/>
      <c r="M18" s="1665"/>
    </row>
    <row r="19" spans="1:14" s="2" customFormat="1" ht="13.5" customHeight="1" x14ac:dyDescent="0.25">
      <c r="A19" s="895">
        <v>2018</v>
      </c>
      <c r="B19" s="1658">
        <v>36620.000000000015</v>
      </c>
      <c r="C19" s="1658">
        <v>5546726.9999999963</v>
      </c>
      <c r="D19" s="1658">
        <v>11326889.000000004</v>
      </c>
      <c r="E19" s="1658">
        <v>16873616.000000011</v>
      </c>
      <c r="F19" s="1658">
        <v>109010597.99999997</v>
      </c>
      <c r="G19" s="1660">
        <v>19.653139229675482</v>
      </c>
      <c r="H19" s="1649"/>
      <c r="J19" s="1665"/>
      <c r="K19" s="1665"/>
      <c r="L19" s="1665"/>
      <c r="M19" s="1665"/>
    </row>
    <row r="20" spans="1:14" s="2" customFormat="1" ht="13.5" customHeight="1" x14ac:dyDescent="0.25">
      <c r="A20" s="895">
        <v>2019</v>
      </c>
      <c r="B20" s="1658">
        <v>37049.000000000015</v>
      </c>
      <c r="C20" s="1658">
        <v>6037821.9999999963</v>
      </c>
      <c r="D20" s="1658">
        <v>10888589.000000004</v>
      </c>
      <c r="E20" s="1658">
        <v>16926411.000000004</v>
      </c>
      <c r="F20" s="1658">
        <v>125314014.00000012</v>
      </c>
      <c r="G20" s="1660">
        <v>20.8</v>
      </c>
      <c r="H20" s="1649"/>
      <c r="J20" s="1665"/>
      <c r="K20" s="1665"/>
      <c r="L20" s="1665"/>
      <c r="M20" s="1665"/>
    </row>
    <row r="21" spans="1:14" s="2" customFormat="1" ht="16.5" customHeight="1" x14ac:dyDescent="0.25">
      <c r="A21" s="1651">
        <v>2020</v>
      </c>
      <c r="B21" s="1658"/>
      <c r="C21" s="1658"/>
      <c r="D21" s="1658"/>
      <c r="E21" s="1658"/>
      <c r="F21" s="1658"/>
      <c r="G21" s="1658"/>
      <c r="H21" s="1649"/>
      <c r="J21" s="1665"/>
      <c r="K21" s="1665"/>
      <c r="L21" s="1665"/>
      <c r="M21" s="1665"/>
    </row>
    <row r="22" spans="1:14" s="2" customFormat="1" ht="13.5" customHeight="1" x14ac:dyDescent="0.25">
      <c r="A22" s="1425" t="s">
        <v>1539</v>
      </c>
      <c r="B22" s="1664">
        <f>B24+B32+B34</f>
        <v>14950.999999999998</v>
      </c>
      <c r="C22" s="1664">
        <f>C24+C32+C34</f>
        <v>1401635.9999999995</v>
      </c>
      <c r="D22" s="1664">
        <f>D24+D32+D34</f>
        <v>1115392</v>
      </c>
      <c r="E22" s="1664">
        <f>E24+E32+E34</f>
        <v>2517027.9999999991</v>
      </c>
      <c r="F22" s="1664">
        <f>F24+F32+F34</f>
        <v>24920053.999999963</v>
      </c>
      <c r="G22" s="1663">
        <f>+F22/C22</f>
        <v>17.779262233561333</v>
      </c>
      <c r="H22" s="1656"/>
      <c r="I22" s="1656"/>
      <c r="J22" s="1656"/>
      <c r="K22" s="1656"/>
      <c r="L22" s="1656"/>
      <c r="M22" s="1656"/>
      <c r="N22" s="1654"/>
    </row>
    <row r="23" spans="1:14" s="2" customFormat="1" ht="13.5" customHeight="1" x14ac:dyDescent="0.25">
      <c r="A23" s="888"/>
      <c r="B23" s="1658"/>
      <c r="C23" s="1658"/>
      <c r="D23" s="1658"/>
      <c r="E23" s="1658"/>
      <c r="F23" s="1658"/>
      <c r="G23" s="1658">
        <v>0</v>
      </c>
      <c r="H23" s="1656"/>
      <c r="I23" s="1656"/>
      <c r="J23" s="1658"/>
      <c r="K23" s="1658"/>
      <c r="L23" s="1658"/>
      <c r="M23" s="1658"/>
      <c r="N23" s="1658"/>
    </row>
    <row r="24" spans="1:14" s="2" customFormat="1" ht="13.5" customHeight="1" x14ac:dyDescent="0.25">
      <c r="A24" s="890" t="s">
        <v>899</v>
      </c>
      <c r="B24" s="1656">
        <f>SUM(B26:B30)</f>
        <v>14277.999999999998</v>
      </c>
      <c r="C24" s="1656">
        <f>SUM(C26:C30)</f>
        <v>1366011.9999999995</v>
      </c>
      <c r="D24" s="1656">
        <f>SUM(D26:D30)</f>
        <v>1081649</v>
      </c>
      <c r="E24" s="1656">
        <f>SUM(E26:E30)</f>
        <v>2447660.9999999991</v>
      </c>
      <c r="F24" s="1656">
        <f>SUM(F26:F30)</f>
        <v>24625722.999999963</v>
      </c>
      <c r="G24" s="1654">
        <f>+F24/C24</f>
        <v>18.027457299057382</v>
      </c>
      <c r="H24" s="1656"/>
      <c r="I24" s="1656"/>
      <c r="J24" s="1656"/>
      <c r="K24" s="1656"/>
      <c r="L24" s="1656"/>
      <c r="M24" s="1656"/>
      <c r="N24" s="1654"/>
    </row>
    <row r="25" spans="1:14" s="2" customFormat="1" ht="13.5" customHeight="1" x14ac:dyDescent="0.25">
      <c r="A25" s="888"/>
      <c r="B25" s="1658"/>
      <c r="C25" s="1658"/>
      <c r="D25" s="1658"/>
      <c r="E25" s="1658"/>
      <c r="F25" s="1658"/>
      <c r="G25" s="1654"/>
      <c r="H25" s="1656"/>
      <c r="I25" s="1656"/>
      <c r="J25" s="1658"/>
      <c r="K25" s="1658"/>
      <c r="L25" s="1658"/>
      <c r="M25" s="1658"/>
      <c r="N25" s="1658"/>
    </row>
    <row r="26" spans="1:14" s="2" customFormat="1" ht="13.5" customHeight="1" x14ac:dyDescent="0.25">
      <c r="A26" s="895" t="s">
        <v>943</v>
      </c>
      <c r="B26" s="1661">
        <v>3537.0000000000018</v>
      </c>
      <c r="C26" s="1661">
        <v>348619.99999999977</v>
      </c>
      <c r="D26" s="1662">
        <v>476929.99999999983</v>
      </c>
      <c r="E26" s="1662">
        <v>825549.99999999919</v>
      </c>
      <c r="F26" s="1662">
        <v>4621142.9999999935</v>
      </c>
      <c r="G26" s="1660">
        <f>+F26/C26</f>
        <v>13.255530376914683</v>
      </c>
      <c r="H26" s="1656"/>
      <c r="I26" s="1656"/>
      <c r="J26" s="1661"/>
      <c r="K26" s="1662"/>
      <c r="L26" s="1662"/>
      <c r="M26" s="1662"/>
      <c r="N26" s="1660"/>
    </row>
    <row r="27" spans="1:14" s="2" customFormat="1" ht="13.5" customHeight="1" x14ac:dyDescent="0.25">
      <c r="A27" s="895" t="s">
        <v>934</v>
      </c>
      <c r="B27" s="1661">
        <v>3502.0000000000009</v>
      </c>
      <c r="C27" s="1661">
        <v>177373.99999999991</v>
      </c>
      <c r="D27" s="1662">
        <v>262625.99999999988</v>
      </c>
      <c r="E27" s="1662">
        <v>439999.99999999959</v>
      </c>
      <c r="F27" s="1662">
        <v>1627824.0000000009</v>
      </c>
      <c r="G27" s="1660">
        <f>+F27/C27</f>
        <v>9.1773540654210972</v>
      </c>
      <c r="H27" s="1656"/>
      <c r="I27" s="1656"/>
      <c r="J27" s="1661"/>
      <c r="K27" s="1662"/>
      <c r="L27" s="1662"/>
      <c r="M27" s="1662"/>
      <c r="N27" s="1660"/>
    </row>
    <row r="28" spans="1:14" s="2" customFormat="1" ht="13.5" customHeight="1" x14ac:dyDescent="0.25">
      <c r="A28" s="895" t="s">
        <v>1219</v>
      </c>
      <c r="B28" s="1661">
        <v>5780.9999999999955</v>
      </c>
      <c r="C28" s="1661">
        <v>755724</v>
      </c>
      <c r="D28" s="1662">
        <v>221226.00000000023</v>
      </c>
      <c r="E28" s="1662">
        <v>976950.00000000035</v>
      </c>
      <c r="F28" s="1662">
        <v>17415311.99999997</v>
      </c>
      <c r="G28" s="1660">
        <f>+F28/C28</f>
        <v>23.044540070184315</v>
      </c>
      <c r="H28" s="1656"/>
      <c r="I28" s="1656"/>
      <c r="J28" s="1661"/>
      <c r="K28" s="1662"/>
      <c r="L28" s="1662"/>
      <c r="M28" s="1662"/>
      <c r="N28" s="1660"/>
    </row>
    <row r="29" spans="1:14" s="2" customFormat="1" ht="13.5" customHeight="1" x14ac:dyDescent="0.25">
      <c r="A29" s="895" t="s">
        <v>924</v>
      </c>
      <c r="B29" s="1661">
        <v>848.00000000000045</v>
      </c>
      <c r="C29" s="1661">
        <v>24296.000000000018</v>
      </c>
      <c r="D29" s="1662">
        <v>69378.999999999971</v>
      </c>
      <c r="E29" s="1662">
        <v>93674.999999999942</v>
      </c>
      <c r="F29" s="1662">
        <v>214429</v>
      </c>
      <c r="G29" s="1660">
        <f>+F29/C29</f>
        <v>8.825691471847211</v>
      </c>
      <c r="H29" s="1656"/>
      <c r="I29" s="1656"/>
      <c r="J29" s="1661"/>
      <c r="K29" s="1662"/>
      <c r="L29" s="1662"/>
      <c r="M29" s="1662"/>
      <c r="N29" s="1660"/>
    </row>
    <row r="30" spans="1:14" s="2" customFormat="1" ht="13.5" customHeight="1" x14ac:dyDescent="0.25">
      <c r="A30" s="895" t="s">
        <v>918</v>
      </c>
      <c r="B30" s="1661">
        <v>609.99999999999977</v>
      </c>
      <c r="C30" s="1661">
        <v>59997.999999999985</v>
      </c>
      <c r="D30" s="1661">
        <v>51488.000000000015</v>
      </c>
      <c r="E30" s="1661">
        <v>111486.00000000001</v>
      </c>
      <c r="F30" s="1661">
        <v>747014.99999999965</v>
      </c>
      <c r="G30" s="1660">
        <f>+F30/C30</f>
        <v>12.450665022167403</v>
      </c>
      <c r="H30" s="1656"/>
      <c r="I30" s="1656"/>
      <c r="J30" s="1661"/>
      <c r="K30" s="1661"/>
      <c r="L30" s="1661"/>
      <c r="M30" s="1661"/>
      <c r="N30" s="1660"/>
    </row>
    <row r="31" spans="1:14" s="2" customFormat="1" ht="13.5" customHeight="1" x14ac:dyDescent="0.25">
      <c r="A31" s="1659"/>
      <c r="B31" s="1658"/>
      <c r="C31" s="1658"/>
      <c r="D31" s="1658"/>
      <c r="E31" s="1658"/>
      <c r="F31" s="1658"/>
      <c r="G31" s="1654"/>
      <c r="H31" s="1656"/>
      <c r="I31" s="1656"/>
      <c r="J31" s="1658"/>
      <c r="K31" s="1658"/>
      <c r="L31" s="1658"/>
      <c r="M31" s="1658"/>
      <c r="N31" s="1658"/>
    </row>
    <row r="32" spans="1:14" s="2" customFormat="1" ht="13.5" customHeight="1" x14ac:dyDescent="0.25">
      <c r="A32" s="890" t="s">
        <v>952</v>
      </c>
      <c r="B32" s="1656">
        <v>227.99999999999994</v>
      </c>
      <c r="C32" s="1656">
        <v>10700.999999999998</v>
      </c>
      <c r="D32" s="1656">
        <v>16828.999999999996</v>
      </c>
      <c r="E32" s="1656">
        <v>27529.999999999993</v>
      </c>
      <c r="F32" s="1656">
        <v>76630.000000000015</v>
      </c>
      <c r="G32" s="1654">
        <f>+F32/C32</f>
        <v>7.1610129894402421</v>
      </c>
      <c r="H32" s="1656"/>
      <c r="I32" s="1656"/>
      <c r="J32" s="1656"/>
      <c r="K32" s="1656"/>
      <c r="L32" s="1656"/>
      <c r="M32" s="1656"/>
      <c r="N32" s="1654"/>
    </row>
    <row r="33" spans="1:14" s="2" customFormat="1" ht="13.5" customHeight="1" x14ac:dyDescent="0.25">
      <c r="A33" s="1659"/>
      <c r="G33" s="1654"/>
      <c r="H33" s="1656"/>
      <c r="I33" s="1656"/>
      <c r="N33" s="1658"/>
    </row>
    <row r="34" spans="1:14" s="2" customFormat="1" ht="13.5" customHeight="1" x14ac:dyDescent="0.25">
      <c r="A34" s="890" t="s">
        <v>871</v>
      </c>
      <c r="B34" s="1657">
        <v>445</v>
      </c>
      <c r="C34" s="1656">
        <v>24922.999999999996</v>
      </c>
      <c r="D34" s="1655">
        <v>16914</v>
      </c>
      <c r="E34" s="1655">
        <v>41837.000000000007</v>
      </c>
      <c r="F34" s="1655">
        <v>217700.99999999994</v>
      </c>
      <c r="G34" s="1654">
        <f>+F34/C34</f>
        <v>8.7349436263692155</v>
      </c>
      <c r="H34" s="1656"/>
      <c r="I34" s="1656"/>
      <c r="J34" s="1655"/>
      <c r="K34" s="1655"/>
      <c r="L34" s="1655"/>
      <c r="M34" s="1655"/>
      <c r="N34" s="1654"/>
    </row>
    <row r="35" spans="1:14" s="2" customFormat="1" ht="16.5" customHeight="1" thickBot="1" x14ac:dyDescent="0.3">
      <c r="A35" s="1653"/>
      <c r="B35" s="1652"/>
      <c r="C35" s="1652"/>
      <c r="D35" s="1652"/>
      <c r="E35" s="1652"/>
      <c r="F35" s="1652"/>
      <c r="G35" s="1652"/>
      <c r="H35" s="1649"/>
    </row>
    <row r="36" spans="1:14" s="2" customFormat="1" ht="4.5" customHeight="1" thickTop="1" x14ac:dyDescent="0.25">
      <c r="A36" s="1651"/>
      <c r="B36" s="1650"/>
      <c r="C36" s="1650"/>
      <c r="D36" s="1650"/>
      <c r="E36" s="1650"/>
      <c r="F36" s="1650"/>
      <c r="G36" s="1650"/>
      <c r="H36" s="1649"/>
    </row>
    <row r="37" spans="1:14" s="1646" customFormat="1" ht="12.75" customHeight="1" x14ac:dyDescent="0.25">
      <c r="A37" s="1648" t="s">
        <v>1538</v>
      </c>
      <c r="B37" s="1648"/>
      <c r="C37" s="1648"/>
      <c r="D37" s="1648"/>
      <c r="E37" s="1648"/>
      <c r="K37" s="1647"/>
    </row>
    <row r="38" spans="1:14" ht="7.5" customHeight="1" x14ac:dyDescent="0.25"/>
    <row r="39" spans="1:14" ht="13.5" customHeight="1" x14ac:dyDescent="0.25">
      <c r="A39" s="1487" t="s">
        <v>280</v>
      </c>
    </row>
    <row r="40" spans="1:14" ht="13.5" customHeight="1" x14ac:dyDescent="0.25">
      <c r="A40" s="1645" t="s">
        <v>1537</v>
      </c>
    </row>
    <row r="41" spans="1:14" ht="13.5" customHeight="1" x14ac:dyDescent="0.25">
      <c r="A41" s="1645" t="s">
        <v>1536</v>
      </c>
    </row>
    <row r="42" spans="1:14" ht="13.5" customHeight="1" x14ac:dyDescent="0.25">
      <c r="A42" s="1645" t="s">
        <v>1535</v>
      </c>
    </row>
    <row r="43" spans="1:14" ht="13.5" customHeight="1" x14ac:dyDescent="0.25">
      <c r="A43" s="1645" t="s">
        <v>1534</v>
      </c>
    </row>
    <row r="44" spans="1:14" ht="13.5" customHeight="1" x14ac:dyDescent="0.25">
      <c r="A44" s="1645" t="s">
        <v>1533</v>
      </c>
    </row>
    <row r="45" spans="1:14" ht="13.5" customHeight="1" x14ac:dyDescent="0.25">
      <c r="A45" s="1645" t="s">
        <v>1532</v>
      </c>
    </row>
    <row r="46" spans="1:14" ht="13.5" customHeight="1" x14ac:dyDescent="0.25"/>
    <row r="47" spans="1:14" ht="13.5" customHeight="1" x14ac:dyDescent="0.25"/>
    <row r="49" ht="10.5" customHeight="1" x14ac:dyDescent="0.25"/>
  </sheetData>
  <mergeCells count="11">
    <mergeCell ref="G5:G9"/>
    <mergeCell ref="A5:A10"/>
    <mergeCell ref="B10:E10"/>
    <mergeCell ref="F10:G10"/>
    <mergeCell ref="A2:G2"/>
    <mergeCell ref="A3:G3"/>
    <mergeCell ref="B5:B9"/>
    <mergeCell ref="C5:C9"/>
    <mergeCell ref="D5:D9"/>
    <mergeCell ref="E5:E9"/>
    <mergeCell ref="F5:F9"/>
  </mergeCells>
  <hyperlinks>
    <hyperlink ref="A40" r:id="rId1" display="http://www.ine.pt/xurl/ind/0007575" xr:uid="{E08099A7-3242-47A0-AAF5-03B894FC65C4}"/>
    <hyperlink ref="A41" r:id="rId2" display="http://www.ine.pt/xurl/ind/0007576" xr:uid="{A8028E2D-C5F2-41D4-9ADF-3243F1BCABB2}"/>
    <hyperlink ref="A42" r:id="rId3" display="http://www.ine.pt/xurl/ind/0007577" xr:uid="{8CFDE68C-70CE-4F5C-B4D4-A6C15A3E7810}"/>
    <hyperlink ref="A43" r:id="rId4" display="http://www.ine.pt/xurl/ind/0007578" xr:uid="{5C294C71-CC61-4B00-8762-57E868A1C9B2}"/>
    <hyperlink ref="A44" r:id="rId5" display="http://www.ine.pt/xurl/ind/0007579" xr:uid="{B404ACB3-E6C4-42AE-94AE-0277A189ACB7}"/>
    <hyperlink ref="A45" r:id="rId6" display="https://www.ine.pt/xportal/xmain?xpid=INE&amp;xpgid=ine_indicadores&amp;indOcorrCod=0010312&amp;xlang=pt&amp;contexto=bd&amp;selTab=tab2" xr:uid="{32B1DAAC-5D8E-4549-BD07-219A729E66EF}"/>
    <hyperlink ref="A1" location="Índice!A1" display="Voltar ao índice" xr:uid="{D84FC6C8-ADD6-4162-A364-D02B8E9B501F}"/>
  </hyperlinks>
  <pageMargins left="0.78740157480314965" right="0.78740157480314965" top="1.1811023622047243" bottom="0.78740157480314965" header="0" footer="0"/>
  <pageSetup paperSize="9" orientation="portrait" verticalDpi="2400" r:id="rId7"/>
  <headerFooter alignWithMargins="0"/>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FBF8AD-754D-4425-90B4-AA9FA4A7024C}">
  <dimension ref="A1:N35"/>
  <sheetViews>
    <sheetView showGridLines="0" zoomScaleNormal="100" zoomScaleSheetLayoutView="100" workbookViewId="0">
      <selection activeCell="A2" sqref="A2"/>
    </sheetView>
  </sheetViews>
  <sheetFormatPr defaultRowHeight="12.75" x14ac:dyDescent="0.25"/>
  <cols>
    <col min="1" max="1" width="22.85546875" style="1487" customWidth="1"/>
    <col min="2" max="2" width="8.85546875" style="1487" customWidth="1"/>
    <col min="3" max="3" width="10.7109375" style="1487" customWidth="1"/>
    <col min="4" max="4" width="11.140625" style="1487" customWidth="1"/>
    <col min="5" max="5" width="11.28515625" style="1487" customWidth="1"/>
    <col min="6" max="6" width="11.140625" style="1487" customWidth="1"/>
    <col min="7" max="7" width="11" style="1487" customWidth="1"/>
    <col min="8" max="8" width="8.7109375" style="1487" customWidth="1"/>
    <col min="9" max="16384" width="9.140625" style="1487"/>
  </cols>
  <sheetData>
    <row r="1" spans="1:14" ht="15" customHeight="1" x14ac:dyDescent="0.25">
      <c r="A1" s="2027" t="s">
        <v>1926</v>
      </c>
    </row>
    <row r="2" spans="1:14" s="1666" customFormat="1" ht="15" customHeight="1" x14ac:dyDescent="0.25">
      <c r="A2" s="2244" t="s">
        <v>1556</v>
      </c>
      <c r="B2" s="2244"/>
      <c r="C2" s="2244"/>
      <c r="D2" s="2244"/>
      <c r="E2" s="2244"/>
      <c r="F2" s="2244"/>
      <c r="G2" s="2244"/>
    </row>
    <row r="3" spans="1:14" s="1666" customFormat="1" ht="33" customHeight="1" x14ac:dyDescent="0.25">
      <c r="A3" s="2245" t="s">
        <v>1555</v>
      </c>
      <c r="B3" s="2245"/>
      <c r="C3" s="2245"/>
      <c r="D3" s="2245"/>
      <c r="E3" s="2245"/>
      <c r="F3" s="2245"/>
      <c r="G3" s="2245"/>
    </row>
    <row r="4" spans="1:14" s="1666" customFormat="1" ht="15" customHeight="1" x14ac:dyDescent="0.25">
      <c r="A4" s="1413">
        <v>2020</v>
      </c>
      <c r="B4" s="1414"/>
      <c r="C4" s="1414"/>
      <c r="D4" s="1414"/>
      <c r="E4" s="1414"/>
      <c r="F4" s="1414"/>
      <c r="G4" s="1414"/>
      <c r="H4" s="1412"/>
    </row>
    <row r="5" spans="1:14" s="1666" customFormat="1" ht="13.5" customHeight="1" x14ac:dyDescent="0.25">
      <c r="A5" s="2248" t="s">
        <v>752</v>
      </c>
      <c r="B5" s="2249" t="s">
        <v>1554</v>
      </c>
      <c r="C5" s="2322" t="s">
        <v>1553</v>
      </c>
      <c r="D5" s="2322" t="s">
        <v>1552</v>
      </c>
      <c r="E5" s="2322" t="s">
        <v>1551</v>
      </c>
      <c r="F5" s="2322" t="s">
        <v>1550</v>
      </c>
      <c r="G5" s="2322" t="s">
        <v>1549</v>
      </c>
    </row>
    <row r="6" spans="1:14" s="1666" customFormat="1" ht="13.5" customHeight="1" x14ac:dyDescent="0.25">
      <c r="A6" s="2248"/>
      <c r="B6" s="2249"/>
      <c r="C6" s="2322"/>
      <c r="D6" s="2322"/>
      <c r="E6" s="2322"/>
      <c r="F6" s="2322"/>
      <c r="G6" s="2322"/>
    </row>
    <row r="7" spans="1:14" s="1666" customFormat="1" ht="13.5" customHeight="1" x14ac:dyDescent="0.25">
      <c r="A7" s="2248"/>
      <c r="B7" s="2249"/>
      <c r="C7" s="2322"/>
      <c r="D7" s="2322"/>
      <c r="E7" s="2322"/>
      <c r="F7" s="2322"/>
      <c r="G7" s="2322"/>
    </row>
    <row r="8" spans="1:14" s="1666" customFormat="1" ht="13.5" customHeight="1" x14ac:dyDescent="0.25">
      <c r="A8" s="2248"/>
      <c r="B8" s="2249"/>
      <c r="C8" s="2322"/>
      <c r="D8" s="2250"/>
      <c r="E8" s="2250"/>
      <c r="F8" s="2322"/>
      <c r="G8" s="2322"/>
    </row>
    <row r="9" spans="1:14" s="1666" customFormat="1" ht="13.5" customHeight="1" x14ac:dyDescent="0.25">
      <c r="A9" s="2248"/>
      <c r="B9" s="2249"/>
      <c r="C9" s="2322"/>
      <c r="D9" s="2250"/>
      <c r="E9" s="2250"/>
      <c r="F9" s="2322"/>
      <c r="G9" s="2322"/>
    </row>
    <row r="10" spans="1:14" s="1666" customFormat="1" ht="13.5" customHeight="1" x14ac:dyDescent="0.25">
      <c r="A10" s="2248"/>
      <c r="B10" s="2248" t="s">
        <v>49</v>
      </c>
      <c r="C10" s="2248"/>
      <c r="D10" s="2248"/>
      <c r="E10" s="2248"/>
      <c r="F10" s="2321" t="s">
        <v>1499</v>
      </c>
      <c r="G10" s="2321"/>
    </row>
    <row r="11" spans="1:14" s="1666" customFormat="1" ht="7.5" customHeight="1" x14ac:dyDescent="0.25">
      <c r="A11" s="1414"/>
      <c r="B11" s="1403"/>
      <c r="C11" s="1403"/>
      <c r="D11" s="1403"/>
      <c r="E11" s="1403"/>
      <c r="F11" s="1403"/>
      <c r="G11" s="1403"/>
      <c r="H11" s="1412"/>
    </row>
    <row r="12" spans="1:14" s="1666" customFormat="1" ht="15" customHeight="1" x14ac:dyDescent="0.25">
      <c r="A12" s="1204" t="s">
        <v>1539</v>
      </c>
      <c r="B12" s="1406">
        <f>B14+B22+B24</f>
        <v>5508</v>
      </c>
      <c r="C12" s="1406">
        <f>C14+C22+C24</f>
        <v>344410.00000000017</v>
      </c>
      <c r="D12" s="1406">
        <f>D14+D22+D24</f>
        <v>397494.00000000012</v>
      </c>
      <c r="E12" s="1406">
        <f>E14+E22+E24</f>
        <v>741904.00000000012</v>
      </c>
      <c r="F12" s="1406">
        <f>F14+F22+F24</f>
        <v>4454705.0000000019</v>
      </c>
      <c r="G12" s="1669">
        <f>+F12/C12</f>
        <v>12.934307946923724</v>
      </c>
      <c r="H12" s="1406"/>
      <c r="I12" s="1406"/>
      <c r="J12" s="1406"/>
      <c r="K12" s="1406"/>
      <c r="L12" s="1406"/>
      <c r="M12" s="1406"/>
      <c r="N12" s="1669"/>
    </row>
    <row r="13" spans="1:14" s="1666" customFormat="1" ht="11.25" customHeight="1" x14ac:dyDescent="0.25">
      <c r="A13" s="1414"/>
      <c r="B13" s="1403"/>
      <c r="C13" s="1403"/>
      <c r="D13" s="1403"/>
      <c r="E13" s="1403"/>
      <c r="F13" s="1403"/>
      <c r="G13" s="1403"/>
      <c r="H13" s="1406"/>
      <c r="I13" s="1406"/>
      <c r="J13" s="1403"/>
      <c r="K13" s="1403"/>
      <c r="L13" s="1403"/>
      <c r="M13" s="1403"/>
      <c r="N13" s="1403"/>
    </row>
    <row r="14" spans="1:14" s="1666" customFormat="1" ht="13.5" customHeight="1" x14ac:dyDescent="0.25">
      <c r="A14" s="1204" t="s">
        <v>899</v>
      </c>
      <c r="B14" s="1406">
        <f>SUM(B16:B20)</f>
        <v>5291</v>
      </c>
      <c r="C14" s="1406">
        <f>SUM(C16:C20)</f>
        <v>332049.00000000017</v>
      </c>
      <c r="D14" s="1406">
        <f>SUM(D16:D20)</f>
        <v>385118.00000000012</v>
      </c>
      <c r="E14" s="1406">
        <f>SUM(E16:E20)</f>
        <v>717167.00000000012</v>
      </c>
      <c r="F14" s="1406">
        <f>SUM(F16:F20)</f>
        <v>4351797.0000000019</v>
      </c>
      <c r="G14" s="1669">
        <f>+F14/C14</f>
        <v>13.105887986411643</v>
      </c>
      <c r="H14" s="1406"/>
      <c r="I14" s="1406"/>
      <c r="J14" s="1406"/>
      <c r="K14" s="1406"/>
      <c r="L14" s="1406"/>
      <c r="M14" s="1406"/>
      <c r="N14" s="1669"/>
    </row>
    <row r="15" spans="1:14" s="1666" customFormat="1" ht="13.5" customHeight="1" x14ac:dyDescent="0.25">
      <c r="A15" s="1414"/>
      <c r="B15" s="1403"/>
      <c r="C15" s="1403"/>
      <c r="D15" s="1403"/>
      <c r="E15" s="1403"/>
      <c r="F15" s="1403"/>
      <c r="G15" s="1403"/>
      <c r="H15" s="1406"/>
      <c r="I15" s="1406"/>
      <c r="J15" s="1403"/>
      <c r="K15" s="1403"/>
      <c r="L15" s="1403"/>
      <c r="M15" s="1403"/>
      <c r="N15" s="1403"/>
    </row>
    <row r="16" spans="1:14" s="1666" customFormat="1" ht="13.5" customHeight="1" x14ac:dyDescent="0.25">
      <c r="A16" s="1413" t="s">
        <v>943</v>
      </c>
      <c r="B16" s="1403">
        <v>1438.0000000000005</v>
      </c>
      <c r="C16" s="1403">
        <v>79290.999999999985</v>
      </c>
      <c r="D16" s="1672">
        <v>112639.00000000004</v>
      </c>
      <c r="E16" s="1672">
        <v>191930.00000000003</v>
      </c>
      <c r="F16" s="1672">
        <v>612869.99999999895</v>
      </c>
      <c r="G16" s="1410">
        <f>+F16/C16</f>
        <v>7.7293766001185391</v>
      </c>
      <c r="H16" s="1406"/>
      <c r="I16" s="1406"/>
      <c r="J16" s="1403"/>
      <c r="K16" s="1672"/>
      <c r="L16" s="1672"/>
      <c r="M16" s="1672"/>
      <c r="N16" s="1410"/>
    </row>
    <row r="17" spans="1:14" s="1666" customFormat="1" ht="13.5" customHeight="1" x14ac:dyDescent="0.25">
      <c r="A17" s="1413" t="s">
        <v>934</v>
      </c>
      <c r="B17" s="1403">
        <v>1335.9999999999989</v>
      </c>
      <c r="C17" s="1403">
        <v>36174.000000000058</v>
      </c>
      <c r="D17" s="1672">
        <v>138074.00000000009</v>
      </c>
      <c r="E17" s="1672">
        <v>174248.00000000012</v>
      </c>
      <c r="F17" s="1672">
        <v>221289.00000000009</v>
      </c>
      <c r="G17" s="1410">
        <f>+F17/C17</f>
        <v>6.1173494775252868</v>
      </c>
      <c r="H17" s="1406"/>
      <c r="I17" s="1406"/>
      <c r="J17" s="1403"/>
      <c r="K17" s="1672"/>
      <c r="L17" s="1672"/>
      <c r="M17" s="1672"/>
      <c r="N17" s="1410"/>
    </row>
    <row r="18" spans="1:14" s="1666" customFormat="1" ht="13.5" customHeight="1" x14ac:dyDescent="0.25">
      <c r="A18" s="1413" t="s">
        <v>1219</v>
      </c>
      <c r="B18" s="1403">
        <v>2096.0000000000005</v>
      </c>
      <c r="C18" s="1403">
        <v>205258.00000000015</v>
      </c>
      <c r="D18" s="1672">
        <v>97264.000000000029</v>
      </c>
      <c r="E18" s="1672">
        <v>302522</v>
      </c>
      <c r="F18" s="1672">
        <v>3428282.0000000023</v>
      </c>
      <c r="G18" s="1410">
        <f>+F18/C18</f>
        <v>16.702306365647136</v>
      </c>
      <c r="H18" s="1406"/>
      <c r="I18" s="1406"/>
      <c r="J18" s="1403"/>
      <c r="K18" s="1672"/>
      <c r="L18" s="1672"/>
      <c r="M18" s="1672"/>
      <c r="N18" s="1410"/>
    </row>
    <row r="19" spans="1:14" s="1666" customFormat="1" ht="13.5" customHeight="1" x14ac:dyDescent="0.25">
      <c r="A19" s="1413" t="s">
        <v>924</v>
      </c>
      <c r="B19" s="1403">
        <v>279.99999999999977</v>
      </c>
      <c r="C19" s="1403">
        <v>2868.9999999999964</v>
      </c>
      <c r="D19" s="1672">
        <v>28331.000000000011</v>
      </c>
      <c r="E19" s="1672">
        <v>31200.000000000004</v>
      </c>
      <c r="F19" s="1672">
        <v>17804.999999999993</v>
      </c>
      <c r="G19" s="1410">
        <f>+F19/C19</f>
        <v>6.2059951202509636</v>
      </c>
      <c r="H19" s="1406"/>
      <c r="I19" s="1406"/>
      <c r="J19" s="1403"/>
      <c r="K19" s="1672"/>
      <c r="L19" s="1672"/>
      <c r="M19" s="1672"/>
      <c r="N19" s="1410"/>
    </row>
    <row r="20" spans="1:14" s="1666" customFormat="1" ht="13.5" customHeight="1" x14ac:dyDescent="0.25">
      <c r="A20" s="1413" t="s">
        <v>918</v>
      </c>
      <c r="B20" s="1403">
        <v>140.99999999999994</v>
      </c>
      <c r="C20" s="1403">
        <v>8456.9999999999982</v>
      </c>
      <c r="D20" s="1672">
        <v>8809.9999999999964</v>
      </c>
      <c r="E20" s="1672">
        <v>17267.000000000007</v>
      </c>
      <c r="F20" s="1672">
        <v>71551.000000000058</v>
      </c>
      <c r="G20" s="1410">
        <f>+F20/C20</f>
        <v>8.4605652122502164</v>
      </c>
      <c r="H20" s="1406"/>
      <c r="I20" s="1406"/>
      <c r="J20" s="1403"/>
      <c r="K20" s="1672"/>
      <c r="L20" s="1672"/>
      <c r="M20" s="1672"/>
      <c r="N20" s="1410"/>
    </row>
    <row r="21" spans="1:14" s="1666" customFormat="1" ht="13.5" customHeight="1" x14ac:dyDescent="0.25">
      <c r="A21" s="1671"/>
      <c r="C21" s="1403"/>
      <c r="D21" s="1403"/>
      <c r="E21" s="1403"/>
      <c r="F21" s="1403"/>
      <c r="G21" s="1403"/>
      <c r="H21" s="1406"/>
      <c r="I21" s="1406"/>
      <c r="J21" s="1403"/>
      <c r="K21" s="1403"/>
      <c r="L21" s="1403"/>
      <c r="M21" s="1403"/>
      <c r="N21" s="1403"/>
    </row>
    <row r="22" spans="1:14" s="1666" customFormat="1" ht="13.5" customHeight="1" x14ac:dyDescent="0.25">
      <c r="A22" s="1204" t="s">
        <v>952</v>
      </c>
      <c r="B22" s="1406">
        <v>37</v>
      </c>
      <c r="C22" s="1406">
        <v>707.00000000000011</v>
      </c>
      <c r="D22" s="1670">
        <v>5197</v>
      </c>
      <c r="E22" s="1670">
        <v>5904</v>
      </c>
      <c r="F22" s="1670">
        <v>2165</v>
      </c>
      <c r="G22" s="1669">
        <f>+F22/C22</f>
        <v>3.0622347949080617</v>
      </c>
      <c r="H22" s="1406"/>
      <c r="I22" s="1406"/>
      <c r="J22" s="1406"/>
      <c r="K22" s="1670"/>
      <c r="L22" s="1670"/>
      <c r="M22" s="1670"/>
      <c r="N22" s="1669"/>
    </row>
    <row r="23" spans="1:14" s="1666" customFormat="1" ht="13.5" customHeight="1" x14ac:dyDescent="0.25">
      <c r="A23" s="1671"/>
      <c r="B23" s="1406"/>
      <c r="C23" s="1406"/>
      <c r="D23" s="1670"/>
      <c r="E23" s="1670"/>
      <c r="F23" s="1670"/>
      <c r="G23" s="1403"/>
      <c r="H23" s="1406"/>
      <c r="I23" s="1406"/>
      <c r="J23" s="1406"/>
      <c r="K23" s="1670"/>
      <c r="L23" s="1670"/>
      <c r="M23" s="1670"/>
      <c r="N23" s="1403"/>
    </row>
    <row r="24" spans="1:14" s="1666" customFormat="1" ht="13.5" customHeight="1" x14ac:dyDescent="0.25">
      <c r="A24" s="1204" t="s">
        <v>871</v>
      </c>
      <c r="B24" s="1406">
        <v>180.00000000000003</v>
      </c>
      <c r="C24" s="1406">
        <v>11653.999999999998</v>
      </c>
      <c r="D24" s="1670">
        <v>7179.0000000000009</v>
      </c>
      <c r="E24" s="1670">
        <v>18832.999999999996</v>
      </c>
      <c r="F24" s="1670">
        <v>100743.00000000004</v>
      </c>
      <c r="G24" s="1669">
        <f>+F24/C24</f>
        <v>8.6444997425776613</v>
      </c>
      <c r="H24" s="1406"/>
      <c r="I24" s="1406"/>
      <c r="J24" s="1406"/>
      <c r="K24" s="1670"/>
      <c r="L24" s="1670"/>
      <c r="M24" s="1670"/>
      <c r="N24" s="1669"/>
    </row>
    <row r="25" spans="1:14" s="1666" customFormat="1" ht="13.5" customHeight="1" thickBot="1" x14ac:dyDescent="0.3">
      <c r="A25" s="1668"/>
      <c r="B25" s="1667"/>
      <c r="C25" s="1667"/>
      <c r="D25" s="1667"/>
      <c r="E25" s="1667"/>
      <c r="F25" s="1667"/>
      <c r="G25" s="1667"/>
      <c r="H25" s="1412"/>
    </row>
    <row r="26" spans="1:14" s="1389" customFormat="1" ht="14.25" customHeight="1" thickTop="1" x14ac:dyDescent="0.25">
      <c r="A26" s="1392" t="s">
        <v>1548</v>
      </c>
      <c r="B26" s="1392"/>
      <c r="C26" s="1392"/>
      <c r="D26" s="1392"/>
      <c r="E26" s="1392"/>
    </row>
    <row r="27" spans="1:14" ht="7.5" customHeight="1" x14ac:dyDescent="0.25"/>
    <row r="28" spans="1:14" ht="13.5" customHeight="1" x14ac:dyDescent="0.25">
      <c r="A28" s="1487" t="s">
        <v>280</v>
      </c>
    </row>
    <row r="29" spans="1:14" ht="13.5" customHeight="1" x14ac:dyDescent="0.25">
      <c r="A29" s="1645" t="s">
        <v>1537</v>
      </c>
    </row>
    <row r="30" spans="1:14" ht="13.5" customHeight="1" x14ac:dyDescent="0.25">
      <c r="A30" s="1645" t="s">
        <v>1536</v>
      </c>
    </row>
    <row r="31" spans="1:14" ht="13.5" customHeight="1" x14ac:dyDescent="0.25">
      <c r="A31" s="1645" t="s">
        <v>1535</v>
      </c>
    </row>
    <row r="32" spans="1:14" ht="13.5" customHeight="1" x14ac:dyDescent="0.25">
      <c r="A32" s="1645" t="s">
        <v>1534</v>
      </c>
    </row>
    <row r="33" spans="1:1" ht="13.5" customHeight="1" x14ac:dyDescent="0.25">
      <c r="A33" s="1645" t="s">
        <v>1533</v>
      </c>
    </row>
    <row r="34" spans="1:1" ht="13.5" customHeight="1" x14ac:dyDescent="0.25">
      <c r="A34" s="1645" t="s">
        <v>1532</v>
      </c>
    </row>
    <row r="35" spans="1:1" ht="14.25" customHeight="1" x14ac:dyDescent="0.25"/>
  </sheetData>
  <mergeCells count="11">
    <mergeCell ref="A5:A10"/>
    <mergeCell ref="B10:E10"/>
    <mergeCell ref="F10:G10"/>
    <mergeCell ref="A2:G2"/>
    <mergeCell ref="A3:G3"/>
    <mergeCell ref="B5:B9"/>
    <mergeCell ref="C5:C9"/>
    <mergeCell ref="D5:D9"/>
    <mergeCell ref="E5:E9"/>
    <mergeCell ref="F5:F9"/>
    <mergeCell ref="G5:G9"/>
  </mergeCells>
  <hyperlinks>
    <hyperlink ref="A29" r:id="rId1" display="http://www.ine.pt/xurl/ind/0007575" xr:uid="{1EE5C2E4-BA2B-48E8-85AB-722CCE7EE8FD}"/>
    <hyperlink ref="A30" r:id="rId2" display="http://www.ine.pt/xurl/ind/0007576" xr:uid="{E51F7305-C8D7-404F-B075-8BDE27563D82}"/>
    <hyperlink ref="A31" r:id="rId3" display="http://www.ine.pt/xurl/ind/0007577" xr:uid="{02FACEBA-9C6E-40AD-80E7-049BDDAC89A0}"/>
    <hyperlink ref="A32" r:id="rId4" display="http://www.ine.pt/xurl/ind/0007578" xr:uid="{5D54D93B-6BF5-45FC-BDB9-26A933E7F30B}"/>
    <hyperlink ref="A33" r:id="rId5" display="http://www.ine.pt/xurl/ind/0007579" xr:uid="{D2FC504B-34B8-422F-91D4-E7B94B727CAA}"/>
    <hyperlink ref="A34" r:id="rId6" display="https://www.ine.pt/xportal/xmain?xpid=INE&amp;xpgid=ine_indicadores&amp;indOcorrCod=0010312&amp;xlang=pt&amp;contexto=bd&amp;selTab=tab2" xr:uid="{4EA4D65F-81B1-4ED6-B2DF-C9A68A693D85}"/>
    <hyperlink ref="A1" location="Índice!A1" display="Voltar ao índice" xr:uid="{DFE25124-D321-40F3-9EBC-123BBF27AB14}"/>
  </hyperlinks>
  <pageMargins left="0.78740157480314965" right="0.78740157480314965" top="1.1811023622047243" bottom="0.78740157480314965" header="0" footer="0"/>
  <pageSetup paperSize="9" orientation="portrait" horizontalDpi="2400" verticalDpi="2400" r:id="rId7"/>
  <headerFooter alignWithMargins="0"/>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B9E60A-AB23-4091-BCDE-A7560B07D0AE}">
  <dimension ref="A1:N45"/>
  <sheetViews>
    <sheetView showGridLines="0" zoomScaleNormal="100" zoomScaleSheetLayoutView="100" workbookViewId="0">
      <selection activeCell="A2" sqref="A2"/>
    </sheetView>
  </sheetViews>
  <sheetFormatPr defaultRowHeight="12.75" x14ac:dyDescent="0.25"/>
  <cols>
    <col min="1" max="1" width="21.7109375" style="1487" customWidth="1"/>
    <col min="2" max="2" width="8.140625" style="1487" customWidth="1"/>
    <col min="3" max="4" width="11.28515625" style="1487" customWidth="1"/>
    <col min="5" max="5" width="11.85546875" style="1487" customWidth="1"/>
    <col min="6" max="6" width="10.7109375" style="1487" customWidth="1"/>
    <col min="7" max="7" width="11.5703125" style="1487" customWidth="1"/>
    <col min="8" max="8" width="8.7109375" style="1487" customWidth="1"/>
    <col min="9" max="16384" width="9.140625" style="1487"/>
  </cols>
  <sheetData>
    <row r="1" spans="1:14" ht="15" customHeight="1" x14ac:dyDescent="0.25">
      <c r="A1" s="2027" t="s">
        <v>1926</v>
      </c>
    </row>
    <row r="2" spans="1:14" s="1666" customFormat="1" ht="15" customHeight="1" x14ac:dyDescent="0.25">
      <c r="A2" s="2244" t="s">
        <v>1565</v>
      </c>
      <c r="B2" s="2244"/>
      <c r="C2" s="2244"/>
      <c r="D2" s="2244"/>
      <c r="E2" s="2244"/>
      <c r="F2" s="2244"/>
      <c r="G2" s="2244"/>
    </row>
    <row r="3" spans="1:14" s="1666" customFormat="1" ht="33" customHeight="1" x14ac:dyDescent="0.25">
      <c r="A3" s="2245" t="s">
        <v>1564</v>
      </c>
      <c r="B3" s="2245"/>
      <c r="C3" s="2245"/>
      <c r="D3" s="2245"/>
      <c r="E3" s="2245"/>
      <c r="F3" s="2245"/>
      <c r="G3" s="2245"/>
    </row>
    <row r="4" spans="1:14" s="1666" customFormat="1" ht="15" customHeight="1" x14ac:dyDescent="0.25">
      <c r="A4" s="1413">
        <v>2020</v>
      </c>
      <c r="B4" s="1414"/>
      <c r="C4" s="1414"/>
      <c r="D4" s="1414"/>
      <c r="E4" s="1414"/>
      <c r="F4" s="1414"/>
      <c r="G4" s="1414"/>
      <c r="H4" s="1412"/>
    </row>
    <row r="5" spans="1:14" s="1666" customFormat="1" ht="13.5" customHeight="1" x14ac:dyDescent="0.25">
      <c r="A5" s="2248" t="s">
        <v>752</v>
      </c>
      <c r="B5" s="2249" t="s">
        <v>1563</v>
      </c>
      <c r="C5" s="2322" t="s">
        <v>1562</v>
      </c>
      <c r="D5" s="2322" t="s">
        <v>1561</v>
      </c>
      <c r="E5" s="2322" t="s">
        <v>1560</v>
      </c>
      <c r="F5" s="2322" t="s">
        <v>1559</v>
      </c>
      <c r="G5" s="2322" t="s">
        <v>1558</v>
      </c>
    </row>
    <row r="6" spans="1:14" s="1666" customFormat="1" ht="13.5" customHeight="1" x14ac:dyDescent="0.25">
      <c r="A6" s="2248"/>
      <c r="B6" s="2249"/>
      <c r="C6" s="2322"/>
      <c r="D6" s="2322"/>
      <c r="E6" s="2322"/>
      <c r="F6" s="2322"/>
      <c r="G6" s="2322"/>
    </row>
    <row r="7" spans="1:14" s="1666" customFormat="1" ht="13.5" customHeight="1" x14ac:dyDescent="0.25">
      <c r="A7" s="2248"/>
      <c r="B7" s="2249"/>
      <c r="C7" s="2322"/>
      <c r="D7" s="2322"/>
      <c r="E7" s="2322"/>
      <c r="F7" s="2322"/>
      <c r="G7" s="2322"/>
    </row>
    <row r="8" spans="1:14" s="1666" customFormat="1" ht="13.5" customHeight="1" x14ac:dyDescent="0.25">
      <c r="A8" s="2248"/>
      <c r="B8" s="2249"/>
      <c r="C8" s="2322"/>
      <c r="D8" s="2250"/>
      <c r="E8" s="2250"/>
      <c r="F8" s="2322"/>
      <c r="G8" s="2322"/>
    </row>
    <row r="9" spans="1:14" s="1666" customFormat="1" ht="13.5" customHeight="1" x14ac:dyDescent="0.25">
      <c r="A9" s="2248"/>
      <c r="B9" s="2249"/>
      <c r="C9" s="2322"/>
      <c r="D9" s="2250"/>
      <c r="E9" s="2250"/>
      <c r="F9" s="2322"/>
      <c r="G9" s="2322"/>
    </row>
    <row r="10" spans="1:14" s="1666" customFormat="1" ht="13.5" customHeight="1" x14ac:dyDescent="0.25">
      <c r="A10" s="2248"/>
      <c r="B10" s="2248" t="s">
        <v>49</v>
      </c>
      <c r="C10" s="2248"/>
      <c r="D10" s="2248"/>
      <c r="E10" s="2248"/>
      <c r="F10" s="2321" t="s">
        <v>1499</v>
      </c>
      <c r="G10" s="2321"/>
    </row>
    <row r="11" spans="1:14" s="1666" customFormat="1" ht="7.5" customHeight="1" x14ac:dyDescent="0.25">
      <c r="A11" s="1414"/>
      <c r="B11" s="1403"/>
      <c r="C11" s="1403"/>
      <c r="D11" s="1403"/>
      <c r="E11" s="1403"/>
      <c r="F11" s="1403"/>
      <c r="G11" s="1403"/>
      <c r="H11" s="1412"/>
    </row>
    <row r="12" spans="1:14" s="1666" customFormat="1" ht="15" customHeight="1" x14ac:dyDescent="0.25">
      <c r="A12" s="1204" t="s">
        <v>1539</v>
      </c>
      <c r="B12" s="1406">
        <f>B14+B22+B24</f>
        <v>9443.0000000000055</v>
      </c>
      <c r="C12" s="1406">
        <f>C14+C22+C24</f>
        <v>1057226</v>
      </c>
      <c r="D12" s="1406">
        <f>D14+D22+D24</f>
        <v>717898</v>
      </c>
      <c r="E12" s="1406">
        <f>E14+E22+E24</f>
        <v>1775123.9999999986</v>
      </c>
      <c r="F12" s="1406">
        <f>F14+F22+F24</f>
        <v>20465348.999999993</v>
      </c>
      <c r="G12" s="1669">
        <f>+F12/C12</f>
        <v>19.357591470508662</v>
      </c>
      <c r="H12" s="1406"/>
      <c r="I12" s="1406"/>
      <c r="J12" s="1406"/>
      <c r="K12" s="1406"/>
      <c r="L12" s="1406"/>
      <c r="M12" s="1406"/>
      <c r="N12" s="1669"/>
    </row>
    <row r="13" spans="1:14" s="1666" customFormat="1" ht="11.25" customHeight="1" x14ac:dyDescent="0.25">
      <c r="A13" s="1414"/>
      <c r="B13" s="1403"/>
      <c r="C13" s="1403"/>
      <c r="D13" s="1403"/>
      <c r="E13" s="1403"/>
      <c r="F13" s="1403"/>
      <c r="G13" s="1403"/>
      <c r="H13" s="1403"/>
      <c r="I13" s="1406"/>
      <c r="J13" s="1403"/>
      <c r="K13" s="1403"/>
      <c r="L13" s="1403"/>
      <c r="M13" s="1403"/>
      <c r="N13" s="1403"/>
    </row>
    <row r="14" spans="1:14" s="1666" customFormat="1" ht="13.5" customHeight="1" x14ac:dyDescent="0.25">
      <c r="A14" s="1204" t="s">
        <v>899</v>
      </c>
      <c r="B14" s="1406">
        <f>SUM(B16:B20)</f>
        <v>8987.0000000000055</v>
      </c>
      <c r="C14" s="1406">
        <f>SUM(C16:C20)</f>
        <v>1033963</v>
      </c>
      <c r="D14" s="1406">
        <f>SUM(D16:D20)</f>
        <v>696531</v>
      </c>
      <c r="E14" s="1406">
        <f>SUM(E16:E20)</f>
        <v>1730493.9999999986</v>
      </c>
      <c r="F14" s="1406">
        <f>SUM(F16:F20)</f>
        <v>20273925.999999993</v>
      </c>
      <c r="G14" s="1669">
        <f>+F14/C14</f>
        <v>19.607980169503158</v>
      </c>
      <c r="H14" s="1406"/>
      <c r="I14" s="1406"/>
      <c r="J14" s="1406"/>
      <c r="K14" s="1406"/>
      <c r="L14" s="1406"/>
      <c r="M14" s="1406"/>
      <c r="N14" s="1669"/>
    </row>
    <row r="15" spans="1:14" s="1666" customFormat="1" ht="13.5" customHeight="1" x14ac:dyDescent="0.25">
      <c r="A15" s="1414"/>
      <c r="B15" s="1403"/>
      <c r="C15" s="1403"/>
      <c r="D15" s="1403"/>
      <c r="E15" s="1403"/>
      <c r="F15" s="1403"/>
      <c r="G15" s="1403"/>
      <c r="H15" s="1412"/>
      <c r="I15" s="1406"/>
      <c r="J15" s="1403"/>
      <c r="K15" s="1403"/>
      <c r="L15" s="1403"/>
      <c r="M15" s="1403"/>
      <c r="N15" s="1403"/>
    </row>
    <row r="16" spans="1:14" s="1666" customFormat="1" ht="13.5" customHeight="1" x14ac:dyDescent="0.25">
      <c r="A16" s="1413" t="s">
        <v>943</v>
      </c>
      <c r="B16" s="1403">
        <v>2099.0000000000005</v>
      </c>
      <c r="C16" s="1403">
        <v>269329.00000000017</v>
      </c>
      <c r="D16" s="1672">
        <v>364291.00000000006</v>
      </c>
      <c r="E16" s="1672">
        <v>633619.99999999977</v>
      </c>
      <c r="F16" s="1672">
        <v>4008273.0000000014</v>
      </c>
      <c r="G16" s="1410">
        <f>+F16/C16</f>
        <v>14.882441177890234</v>
      </c>
      <c r="H16" s="1406"/>
      <c r="I16" s="1406"/>
      <c r="J16" s="1403"/>
      <c r="K16" s="1672"/>
      <c r="L16" s="1672"/>
      <c r="M16" s="1672"/>
      <c r="N16" s="1410"/>
    </row>
    <row r="17" spans="1:14" s="1666" customFormat="1" ht="13.5" customHeight="1" x14ac:dyDescent="0.25">
      <c r="A17" s="1413" t="s">
        <v>934</v>
      </c>
      <c r="B17" s="1403">
        <v>2166.0000000000005</v>
      </c>
      <c r="C17" s="1403">
        <v>141200.00000000023</v>
      </c>
      <c r="D17" s="1672">
        <v>124551.99999999994</v>
      </c>
      <c r="E17" s="1672">
        <v>265752</v>
      </c>
      <c r="F17" s="1672">
        <v>1406535.0000000005</v>
      </c>
      <c r="G17" s="1410">
        <f>+F17/C17</f>
        <v>9.9612960339943211</v>
      </c>
      <c r="H17" s="1406"/>
      <c r="I17" s="1406"/>
      <c r="J17" s="1403"/>
      <c r="K17" s="1672"/>
      <c r="L17" s="1672"/>
      <c r="M17" s="1672"/>
      <c r="N17" s="1410"/>
    </row>
    <row r="18" spans="1:14" s="1666" customFormat="1" ht="13.5" customHeight="1" x14ac:dyDescent="0.25">
      <c r="A18" s="1413" t="s">
        <v>1219</v>
      </c>
      <c r="B18" s="1403">
        <v>3685.0000000000036</v>
      </c>
      <c r="C18" s="1403">
        <v>550465.99999999965</v>
      </c>
      <c r="D18" s="1672">
        <v>123962.00000000004</v>
      </c>
      <c r="E18" s="1672">
        <v>674427.99999999895</v>
      </c>
      <c r="F18" s="1672">
        <v>13987029.999999993</v>
      </c>
      <c r="G18" s="1410">
        <f>+F18/C18</f>
        <v>25.409434915144626</v>
      </c>
      <c r="H18" s="1406"/>
      <c r="I18" s="1406"/>
      <c r="J18" s="1403"/>
      <c r="K18" s="1672"/>
      <c r="L18" s="1672"/>
      <c r="M18" s="1672"/>
      <c r="N18" s="1410"/>
    </row>
    <row r="19" spans="1:14" s="1666" customFormat="1" ht="13.5" customHeight="1" x14ac:dyDescent="0.25">
      <c r="A19" s="1413" t="s">
        <v>924</v>
      </c>
      <c r="B19" s="1403">
        <v>568.00000000000034</v>
      </c>
      <c r="C19" s="1403">
        <v>21427.000000000004</v>
      </c>
      <c r="D19" s="1672">
        <v>41047.999999999993</v>
      </c>
      <c r="E19" s="1672">
        <v>62475.000000000015</v>
      </c>
      <c r="F19" s="1672">
        <v>196623.99999999991</v>
      </c>
      <c r="G19" s="1410">
        <f>+F19/C19</f>
        <v>9.1764596070378435</v>
      </c>
      <c r="H19" s="1406"/>
      <c r="I19" s="1406"/>
      <c r="J19" s="1403"/>
      <c r="K19" s="1672"/>
      <c r="L19" s="1672"/>
      <c r="M19" s="1672"/>
      <c r="N19" s="1410"/>
    </row>
    <row r="20" spans="1:14" s="1666" customFormat="1" ht="13.5" customHeight="1" x14ac:dyDescent="0.25">
      <c r="A20" s="1413" t="s">
        <v>918</v>
      </c>
      <c r="B20" s="1403">
        <v>468.99999999999989</v>
      </c>
      <c r="C20" s="1403">
        <v>51541.000000000007</v>
      </c>
      <c r="D20" s="1672">
        <v>42677.999999999993</v>
      </c>
      <c r="E20" s="1672">
        <v>94219</v>
      </c>
      <c r="F20" s="1672">
        <v>675463.99999999988</v>
      </c>
      <c r="G20" s="1410">
        <f>+F20/C20</f>
        <v>13.105372421955332</v>
      </c>
      <c r="H20" s="1406"/>
      <c r="I20" s="1406"/>
      <c r="J20" s="1403"/>
      <c r="K20" s="1672"/>
      <c r="L20" s="1672"/>
      <c r="M20" s="1672"/>
      <c r="N20" s="1410"/>
    </row>
    <row r="21" spans="1:14" s="1666" customFormat="1" ht="13.5" customHeight="1" x14ac:dyDescent="0.25">
      <c r="A21" s="1671"/>
      <c r="B21" s="1403"/>
      <c r="C21" s="1403"/>
      <c r="D21" s="1672"/>
      <c r="E21" s="1672"/>
      <c r="F21" s="1672"/>
      <c r="G21" s="1403"/>
      <c r="H21" s="1412"/>
      <c r="I21" s="1406"/>
      <c r="J21" s="1403"/>
      <c r="K21" s="1672"/>
      <c r="L21" s="1672"/>
      <c r="M21" s="1672"/>
      <c r="N21" s="1403"/>
    </row>
    <row r="22" spans="1:14" s="1666" customFormat="1" ht="13.5" customHeight="1" x14ac:dyDescent="0.25">
      <c r="A22" s="1204" t="s">
        <v>952</v>
      </c>
      <c r="B22" s="1406">
        <v>191.00000000000006</v>
      </c>
      <c r="C22" s="1406">
        <v>9993.9999999999945</v>
      </c>
      <c r="D22" s="1670">
        <v>11632.000000000002</v>
      </c>
      <c r="E22" s="1670">
        <v>21625.999999999996</v>
      </c>
      <c r="F22" s="1670">
        <v>74465.000000000015</v>
      </c>
      <c r="G22" s="1669">
        <f>+F22/C22</f>
        <v>7.4509705823494148</v>
      </c>
      <c r="H22" s="1406"/>
      <c r="I22" s="1406"/>
      <c r="J22" s="1406"/>
      <c r="K22" s="1670"/>
      <c r="L22" s="1670"/>
      <c r="M22" s="1670"/>
      <c r="N22" s="1669"/>
    </row>
    <row r="23" spans="1:14" s="1666" customFormat="1" ht="13.5" customHeight="1" x14ac:dyDescent="0.25">
      <c r="A23" s="1671"/>
      <c r="B23" s="1406"/>
      <c r="C23" s="1406"/>
      <c r="D23" s="1670"/>
      <c r="E23" s="1670"/>
      <c r="F23" s="1670"/>
      <c r="G23" s="1403"/>
      <c r="H23" s="1412"/>
      <c r="I23" s="1406"/>
      <c r="J23" s="1406"/>
      <c r="K23" s="1670"/>
      <c r="L23" s="1670"/>
      <c r="M23" s="1670"/>
      <c r="N23" s="1403"/>
    </row>
    <row r="24" spans="1:14" s="1666" customFormat="1" ht="13.5" customHeight="1" x14ac:dyDescent="0.25">
      <c r="A24" s="1204" t="s">
        <v>871</v>
      </c>
      <c r="B24" s="1406">
        <v>264.99999999999994</v>
      </c>
      <c r="C24" s="1406">
        <v>13269.000000000002</v>
      </c>
      <c r="D24" s="1670">
        <v>9735</v>
      </c>
      <c r="E24" s="1670">
        <v>23003.999999999993</v>
      </c>
      <c r="F24" s="1670">
        <v>116957.99999999999</v>
      </c>
      <c r="G24" s="1669">
        <f>+F24/C24</f>
        <v>8.8143793805109638</v>
      </c>
      <c r="H24" s="1406"/>
      <c r="I24" s="1406"/>
      <c r="J24" s="1406"/>
      <c r="K24" s="1670"/>
      <c r="L24" s="1670"/>
      <c r="M24" s="1670"/>
      <c r="N24" s="1669"/>
    </row>
    <row r="25" spans="1:14" s="1666" customFormat="1" ht="13.5" customHeight="1" thickBot="1" x14ac:dyDescent="0.3">
      <c r="A25" s="1668"/>
      <c r="B25" s="1667"/>
      <c r="C25" s="1667"/>
      <c r="D25" s="1667"/>
      <c r="E25" s="1667"/>
      <c r="F25" s="1667"/>
      <c r="G25" s="1667"/>
      <c r="H25" s="1412"/>
    </row>
    <row r="26" spans="1:14" s="1389" customFormat="1" ht="13.5" customHeight="1" thickTop="1" x14ac:dyDescent="0.25">
      <c r="A26" s="2323" t="s">
        <v>1557</v>
      </c>
      <c r="B26" s="2323"/>
      <c r="C26" s="2323"/>
      <c r="D26" s="2323"/>
      <c r="E26" s="2323"/>
    </row>
    <row r="27" spans="1:14" ht="7.5" customHeight="1" x14ac:dyDescent="0.25"/>
    <row r="28" spans="1:14" ht="13.5" customHeight="1" x14ac:dyDescent="0.25">
      <c r="A28" s="1487" t="s">
        <v>280</v>
      </c>
    </row>
    <row r="29" spans="1:14" ht="13.5" customHeight="1" x14ac:dyDescent="0.25">
      <c r="A29" s="1645" t="s">
        <v>1537</v>
      </c>
    </row>
    <row r="30" spans="1:14" ht="13.5" customHeight="1" x14ac:dyDescent="0.25">
      <c r="A30" s="1645" t="s">
        <v>1536</v>
      </c>
    </row>
    <row r="31" spans="1:14" ht="13.5" customHeight="1" x14ac:dyDescent="0.25">
      <c r="A31" s="1645" t="s">
        <v>1535</v>
      </c>
    </row>
    <row r="32" spans="1:14" ht="13.5" customHeight="1" x14ac:dyDescent="0.25">
      <c r="A32" s="1645" t="s">
        <v>1534</v>
      </c>
    </row>
    <row r="33" spans="1:1" ht="13.5" customHeight="1" x14ac:dyDescent="0.25">
      <c r="A33" s="1645" t="s">
        <v>1533</v>
      </c>
    </row>
    <row r="34" spans="1:1" ht="13.5" customHeight="1" x14ac:dyDescent="0.25">
      <c r="A34" s="1645" t="s">
        <v>1532</v>
      </c>
    </row>
    <row r="35" spans="1:1" ht="13.5" customHeight="1" x14ac:dyDescent="0.25"/>
    <row r="36" spans="1:1" ht="13.5" customHeight="1" x14ac:dyDescent="0.25"/>
    <row r="37" spans="1:1" ht="13.5" customHeight="1" x14ac:dyDescent="0.25"/>
    <row r="38" spans="1:1" ht="13.5" customHeight="1" x14ac:dyDescent="0.25"/>
    <row r="39" spans="1:1" ht="13.5" customHeight="1" x14ac:dyDescent="0.25"/>
    <row r="40" spans="1:1" ht="13.5" customHeight="1" x14ac:dyDescent="0.25"/>
    <row r="41" spans="1:1" ht="13.5" customHeight="1" x14ac:dyDescent="0.25"/>
    <row r="42" spans="1:1" ht="13.5" customHeight="1" x14ac:dyDescent="0.25"/>
    <row r="43" spans="1:1" ht="13.5" customHeight="1" x14ac:dyDescent="0.25"/>
    <row r="45" spans="1:1" ht="10.5" customHeight="1" x14ac:dyDescent="0.25"/>
  </sheetData>
  <mergeCells count="12">
    <mergeCell ref="G5:G9"/>
    <mergeCell ref="B10:E10"/>
    <mergeCell ref="F10:G10"/>
    <mergeCell ref="A26:E26"/>
    <mergeCell ref="A2:G2"/>
    <mergeCell ref="A3:G3"/>
    <mergeCell ref="A5:A10"/>
    <mergeCell ref="B5:B9"/>
    <mergeCell ref="C5:C9"/>
    <mergeCell ref="D5:D9"/>
    <mergeCell ref="E5:E9"/>
    <mergeCell ref="F5:F9"/>
  </mergeCells>
  <hyperlinks>
    <hyperlink ref="A29" r:id="rId1" display="http://www.ine.pt/xurl/ind/0007575" xr:uid="{A04845D4-6059-4A52-BC0F-79EE1A2A374D}"/>
    <hyperlink ref="A30" r:id="rId2" display="http://www.ine.pt/xurl/ind/0007576" xr:uid="{D28ACEF5-B2CD-4C29-97F7-2C057DEBDC15}"/>
    <hyperlink ref="A31" r:id="rId3" display="http://www.ine.pt/xurl/ind/0007577" xr:uid="{9CBC294E-B5FD-412B-80B4-F0FC0985EEE5}"/>
    <hyperlink ref="A32" r:id="rId4" display="http://www.ine.pt/xurl/ind/0007578" xr:uid="{7D9B130B-F5CE-4302-A110-84C62291B97B}"/>
    <hyperlink ref="A33" r:id="rId5" display="http://www.ine.pt/xurl/ind/0007579" xr:uid="{1E6B6CB5-2C7C-4FA1-860C-78EC803C4E36}"/>
    <hyperlink ref="A34" r:id="rId6" display="https://www.ine.pt/xportal/xmain?xpid=INE&amp;xpgid=ine_indicadores&amp;indOcorrCod=0010312&amp;xlang=pt&amp;contexto=bd&amp;selTab=tab2" xr:uid="{2DD472A0-76BA-4AF3-BDA2-C6CCA167E7EE}"/>
    <hyperlink ref="A1" location="Índice!A1" display="Voltar ao índice" xr:uid="{78108F71-22D8-4859-8A37-38007C8723AF}"/>
  </hyperlinks>
  <pageMargins left="0.78740157480314965" right="0.78740157480314965" top="1.1811023622047243" bottom="0.78740157480314965" header="0" footer="0"/>
  <pageSetup paperSize="9" orientation="portrait" horizontalDpi="2400" verticalDpi="2400" r:id="rId7"/>
  <headerFooter alignWithMargins="0"/>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A6C7D2-DF7C-4B0B-A4E9-7BCBA5A7F6ED}">
  <sheetPr>
    <pageSetUpPr fitToPage="1"/>
  </sheetPr>
  <dimension ref="A1:Z139"/>
  <sheetViews>
    <sheetView showGridLines="0" zoomScaleNormal="100" zoomScaleSheetLayoutView="100" workbookViewId="0">
      <selection activeCell="A2" sqref="A2:G2"/>
    </sheetView>
  </sheetViews>
  <sheetFormatPr defaultColWidth="7.85546875" defaultRowHeight="12.75" x14ac:dyDescent="0.25"/>
  <cols>
    <col min="1" max="1" width="47" style="1487" customWidth="1"/>
    <col min="2" max="4" width="9.42578125" style="1487" customWidth="1"/>
    <col min="5" max="5" width="11" style="1487" customWidth="1"/>
    <col min="6" max="6" width="10.85546875" style="1487" customWidth="1"/>
    <col min="7" max="7" width="8" style="1487" customWidth="1"/>
    <col min="8" max="8" width="8.7109375" style="1487" customWidth="1"/>
    <col min="9" max="11" width="7.42578125" style="1487" customWidth="1"/>
    <col min="12" max="12" width="9" style="1487" bestFit="1" customWidth="1"/>
    <col min="13" max="16384" width="7.85546875" style="1487"/>
  </cols>
  <sheetData>
    <row r="1" spans="1:26" ht="15" customHeight="1" x14ac:dyDescent="0.25">
      <c r="A1" s="2027" t="s">
        <v>1926</v>
      </c>
    </row>
    <row r="2" spans="1:26" s="1683" customFormat="1" ht="15" customHeight="1" x14ac:dyDescent="0.25">
      <c r="A2" s="2244" t="s">
        <v>1594</v>
      </c>
      <c r="B2" s="2244"/>
      <c r="C2" s="2244"/>
      <c r="D2" s="2244"/>
      <c r="E2" s="2244"/>
      <c r="F2" s="2244"/>
      <c r="G2" s="2244"/>
    </row>
    <row r="3" spans="1:26" s="1682" customFormat="1" ht="33" customHeight="1" x14ac:dyDescent="0.25">
      <c r="A3" s="2245" t="s">
        <v>1593</v>
      </c>
      <c r="B3" s="2245"/>
      <c r="C3" s="2245"/>
      <c r="D3" s="2245"/>
      <c r="E3" s="2245"/>
      <c r="F3" s="2245"/>
      <c r="G3" s="2245"/>
    </row>
    <row r="4" spans="1:26" ht="15" customHeight="1" x14ac:dyDescent="0.25">
      <c r="A4" s="1413">
        <v>2020</v>
      </c>
      <c r="B4" s="1414"/>
      <c r="C4" s="1414"/>
      <c r="D4" s="1414"/>
      <c r="E4" s="1414"/>
      <c r="F4" s="1414"/>
      <c r="G4" s="1414"/>
      <c r="H4" s="1414"/>
      <c r="I4" s="1414"/>
      <c r="J4" s="1414"/>
      <c r="K4" s="1414"/>
      <c r="L4" s="1414"/>
      <c r="M4" s="1414"/>
      <c r="N4" s="1414"/>
      <c r="O4" s="1414"/>
      <c r="P4" s="1414"/>
      <c r="Q4" s="1414"/>
      <c r="R4" s="1414"/>
      <c r="S4" s="1414"/>
      <c r="T4" s="1414"/>
      <c r="U4" s="1414"/>
      <c r="V4" s="1414"/>
      <c r="W4" s="1414"/>
      <c r="X4" s="1414"/>
      <c r="Y4" s="1414"/>
      <c r="Z4" s="1414"/>
    </row>
    <row r="5" spans="1:26" ht="10.5" customHeight="1" x14ac:dyDescent="0.25">
      <c r="A5" s="2248" t="s">
        <v>1592</v>
      </c>
      <c r="B5" s="2249" t="s">
        <v>1591</v>
      </c>
      <c r="C5" s="2322" t="s">
        <v>1590</v>
      </c>
      <c r="D5" s="2322" t="s">
        <v>1589</v>
      </c>
      <c r="E5" s="2322" t="s">
        <v>1472</v>
      </c>
      <c r="F5" s="2322" t="s">
        <v>1588</v>
      </c>
      <c r="G5" s="2322" t="s">
        <v>1587</v>
      </c>
      <c r="H5" s="1414"/>
      <c r="I5" s="1414"/>
      <c r="J5" s="1414"/>
      <c r="K5" s="1414"/>
      <c r="L5" s="1414"/>
      <c r="M5" s="1414"/>
      <c r="N5" s="1414"/>
      <c r="O5" s="1414"/>
      <c r="P5" s="1414"/>
      <c r="Q5" s="1414"/>
      <c r="R5" s="1414"/>
      <c r="S5" s="1414"/>
      <c r="T5" s="1414"/>
      <c r="U5" s="1414"/>
      <c r="V5" s="1414"/>
      <c r="W5" s="1414"/>
      <c r="X5" s="1414"/>
      <c r="Y5" s="1414"/>
      <c r="Z5" s="1414"/>
    </row>
    <row r="6" spans="1:26" ht="10.5" customHeight="1" x14ac:dyDescent="0.25">
      <c r="A6" s="2248"/>
      <c r="B6" s="2249"/>
      <c r="C6" s="2322"/>
      <c r="D6" s="2322"/>
      <c r="E6" s="2250"/>
      <c r="F6" s="2322"/>
      <c r="G6" s="2322"/>
      <c r="H6" s="1414"/>
      <c r="I6" s="1414"/>
      <c r="J6" s="1414"/>
      <c r="K6" s="1414"/>
      <c r="L6" s="1414"/>
      <c r="M6" s="1414"/>
      <c r="N6" s="1414"/>
      <c r="O6" s="1414"/>
      <c r="P6" s="1414"/>
      <c r="Q6" s="1414"/>
      <c r="R6" s="1414"/>
      <c r="S6" s="1414"/>
      <c r="T6" s="1414"/>
      <c r="U6" s="1414"/>
      <c r="V6" s="1414"/>
      <c r="W6" s="1414"/>
      <c r="X6" s="1414"/>
      <c r="Y6" s="1414"/>
      <c r="Z6" s="1414"/>
    </row>
    <row r="7" spans="1:26" ht="10.5" customHeight="1" x14ac:dyDescent="0.25">
      <c r="A7" s="2248"/>
      <c r="B7" s="2249"/>
      <c r="C7" s="2322"/>
      <c r="D7" s="2322"/>
      <c r="E7" s="2250"/>
      <c r="F7" s="2322"/>
      <c r="G7" s="2322"/>
      <c r="H7" s="1414"/>
      <c r="I7" s="1414"/>
      <c r="J7" s="1414"/>
      <c r="K7" s="1414"/>
      <c r="L7" s="1414"/>
      <c r="M7" s="1414"/>
      <c r="N7" s="1414"/>
      <c r="O7" s="1414"/>
      <c r="P7" s="1414"/>
      <c r="Q7" s="1414"/>
      <c r="R7" s="1414"/>
      <c r="S7" s="1414"/>
      <c r="T7" s="1414"/>
      <c r="U7" s="1414"/>
      <c r="V7" s="1414"/>
      <c r="W7" s="1414"/>
      <c r="X7" s="1414"/>
      <c r="Y7" s="1414"/>
      <c r="Z7" s="1414"/>
    </row>
    <row r="8" spans="1:26" ht="10.5" customHeight="1" x14ac:dyDescent="0.25">
      <c r="A8" s="2248"/>
      <c r="B8" s="2249"/>
      <c r="C8" s="2322"/>
      <c r="D8" s="2250"/>
      <c r="E8" s="2250"/>
      <c r="F8" s="2322"/>
      <c r="G8" s="2322"/>
      <c r="H8" s="1414"/>
      <c r="I8" s="1414"/>
      <c r="J8" s="1414"/>
      <c r="K8" s="1414"/>
      <c r="L8" s="1414"/>
      <c r="M8" s="1414"/>
      <c r="N8" s="1414"/>
      <c r="O8" s="1414"/>
      <c r="P8" s="1414"/>
      <c r="Q8" s="1414"/>
      <c r="R8" s="1414"/>
      <c r="S8" s="1414"/>
      <c r="T8" s="1414"/>
      <c r="U8" s="1414"/>
      <c r="V8" s="1414"/>
      <c r="W8" s="1414"/>
      <c r="X8" s="1414"/>
      <c r="Y8" s="1414"/>
      <c r="Z8" s="1414"/>
    </row>
    <row r="9" spans="1:26" ht="9" customHeight="1" x14ac:dyDescent="0.25">
      <c r="A9" s="2248"/>
      <c r="B9" s="2249"/>
      <c r="C9" s="2322"/>
      <c r="D9" s="2250"/>
      <c r="E9" s="1722"/>
      <c r="F9" s="2322"/>
      <c r="G9" s="2322"/>
      <c r="H9" s="1414"/>
      <c r="I9" s="1414"/>
      <c r="J9" s="1414"/>
      <c r="K9" s="1414"/>
      <c r="L9" s="1414"/>
      <c r="M9" s="1414"/>
      <c r="N9" s="1414"/>
      <c r="O9" s="1414"/>
      <c r="P9" s="1414"/>
      <c r="Q9" s="1414"/>
      <c r="R9" s="1414"/>
      <c r="S9" s="1414"/>
      <c r="T9" s="1414"/>
      <c r="U9" s="1414"/>
      <c r="V9" s="1414"/>
      <c r="W9" s="1414"/>
      <c r="X9" s="1414"/>
      <c r="Y9" s="1414"/>
      <c r="Z9" s="1414"/>
    </row>
    <row r="10" spans="1:26" ht="10.5" customHeight="1" x14ac:dyDescent="0.25">
      <c r="A10" s="2248"/>
      <c r="B10" s="2248" t="s">
        <v>49</v>
      </c>
      <c r="C10" s="2248"/>
      <c r="D10" s="2248"/>
      <c r="E10" s="2248"/>
      <c r="F10" s="2321" t="s">
        <v>1499</v>
      </c>
      <c r="G10" s="2321"/>
      <c r="H10" s="1414"/>
      <c r="I10" s="1414"/>
      <c r="J10" s="1414"/>
      <c r="K10" s="1414"/>
      <c r="L10" s="1414"/>
      <c r="M10" s="1414"/>
      <c r="N10" s="1414"/>
      <c r="O10" s="1414"/>
      <c r="P10" s="1414"/>
      <c r="Q10" s="1414"/>
      <c r="R10" s="1414"/>
      <c r="S10" s="1414"/>
      <c r="T10" s="1414"/>
      <c r="U10" s="1414"/>
      <c r="V10" s="1414"/>
      <c r="W10" s="1414"/>
      <c r="X10" s="1414"/>
      <c r="Y10" s="1414"/>
      <c r="Z10" s="1414"/>
    </row>
    <row r="11" spans="1:26" ht="12.75" customHeight="1" x14ac:dyDescent="0.25">
      <c r="A11" s="1414"/>
      <c r="B11" s="1412"/>
      <c r="C11" s="1415"/>
      <c r="D11" s="1415"/>
      <c r="E11" s="1415"/>
      <c r="F11" s="1415"/>
      <c r="G11" s="1415"/>
    </row>
    <row r="12" spans="1:26" s="1676" customFormat="1" ht="15" customHeight="1" x14ac:dyDescent="0.25">
      <c r="A12" s="1204" t="s">
        <v>1586</v>
      </c>
      <c r="B12" s="1420">
        <f>+B14+B15+B16+B23+B24+B27+B28+B29+B30+B31</f>
        <v>14951.000000000007</v>
      </c>
      <c r="C12" s="1420">
        <f>+C14+C15+C16+C23+C24+C27+C28+C29+C30+C31</f>
        <v>1401636.0000000005</v>
      </c>
      <c r="D12" s="1420">
        <f>+D14+D15+D16+D23+D24+D27+D28+D29+D30+D31</f>
        <v>1115391.9999999991</v>
      </c>
      <c r="E12" s="1420">
        <f>+E14+E15+E16+E23+E24+E27+E28+E29+E30+E31</f>
        <v>2517028.0000000009</v>
      </c>
      <c r="F12" s="1420">
        <f>+F14+F15+F16+F23+F24+F27+F28+F29+F30+F31</f>
        <v>24920054</v>
      </c>
      <c r="G12" s="1669">
        <f>+F12/C12</f>
        <v>17.779262233561347</v>
      </c>
      <c r="H12" s="1420"/>
      <c r="I12" s="1420"/>
      <c r="J12" s="1505"/>
      <c r="K12" s="1420"/>
      <c r="L12" s="1420"/>
      <c r="M12" s="1680"/>
    </row>
    <row r="13" spans="1:26" ht="15" customHeight="1" x14ac:dyDescent="0.25">
      <c r="A13" s="1414"/>
      <c r="B13" s="1681"/>
      <c r="C13" s="1681"/>
      <c r="D13" s="1681"/>
      <c r="E13" s="1681"/>
      <c r="F13" s="1681"/>
      <c r="G13" s="1669"/>
      <c r="J13" s="1394"/>
    </row>
    <row r="14" spans="1:26" s="1676" customFormat="1" ht="13.5" customHeight="1" x14ac:dyDescent="0.25">
      <c r="A14" s="1204" t="s">
        <v>1575</v>
      </c>
      <c r="B14" s="1420">
        <v>6161.0000000000045</v>
      </c>
      <c r="C14" s="1420">
        <v>506742.00000000006</v>
      </c>
      <c r="D14" s="1420">
        <v>164564.00000000003</v>
      </c>
      <c r="E14" s="1420">
        <v>671306.00000000012</v>
      </c>
      <c r="F14" s="1420">
        <v>5862180.0000000037</v>
      </c>
      <c r="G14" s="1669">
        <f t="shared" ref="G14:G31" si="0">+F14/C14</f>
        <v>11.568372070994714</v>
      </c>
      <c r="H14" s="1420"/>
      <c r="I14" s="1420"/>
      <c r="J14" s="1505"/>
      <c r="K14" s="1420"/>
      <c r="L14" s="1420"/>
      <c r="M14" s="1680"/>
    </row>
    <row r="15" spans="1:26" s="1676" customFormat="1" ht="13.5" customHeight="1" x14ac:dyDescent="0.25">
      <c r="A15" s="1426" t="s">
        <v>1574</v>
      </c>
      <c r="B15" s="1420">
        <v>48</v>
      </c>
      <c r="C15" s="1420">
        <v>11417.000000000002</v>
      </c>
      <c r="D15" s="1420">
        <v>2876.9999999999995</v>
      </c>
      <c r="E15" s="1420">
        <v>14293.999999999998</v>
      </c>
      <c r="F15" s="1420">
        <v>244834.00000000006</v>
      </c>
      <c r="G15" s="1669">
        <f t="shared" si="0"/>
        <v>21.444687746343174</v>
      </c>
      <c r="H15" s="1420"/>
      <c r="I15" s="1420"/>
      <c r="J15" s="1505"/>
      <c r="K15" s="1420"/>
      <c r="L15" s="1420"/>
      <c r="M15" s="1680"/>
    </row>
    <row r="16" spans="1:26" s="1676" customFormat="1" ht="13.5" customHeight="1" x14ac:dyDescent="0.25">
      <c r="A16" s="1426" t="s">
        <v>1573</v>
      </c>
      <c r="B16" s="1420">
        <v>5368.0000000000036</v>
      </c>
      <c r="C16" s="1420">
        <v>563122.00000000047</v>
      </c>
      <c r="D16" s="1420">
        <v>652556.99999999907</v>
      </c>
      <c r="E16" s="1420">
        <v>1215679.0000000007</v>
      </c>
      <c r="F16" s="1420">
        <v>11355697.999999998</v>
      </c>
      <c r="G16" s="1669">
        <f t="shared" si="0"/>
        <v>20.165608873387985</v>
      </c>
      <c r="H16" s="1420"/>
      <c r="I16" s="1420"/>
      <c r="J16" s="1505"/>
      <c r="K16" s="1420"/>
      <c r="L16" s="1420"/>
      <c r="M16" s="1680"/>
    </row>
    <row r="17" spans="1:13" ht="13.5" customHeight="1" x14ac:dyDescent="0.25">
      <c r="A17" s="1723" t="s">
        <v>1572</v>
      </c>
      <c r="B17" s="1422">
        <v>1296.9999999999998</v>
      </c>
      <c r="C17" s="1422">
        <v>138601</v>
      </c>
      <c r="D17" s="1422">
        <v>124680.00000000001</v>
      </c>
      <c r="E17" s="1422">
        <v>263281.00000000012</v>
      </c>
      <c r="F17" s="1422">
        <v>1838869.0000000002</v>
      </c>
      <c r="G17" s="1410">
        <f t="shared" si="0"/>
        <v>13.267357378373895</v>
      </c>
      <c r="H17" s="1420"/>
      <c r="I17" s="1420"/>
      <c r="J17" s="1505"/>
      <c r="K17" s="1420"/>
      <c r="L17" s="1420"/>
      <c r="M17" s="1680"/>
    </row>
    <row r="18" spans="1:13" ht="13.5" customHeight="1" x14ac:dyDescent="0.25">
      <c r="A18" s="1723" t="s">
        <v>1571</v>
      </c>
      <c r="B18" s="1422">
        <v>407.00000000000017</v>
      </c>
      <c r="C18" s="1422">
        <v>28145.000000000007</v>
      </c>
      <c r="D18" s="1422">
        <v>79473.999999999971</v>
      </c>
      <c r="E18" s="1422">
        <v>107618.99999999991</v>
      </c>
      <c r="F18" s="1422">
        <v>473871.00000000012</v>
      </c>
      <c r="G18" s="1410">
        <f t="shared" si="0"/>
        <v>16.836773849706876</v>
      </c>
      <c r="H18" s="1420"/>
      <c r="I18" s="1420"/>
      <c r="J18" s="1505"/>
      <c r="K18" s="1420"/>
      <c r="L18" s="1420"/>
      <c r="M18" s="1680"/>
    </row>
    <row r="19" spans="1:13" ht="13.5" customHeight="1" x14ac:dyDescent="0.25">
      <c r="A19" s="1723" t="s">
        <v>1570</v>
      </c>
      <c r="B19" s="1422">
        <v>831.00000000000034</v>
      </c>
      <c r="C19" s="1422">
        <v>36866.999999999993</v>
      </c>
      <c r="D19" s="1422">
        <v>24577.000000000011</v>
      </c>
      <c r="E19" s="1422">
        <v>61443.999999999993</v>
      </c>
      <c r="F19" s="1422">
        <v>433054.00000000012</v>
      </c>
      <c r="G19" s="1410">
        <f t="shared" si="0"/>
        <v>11.746385656549222</v>
      </c>
      <c r="H19" s="1420"/>
      <c r="I19" s="1420"/>
      <c r="J19" s="1505"/>
      <c r="K19" s="1420"/>
      <c r="L19" s="1420"/>
      <c r="M19" s="1680"/>
    </row>
    <row r="20" spans="1:13" ht="13.5" customHeight="1" x14ac:dyDescent="0.25">
      <c r="A20" s="1723" t="s">
        <v>1569</v>
      </c>
      <c r="B20" s="1422">
        <v>520.00000000000011</v>
      </c>
      <c r="C20" s="1422">
        <v>29690</v>
      </c>
      <c r="D20" s="1422">
        <v>27649.999999999989</v>
      </c>
      <c r="E20" s="1422">
        <v>57340.000000000022</v>
      </c>
      <c r="F20" s="1422">
        <v>412061</v>
      </c>
      <c r="G20" s="1410">
        <f t="shared" si="0"/>
        <v>13.878780734253958</v>
      </c>
      <c r="H20" s="1420"/>
      <c r="I20" s="1420"/>
      <c r="J20" s="1505"/>
      <c r="K20" s="1420"/>
      <c r="L20" s="1420"/>
      <c r="M20" s="1680"/>
    </row>
    <row r="21" spans="1:13" ht="13.5" customHeight="1" x14ac:dyDescent="0.25">
      <c r="A21" s="1723" t="s">
        <v>1568</v>
      </c>
      <c r="B21" s="1422">
        <v>1104</v>
      </c>
      <c r="C21" s="1422">
        <v>111699.99999999993</v>
      </c>
      <c r="D21" s="1422">
        <v>110411.00000000001</v>
      </c>
      <c r="E21" s="1422">
        <v>222111</v>
      </c>
      <c r="F21" s="1422">
        <v>1936644.9999999993</v>
      </c>
      <c r="G21" s="1410">
        <f t="shared" si="0"/>
        <v>17.337914055505824</v>
      </c>
      <c r="H21" s="1420"/>
      <c r="I21" s="1420"/>
      <c r="J21" s="1505"/>
      <c r="K21" s="1420"/>
      <c r="L21" s="1420"/>
      <c r="M21" s="1680"/>
    </row>
    <row r="22" spans="1:13" ht="13.5" customHeight="1" x14ac:dyDescent="0.25">
      <c r="A22" s="1723" t="s">
        <v>1567</v>
      </c>
      <c r="B22" s="1422">
        <v>1209.0000000000002</v>
      </c>
      <c r="C22" s="1422">
        <v>218118.99999999994</v>
      </c>
      <c r="D22" s="1422">
        <v>285765.00000000006</v>
      </c>
      <c r="E22" s="1422">
        <v>503883.99999999977</v>
      </c>
      <c r="F22" s="1422">
        <v>6261198.0000000037</v>
      </c>
      <c r="G22" s="1410">
        <f t="shared" si="0"/>
        <v>28.705422269495116</v>
      </c>
      <c r="H22" s="1420"/>
      <c r="I22" s="1420"/>
      <c r="J22" s="1505"/>
      <c r="K22" s="1420"/>
      <c r="L22" s="1420"/>
      <c r="M22" s="1680"/>
    </row>
    <row r="23" spans="1:13" s="1676" customFormat="1" ht="13.5" customHeight="1" x14ac:dyDescent="0.25">
      <c r="A23" s="1724" t="s">
        <v>1566</v>
      </c>
      <c r="B23" s="1420">
        <v>80.000000000000014</v>
      </c>
      <c r="C23" s="1420">
        <v>2054</v>
      </c>
      <c r="D23" s="1420">
        <v>8933</v>
      </c>
      <c r="E23" s="1420">
        <v>10987</v>
      </c>
      <c r="F23" s="1420">
        <v>19658.000000000004</v>
      </c>
      <c r="G23" s="1669">
        <f t="shared" si="0"/>
        <v>9.5705939629990286</v>
      </c>
      <c r="H23" s="1420"/>
      <c r="I23" s="1420"/>
      <c r="J23" s="1505"/>
      <c r="K23" s="1420"/>
      <c r="L23" s="1420"/>
      <c r="M23" s="1680"/>
    </row>
    <row r="24" spans="1:13" s="1676" customFormat="1" ht="13.5" customHeight="1" x14ac:dyDescent="0.25">
      <c r="A24" s="1724" t="s">
        <v>1584</v>
      </c>
      <c r="B24" s="1420">
        <v>572.00000000000034</v>
      </c>
      <c r="C24" s="1420">
        <v>55224.999999999978</v>
      </c>
      <c r="D24" s="1420">
        <v>34231.999999999985</v>
      </c>
      <c r="E24" s="1420">
        <v>89457</v>
      </c>
      <c r="F24" s="1420">
        <v>661738.99999999965</v>
      </c>
      <c r="G24" s="1669">
        <f t="shared" si="0"/>
        <v>11.982598460842008</v>
      </c>
      <c r="H24" s="1420"/>
      <c r="I24" s="1420"/>
      <c r="J24" s="1505"/>
      <c r="K24" s="1420"/>
      <c r="L24" s="1420"/>
      <c r="M24" s="1680"/>
    </row>
    <row r="25" spans="1:13" ht="13.5" customHeight="1" x14ac:dyDescent="0.25">
      <c r="A25" s="1723" t="s">
        <v>1583</v>
      </c>
      <c r="B25" s="1422">
        <v>81.999999999999986</v>
      </c>
      <c r="C25" s="1422">
        <v>21957</v>
      </c>
      <c r="D25" s="1422">
        <v>4491.9999999999991</v>
      </c>
      <c r="E25" s="1422">
        <v>26449</v>
      </c>
      <c r="F25" s="1422">
        <v>377698.99999999994</v>
      </c>
      <c r="G25" s="1410">
        <f t="shared" si="0"/>
        <v>17.20175798150931</v>
      </c>
      <c r="H25" s="1420"/>
      <c r="I25" s="1420"/>
      <c r="J25" s="1505"/>
      <c r="K25" s="1420"/>
      <c r="L25" s="1420"/>
      <c r="M25" s="1680"/>
    </row>
    <row r="26" spans="1:13" ht="13.5" customHeight="1" x14ac:dyDescent="0.25">
      <c r="A26" s="1723" t="s">
        <v>1582</v>
      </c>
      <c r="B26" s="1422">
        <v>490</v>
      </c>
      <c r="C26" s="1422">
        <v>33268</v>
      </c>
      <c r="D26" s="1422">
        <v>29739.999999999993</v>
      </c>
      <c r="E26" s="1422">
        <v>63008.000000000015</v>
      </c>
      <c r="F26" s="1422">
        <v>284039.99999999988</v>
      </c>
      <c r="G26" s="1410">
        <f t="shared" si="0"/>
        <v>8.5379343513285999</v>
      </c>
      <c r="H26" s="1420"/>
      <c r="I26" s="1420"/>
      <c r="J26" s="1505"/>
      <c r="K26" s="1420"/>
      <c r="L26" s="1420"/>
      <c r="M26" s="1680"/>
    </row>
    <row r="27" spans="1:13" s="1591" customFormat="1" ht="13.5" customHeight="1" x14ac:dyDescent="0.25">
      <c r="A27" s="1724" t="s">
        <v>1581</v>
      </c>
      <c r="B27" s="1505">
        <v>64</v>
      </c>
      <c r="C27" s="1505">
        <v>150.00000000000003</v>
      </c>
      <c r="D27" s="1505">
        <v>11579</v>
      </c>
      <c r="E27" s="1505">
        <v>11729</v>
      </c>
      <c r="F27" s="1505">
        <v>750.00000000000011</v>
      </c>
      <c r="G27" s="1669">
        <f t="shared" si="0"/>
        <v>5</v>
      </c>
      <c r="H27" s="1420"/>
      <c r="I27" s="1420"/>
      <c r="J27" s="1505"/>
      <c r="K27" s="1420"/>
      <c r="L27" s="1420"/>
      <c r="M27" s="1680"/>
    </row>
    <row r="28" spans="1:13" s="1591" customFormat="1" ht="13.5" customHeight="1" x14ac:dyDescent="0.25">
      <c r="A28" s="1724" t="s">
        <v>1580</v>
      </c>
      <c r="B28" s="1505">
        <v>89</v>
      </c>
      <c r="C28" s="1505">
        <v>97374</v>
      </c>
      <c r="D28" s="1505">
        <v>7388.9999999999991</v>
      </c>
      <c r="E28" s="1505">
        <v>104763.00000000003</v>
      </c>
      <c r="F28" s="1505">
        <v>4269841</v>
      </c>
      <c r="G28" s="1669">
        <f t="shared" si="0"/>
        <v>43.849908599831579</v>
      </c>
      <c r="H28" s="1420"/>
      <c r="I28" s="1420"/>
      <c r="J28" s="1505"/>
      <c r="K28" s="1420"/>
      <c r="L28" s="1420"/>
      <c r="M28" s="1680"/>
    </row>
    <row r="29" spans="1:13" s="1591" customFormat="1" ht="13.5" customHeight="1" x14ac:dyDescent="0.25">
      <c r="A29" s="1724" t="s">
        <v>1579</v>
      </c>
      <c r="B29" s="1505">
        <v>250.00000000000003</v>
      </c>
      <c r="C29" s="1505">
        <v>22563.999999999996</v>
      </c>
      <c r="D29" s="1505">
        <v>41452</v>
      </c>
      <c r="E29" s="1505">
        <v>64015.999999999985</v>
      </c>
      <c r="F29" s="1505">
        <v>371282.99999999988</v>
      </c>
      <c r="G29" s="1669">
        <f t="shared" si="0"/>
        <v>16.454662293919515</v>
      </c>
      <c r="H29" s="1420"/>
      <c r="I29" s="1420"/>
      <c r="J29" s="1505"/>
      <c r="K29" s="1420"/>
      <c r="L29" s="1420"/>
      <c r="M29" s="1680"/>
    </row>
    <row r="30" spans="1:13" s="1591" customFormat="1" ht="13.5" customHeight="1" x14ac:dyDescent="0.25">
      <c r="A30" s="1724" t="s">
        <v>1578</v>
      </c>
      <c r="B30" s="1505">
        <v>1179</v>
      </c>
      <c r="C30" s="1505">
        <v>40615</v>
      </c>
      <c r="D30" s="1505">
        <v>71248.999999999985</v>
      </c>
      <c r="E30" s="1505">
        <v>111864.00000000003</v>
      </c>
      <c r="F30" s="1505">
        <v>620603.99999999965</v>
      </c>
      <c r="G30" s="1669">
        <f t="shared" si="0"/>
        <v>15.280167425827887</v>
      </c>
      <c r="H30" s="1420"/>
      <c r="I30" s="1420"/>
      <c r="J30" s="1505"/>
      <c r="K30" s="1420"/>
      <c r="L30" s="1420"/>
      <c r="M30" s="1680"/>
    </row>
    <row r="31" spans="1:13" s="1591" customFormat="1" ht="13.5" customHeight="1" x14ac:dyDescent="0.25">
      <c r="A31" s="1724" t="s">
        <v>1577</v>
      </c>
      <c r="B31" s="1505">
        <v>1140.0000000000005</v>
      </c>
      <c r="C31" s="1505">
        <v>102373</v>
      </c>
      <c r="D31" s="1505">
        <v>120559.99999999999</v>
      </c>
      <c r="E31" s="1505">
        <v>222932.99999999985</v>
      </c>
      <c r="F31" s="1505">
        <v>1513467.0000000012</v>
      </c>
      <c r="G31" s="1669">
        <f t="shared" si="0"/>
        <v>14.783849257128356</v>
      </c>
      <c r="H31" s="1420"/>
      <c r="I31" s="1420"/>
      <c r="J31" s="1505"/>
      <c r="K31" s="1420"/>
      <c r="L31" s="1420"/>
      <c r="M31" s="1680"/>
    </row>
    <row r="32" spans="1:13" ht="7.5" customHeight="1" x14ac:dyDescent="0.25">
      <c r="A32" s="1725"/>
      <c r="B32" s="1422"/>
      <c r="C32" s="1422"/>
      <c r="D32" s="1422"/>
      <c r="E32" s="1422"/>
      <c r="F32" s="1422"/>
      <c r="G32" s="1422"/>
      <c r="J32" s="1394"/>
    </row>
    <row r="33" spans="1:8" s="1676" customFormat="1" ht="18" customHeight="1" x14ac:dyDescent="0.25">
      <c r="A33" s="1726" t="s">
        <v>1585</v>
      </c>
      <c r="B33" s="1420">
        <f>+B35+B36+B37+B44+B45+B48+B49+B50+B51+B52</f>
        <v>14278.000000000007</v>
      </c>
      <c r="C33" s="1420">
        <f>+C35+C36+C37+C44+C45+C48+C49+C50+C51+C52</f>
        <v>1366012.0000000005</v>
      </c>
      <c r="D33" s="1420">
        <f>+D35+D36+D37+D44+D45+D48+D49+D50+D51+D52</f>
        <v>1081648.9999999993</v>
      </c>
      <c r="E33" s="1420">
        <f>+E35+E36+E37+E44+E45+E48+E49+E50+E51+E52</f>
        <v>2447661.0000000005</v>
      </c>
      <c r="F33" s="1420">
        <f>+F35+F36+F37+F44+F45+F48+F49+F50+F51+F52</f>
        <v>24625723</v>
      </c>
      <c r="G33" s="1669">
        <f>+F33/C33</f>
        <v>18.027457299057396</v>
      </c>
    </row>
    <row r="34" spans="1:8" ht="7.5" customHeight="1" x14ac:dyDescent="0.25">
      <c r="A34" s="1725"/>
      <c r="B34" s="1420"/>
      <c r="C34" s="1420"/>
      <c r="D34" s="1420"/>
      <c r="E34" s="1420"/>
      <c r="F34" s="1420"/>
      <c r="G34" s="1669"/>
    </row>
    <row r="35" spans="1:8" s="1676" customFormat="1" ht="13.5" customHeight="1" x14ac:dyDescent="0.25">
      <c r="A35" s="1726" t="s">
        <v>1575</v>
      </c>
      <c r="B35" s="1420">
        <v>5914.0000000000045</v>
      </c>
      <c r="C35" s="1420">
        <v>489482.00000000006</v>
      </c>
      <c r="D35" s="1420">
        <v>157190.99999999997</v>
      </c>
      <c r="E35" s="1420">
        <v>646673.00000000023</v>
      </c>
      <c r="F35" s="1420">
        <v>5770383.0000000037</v>
      </c>
      <c r="G35" s="1669">
        <f t="shared" ref="G35:G52" si="1">+F35/C35</f>
        <v>11.788754234067857</v>
      </c>
    </row>
    <row r="36" spans="1:8" s="1676" customFormat="1" ht="13.5" customHeight="1" x14ac:dyDescent="0.25">
      <c r="A36" s="1727" t="s">
        <v>1574</v>
      </c>
      <c r="B36" s="1420">
        <v>44</v>
      </c>
      <c r="C36" s="1420">
        <v>11254.000000000002</v>
      </c>
      <c r="D36" s="1420">
        <v>2782.9999999999995</v>
      </c>
      <c r="E36" s="1420">
        <v>14036.999999999998</v>
      </c>
      <c r="F36" s="1420">
        <v>243284.00000000006</v>
      </c>
      <c r="G36" s="1669">
        <f t="shared" si="1"/>
        <v>21.617558201528347</v>
      </c>
    </row>
    <row r="37" spans="1:8" s="1676" customFormat="1" ht="13.5" customHeight="1" x14ac:dyDescent="0.25">
      <c r="A37" s="1727" t="s">
        <v>1573</v>
      </c>
      <c r="B37" s="1420">
        <v>5070.0000000000027</v>
      </c>
      <c r="C37" s="1420">
        <v>550039.00000000035</v>
      </c>
      <c r="D37" s="1420">
        <v>636800.99999999942</v>
      </c>
      <c r="E37" s="1420">
        <v>1186840.0000000002</v>
      </c>
      <c r="F37" s="1420">
        <v>11198797.999999994</v>
      </c>
      <c r="G37" s="1669">
        <f t="shared" si="1"/>
        <v>20.360007199489466</v>
      </c>
    </row>
    <row r="38" spans="1:8" ht="13.5" customHeight="1" x14ac:dyDescent="0.25">
      <c r="A38" s="1723" t="s">
        <v>1572</v>
      </c>
      <c r="B38" s="1422">
        <v>1163.9999999999993</v>
      </c>
      <c r="C38" s="1422">
        <v>132551.99999999997</v>
      </c>
      <c r="D38" s="1422">
        <v>119445.00000000003</v>
      </c>
      <c r="E38" s="1422">
        <v>251997.00000000006</v>
      </c>
      <c r="F38" s="1422">
        <v>1740566.0000000005</v>
      </c>
      <c r="G38" s="1410">
        <f t="shared" si="1"/>
        <v>13.131193795642471</v>
      </c>
    </row>
    <row r="39" spans="1:8" ht="13.5" customHeight="1" x14ac:dyDescent="0.25">
      <c r="A39" s="1723" t="s">
        <v>1571</v>
      </c>
      <c r="B39" s="1422">
        <v>378.00000000000017</v>
      </c>
      <c r="C39" s="1422">
        <v>27662.000000000007</v>
      </c>
      <c r="D39" s="1422">
        <v>75388.999999999971</v>
      </c>
      <c r="E39" s="1422">
        <v>103050.99999999993</v>
      </c>
      <c r="F39" s="1422">
        <v>470986.00000000012</v>
      </c>
      <c r="G39" s="1410">
        <f t="shared" si="1"/>
        <v>17.026462294844912</v>
      </c>
    </row>
    <row r="40" spans="1:8" ht="13.5" customHeight="1" x14ac:dyDescent="0.25">
      <c r="A40" s="1723" t="s">
        <v>1570</v>
      </c>
      <c r="B40" s="1422">
        <v>811.00000000000023</v>
      </c>
      <c r="C40" s="1422">
        <v>35404.999999999993</v>
      </c>
      <c r="D40" s="1422">
        <v>23814.000000000007</v>
      </c>
      <c r="E40" s="1422">
        <v>59219</v>
      </c>
      <c r="F40" s="1422">
        <v>424614.00000000012</v>
      </c>
      <c r="G40" s="1410">
        <f t="shared" si="1"/>
        <v>11.993051828837741</v>
      </c>
    </row>
    <row r="41" spans="1:8" ht="13.5" customHeight="1" x14ac:dyDescent="0.25">
      <c r="A41" s="1723" t="s">
        <v>1569</v>
      </c>
      <c r="B41" s="1422">
        <v>510.00000000000006</v>
      </c>
      <c r="C41" s="1422">
        <v>29532.999999999996</v>
      </c>
      <c r="D41" s="1422">
        <v>27475.999999999993</v>
      </c>
      <c r="E41" s="1422">
        <v>57009.000000000015</v>
      </c>
      <c r="F41" s="1422">
        <v>410960.99999999988</v>
      </c>
      <c r="G41" s="1410">
        <f t="shared" si="1"/>
        <v>13.915315071276197</v>
      </c>
    </row>
    <row r="42" spans="1:8" ht="13.5" customHeight="1" x14ac:dyDescent="0.25">
      <c r="A42" s="1723" t="s">
        <v>1568</v>
      </c>
      <c r="B42" s="1422">
        <v>1084.0000000000002</v>
      </c>
      <c r="C42" s="1422">
        <v>111067.99999999996</v>
      </c>
      <c r="D42" s="1422">
        <v>108167.00000000004</v>
      </c>
      <c r="E42" s="1422">
        <v>219235.00000000003</v>
      </c>
      <c r="F42" s="1422">
        <v>1933218.9999999995</v>
      </c>
      <c r="G42" s="1410">
        <f t="shared" si="1"/>
        <v>17.40572442107538</v>
      </c>
    </row>
    <row r="43" spans="1:8" ht="13.5" customHeight="1" x14ac:dyDescent="0.25">
      <c r="A43" s="1723" t="s">
        <v>1567</v>
      </c>
      <c r="B43" s="1422">
        <v>1123.0000000000002</v>
      </c>
      <c r="C43" s="1422">
        <v>213819.00000000006</v>
      </c>
      <c r="D43" s="1422">
        <v>282510.00000000006</v>
      </c>
      <c r="E43" s="1422">
        <v>496328.99999999977</v>
      </c>
      <c r="F43" s="1422">
        <v>6218452.0000000037</v>
      </c>
      <c r="G43" s="1410">
        <f t="shared" si="1"/>
        <v>29.082784972336423</v>
      </c>
    </row>
    <row r="44" spans="1:8" s="1676" customFormat="1" ht="13.5" customHeight="1" x14ac:dyDescent="0.25">
      <c r="A44" s="1724" t="s">
        <v>1566</v>
      </c>
      <c r="B44" s="1420">
        <v>54.000000000000007</v>
      </c>
      <c r="C44" s="1420">
        <v>2054</v>
      </c>
      <c r="D44" s="1420">
        <v>6275.9999999999991</v>
      </c>
      <c r="E44" s="1420">
        <v>8330</v>
      </c>
      <c r="F44" s="1420">
        <v>19658</v>
      </c>
      <c r="G44" s="1669">
        <f t="shared" si="1"/>
        <v>9.5705939629990269</v>
      </c>
    </row>
    <row r="45" spans="1:8" s="1676" customFormat="1" ht="13.5" customHeight="1" x14ac:dyDescent="0.25">
      <c r="A45" s="1728" t="s">
        <v>1584</v>
      </c>
      <c r="B45" s="1505">
        <v>558.00000000000023</v>
      </c>
      <c r="C45" s="1505">
        <v>53611.999999999985</v>
      </c>
      <c r="D45" s="1505">
        <v>31546.999999999982</v>
      </c>
      <c r="E45" s="1505">
        <v>85159</v>
      </c>
      <c r="F45" s="1505">
        <v>646940.99999999965</v>
      </c>
      <c r="G45" s="1679">
        <f t="shared" si="1"/>
        <v>12.067093188092215</v>
      </c>
      <c r="H45" s="1591"/>
    </row>
    <row r="46" spans="1:8" ht="13.5" customHeight="1" x14ac:dyDescent="0.25">
      <c r="A46" s="1729" t="s">
        <v>1583</v>
      </c>
      <c r="B46" s="1506">
        <v>75.999999999999986</v>
      </c>
      <c r="C46" s="1506">
        <v>21580</v>
      </c>
      <c r="D46" s="1506">
        <v>4218</v>
      </c>
      <c r="E46" s="1506">
        <v>25798</v>
      </c>
      <c r="F46" s="1506">
        <v>375295</v>
      </c>
      <c r="G46" s="1678">
        <f t="shared" si="1"/>
        <v>17.390871177015754</v>
      </c>
      <c r="H46" s="1591"/>
    </row>
    <row r="47" spans="1:8" ht="13.5" customHeight="1" x14ac:dyDescent="0.25">
      <c r="A47" s="1729" t="s">
        <v>1582</v>
      </c>
      <c r="B47" s="1506">
        <v>482.00000000000006</v>
      </c>
      <c r="C47" s="1506">
        <v>32032</v>
      </c>
      <c r="D47" s="1506">
        <v>27328.999999999996</v>
      </c>
      <c r="E47" s="1506">
        <v>59361.000000000022</v>
      </c>
      <c r="F47" s="1506">
        <v>271645.99999999994</v>
      </c>
      <c r="G47" s="1678">
        <f t="shared" si="1"/>
        <v>8.4804570429570418</v>
      </c>
      <c r="H47" s="1591"/>
    </row>
    <row r="48" spans="1:8" s="1591" customFormat="1" ht="13.5" customHeight="1" x14ac:dyDescent="0.25">
      <c r="A48" s="1724" t="s">
        <v>1581</v>
      </c>
      <c r="B48" s="1505">
        <v>62.999999999999993</v>
      </c>
      <c r="C48" s="1505">
        <v>150.00000000000003</v>
      </c>
      <c r="D48" s="1505">
        <v>11529</v>
      </c>
      <c r="E48" s="1505">
        <v>11679</v>
      </c>
      <c r="F48" s="1505">
        <v>750</v>
      </c>
      <c r="G48" s="1669">
        <f t="shared" si="1"/>
        <v>4.9999999999999991</v>
      </c>
    </row>
    <row r="49" spans="1:10" s="1591" customFormat="1" ht="13.5" customHeight="1" x14ac:dyDescent="0.25">
      <c r="A49" s="1724" t="s">
        <v>1580</v>
      </c>
      <c r="B49" s="1420">
        <v>86</v>
      </c>
      <c r="C49" s="1420">
        <v>96980</v>
      </c>
      <c r="D49" s="1420">
        <v>7325</v>
      </c>
      <c r="E49" s="1420">
        <v>104305.00000000001</v>
      </c>
      <c r="F49" s="1420">
        <v>4268296.9999999991</v>
      </c>
      <c r="G49" s="1669">
        <f t="shared" si="1"/>
        <v>44.012136522994425</v>
      </c>
    </row>
    <row r="50" spans="1:10" s="1591" customFormat="1" ht="13.5" customHeight="1" x14ac:dyDescent="0.25">
      <c r="A50" s="1724" t="s">
        <v>1579</v>
      </c>
      <c r="B50" s="1505">
        <v>231.00000000000006</v>
      </c>
      <c r="C50" s="1505">
        <v>22563.999999999996</v>
      </c>
      <c r="D50" s="1505">
        <v>39758</v>
      </c>
      <c r="E50" s="1505">
        <v>62322</v>
      </c>
      <c r="F50" s="1505">
        <v>371282.99999999988</v>
      </c>
      <c r="G50" s="1669">
        <f t="shared" si="1"/>
        <v>16.454662293919515</v>
      </c>
    </row>
    <row r="51" spans="1:10" s="1591" customFormat="1" ht="13.5" customHeight="1" x14ac:dyDescent="0.25">
      <c r="A51" s="1724" t="s">
        <v>1578</v>
      </c>
      <c r="B51" s="1505">
        <v>1139</v>
      </c>
      <c r="C51" s="1505">
        <v>40041</v>
      </c>
      <c r="D51" s="1505">
        <v>70499.999999999971</v>
      </c>
      <c r="E51" s="1505">
        <v>110541.00000000003</v>
      </c>
      <c r="F51" s="1505">
        <v>619050.99999999953</v>
      </c>
      <c r="G51" s="1669">
        <f t="shared" si="1"/>
        <v>15.46042806123722</v>
      </c>
      <c r="J51" s="1591" t="s">
        <v>264</v>
      </c>
    </row>
    <row r="52" spans="1:10" s="1591" customFormat="1" ht="15" customHeight="1" x14ac:dyDescent="0.25">
      <c r="A52" s="1724" t="s">
        <v>1577</v>
      </c>
      <c r="B52" s="1505">
        <v>1119.0000000000005</v>
      </c>
      <c r="C52" s="1505">
        <v>99836.000000000015</v>
      </c>
      <c r="D52" s="1505">
        <v>117938.99999999999</v>
      </c>
      <c r="E52" s="1505">
        <v>217774.99999999988</v>
      </c>
      <c r="F52" s="1505">
        <v>1487278.0000000012</v>
      </c>
      <c r="G52" s="1669">
        <f t="shared" si="1"/>
        <v>14.897211426739863</v>
      </c>
    </row>
    <row r="53" spans="1:10" s="1591" customFormat="1" ht="7.5" customHeight="1" x14ac:dyDescent="0.25">
      <c r="A53" s="1724"/>
      <c r="B53" s="1505"/>
      <c r="C53" s="1505"/>
      <c r="D53" s="1505"/>
      <c r="E53" s="1505"/>
      <c r="F53" s="1505"/>
      <c r="G53" s="1669"/>
    </row>
    <row r="54" spans="1:10" s="1676" customFormat="1" ht="12.75" customHeight="1" x14ac:dyDescent="0.25">
      <c r="A54" s="1726" t="s">
        <v>1576</v>
      </c>
      <c r="B54" s="1420">
        <v>3537.0000000000018</v>
      </c>
      <c r="C54" s="1420">
        <v>348619.99999999977</v>
      </c>
      <c r="D54" s="1420">
        <v>476929.99999999983</v>
      </c>
      <c r="E54" s="1420">
        <v>825549.99999999919</v>
      </c>
      <c r="F54" s="1420">
        <v>4621142.9999999935</v>
      </c>
      <c r="G54" s="1669">
        <f>+F54/C54</f>
        <v>13.255530376914683</v>
      </c>
    </row>
    <row r="55" spans="1:10" ht="7.5" customHeight="1" x14ac:dyDescent="0.25">
      <c r="A55" s="1725"/>
      <c r="G55" s="1669"/>
    </row>
    <row r="56" spans="1:10" s="1676" customFormat="1" ht="15" customHeight="1" x14ac:dyDescent="0.25">
      <c r="A56" s="1726" t="s">
        <v>1575</v>
      </c>
      <c r="B56" s="1677">
        <v>1091.9999999999998</v>
      </c>
      <c r="C56" s="1677">
        <v>97311.999999999956</v>
      </c>
      <c r="D56" s="1677">
        <v>45844.000000000022</v>
      </c>
      <c r="E56" s="1677">
        <v>143156.00000000003</v>
      </c>
      <c r="F56" s="1677">
        <v>988162.00000000035</v>
      </c>
      <c r="G56" s="1669">
        <f t="shared" ref="G56:G65" si="2">+F56/C56</f>
        <v>10.154574975337068</v>
      </c>
    </row>
    <row r="57" spans="1:10" s="1676" customFormat="1" ht="15" customHeight="1" x14ac:dyDescent="0.25">
      <c r="A57" s="1727" t="s">
        <v>1574</v>
      </c>
      <c r="B57" s="1420">
        <v>9</v>
      </c>
      <c r="C57" s="1420">
        <v>2082</v>
      </c>
      <c r="D57" s="1420">
        <v>465</v>
      </c>
      <c r="E57" s="1420">
        <v>2547</v>
      </c>
      <c r="F57" s="1420">
        <v>18974.000000000004</v>
      </c>
      <c r="G57" s="1669">
        <f t="shared" si="2"/>
        <v>9.1133525456292048</v>
      </c>
    </row>
    <row r="58" spans="1:10" s="1676" customFormat="1" ht="15" customHeight="1" x14ac:dyDescent="0.25">
      <c r="A58" s="1727" t="s">
        <v>1573</v>
      </c>
      <c r="B58" s="1420">
        <v>1335.9999999999998</v>
      </c>
      <c r="C58" s="1420">
        <v>167402.00000000003</v>
      </c>
      <c r="D58" s="1420">
        <v>343864.99999999953</v>
      </c>
      <c r="E58" s="1420">
        <v>511267.00000000029</v>
      </c>
      <c r="F58" s="1420">
        <v>2679760.9999999991</v>
      </c>
      <c r="G58" s="1669">
        <f t="shared" si="2"/>
        <v>16.007938973250013</v>
      </c>
    </row>
    <row r="59" spans="1:10" ht="15" customHeight="1" x14ac:dyDescent="0.25">
      <c r="A59" s="1723" t="s">
        <v>1572</v>
      </c>
      <c r="B59" s="1422">
        <v>259.00000000000006</v>
      </c>
      <c r="C59" s="1422">
        <v>38508</v>
      </c>
      <c r="D59" s="1422">
        <v>36300.000000000007</v>
      </c>
      <c r="E59" s="1422">
        <v>74808.000000000015</v>
      </c>
      <c r="F59" s="1422">
        <v>377861.99999999994</v>
      </c>
      <c r="G59" s="1410">
        <f t="shared" si="2"/>
        <v>9.8125584294172619</v>
      </c>
    </row>
    <row r="60" spans="1:10" ht="15" customHeight="1" x14ac:dyDescent="0.25">
      <c r="A60" s="1723" t="s">
        <v>1571</v>
      </c>
      <c r="B60" s="1422">
        <v>119.00000000000001</v>
      </c>
      <c r="C60" s="1422">
        <v>18813.999999999996</v>
      </c>
      <c r="D60" s="1422">
        <v>37890</v>
      </c>
      <c r="E60" s="1422">
        <v>56703.999999999993</v>
      </c>
      <c r="F60" s="1422">
        <v>385782.99999999988</v>
      </c>
      <c r="G60" s="1410">
        <f t="shared" si="2"/>
        <v>20.505102583182733</v>
      </c>
    </row>
    <row r="61" spans="1:10" ht="15" customHeight="1" x14ac:dyDescent="0.25">
      <c r="A61" s="1723" t="s">
        <v>1570</v>
      </c>
      <c r="B61" s="1422">
        <v>234</v>
      </c>
      <c r="C61" s="1422">
        <v>7626.9999999999991</v>
      </c>
      <c r="D61" s="1422">
        <v>5197.9999999999991</v>
      </c>
      <c r="E61" s="1422">
        <v>12825</v>
      </c>
      <c r="F61" s="1422">
        <v>73874</v>
      </c>
      <c r="G61" s="1410">
        <f t="shared" si="2"/>
        <v>9.6858528910449735</v>
      </c>
    </row>
    <row r="62" spans="1:10" ht="15" customHeight="1" x14ac:dyDescent="0.25">
      <c r="A62" s="1723" t="s">
        <v>1569</v>
      </c>
      <c r="B62" s="1422">
        <v>145.00000000000003</v>
      </c>
      <c r="C62" s="1422">
        <v>8114.0000000000018</v>
      </c>
      <c r="D62" s="1422">
        <v>11210.000000000002</v>
      </c>
      <c r="E62" s="1422">
        <v>19324</v>
      </c>
      <c r="F62" s="1422">
        <v>93490</v>
      </c>
      <c r="G62" s="1410">
        <f t="shared" si="2"/>
        <v>11.522060635937883</v>
      </c>
    </row>
    <row r="63" spans="1:10" ht="15" customHeight="1" x14ac:dyDescent="0.25">
      <c r="A63" s="1723" t="s">
        <v>1568</v>
      </c>
      <c r="B63" s="1422">
        <v>287.99999999999994</v>
      </c>
      <c r="C63" s="1422">
        <v>35791.999999999993</v>
      </c>
      <c r="D63" s="1422">
        <v>27632.999999999996</v>
      </c>
      <c r="E63" s="1422">
        <v>63425.000000000015</v>
      </c>
      <c r="F63" s="1422">
        <v>691670</v>
      </c>
      <c r="G63" s="1410">
        <f t="shared" si="2"/>
        <v>19.324709432275373</v>
      </c>
    </row>
    <row r="64" spans="1:10" ht="15" customHeight="1" x14ac:dyDescent="0.25">
      <c r="A64" s="1723" t="s">
        <v>1567</v>
      </c>
      <c r="B64" s="1422">
        <v>291</v>
      </c>
      <c r="C64" s="1422">
        <v>58546.999999999985</v>
      </c>
      <c r="D64" s="1422">
        <v>225633.99999999994</v>
      </c>
      <c r="E64" s="1422">
        <v>284180.99999999994</v>
      </c>
      <c r="F64" s="1422">
        <v>1057082</v>
      </c>
      <c r="G64" s="1410">
        <f t="shared" si="2"/>
        <v>18.055271832886405</v>
      </c>
    </row>
    <row r="65" spans="1:7" s="1676" customFormat="1" ht="15" customHeight="1" x14ac:dyDescent="0.25">
      <c r="A65" s="1724" t="s">
        <v>1566</v>
      </c>
      <c r="B65" s="1420">
        <v>15</v>
      </c>
      <c r="C65" s="1420">
        <v>1484</v>
      </c>
      <c r="D65" s="1420">
        <v>2435</v>
      </c>
      <c r="E65" s="1420">
        <v>3918.9999999999995</v>
      </c>
      <c r="F65" s="1420">
        <v>15996.000000000002</v>
      </c>
      <c r="G65" s="1669">
        <f t="shared" si="2"/>
        <v>10.778975741239893</v>
      </c>
    </row>
    <row r="66" spans="1:7" ht="3.75" customHeight="1" thickBot="1" x14ac:dyDescent="0.3">
      <c r="A66" s="1668"/>
      <c r="B66" s="1675"/>
      <c r="C66" s="1675"/>
      <c r="D66" s="1675"/>
      <c r="E66" s="1675"/>
      <c r="F66" s="1675"/>
      <c r="G66" s="1675"/>
    </row>
    <row r="67" spans="1:7" ht="3.75" customHeight="1" thickTop="1" x14ac:dyDescent="0.25">
      <c r="A67" s="1414"/>
      <c r="B67" s="1202"/>
      <c r="C67" s="1202"/>
      <c r="D67" s="1202"/>
      <c r="E67" s="1202"/>
      <c r="F67" s="1202"/>
      <c r="G67" s="1410"/>
    </row>
    <row r="68" spans="1:7" ht="9.9499999999999993" customHeight="1" x14ac:dyDescent="0.25">
      <c r="A68" s="1674"/>
      <c r="G68" s="1410"/>
    </row>
    <row r="69" spans="1:7" x14ac:dyDescent="0.25">
      <c r="G69" s="1669"/>
    </row>
    <row r="70" spans="1:7" x14ac:dyDescent="0.25">
      <c r="A70" s="1414"/>
      <c r="G70" s="1669"/>
    </row>
    <row r="71" spans="1:7" x14ac:dyDescent="0.25">
      <c r="A71" s="1414"/>
      <c r="G71" s="1669"/>
    </row>
    <row r="72" spans="1:7" x14ac:dyDescent="0.25">
      <c r="A72" s="1414"/>
      <c r="G72" s="1669"/>
    </row>
    <row r="73" spans="1:7" x14ac:dyDescent="0.25">
      <c r="A73" s="1414"/>
      <c r="G73" s="1669"/>
    </row>
    <row r="74" spans="1:7" x14ac:dyDescent="0.25">
      <c r="A74" s="1414"/>
      <c r="B74" s="1202"/>
      <c r="C74" s="1202"/>
      <c r="D74" s="1202"/>
      <c r="E74" s="1202"/>
      <c r="F74" s="1202"/>
      <c r="G74" s="1202"/>
    </row>
    <row r="75" spans="1:7" x14ac:dyDescent="0.25">
      <c r="A75" s="1414"/>
      <c r="B75" s="1202"/>
      <c r="C75" s="1202"/>
      <c r="D75" s="1202"/>
      <c r="E75" s="1202"/>
      <c r="F75" s="1202"/>
      <c r="G75" s="1202"/>
    </row>
    <row r="76" spans="1:7" x14ac:dyDescent="0.25">
      <c r="A76" s="1414"/>
      <c r="B76" s="1202"/>
      <c r="C76" s="1202"/>
      <c r="D76" s="1202"/>
      <c r="E76" s="1202"/>
      <c r="F76" s="1202"/>
      <c r="G76" s="1202"/>
    </row>
    <row r="77" spans="1:7" x14ac:dyDescent="0.25">
      <c r="A77" s="1414"/>
      <c r="B77" s="1202"/>
      <c r="C77" s="1202"/>
      <c r="D77" s="1202"/>
      <c r="E77" s="1202"/>
      <c r="F77" s="1202"/>
      <c r="G77" s="1202"/>
    </row>
    <row r="78" spans="1:7" x14ac:dyDescent="0.25">
      <c r="A78" s="1414"/>
      <c r="B78" s="1202"/>
      <c r="C78" s="1202"/>
      <c r="D78" s="1202"/>
      <c r="E78" s="1202"/>
      <c r="F78" s="1202"/>
      <c r="G78" s="1202"/>
    </row>
    <row r="79" spans="1:7" x14ac:dyDescent="0.25">
      <c r="A79" s="1414"/>
      <c r="B79" s="1202"/>
      <c r="C79" s="1202"/>
      <c r="D79" s="1202"/>
      <c r="E79" s="1202"/>
      <c r="F79" s="1202"/>
      <c r="G79" s="1202"/>
    </row>
    <row r="80" spans="1:7" x14ac:dyDescent="0.25">
      <c r="A80" s="1414"/>
      <c r="B80" s="1202"/>
      <c r="C80" s="1202"/>
      <c r="D80" s="1202"/>
      <c r="E80" s="1202"/>
      <c r="F80" s="1202"/>
      <c r="G80" s="1202"/>
    </row>
    <row r="81" spans="2:7" x14ac:dyDescent="0.25">
      <c r="B81" s="1673"/>
      <c r="C81" s="1673"/>
      <c r="D81" s="1673"/>
      <c r="E81" s="1673"/>
      <c r="F81" s="1673"/>
      <c r="G81" s="1673"/>
    </row>
    <row r="82" spans="2:7" x14ac:dyDescent="0.25">
      <c r="B82" s="1673"/>
      <c r="C82" s="1673"/>
      <c r="D82" s="1673"/>
      <c r="E82" s="1673"/>
      <c r="F82" s="1673"/>
      <c r="G82" s="1673"/>
    </row>
    <row r="83" spans="2:7" x14ac:dyDescent="0.25">
      <c r="B83" s="1673"/>
      <c r="C83" s="1673"/>
      <c r="D83" s="1673"/>
      <c r="E83" s="1673"/>
      <c r="F83" s="1673"/>
      <c r="G83" s="1673"/>
    </row>
    <row r="84" spans="2:7" x14ac:dyDescent="0.25">
      <c r="B84" s="1673"/>
      <c r="C84" s="1673"/>
      <c r="D84" s="1673"/>
      <c r="E84" s="1673"/>
      <c r="F84" s="1673"/>
      <c r="G84" s="1673"/>
    </row>
    <row r="85" spans="2:7" x14ac:dyDescent="0.25">
      <c r="B85" s="1673"/>
      <c r="C85" s="1673"/>
      <c r="D85" s="1673"/>
      <c r="E85" s="1673"/>
      <c r="F85" s="1673"/>
      <c r="G85" s="1673"/>
    </row>
    <row r="86" spans="2:7" x14ac:dyDescent="0.25">
      <c r="B86" s="1673"/>
      <c r="C86" s="1673"/>
      <c r="D86" s="1673"/>
      <c r="E86" s="1673"/>
      <c r="F86" s="1673"/>
      <c r="G86" s="1673"/>
    </row>
    <row r="87" spans="2:7" x14ac:dyDescent="0.25">
      <c r="B87" s="1673"/>
      <c r="C87" s="1673"/>
      <c r="D87" s="1673"/>
      <c r="E87" s="1673"/>
      <c r="F87" s="1673"/>
      <c r="G87" s="1673"/>
    </row>
    <row r="88" spans="2:7" x14ac:dyDescent="0.25">
      <c r="B88" s="1673"/>
      <c r="C88" s="1673"/>
      <c r="D88" s="1673"/>
      <c r="E88" s="1673"/>
      <c r="F88" s="1673"/>
      <c r="G88" s="1673"/>
    </row>
    <row r="89" spans="2:7" x14ac:dyDescent="0.25">
      <c r="B89" s="1673"/>
      <c r="C89" s="1673"/>
      <c r="D89" s="1673"/>
      <c r="E89" s="1673"/>
      <c r="F89" s="1673"/>
      <c r="G89" s="1673"/>
    </row>
    <row r="90" spans="2:7" x14ac:dyDescent="0.25">
      <c r="B90" s="1673"/>
      <c r="C90" s="1673"/>
      <c r="D90" s="1673"/>
      <c r="E90" s="1673"/>
      <c r="F90" s="1673"/>
      <c r="G90" s="1673"/>
    </row>
    <row r="91" spans="2:7" x14ac:dyDescent="0.25">
      <c r="B91" s="1673"/>
      <c r="C91" s="1673"/>
      <c r="D91" s="1673"/>
      <c r="E91" s="1673"/>
      <c r="F91" s="1673"/>
      <c r="G91" s="1673"/>
    </row>
    <row r="92" spans="2:7" x14ac:dyDescent="0.25">
      <c r="B92" s="1673"/>
      <c r="C92" s="1673"/>
      <c r="D92" s="1673"/>
      <c r="E92" s="1673"/>
      <c r="F92" s="1673"/>
      <c r="G92" s="1673"/>
    </row>
    <row r="93" spans="2:7" x14ac:dyDescent="0.25">
      <c r="B93" s="1673"/>
      <c r="C93" s="1673"/>
      <c r="D93" s="1673"/>
      <c r="E93" s="1673"/>
      <c r="F93" s="1673"/>
      <c r="G93" s="1673"/>
    </row>
    <row r="94" spans="2:7" x14ac:dyDescent="0.25">
      <c r="B94" s="1673"/>
      <c r="C94" s="1673"/>
      <c r="D94" s="1673"/>
      <c r="E94" s="1673"/>
      <c r="F94" s="1673"/>
      <c r="G94" s="1673"/>
    </row>
    <row r="95" spans="2:7" x14ac:dyDescent="0.25">
      <c r="B95" s="1673"/>
      <c r="C95" s="1673"/>
      <c r="D95" s="1673"/>
      <c r="E95" s="1673"/>
      <c r="F95" s="1673"/>
      <c r="G95" s="1673"/>
    </row>
    <row r="96" spans="2:7" x14ac:dyDescent="0.25">
      <c r="B96" s="1673"/>
      <c r="C96" s="1673"/>
      <c r="D96" s="1673"/>
      <c r="E96" s="1673"/>
      <c r="F96" s="1673"/>
      <c r="G96" s="1673"/>
    </row>
    <row r="97" spans="2:7" x14ac:dyDescent="0.25">
      <c r="B97" s="1673"/>
      <c r="C97" s="1673"/>
      <c r="D97" s="1673"/>
      <c r="E97" s="1673"/>
      <c r="F97" s="1673"/>
      <c r="G97" s="1673"/>
    </row>
    <row r="98" spans="2:7" x14ac:dyDescent="0.25">
      <c r="B98" s="1673"/>
      <c r="C98" s="1673"/>
      <c r="D98" s="1673"/>
      <c r="E98" s="1673"/>
      <c r="F98" s="1673"/>
      <c r="G98" s="1673"/>
    </row>
    <row r="99" spans="2:7" x14ac:dyDescent="0.25">
      <c r="B99" s="1673"/>
      <c r="C99" s="1673"/>
      <c r="D99" s="1673"/>
      <c r="E99" s="1673"/>
      <c r="F99" s="1673"/>
      <c r="G99" s="1673"/>
    </row>
    <row r="100" spans="2:7" x14ac:dyDescent="0.25">
      <c r="B100" s="1673"/>
      <c r="C100" s="1673"/>
      <c r="D100" s="1673"/>
      <c r="E100" s="1673"/>
      <c r="F100" s="1673"/>
      <c r="G100" s="1673"/>
    </row>
    <row r="101" spans="2:7" x14ac:dyDescent="0.25">
      <c r="B101" s="1673"/>
      <c r="C101" s="1673"/>
      <c r="D101" s="1673"/>
      <c r="E101" s="1673"/>
      <c r="F101" s="1673"/>
      <c r="G101" s="1673"/>
    </row>
    <row r="102" spans="2:7" x14ac:dyDescent="0.25">
      <c r="B102" s="1673"/>
      <c r="C102" s="1673"/>
      <c r="D102" s="1673"/>
      <c r="E102" s="1673"/>
      <c r="F102" s="1673"/>
      <c r="G102" s="1673"/>
    </row>
    <row r="103" spans="2:7" x14ac:dyDescent="0.25">
      <c r="B103" s="1673"/>
      <c r="C103" s="1673"/>
      <c r="D103" s="1673"/>
      <c r="E103" s="1673"/>
      <c r="F103" s="1673"/>
      <c r="G103" s="1673"/>
    </row>
    <row r="104" spans="2:7" x14ac:dyDescent="0.25">
      <c r="B104" s="1673"/>
      <c r="C104" s="1673"/>
      <c r="D104" s="1673"/>
      <c r="E104" s="1673"/>
      <c r="F104" s="1673"/>
      <c r="G104" s="1673"/>
    </row>
    <row r="105" spans="2:7" x14ac:dyDescent="0.25">
      <c r="B105" s="1673"/>
      <c r="C105" s="1673"/>
      <c r="D105" s="1673"/>
      <c r="E105" s="1673"/>
      <c r="F105" s="1673"/>
      <c r="G105" s="1673"/>
    </row>
    <row r="106" spans="2:7" x14ac:dyDescent="0.25">
      <c r="B106" s="1673"/>
      <c r="C106" s="1673"/>
      <c r="D106" s="1673"/>
      <c r="E106" s="1673"/>
      <c r="F106" s="1673"/>
      <c r="G106" s="1673"/>
    </row>
    <row r="107" spans="2:7" x14ac:dyDescent="0.25">
      <c r="B107" s="1673"/>
      <c r="C107" s="1673"/>
      <c r="D107" s="1673"/>
      <c r="E107" s="1673"/>
      <c r="F107" s="1673"/>
      <c r="G107" s="1673"/>
    </row>
    <row r="108" spans="2:7" x14ac:dyDescent="0.25">
      <c r="B108" s="1673"/>
      <c r="C108" s="1673"/>
      <c r="D108" s="1673"/>
      <c r="E108" s="1673"/>
      <c r="F108" s="1673"/>
      <c r="G108" s="1673"/>
    </row>
    <row r="109" spans="2:7" x14ac:dyDescent="0.25">
      <c r="B109" s="1673"/>
      <c r="C109" s="1673"/>
      <c r="D109" s="1673"/>
      <c r="E109" s="1673"/>
      <c r="F109" s="1673"/>
      <c r="G109" s="1673"/>
    </row>
    <row r="110" spans="2:7" x14ac:dyDescent="0.25">
      <c r="B110" s="1673"/>
      <c r="C110" s="1673"/>
      <c r="D110" s="1673"/>
      <c r="E110" s="1673"/>
      <c r="F110" s="1673"/>
      <c r="G110" s="1673"/>
    </row>
    <row r="111" spans="2:7" x14ac:dyDescent="0.25">
      <c r="B111" s="1673"/>
      <c r="C111" s="1673"/>
      <c r="D111" s="1673"/>
      <c r="E111" s="1673"/>
      <c r="F111" s="1673"/>
      <c r="G111" s="1673"/>
    </row>
    <row r="112" spans="2:7" x14ac:dyDescent="0.25">
      <c r="B112" s="1673"/>
      <c r="C112" s="1673"/>
      <c r="D112" s="1673"/>
      <c r="E112" s="1673"/>
      <c r="F112" s="1673"/>
      <c r="G112" s="1673"/>
    </row>
    <row r="113" spans="2:7" x14ac:dyDescent="0.25">
      <c r="B113" s="1673"/>
      <c r="C113" s="1673"/>
      <c r="D113" s="1673"/>
      <c r="E113" s="1673"/>
      <c r="F113" s="1673"/>
      <c r="G113" s="1673"/>
    </row>
    <row r="114" spans="2:7" x14ac:dyDescent="0.25">
      <c r="B114" s="1673"/>
      <c r="C114" s="1673"/>
      <c r="D114" s="1673"/>
      <c r="E114" s="1673"/>
      <c r="F114" s="1673"/>
      <c r="G114" s="1673"/>
    </row>
    <row r="115" spans="2:7" x14ac:dyDescent="0.25">
      <c r="B115" s="1673"/>
      <c r="C115" s="1673"/>
      <c r="D115" s="1673"/>
      <c r="E115" s="1673"/>
      <c r="F115" s="1673"/>
      <c r="G115" s="1673"/>
    </row>
    <row r="116" spans="2:7" x14ac:dyDescent="0.25">
      <c r="B116" s="1673"/>
      <c r="C116" s="1673"/>
      <c r="D116" s="1673"/>
      <c r="E116" s="1673"/>
      <c r="F116" s="1673"/>
      <c r="G116" s="1673"/>
    </row>
    <row r="117" spans="2:7" x14ac:dyDescent="0.25">
      <c r="B117" s="1673"/>
      <c r="C117" s="1673"/>
      <c r="D117" s="1673"/>
      <c r="E117" s="1673"/>
      <c r="F117" s="1673"/>
      <c r="G117" s="1673"/>
    </row>
    <row r="118" spans="2:7" x14ac:dyDescent="0.25">
      <c r="B118" s="1673"/>
      <c r="C118" s="1673"/>
      <c r="D118" s="1673"/>
      <c r="E118" s="1673"/>
      <c r="F118" s="1673"/>
      <c r="G118" s="1673"/>
    </row>
    <row r="119" spans="2:7" x14ac:dyDescent="0.25">
      <c r="B119" s="1673"/>
      <c r="C119" s="1673"/>
      <c r="D119" s="1673"/>
      <c r="E119" s="1673"/>
      <c r="F119" s="1673"/>
      <c r="G119" s="1673"/>
    </row>
    <row r="120" spans="2:7" x14ac:dyDescent="0.25">
      <c r="B120" s="1673"/>
      <c r="C120" s="1673"/>
      <c r="D120" s="1673"/>
      <c r="E120" s="1673"/>
      <c r="F120" s="1673"/>
      <c r="G120" s="1673"/>
    </row>
    <row r="121" spans="2:7" x14ac:dyDescent="0.25">
      <c r="B121" s="1673"/>
      <c r="C121" s="1673"/>
      <c r="D121" s="1673"/>
      <c r="E121" s="1673"/>
      <c r="F121" s="1673"/>
      <c r="G121" s="1673"/>
    </row>
    <row r="122" spans="2:7" x14ac:dyDescent="0.25">
      <c r="B122" s="1673"/>
      <c r="C122" s="1673"/>
      <c r="D122" s="1673"/>
      <c r="E122" s="1673"/>
      <c r="F122" s="1673"/>
      <c r="G122" s="1673"/>
    </row>
    <row r="123" spans="2:7" x14ac:dyDescent="0.25">
      <c r="B123" s="1673"/>
      <c r="C123" s="1673"/>
      <c r="D123" s="1673"/>
      <c r="E123" s="1673"/>
      <c r="F123" s="1673"/>
      <c r="G123" s="1673"/>
    </row>
    <row r="124" spans="2:7" x14ac:dyDescent="0.25">
      <c r="B124" s="1673"/>
      <c r="C124" s="1673"/>
      <c r="D124" s="1673"/>
      <c r="E124" s="1673"/>
      <c r="F124" s="1673"/>
      <c r="G124" s="1673"/>
    </row>
    <row r="125" spans="2:7" x14ac:dyDescent="0.25">
      <c r="B125" s="1673"/>
      <c r="C125" s="1673"/>
      <c r="D125" s="1673"/>
      <c r="E125" s="1673"/>
      <c r="F125" s="1673"/>
      <c r="G125" s="1673"/>
    </row>
    <row r="126" spans="2:7" x14ac:dyDescent="0.25">
      <c r="B126" s="1673"/>
      <c r="C126" s="1673"/>
      <c r="D126" s="1673"/>
      <c r="E126" s="1673"/>
      <c r="F126" s="1673"/>
      <c r="G126" s="1673"/>
    </row>
    <row r="127" spans="2:7" x14ac:dyDescent="0.25">
      <c r="B127" s="1673"/>
      <c r="C127" s="1673"/>
      <c r="D127" s="1673"/>
      <c r="E127" s="1673"/>
      <c r="F127" s="1673"/>
      <c r="G127" s="1673"/>
    </row>
    <row r="128" spans="2:7" x14ac:dyDescent="0.25">
      <c r="B128" s="1673"/>
      <c r="C128" s="1673"/>
      <c r="D128" s="1673"/>
      <c r="E128" s="1673"/>
      <c r="F128" s="1673"/>
      <c r="G128" s="1673"/>
    </row>
    <row r="129" spans="2:7" x14ac:dyDescent="0.25">
      <c r="B129" s="1673"/>
      <c r="C129" s="1673"/>
      <c r="D129" s="1673"/>
      <c r="E129" s="1673"/>
      <c r="F129" s="1673"/>
      <c r="G129" s="1673"/>
    </row>
    <row r="130" spans="2:7" x14ac:dyDescent="0.25">
      <c r="B130" s="1673"/>
      <c r="C130" s="1673"/>
      <c r="D130" s="1673"/>
      <c r="E130" s="1673"/>
      <c r="F130" s="1673"/>
      <c r="G130" s="1673"/>
    </row>
    <row r="131" spans="2:7" x14ac:dyDescent="0.25">
      <c r="B131" s="1673"/>
      <c r="C131" s="1673"/>
      <c r="D131" s="1673"/>
      <c r="E131" s="1673"/>
      <c r="F131" s="1673"/>
      <c r="G131" s="1673"/>
    </row>
    <row r="132" spans="2:7" x14ac:dyDescent="0.25">
      <c r="B132" s="1673"/>
      <c r="C132" s="1673"/>
      <c r="D132" s="1673"/>
      <c r="E132" s="1673"/>
      <c r="F132" s="1673"/>
      <c r="G132" s="1673"/>
    </row>
    <row r="133" spans="2:7" x14ac:dyDescent="0.25">
      <c r="B133" s="1673"/>
      <c r="C133" s="1673"/>
      <c r="D133" s="1673"/>
      <c r="E133" s="1673"/>
      <c r="F133" s="1673"/>
      <c r="G133" s="1673"/>
    </row>
    <row r="134" spans="2:7" x14ac:dyDescent="0.25">
      <c r="B134" s="1673"/>
      <c r="C134" s="1673"/>
      <c r="D134" s="1673"/>
      <c r="E134" s="1673"/>
      <c r="F134" s="1673"/>
      <c r="G134" s="1673"/>
    </row>
    <row r="135" spans="2:7" x14ac:dyDescent="0.25">
      <c r="B135" s="1673"/>
      <c r="C135" s="1673"/>
      <c r="D135" s="1673"/>
      <c r="E135" s="1673"/>
      <c r="F135" s="1673"/>
      <c r="G135" s="1673"/>
    </row>
    <row r="136" spans="2:7" x14ac:dyDescent="0.25">
      <c r="B136" s="1673"/>
      <c r="C136" s="1673"/>
      <c r="D136" s="1673"/>
      <c r="E136" s="1673"/>
      <c r="F136" s="1673"/>
      <c r="G136" s="1673"/>
    </row>
    <row r="137" spans="2:7" x14ac:dyDescent="0.25">
      <c r="B137" s="1673"/>
      <c r="C137" s="1673"/>
      <c r="D137" s="1673"/>
      <c r="E137" s="1673"/>
      <c r="F137" s="1673"/>
      <c r="G137" s="1673"/>
    </row>
    <row r="138" spans="2:7" x14ac:dyDescent="0.25">
      <c r="B138" s="1673"/>
      <c r="C138" s="1673"/>
      <c r="D138" s="1673"/>
      <c r="E138" s="1673"/>
      <c r="F138" s="1673"/>
      <c r="G138" s="1673"/>
    </row>
    <row r="139" spans="2:7" x14ac:dyDescent="0.25">
      <c r="B139" s="1673"/>
      <c r="C139" s="1673"/>
      <c r="D139" s="1673"/>
      <c r="E139" s="1673"/>
      <c r="F139" s="1673"/>
      <c r="G139" s="1673"/>
    </row>
  </sheetData>
  <mergeCells count="11">
    <mergeCell ref="A5:A10"/>
    <mergeCell ref="B10:E10"/>
    <mergeCell ref="F10:G10"/>
    <mergeCell ref="A2:G2"/>
    <mergeCell ref="A3:G3"/>
    <mergeCell ref="B5:B9"/>
    <mergeCell ref="C5:C9"/>
    <mergeCell ref="D5:D9"/>
    <mergeCell ref="E5:E8"/>
    <mergeCell ref="F5:F9"/>
    <mergeCell ref="G5:G9"/>
  </mergeCells>
  <hyperlinks>
    <hyperlink ref="A1" location="Índice!A1" display="Voltar ao índice" xr:uid="{1B166C0B-7FDE-47FD-B9DD-5C6FAE5AEFC2}"/>
  </hyperlinks>
  <pageMargins left="0.78740157480314965" right="0.78740157480314965" top="1.1811023622047243" bottom="0.78740157480314965" header="0" footer="0"/>
  <pageSetup paperSize="9" scale="82" orientation="portrait" horizontalDpi="300" verticalDpi="300" r:id="rId1"/>
  <headerFooter alignWithMargins="0"/>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20775D-108B-4D84-9D10-493F941FCE75}">
  <sheetPr>
    <pageSetUpPr fitToPage="1"/>
  </sheetPr>
  <dimension ref="A1:P137"/>
  <sheetViews>
    <sheetView showGridLines="0" zoomScaleNormal="100" zoomScaleSheetLayoutView="100" workbookViewId="0">
      <selection activeCell="A2" sqref="A2"/>
    </sheetView>
  </sheetViews>
  <sheetFormatPr defaultColWidth="7.85546875" defaultRowHeight="12.75" x14ac:dyDescent="0.25"/>
  <cols>
    <col min="1" max="1" width="43.28515625" style="1487" customWidth="1"/>
    <col min="2" max="4" width="9.42578125" style="1487" customWidth="1"/>
    <col min="5" max="5" width="11.140625" style="1487" customWidth="1"/>
    <col min="6" max="6" width="10.85546875" style="1487" customWidth="1"/>
    <col min="7" max="7" width="8.85546875" style="1487" customWidth="1"/>
    <col min="8" max="8" width="7.42578125" style="1487" customWidth="1"/>
    <col min="9" max="16384" width="7.85546875" style="1487"/>
  </cols>
  <sheetData>
    <row r="1" spans="1:16" ht="15" customHeight="1" x14ac:dyDescent="0.25">
      <c r="A1" s="2027" t="s">
        <v>1926</v>
      </c>
    </row>
    <row r="2" spans="1:16" s="1683" customFormat="1" ht="15" customHeight="1" x14ac:dyDescent="0.25">
      <c r="A2" s="2244" t="s">
        <v>1594</v>
      </c>
      <c r="B2" s="2244"/>
      <c r="C2" s="2244"/>
      <c r="D2" s="2244"/>
      <c r="E2" s="2244"/>
      <c r="F2" s="2244"/>
      <c r="G2" s="2244"/>
    </row>
    <row r="3" spans="1:16" s="1682" customFormat="1" ht="33" customHeight="1" x14ac:dyDescent="0.25">
      <c r="A3" s="2325" t="s">
        <v>1598</v>
      </c>
      <c r="B3" s="2325"/>
      <c r="C3" s="2325"/>
      <c r="D3" s="2325"/>
      <c r="E3" s="2325"/>
      <c r="F3" s="2325"/>
      <c r="G3" s="2325"/>
    </row>
    <row r="4" spans="1:16" ht="15" customHeight="1" x14ac:dyDescent="0.25">
      <c r="A4" s="1413">
        <v>2020</v>
      </c>
      <c r="B4" s="1414"/>
      <c r="C4" s="1414"/>
      <c r="D4" s="1414"/>
      <c r="E4" s="1414"/>
      <c r="F4" s="1414"/>
      <c r="G4" s="1414"/>
      <c r="H4" s="1414"/>
      <c r="I4" s="1414"/>
      <c r="J4" s="1414"/>
      <c r="K4" s="1414"/>
      <c r="L4" s="1414"/>
      <c r="M4" s="1414"/>
      <c r="N4" s="1414"/>
      <c r="O4" s="1414"/>
      <c r="P4" s="1414"/>
    </row>
    <row r="5" spans="1:16" ht="10.5" customHeight="1" x14ac:dyDescent="0.25">
      <c r="A5" s="2249" t="s">
        <v>1592</v>
      </c>
      <c r="B5" s="2249" t="s">
        <v>1591</v>
      </c>
      <c r="C5" s="2322" t="s">
        <v>1590</v>
      </c>
      <c r="D5" s="2322" t="s">
        <v>1589</v>
      </c>
      <c r="E5" s="2322" t="s">
        <v>1472</v>
      </c>
      <c r="F5" s="2322" t="s">
        <v>1588</v>
      </c>
      <c r="G5" s="2322" t="s">
        <v>1587</v>
      </c>
      <c r="H5" s="1414"/>
      <c r="I5" s="1414"/>
      <c r="J5" s="1414"/>
      <c r="K5" s="1414"/>
      <c r="L5" s="1414"/>
      <c r="M5" s="1414"/>
      <c r="N5" s="1414"/>
      <c r="O5" s="1414"/>
      <c r="P5" s="1414"/>
    </row>
    <row r="6" spans="1:16" ht="10.5" customHeight="1" x14ac:dyDescent="0.25">
      <c r="A6" s="2249"/>
      <c r="B6" s="2249"/>
      <c r="C6" s="2322"/>
      <c r="D6" s="2322"/>
      <c r="E6" s="2250"/>
      <c r="F6" s="2322"/>
      <c r="G6" s="2322"/>
      <c r="H6" s="1414"/>
      <c r="I6" s="1414"/>
      <c r="J6" s="1414"/>
      <c r="K6" s="1414"/>
      <c r="L6" s="1414"/>
      <c r="M6" s="1414"/>
      <c r="N6" s="1414"/>
      <c r="O6" s="1414"/>
      <c r="P6" s="1414"/>
    </row>
    <row r="7" spans="1:16" ht="10.5" customHeight="1" x14ac:dyDescent="0.25">
      <c r="A7" s="2249"/>
      <c r="B7" s="2249"/>
      <c r="C7" s="2322"/>
      <c r="D7" s="2322"/>
      <c r="E7" s="2250"/>
      <c r="F7" s="2322"/>
      <c r="G7" s="2322"/>
      <c r="H7" s="1414"/>
      <c r="I7" s="1414"/>
      <c r="J7" s="1414"/>
      <c r="K7" s="1414"/>
      <c r="L7" s="1414"/>
      <c r="M7" s="1414"/>
      <c r="N7" s="1414"/>
      <c r="O7" s="1414"/>
      <c r="P7" s="1414"/>
    </row>
    <row r="8" spans="1:16" ht="10.5" customHeight="1" x14ac:dyDescent="0.25">
      <c r="A8" s="2249"/>
      <c r="B8" s="2249"/>
      <c r="C8" s="2322"/>
      <c r="D8" s="2250"/>
      <c r="E8" s="2250"/>
      <c r="F8" s="2322"/>
      <c r="G8" s="2322"/>
      <c r="H8" s="1414"/>
      <c r="I8" s="1414"/>
      <c r="J8" s="1414"/>
      <c r="K8" s="1414"/>
      <c r="L8" s="1414"/>
      <c r="M8" s="1414"/>
      <c r="N8" s="1414"/>
      <c r="O8" s="1414"/>
      <c r="P8" s="1414"/>
    </row>
    <row r="9" spans="1:16" ht="9.75" customHeight="1" x14ac:dyDescent="0.25">
      <c r="A9" s="2249"/>
      <c r="B9" s="2249"/>
      <c r="C9" s="2322"/>
      <c r="D9" s="2250"/>
      <c r="E9" s="1722"/>
      <c r="F9" s="2322"/>
      <c r="G9" s="2322"/>
      <c r="H9" s="1414"/>
      <c r="I9" s="1414"/>
      <c r="J9" s="1414"/>
      <c r="K9" s="1414"/>
      <c r="L9" s="1414"/>
      <c r="M9" s="1414"/>
      <c r="N9" s="1414"/>
      <c r="O9" s="1414"/>
      <c r="P9" s="1414"/>
    </row>
    <row r="10" spans="1:16" ht="10.5" customHeight="1" x14ac:dyDescent="0.25">
      <c r="A10" s="2249"/>
      <c r="B10" s="2248" t="s">
        <v>49</v>
      </c>
      <c r="C10" s="2248"/>
      <c r="D10" s="2248"/>
      <c r="E10" s="2248"/>
      <c r="F10" s="2321" t="s">
        <v>1499</v>
      </c>
      <c r="G10" s="2321"/>
      <c r="H10" s="1414"/>
      <c r="I10" s="1414"/>
      <c r="J10" s="1414"/>
      <c r="K10" s="1414"/>
      <c r="L10" s="1414"/>
      <c r="M10" s="1414"/>
      <c r="N10" s="1414"/>
      <c r="O10" s="1414"/>
      <c r="P10" s="1414"/>
    </row>
    <row r="11" spans="1:16" ht="7.5" customHeight="1" x14ac:dyDescent="0.25">
      <c r="A11" s="1414"/>
      <c r="B11" s="1412"/>
      <c r="C11" s="1415"/>
      <c r="D11" s="1415"/>
      <c r="E11" s="1415"/>
      <c r="F11" s="1415"/>
      <c r="G11" s="1415"/>
    </row>
    <row r="12" spans="1:16" ht="17.25" customHeight="1" x14ac:dyDescent="0.25">
      <c r="A12" s="1204" t="s">
        <v>1597</v>
      </c>
      <c r="B12" s="1412"/>
      <c r="C12" s="1415"/>
      <c r="D12" s="1415"/>
      <c r="E12" s="1415"/>
      <c r="F12" s="1415"/>
      <c r="G12" s="1415"/>
    </row>
    <row r="13" spans="1:16" ht="7.5" customHeight="1" x14ac:dyDescent="0.25">
      <c r="A13" s="1204"/>
      <c r="B13" s="1412"/>
      <c r="C13" s="1415"/>
      <c r="D13" s="1415"/>
      <c r="E13" s="1415"/>
      <c r="F13" s="1415"/>
      <c r="G13" s="1415"/>
    </row>
    <row r="14" spans="1:16" s="1676" customFormat="1" ht="13.5" customHeight="1" x14ac:dyDescent="0.25">
      <c r="A14" s="1724" t="s">
        <v>1584</v>
      </c>
      <c r="B14" s="1420">
        <v>195</v>
      </c>
      <c r="C14" s="1420">
        <v>13190.999999999998</v>
      </c>
      <c r="D14" s="1420">
        <v>18513.000000000004</v>
      </c>
      <c r="E14" s="1420">
        <v>31704</v>
      </c>
      <c r="F14" s="1420">
        <v>125069</v>
      </c>
      <c r="G14" s="1669">
        <f t="shared" ref="G14:G21" si="0">+F14/C14</f>
        <v>9.4813888257145038</v>
      </c>
      <c r="H14" s="1685"/>
      <c r="I14" s="1680"/>
    </row>
    <row r="15" spans="1:16" ht="13.5" customHeight="1" x14ac:dyDescent="0.25">
      <c r="A15" s="1723" t="s">
        <v>1583</v>
      </c>
      <c r="B15" s="1681">
        <v>25</v>
      </c>
      <c r="C15" s="1681">
        <v>3338</v>
      </c>
      <c r="D15" s="1681">
        <v>2289</v>
      </c>
      <c r="E15" s="1681">
        <v>5627</v>
      </c>
      <c r="F15" s="1681">
        <v>63870.999999999993</v>
      </c>
      <c r="G15" s="1410">
        <f t="shared" si="0"/>
        <v>19.134511683642899</v>
      </c>
      <c r="H15" s="1685"/>
      <c r="I15" s="1680"/>
    </row>
    <row r="16" spans="1:16" ht="13.5" customHeight="1" x14ac:dyDescent="0.25">
      <c r="A16" s="1723" t="s">
        <v>1582</v>
      </c>
      <c r="B16" s="1202">
        <v>170</v>
      </c>
      <c r="C16" s="1202">
        <v>9853</v>
      </c>
      <c r="D16" s="1202">
        <v>16224.000000000004</v>
      </c>
      <c r="E16" s="1202">
        <v>26076.999999999993</v>
      </c>
      <c r="F16" s="1202">
        <v>61197.999999999993</v>
      </c>
      <c r="G16" s="1410">
        <f t="shared" si="0"/>
        <v>6.211103217294224</v>
      </c>
      <c r="H16" s="1685"/>
      <c r="I16" s="1680"/>
    </row>
    <row r="17" spans="1:9" s="1591" customFormat="1" ht="13.5" customHeight="1" x14ac:dyDescent="0.25">
      <c r="A17" s="1724" t="s">
        <v>1581</v>
      </c>
      <c r="B17" s="1431">
        <v>22</v>
      </c>
      <c r="C17" s="1431">
        <v>150</v>
      </c>
      <c r="D17" s="1431">
        <v>7044</v>
      </c>
      <c r="E17" s="1431">
        <v>7194</v>
      </c>
      <c r="F17" s="1431">
        <v>750</v>
      </c>
      <c r="G17" s="1669">
        <f t="shared" si="0"/>
        <v>5</v>
      </c>
      <c r="H17" s="1685"/>
      <c r="I17" s="1680"/>
    </row>
    <row r="18" spans="1:9" s="1591" customFormat="1" ht="13.5" customHeight="1" x14ac:dyDescent="0.25">
      <c r="A18" s="1724" t="s">
        <v>1580</v>
      </c>
      <c r="B18" s="1431">
        <v>33</v>
      </c>
      <c r="C18" s="1431">
        <v>18381</v>
      </c>
      <c r="D18" s="1431">
        <v>3274</v>
      </c>
      <c r="E18" s="1431">
        <v>21655</v>
      </c>
      <c r="F18" s="1431">
        <v>99996</v>
      </c>
      <c r="G18" s="1669">
        <f t="shared" si="0"/>
        <v>5.4401827974538923</v>
      </c>
      <c r="H18" s="1685"/>
      <c r="I18" s="1680"/>
    </row>
    <row r="19" spans="1:9" s="1591" customFormat="1" ht="13.5" customHeight="1" x14ac:dyDescent="0.25">
      <c r="A19" s="1724" t="s">
        <v>1579</v>
      </c>
      <c r="B19" s="1431">
        <v>32</v>
      </c>
      <c r="C19" s="1431">
        <v>13702.999999999996</v>
      </c>
      <c r="D19" s="1431">
        <v>3093</v>
      </c>
      <c r="E19" s="1431">
        <v>16796</v>
      </c>
      <c r="F19" s="1431">
        <v>301426</v>
      </c>
      <c r="G19" s="1669">
        <f t="shared" si="0"/>
        <v>21.997080931182957</v>
      </c>
      <c r="H19" s="1685"/>
      <c r="I19" s="1680"/>
    </row>
    <row r="20" spans="1:9" s="1591" customFormat="1" ht="13.5" customHeight="1" x14ac:dyDescent="0.25">
      <c r="A20" s="1724" t="s">
        <v>1578</v>
      </c>
      <c r="B20" s="1505">
        <v>546</v>
      </c>
      <c r="C20" s="1505">
        <v>10495</v>
      </c>
      <c r="D20" s="1505">
        <v>36388.999999999993</v>
      </c>
      <c r="E20" s="1505">
        <v>46884</v>
      </c>
      <c r="F20" s="1505">
        <v>61751.000000000015</v>
      </c>
      <c r="G20" s="1669">
        <f t="shared" si="0"/>
        <v>5.8838494521200584</v>
      </c>
      <c r="H20" s="1685"/>
      <c r="I20" s="1680"/>
    </row>
    <row r="21" spans="1:9" s="1591" customFormat="1" ht="13.5" customHeight="1" x14ac:dyDescent="0.25">
      <c r="A21" s="1724" t="s">
        <v>1577</v>
      </c>
      <c r="B21" s="1505">
        <v>257.00000000000006</v>
      </c>
      <c r="C21" s="1505">
        <v>24420</v>
      </c>
      <c r="D21" s="1505">
        <v>16008</v>
      </c>
      <c r="E21" s="1505">
        <v>40427.999999999993</v>
      </c>
      <c r="F21" s="1505">
        <v>329258.00000000006</v>
      </c>
      <c r="G21" s="1669">
        <f t="shared" si="0"/>
        <v>13.483128583128586</v>
      </c>
      <c r="H21" s="1685"/>
      <c r="I21" s="1680"/>
    </row>
    <row r="22" spans="1:9" s="1394" customFormat="1" ht="7.5" customHeight="1" x14ac:dyDescent="0.25">
      <c r="A22" s="1723"/>
      <c r="B22" s="1506"/>
      <c r="C22" s="1506"/>
      <c r="D22" s="1506"/>
      <c r="E22" s="1506"/>
      <c r="F22" s="1506"/>
      <c r="G22" s="1506"/>
      <c r="H22" s="1685"/>
      <c r="I22" s="1680"/>
    </row>
    <row r="23" spans="1:9" s="1676" customFormat="1" ht="13.5" customHeight="1" x14ac:dyDescent="0.25">
      <c r="A23" s="1726" t="s">
        <v>1596</v>
      </c>
      <c r="B23" s="1420">
        <f>SUM(B25:B42)-B27-B35</f>
        <v>3502.0000000000005</v>
      </c>
      <c r="C23" s="1420">
        <f>SUM(C25:C42)-C27-C35</f>
        <v>177374</v>
      </c>
      <c r="D23" s="1420">
        <f>SUM(D25:D42)-D27-D35</f>
        <v>262626</v>
      </c>
      <c r="E23" s="1420">
        <f>SUM(E25:E42)-E27-E35</f>
        <v>439999.99999999994</v>
      </c>
      <c r="F23" s="1420">
        <f>SUM(F25:F42)-F27-F35</f>
        <v>1627824</v>
      </c>
      <c r="G23" s="1669">
        <f>+F23/C23</f>
        <v>9.1773540654210883</v>
      </c>
      <c r="H23" s="1685"/>
      <c r="I23" s="1680"/>
    </row>
    <row r="24" spans="1:9" ht="7.5" customHeight="1" x14ac:dyDescent="0.25">
      <c r="A24" s="1725"/>
      <c r="G24" s="1669"/>
      <c r="H24" s="1685"/>
      <c r="I24" s="1680"/>
    </row>
    <row r="25" spans="1:9" s="1676" customFormat="1" ht="13.5" customHeight="1" x14ac:dyDescent="0.25">
      <c r="A25" s="1726" t="s">
        <v>1575</v>
      </c>
      <c r="B25" s="1677">
        <v>873.00000000000034</v>
      </c>
      <c r="C25" s="1677">
        <v>56747.000000000007</v>
      </c>
      <c r="D25" s="1677">
        <v>34248.000000000029</v>
      </c>
      <c r="E25" s="1677">
        <v>90994.999999999971</v>
      </c>
      <c r="F25" s="1677">
        <v>498418</v>
      </c>
      <c r="G25" s="1669">
        <f t="shared" ref="G25:G37" si="1">+F25/C25</f>
        <v>8.7831603432780572</v>
      </c>
      <c r="H25" s="1685"/>
      <c r="I25" s="1680"/>
    </row>
    <row r="26" spans="1:9" s="1676" customFormat="1" ht="13.5" customHeight="1" x14ac:dyDescent="0.25">
      <c r="A26" s="1727" t="s">
        <v>1574</v>
      </c>
      <c r="B26" s="1420">
        <v>6</v>
      </c>
      <c r="C26" s="1420">
        <v>278</v>
      </c>
      <c r="D26" s="1420">
        <v>102</v>
      </c>
      <c r="E26" s="1420">
        <v>380</v>
      </c>
      <c r="F26" s="1420">
        <v>2139</v>
      </c>
      <c r="G26" s="1669">
        <f t="shared" si="1"/>
        <v>7.6942446043165464</v>
      </c>
      <c r="H26" s="1685"/>
      <c r="I26" s="1680"/>
    </row>
    <row r="27" spans="1:9" s="1591" customFormat="1" ht="13.5" customHeight="1" x14ac:dyDescent="0.25">
      <c r="A27" s="1727" t="s">
        <v>1573</v>
      </c>
      <c r="B27" s="1420">
        <v>1486.9999999999995</v>
      </c>
      <c r="C27" s="1420">
        <v>72390.999999999956</v>
      </c>
      <c r="D27" s="1420">
        <v>128470.99999999994</v>
      </c>
      <c r="E27" s="1420">
        <v>200862.00000000006</v>
      </c>
      <c r="F27" s="1420">
        <v>698580</v>
      </c>
      <c r="G27" s="1669">
        <f t="shared" si="1"/>
        <v>9.6500946250224526</v>
      </c>
      <c r="H27" s="1685"/>
      <c r="I27" s="1680"/>
    </row>
    <row r="28" spans="1:9" ht="13.5" customHeight="1" x14ac:dyDescent="0.25">
      <c r="A28" s="1723" t="s">
        <v>1572</v>
      </c>
      <c r="B28" s="1422">
        <v>273</v>
      </c>
      <c r="C28" s="1422">
        <v>9773</v>
      </c>
      <c r="D28" s="1422">
        <v>25770.000000000004</v>
      </c>
      <c r="E28" s="1422">
        <v>35543</v>
      </c>
      <c r="F28" s="1422">
        <v>75115.000000000015</v>
      </c>
      <c r="G28" s="1410">
        <f t="shared" si="1"/>
        <v>7.6859715542822071</v>
      </c>
      <c r="H28" s="1685"/>
      <c r="I28" s="1680"/>
    </row>
    <row r="29" spans="1:9" ht="13.5" customHeight="1" x14ac:dyDescent="0.25">
      <c r="A29" s="1723" t="s">
        <v>1571</v>
      </c>
      <c r="B29" s="1422">
        <v>106</v>
      </c>
      <c r="C29" s="1422">
        <v>825</v>
      </c>
      <c r="D29" s="1422">
        <v>18632.000000000004</v>
      </c>
      <c r="E29" s="1422">
        <v>19457</v>
      </c>
      <c r="F29" s="1422">
        <v>8495</v>
      </c>
      <c r="G29" s="1410">
        <f t="shared" si="1"/>
        <v>10.296969696969697</v>
      </c>
      <c r="H29" s="1685"/>
      <c r="I29" s="1680"/>
    </row>
    <row r="30" spans="1:9" ht="13.5" customHeight="1" x14ac:dyDescent="0.25">
      <c r="A30" s="1723" t="s">
        <v>1570</v>
      </c>
      <c r="B30" s="1422">
        <v>286</v>
      </c>
      <c r="C30" s="1422">
        <v>10124.999999999998</v>
      </c>
      <c r="D30" s="1422">
        <v>5575.9999999999982</v>
      </c>
      <c r="E30" s="1422">
        <v>15701</v>
      </c>
      <c r="F30" s="1422">
        <v>100563.00000000001</v>
      </c>
      <c r="G30" s="1410">
        <f t="shared" si="1"/>
        <v>9.9321481481481513</v>
      </c>
      <c r="H30" s="1685"/>
      <c r="I30" s="1680"/>
    </row>
    <row r="31" spans="1:9" ht="13.5" customHeight="1" x14ac:dyDescent="0.25">
      <c r="A31" s="1723" t="s">
        <v>1569</v>
      </c>
      <c r="B31" s="1422">
        <v>132</v>
      </c>
      <c r="C31" s="1422">
        <v>3657.9999999999991</v>
      </c>
      <c r="D31" s="1422">
        <v>8882.9999999999982</v>
      </c>
      <c r="E31" s="1422">
        <v>12541</v>
      </c>
      <c r="F31" s="1422">
        <v>35768</v>
      </c>
      <c r="G31" s="1410">
        <f t="shared" si="1"/>
        <v>9.7780207763805382</v>
      </c>
      <c r="H31" s="1685"/>
      <c r="I31" s="1680"/>
    </row>
    <row r="32" spans="1:9" ht="16.5" customHeight="1" x14ac:dyDescent="0.25">
      <c r="A32" s="1723" t="s">
        <v>1568</v>
      </c>
      <c r="B32" s="1422">
        <v>410.00000000000011</v>
      </c>
      <c r="C32" s="1422">
        <v>28300.999999999993</v>
      </c>
      <c r="D32" s="1422">
        <v>43077.999999999985</v>
      </c>
      <c r="E32" s="1422">
        <v>71379.000000000029</v>
      </c>
      <c r="F32" s="1422">
        <v>322622.00000000012</v>
      </c>
      <c r="G32" s="1410">
        <f t="shared" si="1"/>
        <v>11.399667856259503</v>
      </c>
      <c r="H32" s="1685"/>
      <c r="I32" s="1680"/>
    </row>
    <row r="33" spans="1:9" ht="15" customHeight="1" x14ac:dyDescent="0.25">
      <c r="A33" s="1723" t="s">
        <v>1567</v>
      </c>
      <c r="B33" s="1422">
        <v>280</v>
      </c>
      <c r="C33" s="1422">
        <v>19709</v>
      </c>
      <c r="D33" s="1422">
        <v>26531.999999999996</v>
      </c>
      <c r="E33" s="1422">
        <v>46240.999999999985</v>
      </c>
      <c r="F33" s="1422">
        <v>156016.99999999997</v>
      </c>
      <c r="G33" s="1410">
        <f t="shared" si="1"/>
        <v>7.9160282104622235</v>
      </c>
      <c r="H33" s="1685"/>
      <c r="I33" s="1680"/>
    </row>
    <row r="34" spans="1:9" s="1676" customFormat="1" ht="13.5" customHeight="1" x14ac:dyDescent="0.25">
      <c r="A34" s="1724" t="s">
        <v>1566</v>
      </c>
      <c r="B34" s="1420">
        <v>8</v>
      </c>
      <c r="C34" s="1420">
        <v>261.99999999999994</v>
      </c>
      <c r="D34" s="1420">
        <v>2310</v>
      </c>
      <c r="E34" s="1420">
        <v>2572</v>
      </c>
      <c r="F34" s="1420">
        <v>1770</v>
      </c>
      <c r="G34" s="1669">
        <f t="shared" si="1"/>
        <v>6.755725190839696</v>
      </c>
      <c r="H34" s="1685"/>
      <c r="I34" s="1680"/>
    </row>
    <row r="35" spans="1:9" s="1676" customFormat="1" ht="13.5" customHeight="1" x14ac:dyDescent="0.25">
      <c r="A35" s="1724" t="s">
        <v>1584</v>
      </c>
      <c r="B35" s="1505">
        <v>124</v>
      </c>
      <c r="C35" s="1505">
        <v>10886.999999999998</v>
      </c>
      <c r="D35" s="1505">
        <v>4297.9999999999991</v>
      </c>
      <c r="E35" s="1505">
        <v>15184.999999999996</v>
      </c>
      <c r="F35" s="1505">
        <v>81578</v>
      </c>
      <c r="G35" s="1669">
        <f t="shared" si="1"/>
        <v>7.4931569762101597</v>
      </c>
      <c r="H35" s="1685"/>
      <c r="I35" s="1680"/>
    </row>
    <row r="36" spans="1:9" ht="13.5" customHeight="1" x14ac:dyDescent="0.25">
      <c r="A36" s="1723" t="s">
        <v>1583</v>
      </c>
      <c r="B36" s="1422">
        <v>26.000000000000004</v>
      </c>
      <c r="C36" s="1422">
        <v>6762.9999999999991</v>
      </c>
      <c r="D36" s="1422">
        <v>485</v>
      </c>
      <c r="E36" s="1422">
        <v>7248</v>
      </c>
      <c r="F36" s="1422">
        <v>57322</v>
      </c>
      <c r="G36" s="1410">
        <f t="shared" si="1"/>
        <v>8.4758243383114014</v>
      </c>
      <c r="H36" s="1685"/>
      <c r="I36" s="1680"/>
    </row>
    <row r="37" spans="1:9" ht="13.5" customHeight="1" x14ac:dyDescent="0.25">
      <c r="A37" s="1723" t="s">
        <v>1582</v>
      </c>
      <c r="B37" s="1422">
        <v>97.999999999999986</v>
      </c>
      <c r="C37" s="1422">
        <v>4124</v>
      </c>
      <c r="D37" s="1422">
        <v>3813</v>
      </c>
      <c r="E37" s="1422">
        <v>7936.9999999999991</v>
      </c>
      <c r="F37" s="1422">
        <v>24256.000000000004</v>
      </c>
      <c r="G37" s="1410">
        <f t="shared" si="1"/>
        <v>5.8816682832201757</v>
      </c>
      <c r="H37" s="1685"/>
      <c r="I37" s="1680"/>
    </row>
    <row r="38" spans="1:9" s="1676" customFormat="1" ht="13.5" customHeight="1" x14ac:dyDescent="0.25">
      <c r="A38" s="1724" t="s">
        <v>1581</v>
      </c>
      <c r="B38" s="1420">
        <v>40</v>
      </c>
      <c r="C38" s="1420">
        <v>0</v>
      </c>
      <c r="D38" s="1420">
        <v>4353</v>
      </c>
      <c r="E38" s="1420">
        <v>4353</v>
      </c>
      <c r="F38" s="1420">
        <v>0</v>
      </c>
      <c r="G38" s="1669" t="s">
        <v>268</v>
      </c>
      <c r="H38" s="1685"/>
      <c r="I38" s="1680"/>
    </row>
    <row r="39" spans="1:9" s="1676" customFormat="1" ht="13.5" customHeight="1" x14ac:dyDescent="0.25">
      <c r="A39" s="1724" t="s">
        <v>1580</v>
      </c>
      <c r="B39" s="1420">
        <v>20</v>
      </c>
      <c r="C39" s="1420">
        <v>782</v>
      </c>
      <c r="D39" s="1420">
        <v>1346</v>
      </c>
      <c r="E39" s="1420">
        <v>2128</v>
      </c>
      <c r="F39" s="1420">
        <v>2486</v>
      </c>
      <c r="G39" s="1669">
        <f>+F39/C39</f>
        <v>3.1790281329923276</v>
      </c>
      <c r="H39" s="1685"/>
      <c r="I39" s="1680"/>
    </row>
    <row r="40" spans="1:9" s="1676" customFormat="1" ht="13.5" customHeight="1" x14ac:dyDescent="0.25">
      <c r="A40" s="1724" t="s">
        <v>1579</v>
      </c>
      <c r="B40" s="1505">
        <v>129</v>
      </c>
      <c r="C40" s="1505">
        <v>4384.9999999999991</v>
      </c>
      <c r="D40" s="1505">
        <v>23213</v>
      </c>
      <c r="E40" s="1505">
        <v>27598</v>
      </c>
      <c r="F40" s="1505">
        <v>35138.999999999993</v>
      </c>
      <c r="G40" s="1669">
        <f>+F40/C40</f>
        <v>8.0134549600912202</v>
      </c>
      <c r="H40" s="1685"/>
      <c r="I40" s="1680"/>
    </row>
    <row r="41" spans="1:9" s="1676" customFormat="1" ht="13.5" customHeight="1" x14ac:dyDescent="0.25">
      <c r="A41" s="1724" t="s">
        <v>1578</v>
      </c>
      <c r="B41" s="1420">
        <v>303</v>
      </c>
      <c r="C41" s="1420">
        <v>9620.9999999999982</v>
      </c>
      <c r="D41" s="1420">
        <v>18674</v>
      </c>
      <c r="E41" s="1420">
        <v>28295</v>
      </c>
      <c r="F41" s="1420">
        <v>23040.999999999993</v>
      </c>
      <c r="G41" s="1669">
        <f>+F41/C41</f>
        <v>2.3948653986072133</v>
      </c>
      <c r="H41" s="1685"/>
      <c r="I41" s="1680"/>
    </row>
    <row r="42" spans="1:9" s="1676" customFormat="1" ht="13.5" customHeight="1" x14ac:dyDescent="0.25">
      <c r="A42" s="1724" t="s">
        <v>1577</v>
      </c>
      <c r="B42" s="1420">
        <v>512</v>
      </c>
      <c r="C42" s="1420">
        <v>22020.999999999996</v>
      </c>
      <c r="D42" s="1420">
        <v>45611</v>
      </c>
      <c r="E42" s="1420">
        <v>67631.999999999985</v>
      </c>
      <c r="F42" s="1420">
        <v>284673.00000000012</v>
      </c>
      <c r="G42" s="1669">
        <f>+F42/C42</f>
        <v>12.927342082557566</v>
      </c>
      <c r="H42" s="1685"/>
      <c r="I42" s="1680"/>
    </row>
    <row r="43" spans="1:9" s="1676" customFormat="1" ht="7.5" customHeight="1" x14ac:dyDescent="0.25">
      <c r="A43" s="1724"/>
      <c r="B43" s="1420"/>
      <c r="C43" s="1420"/>
      <c r="D43" s="1420"/>
      <c r="E43" s="1420"/>
      <c r="F43" s="1420"/>
      <c r="G43" s="1420"/>
      <c r="H43" s="1685"/>
      <c r="I43" s="1680"/>
    </row>
    <row r="44" spans="1:9" s="1676" customFormat="1" ht="13.5" customHeight="1" x14ac:dyDescent="0.25">
      <c r="A44" s="1726" t="s">
        <v>1595</v>
      </c>
      <c r="B44" s="1420">
        <f>SUM(B46:B63)-B48-B56</f>
        <v>5780.9999999999982</v>
      </c>
      <c r="C44" s="1420">
        <f>SUM(C46:C63)-C48-C56</f>
        <v>755724</v>
      </c>
      <c r="D44" s="1420">
        <f>SUM(D46:D63)-D48-D56</f>
        <v>221226</v>
      </c>
      <c r="E44" s="1420">
        <f>SUM(E46:E63)-E48-E56</f>
        <v>976950.00000000023</v>
      </c>
      <c r="F44" s="1420">
        <f>SUM(F46:F63)-F48-F56</f>
        <v>17415312</v>
      </c>
      <c r="G44" s="1669">
        <f>+F44/C44</f>
        <v>23.044540070184354</v>
      </c>
      <c r="H44" s="1685"/>
      <c r="I44" s="1680"/>
    </row>
    <row r="45" spans="1:9" ht="7.5" customHeight="1" x14ac:dyDescent="0.25">
      <c r="A45" s="1725"/>
      <c r="G45" s="1669"/>
      <c r="H45" s="1685"/>
      <c r="I45" s="1680"/>
    </row>
    <row r="46" spans="1:9" s="1676" customFormat="1" ht="13.5" customHeight="1" x14ac:dyDescent="0.25">
      <c r="A46" s="1726" t="s">
        <v>1575</v>
      </c>
      <c r="B46" s="1677">
        <v>3596.9999999999982</v>
      </c>
      <c r="C46" s="1677">
        <v>314286</v>
      </c>
      <c r="D46" s="1677">
        <v>62729</v>
      </c>
      <c r="E46" s="1677">
        <v>377015.00000000017</v>
      </c>
      <c r="F46" s="1677">
        <v>4070338.9999999995</v>
      </c>
      <c r="G46" s="1669">
        <f t="shared" ref="G46:G58" si="2">+F46/C46</f>
        <v>12.951066862666487</v>
      </c>
      <c r="H46" s="1685"/>
      <c r="I46" s="1680"/>
    </row>
    <row r="47" spans="1:9" s="1676" customFormat="1" ht="13.5" customHeight="1" x14ac:dyDescent="0.25">
      <c r="A47" s="1727" t="s">
        <v>1574</v>
      </c>
      <c r="B47" s="1420">
        <v>25</v>
      </c>
      <c r="C47" s="1420">
        <v>8747</v>
      </c>
      <c r="D47" s="1420">
        <v>1850</v>
      </c>
      <c r="E47" s="1420">
        <v>10596.999999999998</v>
      </c>
      <c r="F47" s="1420">
        <v>220953</v>
      </c>
      <c r="G47" s="1669">
        <f t="shared" si="2"/>
        <v>25.260432148165084</v>
      </c>
      <c r="H47" s="1685"/>
      <c r="I47" s="1680"/>
    </row>
    <row r="48" spans="1:9" s="1591" customFormat="1" ht="13.5" customHeight="1" x14ac:dyDescent="0.25">
      <c r="A48" s="1727" t="s">
        <v>1573</v>
      </c>
      <c r="B48" s="1420">
        <v>1488.9999999999995</v>
      </c>
      <c r="C48" s="1420">
        <v>267916</v>
      </c>
      <c r="D48" s="1420">
        <v>91865</v>
      </c>
      <c r="E48" s="1420">
        <v>359780.99999999977</v>
      </c>
      <c r="F48" s="1420">
        <v>7303226.9999999925</v>
      </c>
      <c r="G48" s="1669">
        <f t="shared" si="2"/>
        <v>27.259391003150213</v>
      </c>
      <c r="H48" s="1685"/>
      <c r="I48" s="1680"/>
    </row>
    <row r="49" spans="1:9" ht="13.5" customHeight="1" x14ac:dyDescent="0.25">
      <c r="A49" s="1723" t="s">
        <v>1572</v>
      </c>
      <c r="B49" s="1422">
        <v>462.00000000000006</v>
      </c>
      <c r="C49" s="1422">
        <v>76539</v>
      </c>
      <c r="D49" s="1422">
        <v>47276.000000000007</v>
      </c>
      <c r="E49" s="1422">
        <v>123814.99999999997</v>
      </c>
      <c r="F49" s="1422">
        <v>1208315.0000000002</v>
      </c>
      <c r="G49" s="1410">
        <f t="shared" si="2"/>
        <v>15.786919087001401</v>
      </c>
      <c r="H49" s="1685"/>
      <c r="I49" s="1680"/>
    </row>
    <row r="50" spans="1:9" ht="13.5" customHeight="1" x14ac:dyDescent="0.25">
      <c r="A50" s="1723" t="s">
        <v>1571</v>
      </c>
      <c r="B50" s="1422">
        <v>50.000000000000007</v>
      </c>
      <c r="C50" s="1422">
        <v>3842</v>
      </c>
      <c r="D50" s="1422">
        <v>3690</v>
      </c>
      <c r="E50" s="1422">
        <v>7531.9999999999991</v>
      </c>
      <c r="F50" s="1422">
        <v>37799</v>
      </c>
      <c r="G50" s="1410">
        <f t="shared" si="2"/>
        <v>9.8383654346694431</v>
      </c>
      <c r="H50" s="1685"/>
      <c r="I50" s="1680"/>
    </row>
    <row r="51" spans="1:9" ht="13.5" customHeight="1" x14ac:dyDescent="0.25">
      <c r="A51" s="1723" t="s">
        <v>1570</v>
      </c>
      <c r="B51" s="1422">
        <v>218.99999999999994</v>
      </c>
      <c r="C51" s="1422">
        <v>13357.999999999998</v>
      </c>
      <c r="D51" s="1422">
        <v>4419.0000000000009</v>
      </c>
      <c r="E51" s="1422">
        <v>17777</v>
      </c>
      <c r="F51" s="1422">
        <v>198290.99999999994</v>
      </c>
      <c r="G51" s="1410">
        <f t="shared" si="2"/>
        <v>14.84436292858212</v>
      </c>
      <c r="H51" s="1685"/>
      <c r="I51" s="1680"/>
    </row>
    <row r="52" spans="1:9" ht="13.5" customHeight="1" x14ac:dyDescent="0.25">
      <c r="A52" s="1723" t="s">
        <v>1569</v>
      </c>
      <c r="B52" s="1422">
        <v>175.99999999999997</v>
      </c>
      <c r="C52" s="1422">
        <v>15056.000000000002</v>
      </c>
      <c r="D52" s="1422">
        <v>6006</v>
      </c>
      <c r="E52" s="1422">
        <v>21062.000000000004</v>
      </c>
      <c r="F52" s="1422">
        <v>255444.00000000006</v>
      </c>
      <c r="G52" s="1410">
        <f t="shared" si="2"/>
        <v>16.966259298618493</v>
      </c>
      <c r="H52" s="1685"/>
      <c r="I52" s="1680"/>
    </row>
    <row r="53" spans="1:9" ht="13.5" customHeight="1" x14ac:dyDescent="0.25">
      <c r="A53" s="1723" t="s">
        <v>1568</v>
      </c>
      <c r="B53" s="1422">
        <v>136</v>
      </c>
      <c r="C53" s="1422">
        <v>34209.999999999993</v>
      </c>
      <c r="D53" s="1422">
        <v>8116.0000000000027</v>
      </c>
      <c r="E53" s="1422">
        <v>42326</v>
      </c>
      <c r="F53" s="1422">
        <v>708940.99999999977</v>
      </c>
      <c r="G53" s="1410">
        <f t="shared" si="2"/>
        <v>20.723209587839811</v>
      </c>
      <c r="H53" s="1685"/>
      <c r="I53" s="1680"/>
    </row>
    <row r="54" spans="1:9" ht="13.5" customHeight="1" x14ac:dyDescent="0.25">
      <c r="A54" s="1723" t="s">
        <v>1567</v>
      </c>
      <c r="B54" s="1422">
        <v>446.00000000000006</v>
      </c>
      <c r="C54" s="1422">
        <v>124911.00000000001</v>
      </c>
      <c r="D54" s="1422">
        <v>22358.000000000004</v>
      </c>
      <c r="E54" s="1422">
        <v>147269</v>
      </c>
      <c r="F54" s="1422">
        <v>4894437</v>
      </c>
      <c r="G54" s="1410">
        <f t="shared" si="2"/>
        <v>39.183394576938774</v>
      </c>
      <c r="H54" s="1685"/>
      <c r="I54" s="1680"/>
    </row>
    <row r="55" spans="1:9" s="1676" customFormat="1" ht="15" customHeight="1" x14ac:dyDescent="0.25">
      <c r="A55" s="1724" t="s">
        <v>1566</v>
      </c>
      <c r="B55" s="1420">
        <v>20</v>
      </c>
      <c r="C55" s="1420">
        <v>88</v>
      </c>
      <c r="D55" s="1420">
        <v>892</v>
      </c>
      <c r="E55" s="1420">
        <v>980</v>
      </c>
      <c r="F55" s="1420">
        <v>352</v>
      </c>
      <c r="G55" s="1669">
        <f t="shared" si="2"/>
        <v>4</v>
      </c>
      <c r="H55" s="1685"/>
      <c r="I55" s="1680"/>
    </row>
    <row r="56" spans="1:9" s="1676" customFormat="1" ht="15" customHeight="1" x14ac:dyDescent="0.25">
      <c r="A56" s="1724" t="s">
        <v>1584</v>
      </c>
      <c r="B56" s="1420">
        <v>182</v>
      </c>
      <c r="C56" s="1420">
        <v>24292.999999999993</v>
      </c>
      <c r="D56" s="1420">
        <v>7267.0000000000009</v>
      </c>
      <c r="E56" s="1420">
        <v>31560.000000000004</v>
      </c>
      <c r="F56" s="1420">
        <v>393380.99999999988</v>
      </c>
      <c r="G56" s="1669">
        <f t="shared" si="2"/>
        <v>16.193183221504135</v>
      </c>
      <c r="H56" s="1685"/>
      <c r="I56" s="1680"/>
    </row>
    <row r="57" spans="1:9" ht="15" customHeight="1" x14ac:dyDescent="0.25">
      <c r="A57" s="1723" t="s">
        <v>1583</v>
      </c>
      <c r="B57" s="1422">
        <v>11</v>
      </c>
      <c r="C57" s="1422">
        <v>7765</v>
      </c>
      <c r="D57" s="1422">
        <v>1177</v>
      </c>
      <c r="E57" s="1422">
        <v>8942</v>
      </c>
      <c r="F57" s="1422">
        <v>217747</v>
      </c>
      <c r="G57" s="1410">
        <f t="shared" si="2"/>
        <v>28.042112041210562</v>
      </c>
      <c r="H57" s="1685"/>
      <c r="I57" s="1680"/>
    </row>
    <row r="58" spans="1:9" ht="15" customHeight="1" x14ac:dyDescent="0.25">
      <c r="A58" s="1723" t="s">
        <v>1582</v>
      </c>
      <c r="B58" s="1422">
        <v>171.00000000000003</v>
      </c>
      <c r="C58" s="1422">
        <v>16528</v>
      </c>
      <c r="D58" s="1422">
        <v>6090.0000000000009</v>
      </c>
      <c r="E58" s="1422">
        <v>22618.000000000004</v>
      </c>
      <c r="F58" s="1422">
        <v>175633.99999999997</v>
      </c>
      <c r="G58" s="1410">
        <f t="shared" si="2"/>
        <v>10.626452081316552</v>
      </c>
      <c r="H58" s="1685"/>
      <c r="I58" s="1680"/>
    </row>
    <row r="59" spans="1:9" s="1676" customFormat="1" ht="15" customHeight="1" x14ac:dyDescent="0.25">
      <c r="A59" s="1724" t="s">
        <v>1581</v>
      </c>
      <c r="B59" s="1420">
        <v>1</v>
      </c>
      <c r="C59" s="1420">
        <v>0</v>
      </c>
      <c r="D59" s="1420">
        <v>132</v>
      </c>
      <c r="E59" s="1420">
        <v>132</v>
      </c>
      <c r="F59" s="1420">
        <v>0</v>
      </c>
      <c r="G59" s="1669" t="s">
        <v>268</v>
      </c>
      <c r="H59" s="2324"/>
      <c r="I59" s="2324"/>
    </row>
    <row r="60" spans="1:9" s="1676" customFormat="1" ht="15" customHeight="1" x14ac:dyDescent="0.25">
      <c r="A60" s="1724" t="s">
        <v>1580</v>
      </c>
      <c r="B60" s="1420">
        <v>24.999999999999996</v>
      </c>
      <c r="C60" s="1420">
        <v>77456</v>
      </c>
      <c r="D60" s="1420">
        <v>2521</v>
      </c>
      <c r="E60" s="1420">
        <v>79977</v>
      </c>
      <c r="F60" s="1420">
        <v>4164112.0000000005</v>
      </c>
      <c r="G60" s="1669">
        <f>+F60/C60</f>
        <v>53.760999793431118</v>
      </c>
      <c r="H60" s="1685"/>
      <c r="I60" s="1680"/>
    </row>
    <row r="61" spans="1:9" s="1676" customFormat="1" ht="15" customHeight="1" x14ac:dyDescent="0.25">
      <c r="A61" s="1724" t="s">
        <v>1579</v>
      </c>
      <c r="B61" s="1420">
        <v>51.999999999999993</v>
      </c>
      <c r="C61" s="1420">
        <v>2345.9999999999995</v>
      </c>
      <c r="D61" s="1420">
        <v>5444</v>
      </c>
      <c r="E61" s="1420">
        <v>7790.0000000000009</v>
      </c>
      <c r="F61" s="1420">
        <v>18028.999999999996</v>
      </c>
      <c r="G61" s="1669">
        <f>+F61/C61</f>
        <v>7.684995737425405</v>
      </c>
      <c r="H61" s="1685"/>
      <c r="I61" s="1680"/>
    </row>
    <row r="62" spans="1:9" s="1676" customFormat="1" ht="15" customHeight="1" x14ac:dyDescent="0.25">
      <c r="A62" s="1724" t="s">
        <v>1578</v>
      </c>
      <c r="B62" s="1420">
        <v>211.99999999999997</v>
      </c>
      <c r="C62" s="1420">
        <v>17721</v>
      </c>
      <c r="D62" s="1420">
        <v>7232.9999999999991</v>
      </c>
      <c r="E62" s="1420">
        <v>24954</v>
      </c>
      <c r="F62" s="1420">
        <v>519365.00000000012</v>
      </c>
      <c r="G62" s="1669">
        <f>+F62/C62</f>
        <v>29.307883302296716</v>
      </c>
      <c r="H62" s="1685"/>
      <c r="I62" s="1680"/>
    </row>
    <row r="63" spans="1:9" s="1676" customFormat="1" ht="15" customHeight="1" x14ac:dyDescent="0.25">
      <c r="A63" s="1724" t="s">
        <v>1577</v>
      </c>
      <c r="B63" s="1420">
        <v>178</v>
      </c>
      <c r="C63" s="1420">
        <v>42871</v>
      </c>
      <c r="D63" s="1420">
        <v>41293</v>
      </c>
      <c r="E63" s="1420">
        <v>84164</v>
      </c>
      <c r="F63" s="1420">
        <v>725554.00000000023</v>
      </c>
      <c r="G63" s="1669">
        <f>+F63/C63</f>
        <v>16.924121200811744</v>
      </c>
      <c r="H63" s="1685"/>
      <c r="I63" s="1680"/>
    </row>
    <row r="64" spans="1:9" ht="3.75" customHeight="1" thickBot="1" x14ac:dyDescent="0.3">
      <c r="A64" s="1668"/>
      <c r="B64" s="1675"/>
      <c r="C64" s="1675"/>
      <c r="D64" s="1675"/>
      <c r="E64" s="1675"/>
      <c r="F64" s="1675"/>
      <c r="G64" s="1675"/>
      <c r="H64" s="1684"/>
    </row>
    <row r="65" spans="1:8" ht="3.75" customHeight="1" thickTop="1" x14ac:dyDescent="0.25">
      <c r="A65" s="1414"/>
      <c r="B65" s="1202"/>
      <c r="C65" s="1202"/>
      <c r="D65" s="1202"/>
      <c r="E65" s="1202"/>
      <c r="F65" s="1202"/>
      <c r="G65" s="1202"/>
      <c r="H65" s="1684"/>
    </row>
    <row r="66" spans="1:8" ht="9.9499999999999993" customHeight="1" x14ac:dyDescent="0.25">
      <c r="A66" s="1674"/>
      <c r="B66" s="1422"/>
      <c r="C66" s="1422"/>
      <c r="D66" s="1422"/>
      <c r="E66" s="1422"/>
      <c r="F66" s="1422"/>
      <c r="G66" s="1422"/>
      <c r="H66" s="1684"/>
    </row>
    <row r="67" spans="1:8" x14ac:dyDescent="0.25">
      <c r="B67" s="1681"/>
      <c r="C67" s="1681"/>
      <c r="D67" s="1681"/>
      <c r="E67" s="1681"/>
      <c r="F67" s="1681"/>
      <c r="G67" s="1681"/>
      <c r="H67" s="1684"/>
    </row>
    <row r="68" spans="1:8" x14ac:dyDescent="0.25">
      <c r="A68" s="1414"/>
      <c r="B68" s="1202"/>
      <c r="C68" s="1202"/>
      <c r="D68" s="1202"/>
      <c r="E68" s="1202"/>
      <c r="F68" s="1202"/>
      <c r="G68" s="1202"/>
      <c r="H68" s="1684"/>
    </row>
    <row r="69" spans="1:8" x14ac:dyDescent="0.25">
      <c r="A69" s="1414"/>
      <c r="B69" s="1202"/>
      <c r="C69" s="1202"/>
      <c r="D69" s="1202"/>
      <c r="E69" s="1202"/>
      <c r="F69" s="1202"/>
      <c r="G69" s="1202"/>
      <c r="H69" s="1673"/>
    </row>
    <row r="70" spans="1:8" x14ac:dyDescent="0.25">
      <c r="A70" s="1414"/>
      <c r="B70" s="1202"/>
      <c r="C70" s="1202"/>
      <c r="D70" s="1202"/>
      <c r="E70" s="1202"/>
      <c r="F70" s="1202"/>
      <c r="G70" s="1202"/>
    </row>
    <row r="71" spans="1:8" x14ac:dyDescent="0.25">
      <c r="A71" s="1414"/>
      <c r="B71" s="1202"/>
      <c r="C71" s="1202"/>
      <c r="D71" s="1202"/>
      <c r="E71" s="1202"/>
      <c r="F71" s="1202"/>
      <c r="G71" s="1202"/>
    </row>
    <row r="72" spans="1:8" x14ac:dyDescent="0.25">
      <c r="A72" s="1414"/>
      <c r="B72" s="1202"/>
      <c r="C72" s="1202"/>
      <c r="D72" s="1202"/>
      <c r="E72" s="1202"/>
      <c r="F72" s="1202"/>
      <c r="G72" s="1202"/>
    </row>
    <row r="73" spans="1:8" x14ac:dyDescent="0.25">
      <c r="A73" s="1414"/>
      <c r="B73" s="1202"/>
      <c r="C73" s="1202"/>
      <c r="D73" s="1202"/>
      <c r="E73" s="1202"/>
      <c r="F73" s="1202"/>
      <c r="G73" s="1202"/>
    </row>
    <row r="74" spans="1:8" x14ac:dyDescent="0.25">
      <c r="A74" s="1414"/>
      <c r="B74" s="1202"/>
      <c r="C74" s="1202"/>
      <c r="D74" s="1202"/>
      <c r="E74" s="1202"/>
      <c r="F74" s="1202"/>
      <c r="G74" s="1202"/>
    </row>
    <row r="75" spans="1:8" x14ac:dyDescent="0.25">
      <c r="A75" s="1414"/>
      <c r="B75" s="1202"/>
      <c r="C75" s="1202"/>
      <c r="D75" s="1202"/>
      <c r="E75" s="1202"/>
      <c r="F75" s="1202"/>
      <c r="G75" s="1202"/>
    </row>
    <row r="76" spans="1:8" x14ac:dyDescent="0.25">
      <c r="A76" s="1414"/>
      <c r="B76" s="1202"/>
      <c r="C76" s="1202"/>
      <c r="D76" s="1202"/>
      <c r="E76" s="1202"/>
      <c r="F76" s="1202"/>
      <c r="G76" s="1202"/>
    </row>
    <row r="77" spans="1:8" x14ac:dyDescent="0.25">
      <c r="A77" s="1414"/>
      <c r="B77" s="1202"/>
      <c r="C77" s="1202"/>
      <c r="D77" s="1202"/>
      <c r="E77" s="1202"/>
      <c r="F77" s="1202"/>
      <c r="G77" s="1202"/>
    </row>
    <row r="78" spans="1:8" x14ac:dyDescent="0.25">
      <c r="A78" s="1414"/>
      <c r="B78" s="1202"/>
      <c r="C78" s="1202"/>
      <c r="D78" s="1202"/>
      <c r="E78" s="1202"/>
      <c r="F78" s="1202"/>
      <c r="G78" s="1202"/>
    </row>
    <row r="79" spans="1:8" x14ac:dyDescent="0.25">
      <c r="B79" s="1673"/>
      <c r="C79" s="1673"/>
      <c r="D79" s="1673"/>
      <c r="E79" s="1673"/>
      <c r="F79" s="1673"/>
      <c r="G79" s="1673"/>
    </row>
    <row r="80" spans="1:8" x14ac:dyDescent="0.25">
      <c r="B80" s="1673"/>
      <c r="C80" s="1673"/>
      <c r="D80" s="1673"/>
      <c r="E80" s="1673"/>
      <c r="F80" s="1673"/>
      <c r="G80" s="1673"/>
    </row>
    <row r="81" spans="2:7" x14ac:dyDescent="0.25">
      <c r="B81" s="1673"/>
      <c r="C81" s="1673"/>
      <c r="D81" s="1673"/>
      <c r="E81" s="1673"/>
      <c r="F81" s="1673"/>
      <c r="G81" s="1673"/>
    </row>
    <row r="82" spans="2:7" x14ac:dyDescent="0.25">
      <c r="B82" s="1673"/>
      <c r="C82" s="1673"/>
      <c r="D82" s="1673"/>
      <c r="E82" s="1673"/>
      <c r="F82" s="1673"/>
      <c r="G82" s="1673"/>
    </row>
    <row r="83" spans="2:7" x14ac:dyDescent="0.25">
      <c r="B83" s="1673"/>
      <c r="C83" s="1673"/>
      <c r="D83" s="1673"/>
      <c r="E83" s="1673"/>
      <c r="F83" s="1673"/>
      <c r="G83" s="1673"/>
    </row>
    <row r="84" spans="2:7" x14ac:dyDescent="0.25">
      <c r="B84" s="1673"/>
      <c r="C84" s="1673"/>
      <c r="D84" s="1673"/>
      <c r="E84" s="1673"/>
      <c r="F84" s="1673"/>
      <c r="G84" s="1673"/>
    </row>
    <row r="85" spans="2:7" x14ac:dyDescent="0.25">
      <c r="B85" s="1673"/>
      <c r="C85" s="1673"/>
      <c r="D85" s="1673"/>
      <c r="E85" s="1673"/>
      <c r="F85" s="1673"/>
      <c r="G85" s="1673"/>
    </row>
    <row r="86" spans="2:7" x14ac:dyDescent="0.25">
      <c r="B86" s="1673"/>
      <c r="C86" s="1673"/>
      <c r="D86" s="1673"/>
      <c r="E86" s="1673"/>
      <c r="F86" s="1673"/>
      <c r="G86" s="1673"/>
    </row>
    <row r="87" spans="2:7" x14ac:dyDescent="0.25">
      <c r="B87" s="1673"/>
      <c r="C87" s="1673"/>
      <c r="D87" s="1673"/>
      <c r="E87" s="1673"/>
      <c r="F87" s="1673"/>
      <c r="G87" s="1673"/>
    </row>
    <row r="88" spans="2:7" x14ac:dyDescent="0.25">
      <c r="B88" s="1673"/>
      <c r="C88" s="1673"/>
      <c r="D88" s="1673"/>
      <c r="E88" s="1673"/>
      <c r="F88" s="1673"/>
      <c r="G88" s="1673"/>
    </row>
    <row r="89" spans="2:7" x14ac:dyDescent="0.25">
      <c r="B89" s="1673"/>
      <c r="C89" s="1673"/>
      <c r="D89" s="1673"/>
      <c r="E89" s="1673"/>
      <c r="F89" s="1673"/>
      <c r="G89" s="1673"/>
    </row>
    <row r="90" spans="2:7" x14ac:dyDescent="0.25">
      <c r="B90" s="1673"/>
      <c r="C90" s="1673"/>
      <c r="D90" s="1673"/>
      <c r="E90" s="1673"/>
      <c r="F90" s="1673"/>
      <c r="G90" s="1673"/>
    </row>
    <row r="91" spans="2:7" x14ac:dyDescent="0.25">
      <c r="B91" s="1673"/>
      <c r="C91" s="1673"/>
      <c r="D91" s="1673"/>
      <c r="E91" s="1673"/>
      <c r="F91" s="1673"/>
      <c r="G91" s="1673"/>
    </row>
    <row r="92" spans="2:7" x14ac:dyDescent="0.25">
      <c r="B92" s="1673"/>
      <c r="C92" s="1673"/>
      <c r="D92" s="1673"/>
      <c r="E92" s="1673"/>
      <c r="F92" s="1673"/>
      <c r="G92" s="1673"/>
    </row>
    <row r="93" spans="2:7" x14ac:dyDescent="0.25">
      <c r="B93" s="1673"/>
      <c r="C93" s="1673"/>
      <c r="D93" s="1673"/>
      <c r="E93" s="1673"/>
      <c r="F93" s="1673"/>
      <c r="G93" s="1673"/>
    </row>
    <row r="94" spans="2:7" x14ac:dyDescent="0.25">
      <c r="B94" s="1673"/>
      <c r="C94" s="1673"/>
      <c r="D94" s="1673"/>
      <c r="E94" s="1673"/>
      <c r="F94" s="1673"/>
      <c r="G94" s="1673"/>
    </row>
    <row r="95" spans="2:7" x14ac:dyDescent="0.25">
      <c r="B95" s="1673"/>
      <c r="C95" s="1673"/>
      <c r="D95" s="1673"/>
      <c r="E95" s="1673"/>
      <c r="F95" s="1673"/>
      <c r="G95" s="1673"/>
    </row>
    <row r="96" spans="2:7" x14ac:dyDescent="0.25">
      <c r="B96" s="1673"/>
      <c r="C96" s="1673"/>
      <c r="D96" s="1673"/>
      <c r="E96" s="1673"/>
      <c r="F96" s="1673"/>
      <c r="G96" s="1673"/>
    </row>
    <row r="97" spans="2:7" x14ac:dyDescent="0.25">
      <c r="B97" s="1673"/>
      <c r="C97" s="1673"/>
      <c r="D97" s="1673"/>
      <c r="E97" s="1673"/>
      <c r="F97" s="1673"/>
      <c r="G97" s="1673"/>
    </row>
    <row r="98" spans="2:7" x14ac:dyDescent="0.25">
      <c r="B98" s="1673"/>
      <c r="C98" s="1673"/>
      <c r="D98" s="1673"/>
      <c r="E98" s="1673"/>
      <c r="F98" s="1673"/>
      <c r="G98" s="1673"/>
    </row>
    <row r="99" spans="2:7" x14ac:dyDescent="0.25">
      <c r="B99" s="1673"/>
      <c r="C99" s="1673"/>
      <c r="D99" s="1673"/>
      <c r="E99" s="1673"/>
      <c r="F99" s="1673"/>
      <c r="G99" s="1673"/>
    </row>
    <row r="100" spans="2:7" x14ac:dyDescent="0.25">
      <c r="B100" s="1673"/>
      <c r="C100" s="1673"/>
      <c r="D100" s="1673"/>
      <c r="E100" s="1673"/>
      <c r="F100" s="1673"/>
      <c r="G100" s="1673"/>
    </row>
    <row r="101" spans="2:7" x14ac:dyDescent="0.25">
      <c r="B101" s="1673"/>
      <c r="C101" s="1673"/>
      <c r="D101" s="1673"/>
      <c r="E101" s="1673"/>
      <c r="F101" s="1673"/>
      <c r="G101" s="1673"/>
    </row>
    <row r="102" spans="2:7" x14ac:dyDescent="0.25">
      <c r="B102" s="1673"/>
      <c r="C102" s="1673"/>
      <c r="D102" s="1673"/>
      <c r="E102" s="1673"/>
      <c r="F102" s="1673"/>
      <c r="G102" s="1673"/>
    </row>
    <row r="103" spans="2:7" x14ac:dyDescent="0.25">
      <c r="B103" s="1673"/>
      <c r="C103" s="1673"/>
      <c r="D103" s="1673"/>
      <c r="E103" s="1673"/>
      <c r="F103" s="1673"/>
      <c r="G103" s="1673"/>
    </row>
    <row r="104" spans="2:7" x14ac:dyDescent="0.25">
      <c r="B104" s="1673"/>
      <c r="C104" s="1673"/>
      <c r="D104" s="1673"/>
      <c r="E104" s="1673"/>
      <c r="F104" s="1673"/>
      <c r="G104" s="1673"/>
    </row>
    <row r="105" spans="2:7" x14ac:dyDescent="0.25">
      <c r="B105" s="1673"/>
      <c r="C105" s="1673"/>
      <c r="D105" s="1673"/>
      <c r="E105" s="1673"/>
      <c r="F105" s="1673"/>
      <c r="G105" s="1673"/>
    </row>
    <row r="106" spans="2:7" x14ac:dyDescent="0.25">
      <c r="B106" s="1673"/>
      <c r="C106" s="1673"/>
      <c r="D106" s="1673"/>
      <c r="E106" s="1673"/>
      <c r="F106" s="1673"/>
      <c r="G106" s="1673"/>
    </row>
    <row r="107" spans="2:7" x14ac:dyDescent="0.25">
      <c r="B107" s="1673"/>
      <c r="C107" s="1673"/>
      <c r="D107" s="1673"/>
      <c r="E107" s="1673"/>
      <c r="F107" s="1673"/>
      <c r="G107" s="1673"/>
    </row>
    <row r="108" spans="2:7" x14ac:dyDescent="0.25">
      <c r="B108" s="1673"/>
      <c r="C108" s="1673"/>
      <c r="D108" s="1673"/>
      <c r="E108" s="1673"/>
      <c r="F108" s="1673"/>
      <c r="G108" s="1673"/>
    </row>
    <row r="109" spans="2:7" x14ac:dyDescent="0.25">
      <c r="B109" s="1673"/>
      <c r="C109" s="1673"/>
      <c r="D109" s="1673"/>
      <c r="E109" s="1673"/>
      <c r="F109" s="1673"/>
      <c r="G109" s="1673"/>
    </row>
    <row r="110" spans="2:7" x14ac:dyDescent="0.25">
      <c r="B110" s="1673"/>
      <c r="C110" s="1673"/>
      <c r="D110" s="1673"/>
      <c r="E110" s="1673"/>
      <c r="F110" s="1673"/>
      <c r="G110" s="1673"/>
    </row>
    <row r="111" spans="2:7" x14ac:dyDescent="0.25">
      <c r="B111" s="1673"/>
      <c r="C111" s="1673"/>
      <c r="D111" s="1673"/>
      <c r="E111" s="1673"/>
      <c r="F111" s="1673"/>
      <c r="G111" s="1673"/>
    </row>
    <row r="112" spans="2:7" x14ac:dyDescent="0.25">
      <c r="B112" s="1673"/>
      <c r="C112" s="1673"/>
      <c r="D112" s="1673"/>
      <c r="E112" s="1673"/>
      <c r="F112" s="1673"/>
      <c r="G112" s="1673"/>
    </row>
    <row r="113" spans="2:7" x14ac:dyDescent="0.25">
      <c r="B113" s="1673"/>
      <c r="C113" s="1673"/>
      <c r="D113" s="1673"/>
      <c r="E113" s="1673"/>
      <c r="F113" s="1673"/>
      <c r="G113" s="1673"/>
    </row>
    <row r="114" spans="2:7" x14ac:dyDescent="0.25">
      <c r="B114" s="1673"/>
      <c r="C114" s="1673"/>
      <c r="D114" s="1673"/>
      <c r="E114" s="1673"/>
      <c r="F114" s="1673"/>
      <c r="G114" s="1673"/>
    </row>
    <row r="115" spans="2:7" x14ac:dyDescent="0.25">
      <c r="B115" s="1673"/>
      <c r="C115" s="1673"/>
      <c r="D115" s="1673"/>
      <c r="E115" s="1673"/>
      <c r="F115" s="1673"/>
      <c r="G115" s="1673"/>
    </row>
    <row r="116" spans="2:7" x14ac:dyDescent="0.25">
      <c r="B116" s="1673"/>
      <c r="C116" s="1673"/>
      <c r="D116" s="1673"/>
      <c r="E116" s="1673"/>
      <c r="F116" s="1673"/>
      <c r="G116" s="1673"/>
    </row>
    <row r="117" spans="2:7" x14ac:dyDescent="0.25">
      <c r="B117" s="1673"/>
      <c r="C117" s="1673"/>
      <c r="D117" s="1673"/>
      <c r="E117" s="1673"/>
      <c r="F117" s="1673"/>
      <c r="G117" s="1673"/>
    </row>
    <row r="118" spans="2:7" x14ac:dyDescent="0.25">
      <c r="B118" s="1673"/>
      <c r="C118" s="1673"/>
      <c r="D118" s="1673"/>
      <c r="E118" s="1673"/>
      <c r="F118" s="1673"/>
      <c r="G118" s="1673"/>
    </row>
    <row r="119" spans="2:7" x14ac:dyDescent="0.25">
      <c r="B119" s="1673"/>
      <c r="C119" s="1673"/>
      <c r="D119" s="1673"/>
      <c r="E119" s="1673"/>
      <c r="F119" s="1673"/>
      <c r="G119" s="1673"/>
    </row>
    <row r="120" spans="2:7" x14ac:dyDescent="0.25">
      <c r="B120" s="1673"/>
      <c r="C120" s="1673"/>
      <c r="D120" s="1673"/>
      <c r="E120" s="1673"/>
      <c r="F120" s="1673"/>
      <c r="G120" s="1673"/>
    </row>
    <row r="121" spans="2:7" x14ac:dyDescent="0.25">
      <c r="B121" s="1673"/>
      <c r="C121" s="1673"/>
      <c r="D121" s="1673"/>
      <c r="E121" s="1673"/>
      <c r="F121" s="1673"/>
      <c r="G121" s="1673"/>
    </row>
    <row r="122" spans="2:7" x14ac:dyDescent="0.25">
      <c r="B122" s="1673"/>
      <c r="C122" s="1673"/>
      <c r="D122" s="1673"/>
      <c r="E122" s="1673"/>
      <c r="F122" s="1673"/>
      <c r="G122" s="1673"/>
    </row>
    <row r="123" spans="2:7" x14ac:dyDescent="0.25">
      <c r="B123" s="1673"/>
      <c r="C123" s="1673"/>
      <c r="D123" s="1673"/>
      <c r="E123" s="1673"/>
      <c r="F123" s="1673"/>
      <c r="G123" s="1673"/>
    </row>
    <row r="124" spans="2:7" x14ac:dyDescent="0.25">
      <c r="B124" s="1673"/>
      <c r="C124" s="1673"/>
      <c r="D124" s="1673"/>
      <c r="E124" s="1673"/>
      <c r="F124" s="1673"/>
      <c r="G124" s="1673"/>
    </row>
    <row r="125" spans="2:7" x14ac:dyDescent="0.25">
      <c r="B125" s="1673"/>
      <c r="C125" s="1673"/>
      <c r="D125" s="1673"/>
      <c r="E125" s="1673"/>
      <c r="F125" s="1673"/>
      <c r="G125" s="1673"/>
    </row>
    <row r="126" spans="2:7" x14ac:dyDescent="0.25">
      <c r="B126" s="1673"/>
      <c r="C126" s="1673"/>
      <c r="D126" s="1673"/>
      <c r="E126" s="1673"/>
      <c r="F126" s="1673"/>
      <c r="G126" s="1673"/>
    </row>
    <row r="127" spans="2:7" x14ac:dyDescent="0.25">
      <c r="B127" s="1673"/>
      <c r="C127" s="1673"/>
      <c r="D127" s="1673"/>
      <c r="E127" s="1673"/>
      <c r="F127" s="1673"/>
      <c r="G127" s="1673"/>
    </row>
    <row r="128" spans="2:7" x14ac:dyDescent="0.25">
      <c r="B128" s="1673"/>
      <c r="C128" s="1673"/>
      <c r="D128" s="1673"/>
      <c r="E128" s="1673"/>
      <c r="F128" s="1673"/>
      <c r="G128" s="1673"/>
    </row>
    <row r="129" spans="2:7" x14ac:dyDescent="0.25">
      <c r="B129" s="1673"/>
      <c r="C129" s="1673"/>
      <c r="D129" s="1673"/>
      <c r="E129" s="1673"/>
      <c r="F129" s="1673"/>
      <c r="G129" s="1673"/>
    </row>
    <row r="130" spans="2:7" x14ac:dyDescent="0.25">
      <c r="B130" s="1673"/>
      <c r="C130" s="1673"/>
      <c r="D130" s="1673"/>
      <c r="E130" s="1673"/>
      <c r="F130" s="1673"/>
      <c r="G130" s="1673"/>
    </row>
    <row r="131" spans="2:7" x14ac:dyDescent="0.25">
      <c r="B131" s="1673"/>
      <c r="C131" s="1673"/>
      <c r="D131" s="1673"/>
      <c r="E131" s="1673"/>
      <c r="F131" s="1673"/>
      <c r="G131" s="1673"/>
    </row>
    <row r="132" spans="2:7" x14ac:dyDescent="0.25">
      <c r="B132" s="1673"/>
      <c r="C132" s="1673"/>
      <c r="D132" s="1673"/>
      <c r="E132" s="1673"/>
      <c r="F132" s="1673"/>
      <c r="G132" s="1673"/>
    </row>
    <row r="133" spans="2:7" x14ac:dyDescent="0.25">
      <c r="B133" s="1673"/>
      <c r="C133" s="1673"/>
      <c r="D133" s="1673"/>
      <c r="E133" s="1673"/>
      <c r="F133" s="1673"/>
      <c r="G133" s="1673"/>
    </row>
    <row r="134" spans="2:7" x14ac:dyDescent="0.25">
      <c r="B134" s="1673"/>
      <c r="C134" s="1673"/>
      <c r="D134" s="1673"/>
      <c r="E134" s="1673"/>
      <c r="F134" s="1673"/>
      <c r="G134" s="1673"/>
    </row>
    <row r="135" spans="2:7" x14ac:dyDescent="0.25">
      <c r="B135" s="1673"/>
      <c r="C135" s="1673"/>
      <c r="D135" s="1673"/>
      <c r="E135" s="1673"/>
      <c r="F135" s="1673"/>
      <c r="G135" s="1673"/>
    </row>
    <row r="136" spans="2:7" x14ac:dyDescent="0.25">
      <c r="B136" s="1673"/>
      <c r="C136" s="1673"/>
      <c r="D136" s="1673"/>
      <c r="E136" s="1673"/>
      <c r="F136" s="1673"/>
      <c r="G136" s="1673"/>
    </row>
    <row r="137" spans="2:7" x14ac:dyDescent="0.25">
      <c r="B137" s="1673"/>
      <c r="C137" s="1673"/>
      <c r="D137" s="1673"/>
      <c r="E137" s="1673"/>
      <c r="F137" s="1673"/>
      <c r="G137" s="1673"/>
    </row>
  </sheetData>
  <mergeCells count="12">
    <mergeCell ref="H59:I59"/>
    <mergeCell ref="B10:E10"/>
    <mergeCell ref="F10:G10"/>
    <mergeCell ref="A2:G2"/>
    <mergeCell ref="A3:G3"/>
    <mergeCell ref="B5:B9"/>
    <mergeCell ref="C5:C9"/>
    <mergeCell ref="D5:D9"/>
    <mergeCell ref="E5:E8"/>
    <mergeCell ref="F5:F9"/>
    <mergeCell ref="G5:G9"/>
    <mergeCell ref="A5:A10"/>
  </mergeCells>
  <hyperlinks>
    <hyperlink ref="A1" location="Índice!A1" display="Voltar ao índice" xr:uid="{36B835A6-F7E6-4B7F-A4C5-D7631611BA9B}"/>
  </hyperlinks>
  <printOptions gridLinesSet="0"/>
  <pageMargins left="0.78740157480314965" right="0.78740157480314965" top="1.1811023622047243" bottom="0.78740157480314965" header="0" footer="0"/>
  <pageSetup paperSize="9" scale="84" orientation="portrait" horizontalDpi="300" verticalDpi="300"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6CDBA2-C483-4227-9F42-65F68C129B61}">
  <dimension ref="A1:X53"/>
  <sheetViews>
    <sheetView zoomScaleNormal="100" workbookViewId="0">
      <selection activeCell="A2" sqref="A2:C2"/>
    </sheetView>
  </sheetViews>
  <sheetFormatPr defaultRowHeight="12.75" x14ac:dyDescent="0.2"/>
  <cols>
    <col min="1" max="1" width="10.5703125" style="678" customWidth="1"/>
    <col min="2" max="3" width="7.85546875" style="678" customWidth="1"/>
    <col min="4" max="8" width="7.42578125" style="678" customWidth="1"/>
    <col min="9" max="9" width="7.7109375" style="678" customWidth="1"/>
    <col min="10" max="10" width="8" style="678" customWidth="1"/>
    <col min="11" max="16384" width="9.140625" style="678"/>
  </cols>
  <sheetData>
    <row r="1" spans="1:24" ht="15" customHeight="1" x14ac:dyDescent="0.2">
      <c r="A1" s="2027" t="s">
        <v>1926</v>
      </c>
      <c r="B1" s="679"/>
      <c r="C1" s="679"/>
      <c r="D1" s="679"/>
      <c r="E1" s="679"/>
      <c r="F1" s="679"/>
      <c r="G1" s="679"/>
      <c r="H1" s="679"/>
      <c r="I1" s="679"/>
      <c r="J1" s="679"/>
    </row>
    <row r="2" spans="1:24" ht="15" customHeight="1" x14ac:dyDescent="0.25">
      <c r="A2" s="2082" t="s">
        <v>409</v>
      </c>
      <c r="B2" s="2082"/>
      <c r="C2" s="2082"/>
      <c r="D2" s="640"/>
      <c r="E2" s="640"/>
      <c r="F2" s="640"/>
      <c r="G2" s="640"/>
      <c r="H2" s="640"/>
      <c r="I2" s="640"/>
      <c r="J2" s="640"/>
      <c r="K2" s="679"/>
      <c r="L2" s="679"/>
      <c r="M2" s="679"/>
      <c r="N2" s="679"/>
      <c r="O2" s="679"/>
      <c r="P2" s="679"/>
      <c r="Q2" s="679"/>
      <c r="R2" s="679"/>
      <c r="S2" s="679"/>
      <c r="T2" s="679"/>
      <c r="U2" s="679"/>
      <c r="V2" s="679"/>
      <c r="W2" s="679"/>
      <c r="X2" s="679"/>
    </row>
    <row r="3" spans="1:24" ht="23.25" customHeight="1" x14ac:dyDescent="0.2">
      <c r="A3" s="2086" t="s">
        <v>411</v>
      </c>
      <c r="B3" s="2086"/>
      <c r="C3" s="2086"/>
      <c r="D3" s="2086"/>
      <c r="E3" s="2086"/>
      <c r="F3" s="2086"/>
      <c r="G3" s="2086"/>
      <c r="H3" s="2086"/>
      <c r="I3" s="2086"/>
      <c r="J3" s="2086"/>
      <c r="K3" s="832"/>
      <c r="L3" s="832"/>
      <c r="M3" s="679"/>
      <c r="N3" s="679"/>
      <c r="O3" s="679"/>
      <c r="P3" s="679"/>
      <c r="Q3" s="679"/>
      <c r="R3" s="679"/>
      <c r="S3" s="679"/>
      <c r="T3" s="679"/>
      <c r="U3" s="679"/>
      <c r="V3" s="679"/>
      <c r="W3" s="679"/>
      <c r="X3" s="679"/>
    </row>
    <row r="4" spans="1:24" ht="13.5" x14ac:dyDescent="0.25">
      <c r="A4" s="660">
        <v>2019</v>
      </c>
      <c r="B4" s="650"/>
      <c r="C4" s="642"/>
      <c r="D4" s="642"/>
      <c r="E4" s="640"/>
      <c r="F4" s="640"/>
      <c r="G4" s="640"/>
      <c r="H4" s="640"/>
      <c r="I4" s="640"/>
      <c r="J4" s="640"/>
      <c r="K4" s="679"/>
      <c r="L4" s="679"/>
      <c r="M4" s="679"/>
      <c r="N4" s="679"/>
      <c r="O4" s="679"/>
      <c r="P4" s="679"/>
      <c r="Q4" s="679"/>
      <c r="R4" s="679"/>
      <c r="S4" s="679"/>
      <c r="T4" s="679"/>
      <c r="U4" s="679"/>
      <c r="V4" s="679"/>
      <c r="W4" s="679"/>
      <c r="X4" s="679"/>
    </row>
    <row r="5" spans="1:24" ht="12.75" customHeight="1" x14ac:dyDescent="0.2">
      <c r="A5" s="2075" t="s">
        <v>379</v>
      </c>
      <c r="B5" s="2075" t="s">
        <v>378</v>
      </c>
      <c r="C5" s="2075" t="s">
        <v>377</v>
      </c>
      <c r="D5" s="2074" t="s">
        <v>376</v>
      </c>
      <c r="E5" s="2074"/>
      <c r="F5" s="2074"/>
      <c r="G5" s="2075" t="s">
        <v>375</v>
      </c>
      <c r="H5" s="2076"/>
      <c r="I5" s="2076"/>
      <c r="J5" s="2075" t="s">
        <v>374</v>
      </c>
      <c r="K5" s="838"/>
      <c r="L5" s="839"/>
      <c r="M5" s="679"/>
      <c r="N5" s="679"/>
      <c r="O5" s="679"/>
      <c r="P5" s="679"/>
      <c r="Q5" s="679"/>
      <c r="R5" s="679"/>
      <c r="S5" s="679"/>
      <c r="T5" s="679"/>
      <c r="U5" s="679"/>
      <c r="V5" s="679"/>
      <c r="W5" s="679"/>
      <c r="X5" s="679"/>
    </row>
    <row r="6" spans="1:24" x14ac:dyDescent="0.2">
      <c r="A6" s="2075"/>
      <c r="B6" s="2075"/>
      <c r="C6" s="2075"/>
      <c r="D6" s="2075" t="s">
        <v>371</v>
      </c>
      <c r="E6" s="2075" t="s">
        <v>370</v>
      </c>
      <c r="F6" s="2075" t="s">
        <v>369</v>
      </c>
      <c r="G6" s="2075" t="s">
        <v>0</v>
      </c>
      <c r="H6" s="2075" t="s">
        <v>368</v>
      </c>
      <c r="I6" s="2075" t="s">
        <v>367</v>
      </c>
      <c r="J6" s="2076"/>
      <c r="K6" s="838"/>
      <c r="L6" s="839"/>
      <c r="M6" s="679"/>
      <c r="N6" s="679"/>
      <c r="O6" s="679"/>
      <c r="P6" s="679"/>
      <c r="Q6" s="679"/>
      <c r="R6" s="679"/>
      <c r="S6" s="679"/>
      <c r="T6" s="679"/>
      <c r="U6" s="679"/>
      <c r="V6" s="679"/>
      <c r="W6" s="679"/>
      <c r="X6" s="679"/>
    </row>
    <row r="7" spans="1:24" x14ac:dyDescent="0.2">
      <c r="A7" s="2075"/>
      <c r="B7" s="2075"/>
      <c r="C7" s="2075"/>
      <c r="D7" s="2075"/>
      <c r="E7" s="2075"/>
      <c r="F7" s="2075"/>
      <c r="G7" s="2075"/>
      <c r="H7" s="2075"/>
      <c r="I7" s="2075"/>
      <c r="J7" s="2076"/>
      <c r="K7" s="838"/>
      <c r="L7" s="839"/>
      <c r="M7" s="679"/>
      <c r="N7" s="679"/>
      <c r="O7" s="679"/>
      <c r="P7" s="679"/>
      <c r="Q7" s="679"/>
      <c r="R7" s="679"/>
      <c r="S7" s="679"/>
      <c r="T7" s="679"/>
      <c r="U7" s="679"/>
      <c r="V7" s="679"/>
      <c r="W7" s="679"/>
      <c r="X7" s="679"/>
    </row>
    <row r="8" spans="1:24" x14ac:dyDescent="0.2">
      <c r="A8" s="2075"/>
      <c r="B8" s="2075"/>
      <c r="C8" s="2075"/>
      <c r="D8" s="2075"/>
      <c r="E8" s="2075"/>
      <c r="F8" s="2075"/>
      <c r="G8" s="2075"/>
      <c r="H8" s="2075"/>
      <c r="I8" s="2075"/>
      <c r="J8" s="2076"/>
      <c r="K8" s="838"/>
      <c r="L8" s="839"/>
      <c r="M8" s="679"/>
      <c r="N8" s="679"/>
      <c r="O8" s="679"/>
      <c r="P8" s="679"/>
      <c r="Q8" s="679"/>
      <c r="R8" s="679"/>
      <c r="S8" s="679"/>
      <c r="T8" s="679"/>
      <c r="U8" s="679"/>
      <c r="V8" s="679"/>
      <c r="W8" s="679"/>
      <c r="X8" s="679"/>
    </row>
    <row r="9" spans="1:24" x14ac:dyDescent="0.2">
      <c r="A9" s="2075"/>
      <c r="B9" s="2075"/>
      <c r="C9" s="2075"/>
      <c r="D9" s="2075"/>
      <c r="E9" s="2075"/>
      <c r="F9" s="2075"/>
      <c r="G9" s="2075"/>
      <c r="H9" s="2075"/>
      <c r="I9" s="2075"/>
      <c r="J9" s="2076"/>
      <c r="K9" s="838"/>
      <c r="L9" s="839"/>
      <c r="M9" s="679"/>
      <c r="N9" s="679"/>
      <c r="O9" s="679"/>
      <c r="P9" s="679"/>
      <c r="Q9" s="679"/>
      <c r="R9" s="679"/>
      <c r="S9" s="679"/>
      <c r="T9" s="679"/>
      <c r="U9" s="679"/>
      <c r="V9" s="679"/>
      <c r="W9" s="679"/>
      <c r="X9" s="679"/>
    </row>
    <row r="10" spans="1:24" x14ac:dyDescent="0.2">
      <c r="A10" s="2075"/>
      <c r="B10" s="2075"/>
      <c r="C10" s="2075"/>
      <c r="D10" s="2075"/>
      <c r="E10" s="2075"/>
      <c r="F10" s="2075"/>
      <c r="G10" s="2075"/>
      <c r="H10" s="2075"/>
      <c r="I10" s="2075"/>
      <c r="J10" s="2076"/>
      <c r="K10" s="838"/>
      <c r="L10" s="839"/>
      <c r="M10" s="679"/>
      <c r="N10" s="679"/>
      <c r="O10" s="679"/>
      <c r="P10" s="679"/>
      <c r="Q10" s="679"/>
      <c r="R10" s="679"/>
      <c r="S10" s="679"/>
      <c r="T10" s="679"/>
      <c r="U10" s="679"/>
      <c r="V10" s="679"/>
      <c r="W10" s="679"/>
      <c r="X10" s="679"/>
    </row>
    <row r="11" spans="1:24" x14ac:dyDescent="0.2">
      <c r="A11" s="2075"/>
      <c r="B11" s="2074" t="s">
        <v>49</v>
      </c>
      <c r="C11" s="2074"/>
      <c r="D11" s="2074" t="s">
        <v>366</v>
      </c>
      <c r="E11" s="2074"/>
      <c r="F11" s="2074"/>
      <c r="G11" s="2074"/>
      <c r="H11" s="2074"/>
      <c r="I11" s="2074"/>
      <c r="J11" s="2074"/>
      <c r="K11" s="838"/>
      <c r="L11" s="839"/>
      <c r="M11" s="679"/>
      <c r="N11" s="679"/>
      <c r="O11" s="679"/>
      <c r="P11" s="679"/>
      <c r="Q11" s="679"/>
      <c r="R11" s="679"/>
      <c r="S11" s="679"/>
      <c r="U11" s="679"/>
      <c r="V11" s="679"/>
      <c r="W11" s="679"/>
      <c r="X11" s="679"/>
    </row>
    <row r="12" spans="1:24" ht="6" customHeight="1" x14ac:dyDescent="0.25">
      <c r="A12" s="692"/>
      <c r="B12" s="692"/>
      <c r="C12" s="692"/>
      <c r="D12" s="680"/>
      <c r="E12" s="671"/>
      <c r="F12" s="671"/>
      <c r="G12" s="671"/>
      <c r="H12" s="671"/>
      <c r="I12" s="671"/>
      <c r="J12" s="671"/>
      <c r="K12" s="679"/>
      <c r="L12" s="679"/>
      <c r="M12" s="679"/>
      <c r="N12" s="679"/>
      <c r="O12" s="679"/>
      <c r="P12" s="679"/>
      <c r="Q12" s="679"/>
      <c r="R12" s="679"/>
      <c r="S12" s="679"/>
      <c r="T12" s="679"/>
      <c r="U12" s="679"/>
      <c r="V12" s="679"/>
      <c r="W12" s="679"/>
      <c r="X12" s="679"/>
    </row>
    <row r="13" spans="1:24" ht="13.5" x14ac:dyDescent="0.25">
      <c r="A13" s="681" t="s">
        <v>399</v>
      </c>
      <c r="B13" s="680"/>
      <c r="C13" s="706"/>
      <c r="D13" s="680"/>
      <c r="E13" s="671"/>
      <c r="F13" s="671"/>
      <c r="G13" s="671"/>
      <c r="H13" s="671"/>
      <c r="I13" s="671"/>
      <c r="J13" s="671"/>
      <c r="K13" s="679"/>
      <c r="L13" s="679"/>
      <c r="M13" s="679"/>
      <c r="N13" s="679"/>
      <c r="O13" s="679"/>
      <c r="P13" s="679"/>
      <c r="Q13" s="679"/>
      <c r="R13" s="679"/>
      <c r="S13" s="679"/>
      <c r="T13" s="679"/>
      <c r="U13" s="679"/>
      <c r="V13" s="679"/>
      <c r="W13" s="679"/>
      <c r="X13" s="679"/>
    </row>
    <row r="14" spans="1:24" ht="5.25" customHeight="1" x14ac:dyDescent="0.25">
      <c r="A14" s="681" t="s">
        <v>410</v>
      </c>
      <c r="B14" s="680"/>
      <c r="C14" s="706"/>
      <c r="D14" s="680"/>
      <c r="E14" s="671"/>
      <c r="F14" s="671"/>
      <c r="G14" s="671"/>
      <c r="H14" s="671"/>
      <c r="I14" s="671"/>
      <c r="J14" s="671"/>
      <c r="K14" s="679"/>
      <c r="L14" s="679"/>
      <c r="M14" s="679"/>
      <c r="N14" s="679"/>
      <c r="O14" s="679"/>
      <c r="P14" s="679"/>
      <c r="Q14" s="679"/>
      <c r="R14" s="679"/>
      <c r="S14" s="679"/>
      <c r="T14" s="679"/>
      <c r="U14" s="679"/>
      <c r="V14" s="679"/>
      <c r="W14" s="679"/>
      <c r="X14" s="679"/>
    </row>
    <row r="15" spans="1:24" ht="13.5" x14ac:dyDescent="0.25">
      <c r="A15" s="695" t="s">
        <v>390</v>
      </c>
      <c r="B15" s="681">
        <v>713</v>
      </c>
      <c r="C15" s="667">
        <v>3342</v>
      </c>
      <c r="D15" s="667">
        <v>54558.328000000001</v>
      </c>
      <c r="E15" s="667">
        <v>58678.432000000001</v>
      </c>
      <c r="F15" s="667">
        <v>51238.061000000002</v>
      </c>
      <c r="G15" s="667">
        <v>186829.00599999999</v>
      </c>
      <c r="H15" s="667">
        <v>117916.76700000001</v>
      </c>
      <c r="I15" s="667">
        <v>68912.239000000001</v>
      </c>
      <c r="J15" s="667">
        <v>5963.16</v>
      </c>
      <c r="K15" s="679"/>
      <c r="L15" s="679"/>
      <c r="M15" s="679"/>
      <c r="N15" s="679"/>
      <c r="O15" s="679"/>
      <c r="P15" s="679"/>
      <c r="Q15" s="679"/>
      <c r="R15" s="679"/>
      <c r="S15" s="679"/>
      <c r="T15" s="679"/>
      <c r="U15" s="679"/>
      <c r="V15" s="679"/>
      <c r="W15" s="679"/>
      <c r="X15" s="679"/>
    </row>
    <row r="16" spans="1:24" ht="13.5" x14ac:dyDescent="0.25">
      <c r="A16" s="681" t="s">
        <v>389</v>
      </c>
      <c r="B16" s="681">
        <v>701</v>
      </c>
      <c r="C16" s="667" t="s">
        <v>269</v>
      </c>
      <c r="D16" s="667" t="s">
        <v>270</v>
      </c>
      <c r="E16" s="667" t="s">
        <v>270</v>
      </c>
      <c r="F16" s="667" t="s">
        <v>270</v>
      </c>
      <c r="G16" s="667" t="s">
        <v>270</v>
      </c>
      <c r="H16" s="667" t="s">
        <v>270</v>
      </c>
      <c r="I16" s="667" t="s">
        <v>270</v>
      </c>
      <c r="J16" s="667" t="s">
        <v>270</v>
      </c>
      <c r="K16" s="679"/>
      <c r="L16" s="679"/>
      <c r="M16" s="679"/>
      <c r="N16" s="679"/>
      <c r="O16" s="679"/>
      <c r="P16" s="679"/>
      <c r="Q16" s="679"/>
      <c r="R16" s="679"/>
      <c r="S16" s="679"/>
      <c r="T16" s="679"/>
      <c r="U16" s="679"/>
      <c r="V16" s="679"/>
      <c r="W16" s="679"/>
      <c r="X16" s="679"/>
    </row>
    <row r="17" spans="1:24" ht="13.5" x14ac:dyDescent="0.25">
      <c r="A17" s="697" t="s">
        <v>388</v>
      </c>
      <c r="B17" s="680">
        <v>246</v>
      </c>
      <c r="C17" s="673">
        <v>1349</v>
      </c>
      <c r="D17" s="673">
        <v>22221.732</v>
      </c>
      <c r="E17" s="673">
        <v>25462.010999999999</v>
      </c>
      <c r="F17" s="673">
        <v>17308.081999999999</v>
      </c>
      <c r="G17" s="673">
        <v>75294.260999999999</v>
      </c>
      <c r="H17" s="673">
        <v>63167.377999999997</v>
      </c>
      <c r="I17" s="673">
        <v>12126.883</v>
      </c>
      <c r="J17" s="673">
        <v>2874.5070000000001</v>
      </c>
      <c r="K17" s="679"/>
      <c r="L17" s="679"/>
      <c r="M17" s="679"/>
      <c r="N17" s="679"/>
      <c r="O17" s="679"/>
      <c r="P17" s="679"/>
      <c r="Q17" s="679"/>
      <c r="R17" s="679"/>
      <c r="S17" s="679"/>
      <c r="T17" s="679"/>
      <c r="U17" s="679"/>
      <c r="V17" s="679"/>
      <c r="W17" s="679"/>
      <c r="X17" s="679"/>
    </row>
    <row r="18" spans="1:24" ht="13.5" x14ac:dyDescent="0.25">
      <c r="A18" s="697" t="s">
        <v>387</v>
      </c>
      <c r="B18" s="680">
        <v>123</v>
      </c>
      <c r="C18" s="673">
        <v>366</v>
      </c>
      <c r="D18" s="673">
        <v>5462.585</v>
      </c>
      <c r="E18" s="673">
        <v>6337.6469999999999</v>
      </c>
      <c r="F18" s="673">
        <v>5012.5559999999996</v>
      </c>
      <c r="G18" s="673">
        <v>18466.093000000001</v>
      </c>
      <c r="H18" s="705">
        <v>14739.456</v>
      </c>
      <c r="I18" s="673">
        <v>3726.6370000000002</v>
      </c>
      <c r="J18" s="673">
        <v>366.89800000000002</v>
      </c>
      <c r="K18" s="679"/>
      <c r="L18" s="679"/>
      <c r="M18" s="679"/>
      <c r="N18" s="679"/>
      <c r="O18" s="679"/>
      <c r="P18" s="679"/>
      <c r="Q18" s="679"/>
      <c r="R18" s="679"/>
      <c r="S18" s="679"/>
      <c r="T18" s="679"/>
      <c r="U18" s="679"/>
      <c r="V18" s="679"/>
      <c r="W18" s="679"/>
      <c r="X18" s="679"/>
    </row>
    <row r="19" spans="1:24" ht="13.5" x14ac:dyDescent="0.25">
      <c r="A19" s="697" t="s">
        <v>386</v>
      </c>
      <c r="B19" s="680">
        <v>286</v>
      </c>
      <c r="C19" s="673">
        <v>1394</v>
      </c>
      <c r="D19" s="673">
        <v>23822.26</v>
      </c>
      <c r="E19" s="673">
        <v>23270.338</v>
      </c>
      <c r="F19" s="673">
        <v>27347.061000000002</v>
      </c>
      <c r="G19" s="673">
        <v>83916.002999999997</v>
      </c>
      <c r="H19" s="673">
        <v>32995.517999999996</v>
      </c>
      <c r="I19" s="673">
        <v>50920.485000000001</v>
      </c>
      <c r="J19" s="673">
        <v>2555.3220000000001</v>
      </c>
      <c r="K19" s="679"/>
      <c r="L19" s="679"/>
      <c r="M19" s="679"/>
      <c r="N19" s="679"/>
      <c r="O19" s="679"/>
      <c r="P19" s="679"/>
      <c r="Q19" s="679"/>
      <c r="R19" s="679"/>
      <c r="S19" s="679"/>
      <c r="T19" s="679"/>
      <c r="U19" s="679"/>
      <c r="V19" s="679"/>
      <c r="W19" s="679"/>
      <c r="X19" s="679"/>
    </row>
    <row r="20" spans="1:24" ht="13.5" x14ac:dyDescent="0.25">
      <c r="A20" s="697" t="s">
        <v>385</v>
      </c>
      <c r="B20" s="680">
        <v>31</v>
      </c>
      <c r="C20" s="673">
        <v>117</v>
      </c>
      <c r="D20" s="673">
        <v>1572.453</v>
      </c>
      <c r="E20" s="673">
        <v>1564.922</v>
      </c>
      <c r="F20" s="673">
        <v>717.63599999999997</v>
      </c>
      <c r="G20" s="673">
        <v>4246.8500000000004</v>
      </c>
      <c r="H20" s="673">
        <v>3599.9549999999999</v>
      </c>
      <c r="I20" s="673">
        <v>646.89499999999998</v>
      </c>
      <c r="J20" s="673">
        <v>24.777999999999999</v>
      </c>
      <c r="K20" s="679"/>
      <c r="L20" s="679"/>
      <c r="M20" s="679"/>
      <c r="N20" s="679"/>
      <c r="O20" s="679"/>
      <c r="P20" s="679"/>
      <c r="Q20" s="679"/>
      <c r="R20" s="679"/>
      <c r="S20" s="679"/>
      <c r="T20" s="679"/>
      <c r="U20" s="679"/>
      <c r="V20" s="679"/>
      <c r="W20" s="679"/>
      <c r="X20" s="679"/>
    </row>
    <row r="21" spans="1:24" ht="13.5" x14ac:dyDescent="0.25">
      <c r="A21" s="697" t="s">
        <v>384</v>
      </c>
      <c r="B21" s="680">
        <v>15</v>
      </c>
      <c r="C21" s="673" t="s">
        <v>269</v>
      </c>
      <c r="D21" s="673" t="s">
        <v>270</v>
      </c>
      <c r="E21" s="673" t="s">
        <v>270</v>
      </c>
      <c r="F21" s="673" t="s">
        <v>270</v>
      </c>
      <c r="G21" s="673" t="s">
        <v>270</v>
      </c>
      <c r="H21" s="673" t="s">
        <v>270</v>
      </c>
      <c r="I21" s="673" t="s">
        <v>270</v>
      </c>
      <c r="J21" s="673" t="s">
        <v>270</v>
      </c>
      <c r="K21" s="679"/>
      <c r="L21" s="679"/>
      <c r="M21" s="679"/>
      <c r="N21" s="679"/>
      <c r="O21" s="679"/>
      <c r="P21" s="679"/>
      <c r="Q21" s="679"/>
      <c r="R21" s="679"/>
      <c r="S21" s="679"/>
      <c r="T21" s="679"/>
      <c r="U21" s="679"/>
      <c r="V21" s="679"/>
      <c r="W21" s="679"/>
      <c r="X21" s="679"/>
    </row>
    <row r="22" spans="1:24" ht="13.5" x14ac:dyDescent="0.25">
      <c r="A22" s="695" t="s">
        <v>407</v>
      </c>
      <c r="B22" s="681">
        <v>6</v>
      </c>
      <c r="C22" s="700">
        <v>51</v>
      </c>
      <c r="D22" s="700">
        <v>714.05399999999997</v>
      </c>
      <c r="E22" s="667">
        <v>505.339</v>
      </c>
      <c r="F22" s="667">
        <v>256.50099999999998</v>
      </c>
      <c r="G22" s="667">
        <v>1687.7460000000001</v>
      </c>
      <c r="H22" s="667">
        <v>1390.604</v>
      </c>
      <c r="I22" s="667">
        <v>297.142</v>
      </c>
      <c r="J22" s="667">
        <v>31.856999999999999</v>
      </c>
      <c r="K22" s="679"/>
      <c r="L22" s="679"/>
      <c r="M22" s="679"/>
      <c r="N22" s="679"/>
      <c r="O22" s="679"/>
      <c r="P22" s="679"/>
      <c r="Q22" s="679"/>
      <c r="R22" s="679"/>
      <c r="S22" s="679"/>
      <c r="T22" s="679"/>
      <c r="U22" s="679"/>
      <c r="V22" s="679"/>
      <c r="W22" s="679"/>
      <c r="X22" s="679"/>
    </row>
    <row r="23" spans="1:24" ht="13.5" x14ac:dyDescent="0.25">
      <c r="A23" s="695" t="s">
        <v>406</v>
      </c>
      <c r="B23" s="681">
        <v>6</v>
      </c>
      <c r="C23" s="700" t="s">
        <v>269</v>
      </c>
      <c r="D23" s="700" t="s">
        <v>270</v>
      </c>
      <c r="E23" s="667" t="s">
        <v>270</v>
      </c>
      <c r="F23" s="667" t="s">
        <v>270</v>
      </c>
      <c r="G23" s="667" t="s">
        <v>270</v>
      </c>
      <c r="H23" s="667" t="s">
        <v>270</v>
      </c>
      <c r="I23" s="667" t="s">
        <v>270</v>
      </c>
      <c r="J23" s="667" t="s">
        <v>270</v>
      </c>
      <c r="K23" s="679"/>
      <c r="L23" s="679"/>
      <c r="M23" s="679"/>
      <c r="N23" s="679"/>
      <c r="O23" s="679"/>
      <c r="P23" s="679"/>
      <c r="Q23" s="679"/>
      <c r="R23" s="679"/>
      <c r="S23" s="679"/>
      <c r="T23" s="679"/>
      <c r="U23" s="679"/>
      <c r="V23" s="679"/>
      <c r="W23" s="679"/>
      <c r="X23" s="679"/>
    </row>
    <row r="24" spans="1:24" ht="5.25" customHeight="1" x14ac:dyDescent="0.25">
      <c r="A24" s="695"/>
      <c r="B24" s="680"/>
      <c r="C24" s="676"/>
      <c r="D24" s="676"/>
      <c r="E24" s="673"/>
      <c r="F24" s="673"/>
      <c r="G24" s="673"/>
      <c r="H24" s="673"/>
      <c r="I24" s="673"/>
      <c r="J24" s="673"/>
      <c r="K24" s="679"/>
      <c r="L24" s="679"/>
      <c r="M24" s="679"/>
      <c r="N24" s="679"/>
      <c r="O24" s="679"/>
      <c r="P24" s="679"/>
      <c r="Q24" s="679"/>
      <c r="R24" s="679"/>
      <c r="S24" s="679"/>
      <c r="T24" s="679"/>
      <c r="U24" s="679"/>
      <c r="V24" s="679"/>
      <c r="W24" s="679"/>
      <c r="X24" s="679"/>
    </row>
    <row r="25" spans="1:24" ht="13.5" x14ac:dyDescent="0.25">
      <c r="A25" s="681" t="s">
        <v>398</v>
      </c>
      <c r="B25" s="680"/>
      <c r="C25" s="671"/>
      <c r="D25" s="671"/>
      <c r="E25" s="671"/>
      <c r="F25" s="671"/>
      <c r="G25" s="671"/>
      <c r="H25" s="671"/>
      <c r="I25" s="671"/>
      <c r="J25" s="671"/>
      <c r="K25" s="679"/>
      <c r="L25" s="679"/>
      <c r="M25" s="679"/>
      <c r="N25" s="679"/>
      <c r="O25" s="679"/>
      <c r="P25" s="679"/>
      <c r="Q25" s="679"/>
      <c r="R25" s="679"/>
      <c r="S25" s="679"/>
      <c r="T25" s="679"/>
      <c r="U25" s="679"/>
      <c r="V25" s="679"/>
      <c r="W25" s="679"/>
      <c r="X25" s="679"/>
    </row>
    <row r="26" spans="1:24" ht="5.25" customHeight="1" x14ac:dyDescent="0.25">
      <c r="A26" s="681" t="s">
        <v>410</v>
      </c>
      <c r="B26" s="680"/>
      <c r="C26" s="671"/>
      <c r="D26" s="671"/>
      <c r="E26" s="671"/>
      <c r="F26" s="671"/>
      <c r="G26" s="671"/>
      <c r="H26" s="671"/>
      <c r="I26" s="671"/>
      <c r="J26" s="671"/>
      <c r="K26" s="679"/>
      <c r="L26" s="679"/>
      <c r="M26" s="679"/>
      <c r="N26" s="679"/>
      <c r="O26" s="679"/>
      <c r="P26" s="679"/>
      <c r="Q26" s="679"/>
      <c r="R26" s="679"/>
      <c r="S26" s="679"/>
      <c r="T26" s="679"/>
      <c r="U26" s="679"/>
      <c r="V26" s="679"/>
      <c r="W26" s="679"/>
      <c r="X26" s="679"/>
    </row>
    <row r="27" spans="1:24" ht="13.5" x14ac:dyDescent="0.25">
      <c r="A27" s="695" t="s">
        <v>390</v>
      </c>
      <c r="B27" s="681">
        <v>141</v>
      </c>
      <c r="C27" s="667">
        <v>469</v>
      </c>
      <c r="D27" s="667">
        <v>6031.6660000000002</v>
      </c>
      <c r="E27" s="667">
        <v>6419.2370000000001</v>
      </c>
      <c r="F27" s="667">
        <v>4610.7700000000004</v>
      </c>
      <c r="G27" s="667">
        <v>19993.174999999999</v>
      </c>
      <c r="H27" s="667">
        <v>10412.17</v>
      </c>
      <c r="I27" s="667">
        <v>9581.0049999999992</v>
      </c>
      <c r="J27" s="667">
        <v>1426.931</v>
      </c>
      <c r="K27" s="679"/>
      <c r="L27" s="679"/>
      <c r="M27" s="679"/>
      <c r="N27" s="679"/>
      <c r="O27" s="679"/>
      <c r="P27" s="679"/>
      <c r="Q27" s="679"/>
      <c r="R27" s="679"/>
      <c r="S27" s="679"/>
      <c r="T27" s="679"/>
      <c r="U27" s="679"/>
      <c r="V27" s="679"/>
      <c r="W27" s="679"/>
      <c r="X27" s="679"/>
    </row>
    <row r="28" spans="1:24" ht="13.5" x14ac:dyDescent="0.25">
      <c r="A28" s="681" t="s">
        <v>389</v>
      </c>
      <c r="B28" s="681">
        <v>138</v>
      </c>
      <c r="C28" s="667">
        <v>466</v>
      </c>
      <c r="D28" s="667">
        <v>6031.5889999999999</v>
      </c>
      <c r="E28" s="667">
        <v>6418.4040000000005</v>
      </c>
      <c r="F28" s="667">
        <v>4610.5990000000002</v>
      </c>
      <c r="G28" s="667">
        <v>19991.39</v>
      </c>
      <c r="H28" s="667">
        <v>10410.385</v>
      </c>
      <c r="I28" s="667">
        <v>9581.0049999999992</v>
      </c>
      <c r="J28" s="667">
        <v>1426.232</v>
      </c>
      <c r="K28" s="679"/>
      <c r="L28" s="679"/>
      <c r="M28" s="679"/>
      <c r="N28" s="679"/>
      <c r="O28" s="679"/>
      <c r="P28" s="679"/>
      <c r="Q28" s="679"/>
      <c r="R28" s="679"/>
      <c r="S28" s="679"/>
      <c r="T28" s="679"/>
      <c r="U28" s="679"/>
      <c r="V28" s="679"/>
      <c r="W28" s="679"/>
      <c r="X28" s="679"/>
    </row>
    <row r="29" spans="1:24" ht="13.5" x14ac:dyDescent="0.25">
      <c r="A29" s="697" t="s">
        <v>388</v>
      </c>
      <c r="B29" s="680">
        <v>51</v>
      </c>
      <c r="C29" s="673">
        <v>267</v>
      </c>
      <c r="D29" s="673">
        <v>3721.26</v>
      </c>
      <c r="E29" s="673">
        <v>3758.6729999999998</v>
      </c>
      <c r="F29" s="673">
        <v>2271.4250000000002</v>
      </c>
      <c r="G29" s="673">
        <v>11520.259</v>
      </c>
      <c r="H29" s="673">
        <v>7008.18</v>
      </c>
      <c r="I29" s="673">
        <v>4512.0789999999997</v>
      </c>
      <c r="J29" s="673">
        <v>884.46100000000001</v>
      </c>
      <c r="K29" s="679"/>
      <c r="L29" s="679"/>
      <c r="M29" s="679"/>
      <c r="N29" s="679"/>
      <c r="O29" s="679"/>
      <c r="P29" s="679"/>
      <c r="Q29" s="679"/>
      <c r="R29" s="679"/>
      <c r="S29" s="679"/>
      <c r="T29" s="679"/>
      <c r="U29" s="679"/>
      <c r="V29" s="679"/>
      <c r="W29" s="679"/>
      <c r="X29" s="679"/>
    </row>
    <row r="30" spans="1:24" ht="13.5" x14ac:dyDescent="0.25">
      <c r="A30" s="697" t="s">
        <v>387</v>
      </c>
      <c r="B30" s="680">
        <v>21</v>
      </c>
      <c r="C30" s="673" t="s">
        <v>269</v>
      </c>
      <c r="D30" s="673" t="s">
        <v>270</v>
      </c>
      <c r="E30" s="673" t="s">
        <v>270</v>
      </c>
      <c r="F30" s="673" t="s">
        <v>270</v>
      </c>
      <c r="G30" s="673" t="s">
        <v>270</v>
      </c>
      <c r="H30" s="673" t="s">
        <v>270</v>
      </c>
      <c r="I30" s="673" t="s">
        <v>270</v>
      </c>
      <c r="J30" s="673" t="s">
        <v>270</v>
      </c>
      <c r="K30" s="679"/>
      <c r="L30" s="679"/>
      <c r="M30" s="679"/>
      <c r="N30" s="679"/>
      <c r="O30" s="679"/>
      <c r="P30" s="679"/>
      <c r="Q30" s="679"/>
      <c r="R30" s="679"/>
      <c r="S30" s="679"/>
      <c r="T30" s="679"/>
      <c r="U30" s="679"/>
      <c r="V30" s="679"/>
      <c r="W30" s="679"/>
      <c r="X30" s="679"/>
    </row>
    <row r="31" spans="1:24" ht="13.5" x14ac:dyDescent="0.25">
      <c r="A31" s="697" t="s">
        <v>386</v>
      </c>
      <c r="B31" s="680">
        <v>56</v>
      </c>
      <c r="C31" s="673">
        <v>143</v>
      </c>
      <c r="D31" s="673">
        <v>1835.203</v>
      </c>
      <c r="E31" s="673">
        <v>2081.4960000000001</v>
      </c>
      <c r="F31" s="673">
        <v>1992.828</v>
      </c>
      <c r="G31" s="673">
        <v>6878.9279999999999</v>
      </c>
      <c r="H31" s="673">
        <v>2274.5680000000002</v>
      </c>
      <c r="I31" s="673">
        <v>4604.3599999999997</v>
      </c>
      <c r="J31" s="673">
        <v>453.45</v>
      </c>
      <c r="K31" s="679"/>
      <c r="L31" s="679"/>
      <c r="M31" s="679"/>
      <c r="N31" s="679"/>
      <c r="O31" s="679"/>
      <c r="P31" s="679"/>
      <c r="Q31" s="679"/>
      <c r="R31" s="679"/>
      <c r="S31" s="679"/>
      <c r="T31" s="679"/>
      <c r="U31" s="679"/>
      <c r="V31" s="679"/>
      <c r="W31" s="679"/>
      <c r="X31" s="679"/>
    </row>
    <row r="32" spans="1:24" ht="13.5" x14ac:dyDescent="0.25">
      <c r="A32" s="697" t="s">
        <v>385</v>
      </c>
      <c r="B32" s="680">
        <v>10</v>
      </c>
      <c r="C32" s="673" t="s">
        <v>269</v>
      </c>
      <c r="D32" s="673" t="s">
        <v>270</v>
      </c>
      <c r="E32" s="673" t="s">
        <v>270</v>
      </c>
      <c r="F32" s="673" t="s">
        <v>270</v>
      </c>
      <c r="G32" s="673" t="s">
        <v>270</v>
      </c>
      <c r="H32" s="673" t="s">
        <v>270</v>
      </c>
      <c r="I32" s="673" t="s">
        <v>270</v>
      </c>
      <c r="J32" s="673" t="s">
        <v>270</v>
      </c>
      <c r="K32" s="679"/>
      <c r="L32" s="679"/>
      <c r="M32" s="679"/>
      <c r="N32" s="679"/>
      <c r="O32" s="679"/>
      <c r="P32" s="679"/>
      <c r="Q32" s="679"/>
      <c r="R32" s="679"/>
      <c r="S32" s="679"/>
      <c r="T32" s="679"/>
      <c r="U32" s="679"/>
      <c r="V32" s="679"/>
      <c r="W32" s="679"/>
      <c r="X32" s="679"/>
    </row>
    <row r="33" spans="1:24" ht="13.5" x14ac:dyDescent="0.25">
      <c r="A33" s="697" t="s">
        <v>384</v>
      </c>
      <c r="B33" s="680">
        <v>0</v>
      </c>
      <c r="C33" s="675">
        <v>0</v>
      </c>
      <c r="D33" s="675">
        <v>0</v>
      </c>
      <c r="E33" s="675">
        <v>0</v>
      </c>
      <c r="F33" s="675">
        <v>0</v>
      </c>
      <c r="G33" s="675">
        <v>0</v>
      </c>
      <c r="H33" s="675">
        <v>0</v>
      </c>
      <c r="I33" s="675">
        <v>0</v>
      </c>
      <c r="J33" s="675">
        <v>0</v>
      </c>
      <c r="K33" s="679"/>
      <c r="L33" s="679"/>
      <c r="M33" s="679"/>
      <c r="N33" s="679"/>
      <c r="O33" s="679"/>
      <c r="P33" s="679"/>
      <c r="Q33" s="679"/>
      <c r="R33" s="679"/>
      <c r="S33" s="679"/>
      <c r="T33" s="679"/>
      <c r="U33" s="679"/>
      <c r="V33" s="679"/>
      <c r="W33" s="679"/>
      <c r="X33" s="679"/>
    </row>
    <row r="34" spans="1:24" ht="13.5" x14ac:dyDescent="0.25">
      <c r="A34" s="695" t="s">
        <v>407</v>
      </c>
      <c r="B34" s="681">
        <v>3</v>
      </c>
      <c r="C34" s="700">
        <v>3</v>
      </c>
      <c r="D34" s="700">
        <v>7.6999999999999999E-2</v>
      </c>
      <c r="E34" s="667">
        <v>0.83299999999999996</v>
      </c>
      <c r="F34" s="667">
        <v>0.17100000000000001</v>
      </c>
      <c r="G34" s="667">
        <v>1.7849999999999999</v>
      </c>
      <c r="H34" s="667">
        <v>1.7849999999999999</v>
      </c>
      <c r="I34" s="667">
        <v>0</v>
      </c>
      <c r="J34" s="667">
        <v>0.69899999999999995</v>
      </c>
      <c r="K34" s="679"/>
      <c r="L34" s="679"/>
      <c r="M34" s="679"/>
      <c r="N34" s="679"/>
      <c r="O34" s="679"/>
      <c r="P34" s="679"/>
      <c r="Q34" s="679"/>
      <c r="R34" s="679"/>
      <c r="S34" s="679"/>
      <c r="T34" s="679"/>
      <c r="U34" s="679"/>
      <c r="V34" s="679"/>
      <c r="W34" s="679"/>
      <c r="X34" s="679"/>
    </row>
    <row r="35" spans="1:24" ht="13.5" x14ac:dyDescent="0.25">
      <c r="A35" s="695" t="s">
        <v>406</v>
      </c>
      <c r="B35" s="681">
        <v>0</v>
      </c>
      <c r="C35" s="700">
        <v>0</v>
      </c>
      <c r="D35" s="700">
        <v>0</v>
      </c>
      <c r="E35" s="667">
        <v>0</v>
      </c>
      <c r="F35" s="667">
        <v>0</v>
      </c>
      <c r="G35" s="667">
        <v>0</v>
      </c>
      <c r="H35" s="667">
        <v>0</v>
      </c>
      <c r="I35" s="667">
        <v>0</v>
      </c>
      <c r="J35" s="667">
        <v>0</v>
      </c>
      <c r="K35" s="679"/>
      <c r="L35" s="679"/>
      <c r="M35" s="679"/>
      <c r="N35" s="679"/>
      <c r="O35" s="679"/>
      <c r="P35" s="679"/>
      <c r="Q35" s="679"/>
      <c r="R35" s="679"/>
      <c r="S35" s="679"/>
      <c r="T35" s="679"/>
      <c r="U35" s="679"/>
      <c r="V35" s="679"/>
      <c r="W35" s="679"/>
      <c r="X35" s="679"/>
    </row>
    <row r="36" spans="1:24" ht="5.25" customHeight="1" x14ac:dyDescent="0.25">
      <c r="A36" s="695"/>
      <c r="B36" s="680"/>
      <c r="C36" s="676"/>
      <c r="D36" s="676"/>
      <c r="E36" s="673"/>
      <c r="F36" s="673"/>
      <c r="G36" s="673"/>
      <c r="H36" s="673"/>
      <c r="I36" s="673"/>
      <c r="J36" s="673"/>
      <c r="K36" s="679"/>
      <c r="L36" s="679"/>
      <c r="M36" s="679"/>
      <c r="N36" s="679"/>
      <c r="O36" s="679"/>
      <c r="P36" s="679"/>
      <c r="Q36" s="679"/>
      <c r="R36" s="679"/>
      <c r="S36" s="679"/>
      <c r="T36" s="679"/>
      <c r="U36" s="679"/>
      <c r="V36" s="679"/>
      <c r="W36" s="679"/>
      <c r="X36" s="679"/>
    </row>
    <row r="37" spans="1:24" ht="13.5" x14ac:dyDescent="0.25">
      <c r="A37" s="681" t="s">
        <v>397</v>
      </c>
      <c r="B37" s="680"/>
      <c r="C37" s="671"/>
      <c r="D37" s="671"/>
      <c r="E37" s="671"/>
      <c r="F37" s="671"/>
      <c r="G37" s="671"/>
      <c r="H37" s="671"/>
      <c r="I37" s="671"/>
      <c r="J37" s="671"/>
      <c r="K37" s="679"/>
      <c r="L37" s="679"/>
      <c r="M37" s="679"/>
      <c r="N37" s="679"/>
      <c r="O37" s="679"/>
      <c r="P37" s="679"/>
      <c r="Q37" s="679"/>
      <c r="R37" s="679"/>
      <c r="S37" s="679"/>
      <c r="T37" s="679"/>
      <c r="U37" s="679"/>
      <c r="V37" s="679"/>
      <c r="W37" s="679"/>
      <c r="X37" s="679"/>
    </row>
    <row r="38" spans="1:24" ht="5.25" customHeight="1" x14ac:dyDescent="0.25">
      <c r="A38" s="681" t="s">
        <v>410</v>
      </c>
      <c r="B38" s="680"/>
      <c r="C38" s="671"/>
      <c r="D38" s="671"/>
      <c r="E38" s="671"/>
      <c r="F38" s="671"/>
      <c r="G38" s="671"/>
      <c r="H38" s="671"/>
      <c r="I38" s="671"/>
      <c r="J38" s="671"/>
      <c r="K38" s="679"/>
      <c r="L38" s="679"/>
      <c r="M38" s="679"/>
      <c r="N38" s="679"/>
      <c r="O38" s="679"/>
      <c r="P38" s="679"/>
      <c r="Q38" s="679"/>
      <c r="R38" s="679"/>
      <c r="S38" s="679"/>
      <c r="T38" s="679"/>
      <c r="U38" s="679"/>
      <c r="V38" s="679"/>
      <c r="W38" s="679"/>
      <c r="X38" s="679"/>
    </row>
    <row r="39" spans="1:24" ht="13.5" x14ac:dyDescent="0.25">
      <c r="A39" s="695" t="s">
        <v>390</v>
      </c>
      <c r="B39" s="681">
        <v>37</v>
      </c>
      <c r="C39" s="667">
        <v>108</v>
      </c>
      <c r="D39" s="667">
        <v>2278.7919999999999</v>
      </c>
      <c r="E39" s="667">
        <v>1708.97</v>
      </c>
      <c r="F39" s="667">
        <v>8420.3520000000008</v>
      </c>
      <c r="G39" s="667">
        <v>10651.428</v>
      </c>
      <c r="H39" s="667">
        <v>8338.0830000000005</v>
      </c>
      <c r="I39" s="667">
        <v>2313.3449999999998</v>
      </c>
      <c r="J39" s="667">
        <v>181.73099999999999</v>
      </c>
      <c r="K39" s="679"/>
      <c r="L39" s="679"/>
      <c r="M39" s="679"/>
      <c r="N39" s="679"/>
      <c r="O39" s="679"/>
      <c r="P39" s="679"/>
      <c r="Q39" s="679"/>
      <c r="R39" s="679"/>
      <c r="S39" s="679"/>
      <c r="T39" s="679"/>
      <c r="U39" s="679"/>
      <c r="V39" s="679"/>
      <c r="W39" s="679"/>
      <c r="X39" s="679"/>
    </row>
    <row r="40" spans="1:24" ht="13.5" x14ac:dyDescent="0.25">
      <c r="A40" s="681" t="s">
        <v>389</v>
      </c>
      <c r="B40" s="681">
        <v>36</v>
      </c>
      <c r="C40" s="667" t="s">
        <v>269</v>
      </c>
      <c r="D40" s="667" t="s">
        <v>270</v>
      </c>
      <c r="E40" s="667" t="s">
        <v>270</v>
      </c>
      <c r="F40" s="667" t="s">
        <v>270</v>
      </c>
      <c r="G40" s="667" t="s">
        <v>270</v>
      </c>
      <c r="H40" s="667" t="s">
        <v>270</v>
      </c>
      <c r="I40" s="667" t="s">
        <v>270</v>
      </c>
      <c r="J40" s="667" t="s">
        <v>270</v>
      </c>
      <c r="K40" s="679"/>
      <c r="L40" s="679"/>
      <c r="M40" s="679"/>
      <c r="N40" s="679"/>
      <c r="O40" s="679"/>
      <c r="P40" s="679"/>
      <c r="Q40" s="679"/>
      <c r="R40" s="679"/>
      <c r="S40" s="679"/>
      <c r="T40" s="679"/>
      <c r="U40" s="679"/>
      <c r="V40" s="679"/>
      <c r="W40" s="679"/>
      <c r="X40" s="679"/>
    </row>
    <row r="41" spans="1:24" ht="13.5" x14ac:dyDescent="0.25">
      <c r="A41" s="697" t="s">
        <v>388</v>
      </c>
      <c r="B41" s="680">
        <v>11</v>
      </c>
      <c r="C41" s="673">
        <v>20</v>
      </c>
      <c r="D41" s="673">
        <v>200.17400000000001</v>
      </c>
      <c r="E41" s="673">
        <v>254.232</v>
      </c>
      <c r="F41" s="673">
        <v>432.02199999999999</v>
      </c>
      <c r="G41" s="673">
        <v>1000.981</v>
      </c>
      <c r="H41" s="673">
        <v>564.06600000000003</v>
      </c>
      <c r="I41" s="673">
        <v>436.91500000000002</v>
      </c>
      <c r="J41" s="673">
        <v>40.991</v>
      </c>
      <c r="K41" s="679"/>
      <c r="L41" s="679"/>
      <c r="M41" s="679"/>
      <c r="N41" s="679"/>
      <c r="O41" s="679"/>
      <c r="P41" s="679"/>
      <c r="Q41" s="679"/>
      <c r="R41" s="679"/>
      <c r="S41" s="679"/>
      <c r="T41" s="679"/>
      <c r="U41" s="679"/>
      <c r="V41" s="679"/>
      <c r="W41" s="679"/>
      <c r="X41" s="679"/>
    </row>
    <row r="42" spans="1:24" ht="13.5" x14ac:dyDescent="0.25">
      <c r="A42" s="697" t="s">
        <v>387</v>
      </c>
      <c r="B42" s="680">
        <v>6</v>
      </c>
      <c r="C42" s="673">
        <v>15</v>
      </c>
      <c r="D42" s="673">
        <v>273.50099999999998</v>
      </c>
      <c r="E42" s="673">
        <v>352.42500000000001</v>
      </c>
      <c r="F42" s="673">
        <v>165.251</v>
      </c>
      <c r="G42" s="673">
        <v>828.25699999999995</v>
      </c>
      <c r="H42" s="673">
        <v>736.61500000000001</v>
      </c>
      <c r="I42" s="673">
        <v>91.641999999999996</v>
      </c>
      <c r="J42" s="673">
        <v>-21.661000000000001</v>
      </c>
      <c r="K42" s="679"/>
      <c r="L42" s="679"/>
      <c r="M42" s="679"/>
      <c r="N42" s="679"/>
      <c r="O42" s="679"/>
      <c r="P42" s="679"/>
      <c r="Q42" s="679"/>
      <c r="R42" s="679"/>
      <c r="S42" s="679"/>
      <c r="T42" s="679"/>
      <c r="U42" s="679"/>
      <c r="V42" s="679"/>
      <c r="W42" s="679"/>
      <c r="X42" s="679"/>
    </row>
    <row r="43" spans="1:24" ht="13.5" x14ac:dyDescent="0.25">
      <c r="A43" s="697" t="s">
        <v>386</v>
      </c>
      <c r="B43" s="680">
        <v>17</v>
      </c>
      <c r="C43" s="673">
        <v>66</v>
      </c>
      <c r="D43" s="673">
        <v>1775.4349999999999</v>
      </c>
      <c r="E43" s="673">
        <v>1039.461</v>
      </c>
      <c r="F43" s="673">
        <v>7782.9949999999999</v>
      </c>
      <c r="G43" s="673">
        <v>8665.2240000000002</v>
      </c>
      <c r="H43" s="673">
        <v>6906.924</v>
      </c>
      <c r="I43" s="673">
        <v>1758.3</v>
      </c>
      <c r="J43" s="673">
        <v>147.89500000000001</v>
      </c>
      <c r="K43" s="679"/>
      <c r="L43" s="679"/>
      <c r="M43" s="679"/>
      <c r="N43" s="679"/>
      <c r="O43" s="679"/>
      <c r="P43" s="679"/>
      <c r="Q43" s="679"/>
      <c r="R43" s="679"/>
      <c r="S43" s="679"/>
      <c r="T43" s="679"/>
      <c r="U43" s="679"/>
      <c r="V43" s="679"/>
      <c r="W43" s="679"/>
      <c r="X43" s="679"/>
    </row>
    <row r="44" spans="1:24" ht="13.5" x14ac:dyDescent="0.25">
      <c r="A44" s="697" t="s">
        <v>385</v>
      </c>
      <c r="B44" s="680">
        <v>0</v>
      </c>
      <c r="C44" s="673">
        <v>0</v>
      </c>
      <c r="D44" s="673">
        <v>0</v>
      </c>
      <c r="E44" s="673">
        <v>0</v>
      </c>
      <c r="F44" s="673">
        <v>0</v>
      </c>
      <c r="G44" s="673">
        <v>0</v>
      </c>
      <c r="H44" s="673">
        <v>0</v>
      </c>
      <c r="I44" s="673">
        <v>0</v>
      </c>
      <c r="J44" s="673">
        <v>0</v>
      </c>
      <c r="K44" s="679"/>
      <c r="L44" s="679"/>
      <c r="M44" s="679"/>
      <c r="N44" s="679"/>
      <c r="O44" s="679"/>
      <c r="P44" s="679"/>
      <c r="Q44" s="679"/>
      <c r="R44" s="679"/>
      <c r="S44" s="679"/>
      <c r="T44" s="679"/>
      <c r="U44" s="679"/>
      <c r="V44" s="679"/>
      <c r="W44" s="679"/>
      <c r="X44" s="679"/>
    </row>
    <row r="45" spans="1:24" ht="13.5" x14ac:dyDescent="0.25">
      <c r="A45" s="697" t="s">
        <v>384</v>
      </c>
      <c r="B45" s="680">
        <v>2</v>
      </c>
      <c r="C45" s="673" t="s">
        <v>269</v>
      </c>
      <c r="D45" s="673" t="s">
        <v>270</v>
      </c>
      <c r="E45" s="673" t="s">
        <v>270</v>
      </c>
      <c r="F45" s="673" t="s">
        <v>270</v>
      </c>
      <c r="G45" s="673" t="s">
        <v>270</v>
      </c>
      <c r="H45" s="673" t="s">
        <v>270</v>
      </c>
      <c r="I45" s="673" t="s">
        <v>270</v>
      </c>
      <c r="J45" s="673" t="s">
        <v>270</v>
      </c>
      <c r="K45" s="679"/>
      <c r="L45" s="679"/>
      <c r="M45" s="679"/>
      <c r="N45" s="679"/>
      <c r="O45" s="679"/>
      <c r="P45" s="679"/>
      <c r="Q45" s="679"/>
      <c r="R45" s="679"/>
      <c r="S45" s="679"/>
      <c r="T45" s="679"/>
      <c r="U45" s="679"/>
      <c r="V45" s="679"/>
      <c r="W45" s="679"/>
      <c r="X45" s="679"/>
    </row>
    <row r="46" spans="1:24" ht="13.5" x14ac:dyDescent="0.25">
      <c r="A46" s="695" t="s">
        <v>407</v>
      </c>
      <c r="B46" s="681">
        <v>0</v>
      </c>
      <c r="C46" s="667">
        <v>0</v>
      </c>
      <c r="D46" s="667">
        <v>0</v>
      </c>
      <c r="E46" s="667">
        <v>0</v>
      </c>
      <c r="F46" s="667">
        <v>0</v>
      </c>
      <c r="G46" s="667">
        <v>0</v>
      </c>
      <c r="H46" s="667">
        <v>0</v>
      </c>
      <c r="I46" s="667">
        <v>0</v>
      </c>
      <c r="J46" s="667">
        <v>0</v>
      </c>
      <c r="K46" s="679"/>
      <c r="L46" s="679"/>
      <c r="M46" s="679"/>
      <c r="N46" s="679"/>
      <c r="O46" s="679"/>
      <c r="P46" s="679"/>
      <c r="Q46" s="679"/>
      <c r="R46" s="679"/>
      <c r="S46" s="679"/>
      <c r="T46" s="679"/>
      <c r="U46" s="679"/>
      <c r="V46" s="679"/>
      <c r="W46" s="679"/>
      <c r="X46" s="679"/>
    </row>
    <row r="47" spans="1:24" ht="13.5" x14ac:dyDescent="0.25">
      <c r="A47" s="695" t="s">
        <v>406</v>
      </c>
      <c r="B47" s="681">
        <v>1</v>
      </c>
      <c r="C47" s="667" t="s">
        <v>269</v>
      </c>
      <c r="D47" s="667" t="s">
        <v>270</v>
      </c>
      <c r="E47" s="667" t="s">
        <v>270</v>
      </c>
      <c r="F47" s="667" t="s">
        <v>270</v>
      </c>
      <c r="G47" s="667" t="s">
        <v>270</v>
      </c>
      <c r="H47" s="667" t="s">
        <v>270</v>
      </c>
      <c r="I47" s="667" t="s">
        <v>270</v>
      </c>
      <c r="J47" s="667" t="s">
        <v>270</v>
      </c>
      <c r="K47" s="679"/>
      <c r="L47" s="679"/>
      <c r="M47" s="679"/>
      <c r="N47" s="679"/>
      <c r="O47" s="679"/>
      <c r="P47" s="679"/>
      <c r="Q47" s="679"/>
      <c r="R47" s="679"/>
      <c r="S47" s="679"/>
      <c r="T47" s="679"/>
      <c r="U47" s="679"/>
      <c r="V47" s="679"/>
      <c r="W47" s="679"/>
      <c r="X47" s="679"/>
    </row>
    <row r="48" spans="1:24" ht="6" customHeight="1" thickBot="1" x14ac:dyDescent="0.3">
      <c r="A48" s="683"/>
      <c r="B48" s="683"/>
      <c r="C48" s="693"/>
      <c r="D48" s="693"/>
      <c r="E48" s="693"/>
      <c r="F48" s="693"/>
      <c r="G48" s="693"/>
      <c r="H48" s="693"/>
      <c r="I48" s="693"/>
      <c r="J48" s="693"/>
      <c r="K48" s="679"/>
      <c r="L48" s="679"/>
      <c r="M48" s="679"/>
      <c r="N48" s="679"/>
      <c r="O48" s="679"/>
      <c r="P48" s="679"/>
      <c r="Q48" s="679"/>
      <c r="R48" s="679"/>
      <c r="S48" s="679"/>
      <c r="T48" s="679"/>
      <c r="U48" s="679"/>
      <c r="V48" s="679"/>
      <c r="W48" s="679"/>
      <c r="X48" s="679"/>
    </row>
    <row r="49" spans="1:24" ht="14.25" thickTop="1" x14ac:dyDescent="0.25">
      <c r="A49" s="644" t="s">
        <v>359</v>
      </c>
      <c r="B49" s="681"/>
      <c r="C49" s="681"/>
      <c r="D49" s="680"/>
      <c r="E49" s="671"/>
      <c r="F49" s="671"/>
      <c r="G49" s="671"/>
      <c r="H49" s="671"/>
      <c r="I49" s="671"/>
      <c r="J49" s="671"/>
      <c r="K49" s="679"/>
      <c r="L49" s="679"/>
      <c r="M49" s="679"/>
      <c r="N49" s="679"/>
      <c r="O49" s="679"/>
      <c r="P49" s="679"/>
      <c r="Q49" s="679"/>
      <c r="R49" s="679"/>
      <c r="S49" s="679"/>
      <c r="T49" s="679"/>
      <c r="U49" s="679"/>
      <c r="V49" s="679"/>
      <c r="W49" s="679"/>
      <c r="X49" s="679"/>
    </row>
    <row r="50" spans="1:24" x14ac:dyDescent="0.2">
      <c r="A50" s="679"/>
      <c r="B50" s="679"/>
      <c r="C50" s="679"/>
      <c r="D50" s="679"/>
      <c r="E50" s="679"/>
      <c r="F50" s="679"/>
      <c r="G50" s="679"/>
      <c r="H50" s="679"/>
      <c r="I50" s="679"/>
      <c r="J50" s="679"/>
      <c r="K50" s="679"/>
      <c r="L50" s="679"/>
      <c r="M50" s="679"/>
      <c r="N50" s="679"/>
      <c r="O50" s="679"/>
      <c r="P50" s="679"/>
      <c r="Q50" s="679"/>
      <c r="R50" s="679"/>
      <c r="S50" s="679"/>
      <c r="T50" s="679"/>
      <c r="U50" s="679"/>
      <c r="V50" s="679"/>
      <c r="W50" s="679"/>
      <c r="X50" s="679"/>
    </row>
    <row r="51" spans="1:24" x14ac:dyDescent="0.2">
      <c r="A51" s="679"/>
      <c r="B51" s="679"/>
      <c r="C51" s="679"/>
      <c r="D51" s="679"/>
      <c r="E51" s="679"/>
      <c r="F51" s="679"/>
      <c r="G51" s="679"/>
      <c r="H51" s="679"/>
      <c r="I51" s="679"/>
      <c r="J51" s="679"/>
      <c r="K51" s="679"/>
      <c r="L51" s="679"/>
      <c r="M51" s="679"/>
      <c r="N51" s="679"/>
      <c r="O51" s="679"/>
      <c r="P51" s="679"/>
      <c r="Q51" s="679"/>
      <c r="R51" s="679"/>
      <c r="S51" s="679"/>
      <c r="T51" s="679"/>
      <c r="U51" s="679"/>
      <c r="V51" s="679"/>
      <c r="W51" s="679"/>
      <c r="X51" s="679"/>
    </row>
    <row r="52" spans="1:24" x14ac:dyDescent="0.2">
      <c r="A52" s="679"/>
      <c r="B52" s="679"/>
      <c r="C52" s="679"/>
      <c r="D52" s="679"/>
      <c r="E52" s="679"/>
      <c r="F52" s="679"/>
      <c r="G52" s="679"/>
      <c r="H52" s="679"/>
      <c r="I52" s="679"/>
      <c r="J52" s="679"/>
      <c r="K52" s="679"/>
      <c r="L52" s="679"/>
      <c r="M52" s="679"/>
      <c r="N52" s="679"/>
      <c r="O52" s="679"/>
      <c r="P52" s="679"/>
      <c r="Q52" s="679"/>
      <c r="R52" s="679"/>
      <c r="S52" s="679"/>
      <c r="T52" s="679"/>
      <c r="U52" s="679"/>
      <c r="V52" s="679"/>
      <c r="W52" s="679"/>
      <c r="X52" s="679"/>
    </row>
    <row r="53" spans="1:24" x14ac:dyDescent="0.2">
      <c r="A53" s="679"/>
      <c r="B53" s="679"/>
      <c r="C53" s="679"/>
      <c r="D53" s="679"/>
      <c r="E53" s="679"/>
      <c r="F53" s="679"/>
      <c r="G53" s="679"/>
      <c r="H53" s="679"/>
      <c r="I53" s="679"/>
      <c r="J53" s="679"/>
      <c r="K53" s="679"/>
      <c r="L53" s="679"/>
      <c r="M53" s="679"/>
      <c r="N53" s="679"/>
      <c r="O53" s="679"/>
      <c r="P53" s="679"/>
      <c r="Q53" s="679"/>
      <c r="R53" s="679"/>
      <c r="S53" s="679"/>
      <c r="T53" s="679"/>
      <c r="U53" s="679"/>
      <c r="V53" s="679"/>
      <c r="W53" s="679"/>
      <c r="X53" s="679"/>
    </row>
  </sheetData>
  <mergeCells count="16">
    <mergeCell ref="A2:C2"/>
    <mergeCell ref="A3:J3"/>
    <mergeCell ref="A5:A11"/>
    <mergeCell ref="B5:B10"/>
    <mergeCell ref="C5:C10"/>
    <mergeCell ref="D5:F5"/>
    <mergeCell ref="G5:I5"/>
    <mergeCell ref="J5:J10"/>
    <mergeCell ref="D6:D10"/>
    <mergeCell ref="E6:E10"/>
    <mergeCell ref="F6:F10"/>
    <mergeCell ref="G6:G10"/>
    <mergeCell ref="H6:H10"/>
    <mergeCell ref="I6:I10"/>
    <mergeCell ref="B11:C11"/>
    <mergeCell ref="D11:J11"/>
  </mergeCells>
  <hyperlinks>
    <hyperlink ref="A1" location="Índice!A1" display="Voltar ao índice" xr:uid="{E6702AA0-6911-4AFB-91AD-F5F709CF7B63}"/>
  </hyperlinks>
  <pageMargins left="0.78740157480314965" right="0.78740157480314965" top="1.1811023622047243" bottom="0.78740157480314965" header="0" footer="0"/>
  <pageSetup paperSize="9" orientation="portrait" r:id="rId1"/>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55BA46-40AE-481E-8524-3E9A926664C3}">
  <dimension ref="A1:AG126"/>
  <sheetViews>
    <sheetView showGridLines="0" zoomScaleNormal="100" zoomScaleSheetLayoutView="100" workbookViewId="0">
      <selection activeCell="A2" sqref="A2"/>
    </sheetView>
  </sheetViews>
  <sheetFormatPr defaultColWidth="7.85546875" defaultRowHeight="12.75" x14ac:dyDescent="0.25"/>
  <cols>
    <col min="1" max="1" width="30" style="1487" customWidth="1"/>
    <col min="2" max="4" width="8.85546875" style="1487" customWidth="1"/>
    <col min="5" max="5" width="11.7109375" style="1487" customWidth="1"/>
    <col min="6" max="7" width="10.7109375" style="1487" customWidth="1"/>
    <col min="8" max="12" width="7.42578125" style="1487" customWidth="1"/>
    <col min="13" max="13" width="8.140625" style="1487" bestFit="1" customWidth="1"/>
    <col min="14" max="18" width="7.42578125" style="1487" customWidth="1"/>
    <col min="19" max="16384" width="7.85546875" style="1487"/>
  </cols>
  <sheetData>
    <row r="1" spans="1:33" ht="15" customHeight="1" x14ac:dyDescent="0.25">
      <c r="A1" s="2027" t="s">
        <v>1926</v>
      </c>
    </row>
    <row r="2" spans="1:33" s="1683" customFormat="1" ht="15" customHeight="1" x14ac:dyDescent="0.25">
      <c r="A2" s="2244" t="s">
        <v>1594</v>
      </c>
      <c r="B2" s="2244"/>
      <c r="C2" s="2244"/>
      <c r="D2" s="2244"/>
      <c r="E2" s="2244"/>
      <c r="F2" s="2244"/>
      <c r="G2" s="2244"/>
    </row>
    <row r="3" spans="1:33" s="1682" customFormat="1" ht="33" customHeight="1" x14ac:dyDescent="0.25">
      <c r="A3" s="2245" t="s">
        <v>1601</v>
      </c>
      <c r="B3" s="2245"/>
      <c r="C3" s="2245"/>
      <c r="D3" s="2245"/>
      <c r="E3" s="2245"/>
      <c r="F3" s="2245"/>
      <c r="G3" s="2245"/>
    </row>
    <row r="4" spans="1:33" ht="15" customHeight="1" x14ac:dyDescent="0.25">
      <c r="A4" s="1413">
        <v>2020</v>
      </c>
      <c r="B4" s="1414"/>
      <c r="C4" s="1414"/>
      <c r="D4" s="1414"/>
      <c r="E4" s="1414"/>
      <c r="F4" s="1414"/>
      <c r="G4" s="1414"/>
      <c r="H4" s="1414"/>
      <c r="I4" s="1414"/>
      <c r="J4" s="1414"/>
      <c r="K4" s="1414"/>
      <c r="L4" s="1414"/>
      <c r="M4" s="1414"/>
      <c r="N4" s="1414"/>
      <c r="O4" s="1414"/>
      <c r="P4" s="1414"/>
      <c r="Q4" s="1414"/>
      <c r="R4" s="1414"/>
      <c r="S4" s="1414"/>
      <c r="T4" s="1414"/>
      <c r="U4" s="1414"/>
      <c r="V4" s="1414"/>
      <c r="W4" s="1414"/>
      <c r="X4" s="1414"/>
      <c r="Y4" s="1414"/>
      <c r="Z4" s="1414"/>
      <c r="AA4" s="1414"/>
      <c r="AB4" s="1414"/>
      <c r="AC4" s="1414"/>
      <c r="AD4" s="1414"/>
      <c r="AE4" s="1414"/>
      <c r="AF4" s="1414"/>
      <c r="AG4" s="1414"/>
    </row>
    <row r="5" spans="1:33" ht="10.5" customHeight="1" x14ac:dyDescent="0.25">
      <c r="A5" s="2248" t="s">
        <v>1592</v>
      </c>
      <c r="B5" s="2249" t="s">
        <v>1591</v>
      </c>
      <c r="C5" s="2322" t="s">
        <v>1590</v>
      </c>
      <c r="D5" s="2322" t="s">
        <v>1589</v>
      </c>
      <c r="E5" s="2326" t="s">
        <v>1472</v>
      </c>
      <c r="F5" s="2322" t="s">
        <v>1588</v>
      </c>
      <c r="G5" s="2322" t="s">
        <v>1587</v>
      </c>
      <c r="H5" s="1414"/>
      <c r="I5" s="1414"/>
      <c r="J5" s="1414"/>
      <c r="K5" s="1414"/>
      <c r="L5" s="1414"/>
      <c r="M5" s="1414"/>
      <c r="N5" s="1414"/>
      <c r="O5" s="1414"/>
      <c r="P5" s="1414"/>
      <c r="Q5" s="1414"/>
      <c r="R5" s="1414"/>
      <c r="S5" s="1414"/>
      <c r="T5" s="1414"/>
      <c r="U5" s="1414"/>
      <c r="V5" s="1414"/>
      <c r="W5" s="1414"/>
      <c r="X5" s="1414"/>
      <c r="Y5" s="1414"/>
      <c r="Z5" s="1414"/>
      <c r="AA5" s="1414"/>
      <c r="AB5" s="1414"/>
      <c r="AC5" s="1414"/>
      <c r="AD5" s="1414"/>
      <c r="AE5" s="1414"/>
      <c r="AF5" s="1414"/>
      <c r="AG5" s="1414"/>
    </row>
    <row r="6" spans="1:33" ht="10.5" customHeight="1" x14ac:dyDescent="0.25">
      <c r="A6" s="2248"/>
      <c r="B6" s="2249"/>
      <c r="C6" s="2322"/>
      <c r="D6" s="2322"/>
      <c r="E6" s="2327"/>
      <c r="F6" s="2322"/>
      <c r="G6" s="2322"/>
      <c r="H6" s="1414"/>
      <c r="I6" s="1414"/>
      <c r="J6" s="1414"/>
      <c r="K6" s="1414"/>
      <c r="L6" s="1414"/>
      <c r="M6" s="1414"/>
      <c r="N6" s="1414"/>
      <c r="O6" s="1414"/>
      <c r="P6" s="1414"/>
      <c r="Q6" s="1414"/>
      <c r="R6" s="1414"/>
      <c r="S6" s="1414"/>
      <c r="T6" s="1414"/>
      <c r="U6" s="1414"/>
      <c r="V6" s="1414"/>
      <c r="W6" s="1414"/>
      <c r="X6" s="1414"/>
      <c r="Y6" s="1414"/>
      <c r="Z6" s="1414"/>
      <c r="AA6" s="1414"/>
      <c r="AB6" s="1414"/>
      <c r="AC6" s="1414"/>
      <c r="AD6" s="1414"/>
      <c r="AE6" s="1414"/>
      <c r="AF6" s="1414"/>
      <c r="AG6" s="1414"/>
    </row>
    <row r="7" spans="1:33" ht="10.5" customHeight="1" x14ac:dyDescent="0.25">
      <c r="A7" s="2248"/>
      <c r="B7" s="2249"/>
      <c r="C7" s="2322"/>
      <c r="D7" s="2322"/>
      <c r="E7" s="2327"/>
      <c r="F7" s="2322"/>
      <c r="G7" s="2322"/>
      <c r="H7" s="1414"/>
      <c r="I7" s="1414"/>
      <c r="J7" s="1414"/>
      <c r="K7" s="1414"/>
      <c r="L7" s="1414"/>
      <c r="M7" s="1414"/>
      <c r="N7" s="1414"/>
      <c r="O7" s="1414"/>
      <c r="P7" s="1414"/>
      <c r="Q7" s="1414"/>
      <c r="R7" s="1414"/>
      <c r="S7" s="1414"/>
      <c r="T7" s="1414"/>
      <c r="U7" s="1414"/>
      <c r="V7" s="1414"/>
      <c r="W7" s="1414"/>
      <c r="X7" s="1414"/>
      <c r="Y7" s="1414"/>
      <c r="Z7" s="1414"/>
      <c r="AA7" s="1414"/>
      <c r="AB7" s="1414"/>
      <c r="AC7" s="1414"/>
      <c r="AD7" s="1414"/>
      <c r="AE7" s="1414"/>
      <c r="AF7" s="1414"/>
      <c r="AG7" s="1414"/>
    </row>
    <row r="8" spans="1:33" ht="10.5" customHeight="1" x14ac:dyDescent="0.25">
      <c r="A8" s="2248"/>
      <c r="B8" s="2249"/>
      <c r="C8" s="2322"/>
      <c r="D8" s="2250"/>
      <c r="E8" s="2327"/>
      <c r="F8" s="2322"/>
      <c r="G8" s="2322"/>
      <c r="H8" s="1414"/>
      <c r="I8" s="1414"/>
      <c r="J8" s="1414"/>
      <c r="K8" s="1414"/>
      <c r="L8" s="1414"/>
      <c r="M8" s="1414"/>
      <c r="N8" s="1414"/>
      <c r="O8" s="1414"/>
      <c r="P8" s="1414"/>
      <c r="Q8" s="1414"/>
      <c r="R8" s="1414"/>
      <c r="S8" s="1414"/>
      <c r="T8" s="1414"/>
      <c r="U8" s="1414"/>
      <c r="V8" s="1414"/>
      <c r="W8" s="1414"/>
      <c r="X8" s="1414"/>
      <c r="Y8" s="1414"/>
      <c r="Z8" s="1414"/>
      <c r="AA8" s="1414"/>
      <c r="AB8" s="1414"/>
      <c r="AC8" s="1414"/>
      <c r="AD8" s="1414"/>
      <c r="AE8" s="1414"/>
      <c r="AF8" s="1414"/>
      <c r="AG8" s="1414"/>
    </row>
    <row r="9" spans="1:33" ht="10.5" customHeight="1" x14ac:dyDescent="0.25">
      <c r="A9" s="2248"/>
      <c r="B9" s="2249"/>
      <c r="C9" s="2322"/>
      <c r="D9" s="2250"/>
      <c r="E9" s="2328"/>
      <c r="F9" s="2322"/>
      <c r="G9" s="2322"/>
      <c r="H9" s="1414"/>
      <c r="I9" s="1414"/>
      <c r="J9" s="1414"/>
      <c r="K9" s="1414"/>
      <c r="L9" s="1414"/>
      <c r="M9" s="1414"/>
      <c r="N9" s="1414"/>
      <c r="O9" s="1414"/>
      <c r="P9" s="1414"/>
      <c r="Q9" s="1414"/>
      <c r="R9" s="1414"/>
      <c r="S9" s="1414"/>
      <c r="T9" s="1414"/>
      <c r="U9" s="1414"/>
      <c r="V9" s="1414"/>
      <c r="W9" s="1414"/>
      <c r="X9" s="1414"/>
      <c r="Y9" s="1414"/>
      <c r="Z9" s="1414"/>
      <c r="AA9" s="1414"/>
      <c r="AB9" s="1414"/>
      <c r="AC9" s="1414"/>
      <c r="AD9" s="1414"/>
      <c r="AE9" s="1414"/>
      <c r="AF9" s="1414"/>
      <c r="AG9" s="1414"/>
    </row>
    <row r="10" spans="1:33" ht="10.5" customHeight="1" x14ac:dyDescent="0.25">
      <c r="A10" s="2248"/>
      <c r="B10" s="2248" t="s">
        <v>49</v>
      </c>
      <c r="C10" s="2248"/>
      <c r="D10" s="2248"/>
      <c r="E10" s="2248"/>
      <c r="F10" s="2321" t="s">
        <v>1499</v>
      </c>
      <c r="G10" s="2321"/>
      <c r="H10" s="1414"/>
      <c r="I10" s="1414"/>
      <c r="J10" s="1414"/>
      <c r="K10" s="1414"/>
      <c r="L10" s="1414"/>
      <c r="M10" s="1414"/>
      <c r="N10" s="1414"/>
      <c r="O10" s="1414"/>
      <c r="P10" s="1414"/>
      <c r="Q10" s="1414"/>
      <c r="R10" s="1414"/>
      <c r="S10" s="1414"/>
      <c r="T10" s="1414"/>
      <c r="U10" s="1414"/>
      <c r="V10" s="1414"/>
      <c r="W10" s="1414"/>
      <c r="X10" s="1414"/>
      <c r="Y10" s="1414"/>
      <c r="Z10" s="1414"/>
      <c r="AA10" s="1414"/>
      <c r="AB10" s="1414"/>
      <c r="AC10" s="1414"/>
      <c r="AD10" s="1414"/>
      <c r="AE10" s="1414"/>
      <c r="AF10" s="1414"/>
      <c r="AG10" s="1414"/>
    </row>
    <row r="11" spans="1:33" ht="7.5" customHeight="1" x14ac:dyDescent="0.25">
      <c r="A11" s="1414"/>
      <c r="B11" s="1412"/>
      <c r="C11" s="1415"/>
      <c r="D11" s="1415"/>
      <c r="E11" s="1415"/>
      <c r="F11" s="1415"/>
      <c r="G11" s="1415"/>
    </row>
    <row r="12" spans="1:33" s="1676" customFormat="1" ht="15" customHeight="1" x14ac:dyDescent="0.25">
      <c r="A12" s="1204" t="s">
        <v>1600</v>
      </c>
      <c r="B12" s="1420">
        <f>SUM(B14:B31)-B16-B24</f>
        <v>848</v>
      </c>
      <c r="C12" s="1420">
        <f>SUM(C14:C31)-C16-C24</f>
        <v>24296</v>
      </c>
      <c r="D12" s="1420">
        <f>SUM(D14:D31)-D16-D24</f>
        <v>69379</v>
      </c>
      <c r="E12" s="1420">
        <f>SUM(E14:E31)-E16-E24</f>
        <v>93675</v>
      </c>
      <c r="F12" s="1420">
        <f>SUM(F14:F31)-F16-F24</f>
        <v>214429.00000000003</v>
      </c>
      <c r="G12" s="1669">
        <f>+F12/C12</f>
        <v>8.8256914718472181</v>
      </c>
      <c r="I12" s="1420"/>
      <c r="J12" s="1420"/>
      <c r="K12" s="1420"/>
      <c r="L12" s="1420"/>
      <c r="M12" s="1420"/>
    </row>
    <row r="13" spans="1:33" ht="7.5" customHeight="1" x14ac:dyDescent="0.25">
      <c r="A13" s="1414"/>
      <c r="G13" s="1669"/>
      <c r="I13" s="1420"/>
      <c r="J13" s="1681"/>
      <c r="K13" s="1681"/>
      <c r="L13" s="1681"/>
      <c r="M13" s="1681"/>
    </row>
    <row r="14" spans="1:33" s="1676" customFormat="1" ht="13.5" customHeight="1" x14ac:dyDescent="0.25">
      <c r="A14" s="1204" t="s">
        <v>1575</v>
      </c>
      <c r="B14" s="1420">
        <v>190.00000000000003</v>
      </c>
      <c r="C14" s="1420">
        <v>4997</v>
      </c>
      <c r="D14" s="1420">
        <v>8696</v>
      </c>
      <c r="E14" s="1420">
        <v>13693.000000000005</v>
      </c>
      <c r="F14" s="1420">
        <v>35581</v>
      </c>
      <c r="G14" s="1669">
        <f t="shared" ref="G14:G26" si="0">+F14/C14</f>
        <v>7.120472283370022</v>
      </c>
      <c r="H14" s="1420"/>
      <c r="I14" s="1420"/>
    </row>
    <row r="15" spans="1:33" s="1676" customFormat="1" ht="13.5" customHeight="1" x14ac:dyDescent="0.25">
      <c r="A15" s="1426" t="s">
        <v>1574</v>
      </c>
      <c r="B15" s="1420">
        <v>2</v>
      </c>
      <c r="C15" s="1420">
        <v>37</v>
      </c>
      <c r="D15" s="1420">
        <v>211</v>
      </c>
      <c r="E15" s="1420">
        <v>248</v>
      </c>
      <c r="F15" s="1420">
        <v>370</v>
      </c>
      <c r="G15" s="1669">
        <f t="shared" si="0"/>
        <v>10</v>
      </c>
      <c r="H15" s="1431"/>
      <c r="I15" s="1420"/>
    </row>
    <row r="16" spans="1:33" s="1676" customFormat="1" ht="13.5" customHeight="1" x14ac:dyDescent="0.25">
      <c r="A16" s="1426" t="s">
        <v>1573</v>
      </c>
      <c r="B16" s="1420">
        <v>435.99999999999994</v>
      </c>
      <c r="C16" s="1420">
        <v>14197.999999999991</v>
      </c>
      <c r="D16" s="1420">
        <v>36016</v>
      </c>
      <c r="E16" s="1420">
        <v>50213.999999999971</v>
      </c>
      <c r="F16" s="1420">
        <v>139303.99999999997</v>
      </c>
      <c r="G16" s="1669">
        <f t="shared" si="0"/>
        <v>9.8115227496830588</v>
      </c>
      <c r="H16" s="1431"/>
      <c r="I16" s="1420"/>
      <c r="J16" s="1420"/>
      <c r="K16" s="1420"/>
      <c r="L16" s="1420"/>
      <c r="M16" s="1420"/>
    </row>
    <row r="17" spans="1:13" ht="13.5" customHeight="1" x14ac:dyDescent="0.25">
      <c r="A17" s="1723" t="s">
        <v>1572</v>
      </c>
      <c r="B17" s="1422">
        <v>92.999999999999986</v>
      </c>
      <c r="C17" s="1422">
        <v>2636</v>
      </c>
      <c r="D17" s="1422">
        <v>5388.9999999999991</v>
      </c>
      <c r="E17" s="1422">
        <v>8024.9999999999991</v>
      </c>
      <c r="F17" s="1422">
        <v>22655</v>
      </c>
      <c r="G17" s="1410">
        <f t="shared" si="0"/>
        <v>8.594461305007588</v>
      </c>
      <c r="H17" s="1422"/>
      <c r="I17" s="1420"/>
      <c r="J17" s="1681"/>
      <c r="K17" s="1681"/>
      <c r="L17" s="1681"/>
      <c r="M17" s="1681"/>
    </row>
    <row r="18" spans="1:13" ht="13.5" customHeight="1" x14ac:dyDescent="0.25">
      <c r="A18" s="1723" t="s">
        <v>1571</v>
      </c>
      <c r="B18" s="1422">
        <v>66.000000000000014</v>
      </c>
      <c r="C18" s="1422">
        <v>976.00000000000011</v>
      </c>
      <c r="D18" s="1422">
        <v>11893.999999999996</v>
      </c>
      <c r="E18" s="1422">
        <v>12870.000000000004</v>
      </c>
      <c r="F18" s="1422">
        <v>4655</v>
      </c>
      <c r="G18" s="1410">
        <f t="shared" si="0"/>
        <v>4.769467213114754</v>
      </c>
      <c r="H18" s="1422"/>
      <c r="I18" s="1420"/>
    </row>
    <row r="19" spans="1:13" ht="13.5" customHeight="1" x14ac:dyDescent="0.25">
      <c r="A19" s="1723" t="s">
        <v>1570</v>
      </c>
      <c r="B19" s="1422">
        <v>37</v>
      </c>
      <c r="C19" s="1422">
        <v>2467.0000000000005</v>
      </c>
      <c r="D19" s="1422">
        <v>3403.9999999999995</v>
      </c>
      <c r="E19" s="1422">
        <v>5871</v>
      </c>
      <c r="F19" s="1422">
        <v>33819.000000000007</v>
      </c>
      <c r="G19" s="1410">
        <f t="shared" si="0"/>
        <v>13.708552898256993</v>
      </c>
      <c r="H19" s="1422"/>
      <c r="I19" s="1420"/>
    </row>
    <row r="20" spans="1:13" ht="13.5" customHeight="1" x14ac:dyDescent="0.25">
      <c r="A20" s="1723" t="s">
        <v>1569</v>
      </c>
      <c r="B20" s="1422">
        <v>11</v>
      </c>
      <c r="C20" s="1422">
        <v>133</v>
      </c>
      <c r="D20" s="1422">
        <v>458</v>
      </c>
      <c r="E20" s="1422">
        <v>591</v>
      </c>
      <c r="F20" s="1422">
        <v>597</v>
      </c>
      <c r="G20" s="1410">
        <f t="shared" si="0"/>
        <v>4.488721804511278</v>
      </c>
      <c r="H20" s="1422"/>
      <c r="I20" s="1420"/>
    </row>
    <row r="21" spans="1:13" ht="13.5" customHeight="1" x14ac:dyDescent="0.25">
      <c r="A21" s="1723" t="s">
        <v>1568</v>
      </c>
      <c r="B21" s="1422">
        <v>149</v>
      </c>
      <c r="C21" s="1422">
        <v>1401</v>
      </c>
      <c r="D21" s="1422">
        <v>7725.9999999999991</v>
      </c>
      <c r="E21" s="1422">
        <v>9127.0000000000018</v>
      </c>
      <c r="F21" s="1422">
        <v>16243.000000000002</v>
      </c>
      <c r="G21" s="1410">
        <f t="shared" si="0"/>
        <v>11.593861527480373</v>
      </c>
      <c r="H21" s="1422"/>
      <c r="I21" s="1420"/>
    </row>
    <row r="22" spans="1:13" ht="13.5" customHeight="1" x14ac:dyDescent="0.25">
      <c r="A22" s="1723" t="s">
        <v>1567</v>
      </c>
      <c r="B22" s="1422">
        <v>79.999999999999986</v>
      </c>
      <c r="C22" s="1422">
        <v>6585.0000000000009</v>
      </c>
      <c r="D22" s="1422">
        <v>7145.0000000000009</v>
      </c>
      <c r="E22" s="1422">
        <v>13729.999999999998</v>
      </c>
      <c r="F22" s="1422">
        <v>61335</v>
      </c>
      <c r="G22" s="1410">
        <f t="shared" si="0"/>
        <v>9.3143507972665134</v>
      </c>
      <c r="H22" s="1422"/>
      <c r="I22" s="1420"/>
    </row>
    <row r="23" spans="1:13" s="1676" customFormat="1" ht="13.5" customHeight="1" x14ac:dyDescent="0.25">
      <c r="A23" s="1724" t="s">
        <v>1566</v>
      </c>
      <c r="B23" s="1420">
        <v>9</v>
      </c>
      <c r="C23" s="1420">
        <v>220</v>
      </c>
      <c r="D23" s="1420">
        <v>604</v>
      </c>
      <c r="E23" s="1420">
        <v>824</v>
      </c>
      <c r="F23" s="1420">
        <v>1540</v>
      </c>
      <c r="G23" s="1669">
        <f t="shared" si="0"/>
        <v>7</v>
      </c>
      <c r="H23" s="1420"/>
      <c r="I23" s="1420"/>
    </row>
    <row r="24" spans="1:13" s="1676" customFormat="1" ht="13.5" customHeight="1" x14ac:dyDescent="0.25">
      <c r="A24" s="1724" t="s">
        <v>1584</v>
      </c>
      <c r="B24" s="1420">
        <v>18</v>
      </c>
      <c r="C24" s="1420">
        <v>484</v>
      </c>
      <c r="D24" s="1420">
        <v>590</v>
      </c>
      <c r="E24" s="1420">
        <v>1074</v>
      </c>
      <c r="F24" s="1420">
        <v>1519</v>
      </c>
      <c r="G24" s="1669">
        <f t="shared" si="0"/>
        <v>3.1384297520661155</v>
      </c>
      <c r="I24" s="1420"/>
      <c r="J24" s="1420"/>
      <c r="K24" s="1420"/>
      <c r="L24" s="1420"/>
      <c r="M24" s="1420"/>
    </row>
    <row r="25" spans="1:13" ht="13.5" customHeight="1" x14ac:dyDescent="0.25">
      <c r="A25" s="1723" t="s">
        <v>1583</v>
      </c>
      <c r="B25" s="1422">
        <v>3</v>
      </c>
      <c r="C25" s="1422">
        <v>431</v>
      </c>
      <c r="D25" s="1422">
        <v>23</v>
      </c>
      <c r="E25" s="1422">
        <v>454</v>
      </c>
      <c r="F25" s="1422">
        <v>1282</v>
      </c>
      <c r="G25" s="1410">
        <f t="shared" si="0"/>
        <v>2.9744779582366587</v>
      </c>
      <c r="H25" s="1422"/>
      <c r="I25" s="1420"/>
      <c r="J25" s="1681"/>
      <c r="K25" s="1681"/>
      <c r="L25" s="1681"/>
      <c r="M25" s="1681"/>
    </row>
    <row r="26" spans="1:13" ht="13.5" customHeight="1" x14ac:dyDescent="0.25">
      <c r="A26" s="1723" t="s">
        <v>1582</v>
      </c>
      <c r="B26" s="1422">
        <v>15</v>
      </c>
      <c r="C26" s="1422">
        <v>53</v>
      </c>
      <c r="D26" s="1422">
        <v>567</v>
      </c>
      <c r="E26" s="1422">
        <v>620</v>
      </c>
      <c r="F26" s="1422">
        <v>237</v>
      </c>
      <c r="G26" s="1410">
        <f t="shared" si="0"/>
        <v>4.4716981132075473</v>
      </c>
      <c r="H26" s="1676"/>
      <c r="I26" s="1420"/>
    </row>
    <row r="27" spans="1:13" s="1591" customFormat="1" ht="13.5" customHeight="1" x14ac:dyDescent="0.25">
      <c r="A27" s="1724" t="s">
        <v>1581</v>
      </c>
      <c r="B27" s="1505">
        <v>0</v>
      </c>
      <c r="C27" s="1505">
        <v>0</v>
      </c>
      <c r="D27" s="1505">
        <v>0</v>
      </c>
      <c r="E27" s="1505">
        <v>0</v>
      </c>
      <c r="F27" s="1505">
        <v>0</v>
      </c>
      <c r="G27" s="1669" t="s">
        <v>268</v>
      </c>
      <c r="H27" s="1505"/>
      <c r="I27" s="1420"/>
    </row>
    <row r="28" spans="1:13" s="1591" customFormat="1" ht="13.5" customHeight="1" x14ac:dyDescent="0.25">
      <c r="A28" s="1724" t="s">
        <v>1580</v>
      </c>
      <c r="B28" s="1420">
        <v>1</v>
      </c>
      <c r="C28" s="1420">
        <v>0</v>
      </c>
      <c r="D28" s="1420">
        <v>61</v>
      </c>
      <c r="E28" s="1420">
        <v>61</v>
      </c>
      <c r="F28" s="1420">
        <v>0</v>
      </c>
      <c r="G28" s="1669" t="s">
        <v>268</v>
      </c>
      <c r="H28" s="1676"/>
      <c r="I28" s="1420"/>
    </row>
    <row r="29" spans="1:13" s="1591" customFormat="1" ht="13.5" customHeight="1" x14ac:dyDescent="0.25">
      <c r="A29" s="1724" t="s">
        <v>1579</v>
      </c>
      <c r="B29" s="1505">
        <v>9</v>
      </c>
      <c r="C29" s="1505">
        <v>1498</v>
      </c>
      <c r="D29" s="1505">
        <v>6588.9999999999991</v>
      </c>
      <c r="E29" s="1505">
        <v>8087.0000000000009</v>
      </c>
      <c r="F29" s="1505">
        <v>11475</v>
      </c>
      <c r="G29" s="1669">
        <f>+F29/C29</f>
        <v>7.6602136181575435</v>
      </c>
      <c r="H29" s="1505"/>
      <c r="I29" s="1420"/>
    </row>
    <row r="30" spans="1:13" s="1591" customFormat="1" ht="13.5" customHeight="1" x14ac:dyDescent="0.25">
      <c r="A30" s="1724" t="s">
        <v>1578</v>
      </c>
      <c r="B30" s="1505">
        <v>41.999999999999993</v>
      </c>
      <c r="C30" s="1505">
        <v>1093</v>
      </c>
      <c r="D30" s="1505">
        <v>5890</v>
      </c>
      <c r="E30" s="1505">
        <v>6983</v>
      </c>
      <c r="F30" s="1505">
        <v>8780</v>
      </c>
      <c r="G30" s="1669">
        <f>+F30/C30</f>
        <v>8.032936870997256</v>
      </c>
      <c r="H30" s="1505"/>
      <c r="I30" s="1420"/>
    </row>
    <row r="31" spans="1:13" s="1591" customFormat="1" ht="13.5" customHeight="1" x14ac:dyDescent="0.25">
      <c r="A31" s="1724" t="s">
        <v>1577</v>
      </c>
      <c r="B31" s="1505">
        <v>141</v>
      </c>
      <c r="C31" s="1505">
        <v>1769</v>
      </c>
      <c r="D31" s="1505">
        <v>10722</v>
      </c>
      <c r="E31" s="1505">
        <v>12491</v>
      </c>
      <c r="F31" s="1505">
        <v>15860</v>
      </c>
      <c r="G31" s="1669">
        <f>+F31/C31</f>
        <v>8.9655172413793096</v>
      </c>
      <c r="H31" s="1505"/>
      <c r="I31" s="1420"/>
    </row>
    <row r="32" spans="1:13" s="1394" customFormat="1" ht="7.5" customHeight="1" x14ac:dyDescent="0.25">
      <c r="A32" s="1723"/>
      <c r="G32" s="1669"/>
      <c r="H32" s="1506"/>
      <c r="I32" s="1420"/>
      <c r="M32" s="1487"/>
    </row>
    <row r="33" spans="1:14" s="1676" customFormat="1" ht="15" customHeight="1" x14ac:dyDescent="0.25">
      <c r="A33" s="1726" t="s">
        <v>1599</v>
      </c>
      <c r="B33" s="1420">
        <f>SUM(B35:B52)-B37-B45</f>
        <v>610</v>
      </c>
      <c r="C33" s="1420">
        <f>SUM(C35:C52)-C37-C45</f>
        <v>59998.000000000007</v>
      </c>
      <c r="D33" s="1420">
        <f>SUM(D35:D52)-D37-D45</f>
        <v>51488.000000000007</v>
      </c>
      <c r="E33" s="1420">
        <f>SUM(E35:E52)-E37-E45</f>
        <v>111486</v>
      </c>
      <c r="F33" s="1420">
        <f>SUM(F35:F52)-F37-F45</f>
        <v>747015</v>
      </c>
      <c r="G33" s="1669">
        <f>+F33/C33</f>
        <v>12.450665022167405</v>
      </c>
      <c r="I33" s="1420"/>
      <c r="J33" s="1420"/>
      <c r="K33" s="1420"/>
      <c r="L33" s="1420"/>
      <c r="M33" s="1420"/>
      <c r="N33" s="1677"/>
    </row>
    <row r="34" spans="1:14" s="1676" customFormat="1" ht="7.5" customHeight="1" x14ac:dyDescent="0.25">
      <c r="A34" s="1726"/>
      <c r="G34" s="1669"/>
      <c r="I34" s="1420"/>
      <c r="J34" s="1420"/>
      <c r="K34" s="1420"/>
      <c r="L34" s="1420"/>
      <c r="M34" s="1681"/>
    </row>
    <row r="35" spans="1:14" s="1676" customFormat="1" ht="13.5" customHeight="1" x14ac:dyDescent="0.25">
      <c r="A35" s="1726" t="s">
        <v>1575</v>
      </c>
      <c r="B35" s="1420">
        <v>162</v>
      </c>
      <c r="C35" s="1420">
        <v>16139.999999999998</v>
      </c>
      <c r="D35" s="1420">
        <v>5674.0000000000009</v>
      </c>
      <c r="E35" s="1420">
        <v>21814</v>
      </c>
      <c r="F35" s="1420">
        <v>177883</v>
      </c>
      <c r="G35" s="1669">
        <f t="shared" ref="G35:G43" si="1">+F35/C35</f>
        <v>11.021251548946717</v>
      </c>
      <c r="H35" s="1677"/>
      <c r="I35" s="1420"/>
    </row>
    <row r="36" spans="1:14" s="1676" customFormat="1" ht="13.5" customHeight="1" x14ac:dyDescent="0.25">
      <c r="A36" s="1727" t="s">
        <v>1574</v>
      </c>
      <c r="B36" s="1420">
        <v>2</v>
      </c>
      <c r="C36" s="1420">
        <v>110</v>
      </c>
      <c r="D36" s="1420">
        <v>155</v>
      </c>
      <c r="E36" s="1420">
        <v>265</v>
      </c>
      <c r="F36" s="1420">
        <v>848</v>
      </c>
      <c r="G36" s="1669">
        <f t="shared" si="1"/>
        <v>7.709090909090909</v>
      </c>
      <c r="H36" s="1677"/>
      <c r="I36" s="1420"/>
    </row>
    <row r="37" spans="1:14" s="1591" customFormat="1" ht="13.5" customHeight="1" x14ac:dyDescent="0.25">
      <c r="A37" s="1727" t="s">
        <v>1573</v>
      </c>
      <c r="B37" s="1420">
        <v>321.99999999999989</v>
      </c>
      <c r="C37" s="1420">
        <v>28131.999999999993</v>
      </c>
      <c r="D37" s="1420">
        <v>36584.000000000007</v>
      </c>
      <c r="E37" s="1420">
        <v>64716</v>
      </c>
      <c r="F37" s="1420">
        <v>377926.00000000023</v>
      </c>
      <c r="G37" s="1669">
        <f t="shared" si="1"/>
        <v>13.434025309256375</v>
      </c>
      <c r="I37" s="1420"/>
      <c r="J37" s="1420"/>
      <c r="K37" s="1420"/>
      <c r="L37" s="1420"/>
      <c r="M37" s="1420"/>
    </row>
    <row r="38" spans="1:14" ht="13.5" customHeight="1" x14ac:dyDescent="0.25">
      <c r="A38" s="1723" t="s">
        <v>1572</v>
      </c>
      <c r="B38" s="1422">
        <v>77</v>
      </c>
      <c r="C38" s="1422">
        <v>5096</v>
      </c>
      <c r="D38" s="1422">
        <v>4709.9999999999991</v>
      </c>
      <c r="E38" s="1422">
        <v>9806</v>
      </c>
      <c r="F38" s="1422">
        <v>56619</v>
      </c>
      <c r="G38" s="1410">
        <f t="shared" si="1"/>
        <v>11.110478806907379</v>
      </c>
      <c r="I38" s="1420"/>
      <c r="J38" s="1681"/>
      <c r="K38" s="1681"/>
      <c r="L38" s="1681"/>
      <c r="M38" s="1681"/>
    </row>
    <row r="39" spans="1:14" ht="13.5" customHeight="1" x14ac:dyDescent="0.25">
      <c r="A39" s="1723" t="s">
        <v>1571</v>
      </c>
      <c r="B39" s="1422">
        <v>37</v>
      </c>
      <c r="C39" s="1422">
        <v>3204.9999999999995</v>
      </c>
      <c r="D39" s="1422">
        <v>3283.0000000000005</v>
      </c>
      <c r="E39" s="1422">
        <v>6487.9999999999991</v>
      </c>
      <c r="F39" s="1422">
        <v>34254</v>
      </c>
      <c r="G39" s="1410">
        <f t="shared" si="1"/>
        <v>10.687675507020282</v>
      </c>
      <c r="I39" s="1420"/>
    </row>
    <row r="40" spans="1:14" ht="13.5" customHeight="1" x14ac:dyDescent="0.25">
      <c r="A40" s="1723" t="s">
        <v>1570</v>
      </c>
      <c r="B40" s="1422">
        <v>35</v>
      </c>
      <c r="C40" s="1422">
        <v>1827.9999999999998</v>
      </c>
      <c r="D40" s="1422">
        <v>5216.9999999999991</v>
      </c>
      <c r="E40" s="1422">
        <v>7045</v>
      </c>
      <c r="F40" s="1422">
        <v>18067</v>
      </c>
      <c r="G40" s="1410">
        <f t="shared" si="1"/>
        <v>9.88347921225383</v>
      </c>
      <c r="I40" s="1420"/>
    </row>
    <row r="41" spans="1:14" ht="13.5" customHeight="1" x14ac:dyDescent="0.25">
      <c r="A41" s="1723" t="s">
        <v>1569</v>
      </c>
      <c r="B41" s="1422">
        <v>46</v>
      </c>
      <c r="C41" s="1422">
        <v>2572</v>
      </c>
      <c r="D41" s="1422">
        <v>919</v>
      </c>
      <c r="E41" s="1422">
        <v>3491</v>
      </c>
      <c r="F41" s="1422">
        <v>25662</v>
      </c>
      <c r="G41" s="1410">
        <f t="shared" si="1"/>
        <v>9.977449455676517</v>
      </c>
      <c r="I41" s="1420"/>
    </row>
    <row r="42" spans="1:14" ht="13.5" customHeight="1" x14ac:dyDescent="0.25">
      <c r="A42" s="1723" t="s">
        <v>1568</v>
      </c>
      <c r="B42" s="1422">
        <v>101</v>
      </c>
      <c r="C42" s="1422">
        <v>11364.000000000002</v>
      </c>
      <c r="D42" s="1422">
        <v>21614.000000000004</v>
      </c>
      <c r="E42" s="1422">
        <v>32978.000000000007</v>
      </c>
      <c r="F42" s="1422">
        <v>193742.99999999994</v>
      </c>
      <c r="G42" s="1410">
        <f t="shared" si="1"/>
        <v>17.048838437170001</v>
      </c>
      <c r="I42" s="1420"/>
    </row>
    <row r="43" spans="1:14" ht="13.5" customHeight="1" x14ac:dyDescent="0.25">
      <c r="A43" s="1723" t="s">
        <v>1567</v>
      </c>
      <c r="B43" s="1422">
        <v>26</v>
      </c>
      <c r="C43" s="1422">
        <v>4067</v>
      </c>
      <c r="D43" s="1422">
        <v>841</v>
      </c>
      <c r="E43" s="1422">
        <v>4907.9999999999991</v>
      </c>
      <c r="F43" s="1422">
        <v>49581</v>
      </c>
      <c r="G43" s="1410">
        <f t="shared" si="1"/>
        <v>12.19104991394148</v>
      </c>
      <c r="I43" s="1420"/>
    </row>
    <row r="44" spans="1:14" s="1676" customFormat="1" ht="13.5" customHeight="1" x14ac:dyDescent="0.25">
      <c r="A44" s="1724" t="s">
        <v>1566</v>
      </c>
      <c r="B44" s="1420">
        <v>2</v>
      </c>
      <c r="C44" s="1420">
        <v>0</v>
      </c>
      <c r="D44" s="1420">
        <v>35</v>
      </c>
      <c r="E44" s="1420">
        <v>35</v>
      </c>
      <c r="F44" s="1420">
        <v>0</v>
      </c>
      <c r="G44" s="1669" t="s">
        <v>268</v>
      </c>
      <c r="I44" s="1420"/>
    </row>
    <row r="45" spans="1:14" s="1676" customFormat="1" ht="13.5" customHeight="1" x14ac:dyDescent="0.25">
      <c r="A45" s="1724" t="s">
        <v>1584</v>
      </c>
      <c r="B45" s="1420">
        <v>39</v>
      </c>
      <c r="C45" s="1420">
        <v>4757</v>
      </c>
      <c r="D45" s="1420">
        <v>879.00000000000023</v>
      </c>
      <c r="E45" s="1420">
        <v>5636</v>
      </c>
      <c r="F45" s="1420">
        <v>45393.999999999993</v>
      </c>
      <c r="G45" s="1669">
        <f>+F45/C45</f>
        <v>9.542568845911287</v>
      </c>
      <c r="I45" s="1420"/>
      <c r="J45" s="1420"/>
      <c r="K45" s="1420"/>
      <c r="L45" s="1420"/>
      <c r="M45" s="1420"/>
    </row>
    <row r="46" spans="1:14" ht="13.5" customHeight="1" x14ac:dyDescent="0.25">
      <c r="A46" s="1723" t="s">
        <v>1583</v>
      </c>
      <c r="B46" s="1422">
        <v>11</v>
      </c>
      <c r="C46" s="1422">
        <v>3283.0000000000005</v>
      </c>
      <c r="D46" s="1422">
        <v>244</v>
      </c>
      <c r="E46" s="1422">
        <v>3527.0000000000005</v>
      </c>
      <c r="F46" s="1422">
        <v>35073</v>
      </c>
      <c r="G46" s="1410">
        <f>+F46/C46</f>
        <v>10.683216570210172</v>
      </c>
      <c r="H46" s="1676"/>
      <c r="I46" s="1420"/>
      <c r="J46" s="1681"/>
      <c r="K46" s="1681"/>
      <c r="L46" s="1681"/>
      <c r="M46" s="1681"/>
    </row>
    <row r="47" spans="1:14" ht="13.5" customHeight="1" x14ac:dyDescent="0.25">
      <c r="A47" s="1723" t="s">
        <v>1582</v>
      </c>
      <c r="B47" s="1422">
        <v>28</v>
      </c>
      <c r="C47" s="1422">
        <v>1474</v>
      </c>
      <c r="D47" s="1422">
        <v>635</v>
      </c>
      <c r="E47" s="1422">
        <v>2109</v>
      </c>
      <c r="F47" s="1422">
        <v>10321</v>
      </c>
      <c r="G47" s="1410">
        <f>+F47/C47</f>
        <v>7.0020352781546809</v>
      </c>
      <c r="H47" s="1676"/>
      <c r="I47" s="1420"/>
    </row>
    <row r="48" spans="1:14" s="1676" customFormat="1" ht="13.5" customHeight="1" x14ac:dyDescent="0.25">
      <c r="A48" s="1724" t="s">
        <v>1581</v>
      </c>
      <c r="B48" s="1420">
        <v>0</v>
      </c>
      <c r="C48" s="1420">
        <v>0</v>
      </c>
      <c r="D48" s="1420">
        <v>0</v>
      </c>
      <c r="E48" s="1420">
        <v>0</v>
      </c>
      <c r="F48" s="1420">
        <v>0</v>
      </c>
      <c r="G48" s="1410" t="s">
        <v>268</v>
      </c>
      <c r="I48" s="1420"/>
      <c r="J48" s="1591"/>
      <c r="K48" s="1591"/>
      <c r="L48" s="1591"/>
      <c r="M48" s="1591"/>
    </row>
    <row r="49" spans="1:13" s="1676" customFormat="1" ht="13.5" customHeight="1" x14ac:dyDescent="0.25">
      <c r="A49" s="1724" t="s">
        <v>1580</v>
      </c>
      <c r="B49" s="1420">
        <v>7</v>
      </c>
      <c r="C49" s="1420">
        <v>361</v>
      </c>
      <c r="D49" s="1420">
        <v>123</v>
      </c>
      <c r="E49" s="1420">
        <v>484</v>
      </c>
      <c r="F49" s="1420">
        <v>1703</v>
      </c>
      <c r="G49" s="1669">
        <f>+F49/C49</f>
        <v>4.717451523545706</v>
      </c>
      <c r="I49" s="1420"/>
      <c r="J49" s="1591"/>
      <c r="K49" s="1591"/>
      <c r="L49" s="1591"/>
      <c r="M49" s="1591"/>
    </row>
    <row r="50" spans="1:13" s="1676" customFormat="1" ht="13.5" customHeight="1" x14ac:dyDescent="0.25">
      <c r="A50" s="1724" t="s">
        <v>1579</v>
      </c>
      <c r="B50" s="1420">
        <v>9</v>
      </c>
      <c r="C50" s="1420">
        <v>632</v>
      </c>
      <c r="D50" s="1420">
        <v>1419</v>
      </c>
      <c r="E50" s="1420">
        <v>2051</v>
      </c>
      <c r="F50" s="1420">
        <v>5214</v>
      </c>
      <c r="G50" s="1669">
        <f>+F50/C50</f>
        <v>8.25</v>
      </c>
      <c r="I50" s="1420"/>
    </row>
    <row r="51" spans="1:13" s="1676" customFormat="1" ht="13.5" customHeight="1" x14ac:dyDescent="0.25">
      <c r="A51" s="1724" t="s">
        <v>1578</v>
      </c>
      <c r="B51" s="1420">
        <v>36</v>
      </c>
      <c r="C51" s="1420">
        <v>1111</v>
      </c>
      <c r="D51" s="1420">
        <v>2314</v>
      </c>
      <c r="E51" s="1420">
        <v>3425</v>
      </c>
      <c r="F51" s="1420">
        <v>6114.0000000000009</v>
      </c>
      <c r="G51" s="1669">
        <f>+F51/C51</f>
        <v>5.5031503150315038</v>
      </c>
      <c r="H51" s="1686"/>
      <c r="I51" s="1420"/>
      <c r="J51" s="1686"/>
      <c r="K51" s="1686"/>
      <c r="L51" s="1686"/>
    </row>
    <row r="52" spans="1:13" s="1676" customFormat="1" ht="15" customHeight="1" x14ac:dyDescent="0.25">
      <c r="A52" s="1724" t="s">
        <v>1577</v>
      </c>
      <c r="B52" s="1420">
        <v>30.999999999999996</v>
      </c>
      <c r="C52" s="1420">
        <v>8755.0000000000018</v>
      </c>
      <c r="D52" s="1420">
        <v>4305</v>
      </c>
      <c r="E52" s="1420">
        <v>13060.000000000002</v>
      </c>
      <c r="F52" s="1420">
        <v>131933.00000000003</v>
      </c>
      <c r="G52" s="1669">
        <f>+F52/C52</f>
        <v>15.06944603083952</v>
      </c>
      <c r="H52" s="1686"/>
      <c r="I52" s="1420"/>
      <c r="J52" s="1686"/>
      <c r="K52" s="1686"/>
      <c r="L52" s="1686"/>
    </row>
    <row r="53" spans="1:13" ht="10.5" customHeight="1" thickBot="1" x14ac:dyDescent="0.3">
      <c r="A53" s="1668"/>
      <c r="B53" s="1675"/>
      <c r="C53" s="1675"/>
      <c r="D53" s="1675"/>
      <c r="E53" s="1675"/>
      <c r="F53" s="1675"/>
      <c r="G53" s="1675"/>
      <c r="H53" s="1684"/>
      <c r="I53" s="1684"/>
      <c r="J53" s="1684"/>
      <c r="K53" s="1684"/>
    </row>
    <row r="54" spans="1:13" ht="3.75" customHeight="1" thickTop="1" x14ac:dyDescent="0.25">
      <c r="A54" s="1414"/>
      <c r="B54" s="1202"/>
      <c r="C54" s="1202"/>
      <c r="D54" s="1202"/>
      <c r="E54" s="1202"/>
      <c r="F54" s="1202"/>
      <c r="G54" s="1202"/>
      <c r="H54" s="1684"/>
      <c r="I54" s="1684"/>
      <c r="J54" s="1684"/>
      <c r="K54" s="1684"/>
    </row>
    <row r="55" spans="1:13" ht="9.9499999999999993" customHeight="1" x14ac:dyDescent="0.25">
      <c r="A55" s="1674"/>
      <c r="B55" s="1422"/>
      <c r="C55" s="1422"/>
      <c r="D55" s="1422"/>
      <c r="E55" s="1422"/>
      <c r="F55" s="1422"/>
      <c r="G55" s="1422"/>
      <c r="H55" s="1684"/>
      <c r="I55" s="1684"/>
      <c r="J55" s="1684"/>
      <c r="K55" s="1684"/>
    </row>
    <row r="56" spans="1:13" x14ac:dyDescent="0.25">
      <c r="B56" s="1681"/>
      <c r="C56" s="1681"/>
      <c r="D56" s="1681"/>
      <c r="E56" s="1681"/>
      <c r="F56" s="1681"/>
      <c r="G56" s="1681"/>
      <c r="H56" s="1684"/>
      <c r="I56" s="1684"/>
      <c r="J56" s="1684"/>
      <c r="K56" s="1684"/>
    </row>
    <row r="57" spans="1:13" x14ac:dyDescent="0.25">
      <c r="A57" s="1414"/>
      <c r="B57" s="1202"/>
      <c r="C57" s="1202"/>
      <c r="D57" s="1202"/>
      <c r="E57" s="1202"/>
      <c r="F57" s="1202"/>
      <c r="G57" s="1202"/>
      <c r="H57" s="1684"/>
      <c r="I57" s="1684"/>
      <c r="J57" s="1684"/>
      <c r="K57" s="1684"/>
    </row>
    <row r="58" spans="1:13" x14ac:dyDescent="0.25">
      <c r="A58" s="1414"/>
      <c r="B58" s="1202"/>
      <c r="C58" s="1202"/>
      <c r="D58" s="1202"/>
      <c r="E58" s="1202"/>
      <c r="F58" s="1202"/>
      <c r="G58" s="1202"/>
      <c r="H58" s="1673"/>
      <c r="I58" s="1673"/>
      <c r="J58" s="1673"/>
      <c r="K58" s="1673"/>
      <c r="L58" s="1673"/>
    </row>
    <row r="59" spans="1:13" x14ac:dyDescent="0.25">
      <c r="A59" s="1414"/>
      <c r="B59" s="1202"/>
      <c r="C59" s="1202"/>
      <c r="D59" s="1202"/>
      <c r="E59" s="1202"/>
      <c r="F59" s="1202"/>
      <c r="G59" s="1202"/>
    </row>
    <row r="60" spans="1:13" x14ac:dyDescent="0.25">
      <c r="A60" s="1414"/>
      <c r="B60" s="1202"/>
      <c r="C60" s="1202"/>
      <c r="D60" s="1202"/>
      <c r="E60" s="1202"/>
      <c r="F60" s="1202"/>
      <c r="G60" s="1202"/>
    </row>
    <row r="61" spans="1:13" x14ac:dyDescent="0.25">
      <c r="A61" s="1414"/>
      <c r="B61" s="1202"/>
      <c r="C61" s="1202"/>
      <c r="D61" s="1202"/>
      <c r="E61" s="1202"/>
      <c r="F61" s="1202"/>
      <c r="G61" s="1202"/>
    </row>
    <row r="62" spans="1:13" x14ac:dyDescent="0.25">
      <c r="A62" s="1414"/>
      <c r="B62" s="1202"/>
      <c r="C62" s="1202"/>
      <c r="D62" s="1202"/>
      <c r="E62" s="1202"/>
      <c r="F62" s="1202"/>
      <c r="G62" s="1202"/>
    </row>
    <row r="63" spans="1:13" x14ac:dyDescent="0.25">
      <c r="A63" s="1414"/>
      <c r="B63" s="1202"/>
      <c r="C63" s="1202"/>
      <c r="D63" s="1202"/>
      <c r="E63" s="1202"/>
      <c r="F63" s="1202"/>
      <c r="G63" s="1202"/>
    </row>
    <row r="64" spans="1:13" x14ac:dyDescent="0.25">
      <c r="A64" s="1414"/>
      <c r="B64" s="1202"/>
      <c r="C64" s="1202"/>
      <c r="D64" s="1202"/>
      <c r="E64" s="1202"/>
      <c r="F64" s="1202"/>
      <c r="G64" s="1202"/>
    </row>
    <row r="65" spans="1:7" x14ac:dyDescent="0.25">
      <c r="A65" s="1414"/>
      <c r="B65" s="1202"/>
      <c r="C65" s="1202"/>
      <c r="D65" s="1202"/>
      <c r="E65" s="1202"/>
      <c r="F65" s="1202"/>
      <c r="G65" s="1202"/>
    </row>
    <row r="66" spans="1:7" x14ac:dyDescent="0.25">
      <c r="A66" s="1414"/>
      <c r="B66" s="1202"/>
      <c r="C66" s="1202"/>
      <c r="D66" s="1202"/>
      <c r="E66" s="1202"/>
      <c r="F66" s="1202"/>
      <c r="G66" s="1202"/>
    </row>
    <row r="67" spans="1:7" x14ac:dyDescent="0.25">
      <c r="A67" s="1414"/>
      <c r="B67" s="1202"/>
      <c r="C67" s="1202"/>
      <c r="D67" s="1202"/>
      <c r="E67" s="1202"/>
      <c r="F67" s="1202"/>
      <c r="G67" s="1202"/>
    </row>
    <row r="68" spans="1:7" x14ac:dyDescent="0.25">
      <c r="B68" s="1673"/>
      <c r="C68" s="1673"/>
      <c r="D68" s="1673"/>
      <c r="E68" s="1673"/>
      <c r="F68" s="1673"/>
      <c r="G68" s="1673"/>
    </row>
    <row r="69" spans="1:7" x14ac:dyDescent="0.25">
      <c r="B69" s="1673"/>
      <c r="C69" s="1673"/>
      <c r="D69" s="1673"/>
      <c r="E69" s="1673"/>
      <c r="F69" s="1673"/>
      <c r="G69" s="1673"/>
    </row>
    <row r="70" spans="1:7" x14ac:dyDescent="0.25">
      <c r="B70" s="1673"/>
      <c r="C70" s="1673"/>
      <c r="D70" s="1673"/>
      <c r="E70" s="1673"/>
      <c r="F70" s="1673"/>
      <c r="G70" s="1673"/>
    </row>
    <row r="71" spans="1:7" x14ac:dyDescent="0.25">
      <c r="B71" s="1673"/>
      <c r="C71" s="1673"/>
      <c r="D71" s="1673"/>
      <c r="E71" s="1673"/>
      <c r="F71" s="1673"/>
      <c r="G71" s="1673"/>
    </row>
    <row r="72" spans="1:7" x14ac:dyDescent="0.25">
      <c r="B72" s="1673"/>
      <c r="C72" s="1673"/>
      <c r="D72" s="1673"/>
      <c r="E72" s="1673"/>
      <c r="F72" s="1673"/>
      <c r="G72" s="1673"/>
    </row>
    <row r="73" spans="1:7" x14ac:dyDescent="0.25">
      <c r="B73" s="1673"/>
      <c r="C73" s="1673"/>
      <c r="D73" s="1673"/>
      <c r="E73" s="1673"/>
      <c r="F73" s="1673"/>
      <c r="G73" s="1673"/>
    </row>
    <row r="74" spans="1:7" x14ac:dyDescent="0.25">
      <c r="B74" s="1673"/>
      <c r="C74" s="1673"/>
      <c r="D74" s="1673"/>
      <c r="E74" s="1673"/>
      <c r="F74" s="1673"/>
      <c r="G74" s="1673"/>
    </row>
    <row r="75" spans="1:7" x14ac:dyDescent="0.25">
      <c r="B75" s="1673"/>
      <c r="C75" s="1673"/>
      <c r="D75" s="1673"/>
      <c r="E75" s="1673"/>
      <c r="F75" s="1673"/>
      <c r="G75" s="1673"/>
    </row>
    <row r="76" spans="1:7" x14ac:dyDescent="0.25">
      <c r="B76" s="1673"/>
      <c r="C76" s="1673"/>
      <c r="D76" s="1673"/>
      <c r="E76" s="1673"/>
      <c r="F76" s="1673"/>
      <c r="G76" s="1673"/>
    </row>
    <row r="77" spans="1:7" x14ac:dyDescent="0.25">
      <c r="B77" s="1673"/>
      <c r="C77" s="1673"/>
      <c r="D77" s="1673"/>
      <c r="E77" s="1673"/>
      <c r="F77" s="1673"/>
      <c r="G77" s="1673"/>
    </row>
    <row r="78" spans="1:7" x14ac:dyDescent="0.25">
      <c r="B78" s="1673"/>
      <c r="C78" s="1673"/>
      <c r="D78" s="1673"/>
      <c r="E78" s="1673"/>
      <c r="F78" s="1673"/>
      <c r="G78" s="1673"/>
    </row>
    <row r="79" spans="1:7" x14ac:dyDescent="0.25">
      <c r="B79" s="1673"/>
      <c r="C79" s="1673"/>
      <c r="D79" s="1673"/>
      <c r="E79" s="1673"/>
      <c r="F79" s="1673"/>
      <c r="G79" s="1673"/>
    </row>
    <row r="80" spans="1:7" x14ac:dyDescent="0.25">
      <c r="B80" s="1673"/>
      <c r="C80" s="1673"/>
      <c r="D80" s="1673"/>
      <c r="E80" s="1673"/>
      <c r="F80" s="1673"/>
      <c r="G80" s="1673"/>
    </row>
    <row r="81" spans="2:7" x14ac:dyDescent="0.25">
      <c r="B81" s="1673"/>
      <c r="C81" s="1673"/>
      <c r="D81" s="1673"/>
      <c r="E81" s="1673"/>
      <c r="F81" s="1673"/>
      <c r="G81" s="1673"/>
    </row>
    <row r="82" spans="2:7" x14ac:dyDescent="0.25">
      <c r="B82" s="1673"/>
      <c r="C82" s="1673"/>
      <c r="D82" s="1673"/>
      <c r="E82" s="1673"/>
      <c r="F82" s="1673"/>
      <c r="G82" s="1673"/>
    </row>
    <row r="83" spans="2:7" x14ac:dyDescent="0.25">
      <c r="B83" s="1673"/>
      <c r="C83" s="1673"/>
      <c r="D83" s="1673"/>
      <c r="E83" s="1673"/>
      <c r="F83" s="1673"/>
      <c r="G83" s="1673"/>
    </row>
    <row r="84" spans="2:7" x14ac:dyDescent="0.25">
      <c r="B84" s="1673"/>
      <c r="C84" s="1673"/>
      <c r="D84" s="1673"/>
      <c r="E84" s="1673"/>
      <c r="F84" s="1673"/>
      <c r="G84" s="1673"/>
    </row>
    <row r="85" spans="2:7" x14ac:dyDescent="0.25">
      <c r="B85" s="1673"/>
      <c r="C85" s="1673"/>
      <c r="D85" s="1673"/>
      <c r="E85" s="1673"/>
      <c r="F85" s="1673"/>
      <c r="G85" s="1673"/>
    </row>
    <row r="86" spans="2:7" x14ac:dyDescent="0.25">
      <c r="B86" s="1673"/>
      <c r="C86" s="1673"/>
      <c r="D86" s="1673"/>
      <c r="E86" s="1673"/>
      <c r="F86" s="1673"/>
      <c r="G86" s="1673"/>
    </row>
    <row r="87" spans="2:7" x14ac:dyDescent="0.25">
      <c r="B87" s="1673"/>
      <c r="C87" s="1673"/>
      <c r="D87" s="1673"/>
      <c r="E87" s="1673"/>
      <c r="F87" s="1673"/>
      <c r="G87" s="1673"/>
    </row>
    <row r="88" spans="2:7" x14ac:dyDescent="0.25">
      <c r="B88" s="1673"/>
      <c r="C88" s="1673"/>
      <c r="D88" s="1673"/>
      <c r="E88" s="1673"/>
      <c r="F88" s="1673"/>
      <c r="G88" s="1673"/>
    </row>
    <row r="89" spans="2:7" x14ac:dyDescent="0.25">
      <c r="B89" s="1673"/>
      <c r="C89" s="1673"/>
      <c r="D89" s="1673"/>
      <c r="E89" s="1673"/>
      <c r="F89" s="1673"/>
      <c r="G89" s="1673"/>
    </row>
    <row r="90" spans="2:7" x14ac:dyDescent="0.25">
      <c r="B90" s="1673"/>
      <c r="C90" s="1673"/>
      <c r="D90" s="1673"/>
      <c r="E90" s="1673"/>
      <c r="F90" s="1673"/>
      <c r="G90" s="1673"/>
    </row>
    <row r="91" spans="2:7" x14ac:dyDescent="0.25">
      <c r="B91" s="1673"/>
      <c r="C91" s="1673"/>
      <c r="D91" s="1673"/>
      <c r="E91" s="1673"/>
      <c r="F91" s="1673"/>
      <c r="G91" s="1673"/>
    </row>
    <row r="92" spans="2:7" x14ac:dyDescent="0.25">
      <c r="B92" s="1673"/>
      <c r="C92" s="1673"/>
      <c r="D92" s="1673"/>
      <c r="E92" s="1673"/>
      <c r="F92" s="1673"/>
      <c r="G92" s="1673"/>
    </row>
    <row r="93" spans="2:7" x14ac:dyDescent="0.25">
      <c r="B93" s="1673"/>
      <c r="C93" s="1673"/>
      <c r="D93" s="1673"/>
      <c r="E93" s="1673"/>
      <c r="F93" s="1673"/>
      <c r="G93" s="1673"/>
    </row>
    <row r="94" spans="2:7" x14ac:dyDescent="0.25">
      <c r="B94" s="1673"/>
      <c r="C94" s="1673"/>
      <c r="D94" s="1673"/>
      <c r="E94" s="1673"/>
      <c r="F94" s="1673"/>
      <c r="G94" s="1673"/>
    </row>
    <row r="95" spans="2:7" x14ac:dyDescent="0.25">
      <c r="B95" s="1673"/>
      <c r="C95" s="1673"/>
      <c r="D95" s="1673"/>
      <c r="E95" s="1673"/>
      <c r="F95" s="1673"/>
      <c r="G95" s="1673"/>
    </row>
    <row r="96" spans="2:7" x14ac:dyDescent="0.25">
      <c r="B96" s="1673"/>
      <c r="C96" s="1673"/>
      <c r="D96" s="1673"/>
      <c r="E96" s="1673"/>
      <c r="F96" s="1673"/>
      <c r="G96" s="1673"/>
    </row>
    <row r="97" spans="2:7" x14ac:dyDescent="0.25">
      <c r="B97" s="1673"/>
      <c r="C97" s="1673"/>
      <c r="D97" s="1673"/>
      <c r="E97" s="1673"/>
      <c r="F97" s="1673"/>
      <c r="G97" s="1673"/>
    </row>
    <row r="98" spans="2:7" x14ac:dyDescent="0.25">
      <c r="B98" s="1673"/>
      <c r="C98" s="1673"/>
      <c r="D98" s="1673"/>
      <c r="E98" s="1673"/>
      <c r="F98" s="1673"/>
      <c r="G98" s="1673"/>
    </row>
    <row r="99" spans="2:7" x14ac:dyDescent="0.25">
      <c r="B99" s="1673"/>
      <c r="C99" s="1673"/>
      <c r="D99" s="1673"/>
      <c r="E99" s="1673"/>
      <c r="F99" s="1673"/>
      <c r="G99" s="1673"/>
    </row>
    <row r="100" spans="2:7" x14ac:dyDescent="0.25">
      <c r="B100" s="1673"/>
      <c r="C100" s="1673"/>
      <c r="D100" s="1673"/>
      <c r="E100" s="1673"/>
      <c r="F100" s="1673"/>
      <c r="G100" s="1673"/>
    </row>
    <row r="101" spans="2:7" x14ac:dyDescent="0.25">
      <c r="B101" s="1673"/>
      <c r="C101" s="1673"/>
      <c r="D101" s="1673"/>
      <c r="E101" s="1673"/>
      <c r="F101" s="1673"/>
      <c r="G101" s="1673"/>
    </row>
    <row r="102" spans="2:7" x14ac:dyDescent="0.25">
      <c r="B102" s="1673"/>
      <c r="C102" s="1673"/>
      <c r="D102" s="1673"/>
      <c r="E102" s="1673"/>
      <c r="F102" s="1673"/>
      <c r="G102" s="1673"/>
    </row>
    <row r="103" spans="2:7" x14ac:dyDescent="0.25">
      <c r="B103" s="1673"/>
      <c r="C103" s="1673"/>
      <c r="D103" s="1673"/>
      <c r="E103" s="1673"/>
      <c r="F103" s="1673"/>
      <c r="G103" s="1673"/>
    </row>
    <row r="104" spans="2:7" x14ac:dyDescent="0.25">
      <c r="B104" s="1673"/>
      <c r="C104" s="1673"/>
      <c r="D104" s="1673"/>
      <c r="E104" s="1673"/>
      <c r="F104" s="1673"/>
      <c r="G104" s="1673"/>
    </row>
    <row r="105" spans="2:7" x14ac:dyDescent="0.25">
      <c r="B105" s="1673"/>
      <c r="C105" s="1673"/>
      <c r="D105" s="1673"/>
      <c r="E105" s="1673"/>
      <c r="F105" s="1673"/>
      <c r="G105" s="1673"/>
    </row>
    <row r="106" spans="2:7" x14ac:dyDescent="0.25">
      <c r="B106" s="1673"/>
      <c r="C106" s="1673"/>
      <c r="D106" s="1673"/>
      <c r="E106" s="1673"/>
      <c r="F106" s="1673"/>
      <c r="G106" s="1673"/>
    </row>
    <row r="107" spans="2:7" x14ac:dyDescent="0.25">
      <c r="B107" s="1673"/>
      <c r="C107" s="1673"/>
      <c r="D107" s="1673"/>
      <c r="E107" s="1673"/>
      <c r="F107" s="1673"/>
      <c r="G107" s="1673"/>
    </row>
    <row r="108" spans="2:7" x14ac:dyDescent="0.25">
      <c r="B108" s="1673"/>
      <c r="C108" s="1673"/>
      <c r="D108" s="1673"/>
      <c r="E108" s="1673"/>
      <c r="F108" s="1673"/>
      <c r="G108" s="1673"/>
    </row>
    <row r="109" spans="2:7" x14ac:dyDescent="0.25">
      <c r="B109" s="1673"/>
      <c r="C109" s="1673"/>
      <c r="D109" s="1673"/>
      <c r="E109" s="1673"/>
      <c r="F109" s="1673"/>
      <c r="G109" s="1673"/>
    </row>
    <row r="110" spans="2:7" x14ac:dyDescent="0.25">
      <c r="B110" s="1673"/>
      <c r="C110" s="1673"/>
      <c r="D110" s="1673"/>
      <c r="E110" s="1673"/>
      <c r="F110" s="1673"/>
      <c r="G110" s="1673"/>
    </row>
    <row r="111" spans="2:7" x14ac:dyDescent="0.25">
      <c r="B111" s="1673"/>
      <c r="C111" s="1673"/>
      <c r="D111" s="1673"/>
      <c r="E111" s="1673"/>
      <c r="F111" s="1673"/>
      <c r="G111" s="1673"/>
    </row>
    <row r="112" spans="2:7" x14ac:dyDescent="0.25">
      <c r="B112" s="1673"/>
      <c r="C112" s="1673"/>
      <c r="D112" s="1673"/>
      <c r="E112" s="1673"/>
      <c r="F112" s="1673"/>
      <c r="G112" s="1673"/>
    </row>
    <row r="113" spans="2:7" x14ac:dyDescent="0.25">
      <c r="B113" s="1673"/>
      <c r="C113" s="1673"/>
      <c r="D113" s="1673"/>
      <c r="E113" s="1673"/>
      <c r="F113" s="1673"/>
      <c r="G113" s="1673"/>
    </row>
    <row r="114" spans="2:7" x14ac:dyDescent="0.25">
      <c r="B114" s="1673"/>
      <c r="C114" s="1673"/>
      <c r="D114" s="1673"/>
      <c r="E114" s="1673"/>
      <c r="F114" s="1673"/>
      <c r="G114" s="1673"/>
    </row>
    <row r="115" spans="2:7" x14ac:dyDescent="0.25">
      <c r="B115" s="1673"/>
      <c r="C115" s="1673"/>
      <c r="D115" s="1673"/>
      <c r="E115" s="1673"/>
      <c r="F115" s="1673"/>
      <c r="G115" s="1673"/>
    </row>
    <row r="116" spans="2:7" x14ac:dyDescent="0.25">
      <c r="B116" s="1673"/>
      <c r="C116" s="1673"/>
      <c r="D116" s="1673"/>
      <c r="E116" s="1673"/>
      <c r="F116" s="1673"/>
      <c r="G116" s="1673"/>
    </row>
    <row r="117" spans="2:7" x14ac:dyDescent="0.25">
      <c r="B117" s="1673"/>
      <c r="C117" s="1673"/>
      <c r="D117" s="1673"/>
      <c r="E117" s="1673"/>
      <c r="F117" s="1673"/>
      <c r="G117" s="1673"/>
    </row>
    <row r="118" spans="2:7" x14ac:dyDescent="0.25">
      <c r="B118" s="1673"/>
      <c r="C118" s="1673"/>
      <c r="D118" s="1673"/>
      <c r="E118" s="1673"/>
      <c r="F118" s="1673"/>
      <c r="G118" s="1673"/>
    </row>
    <row r="119" spans="2:7" x14ac:dyDescent="0.25">
      <c r="B119" s="1673"/>
      <c r="C119" s="1673"/>
      <c r="D119" s="1673"/>
      <c r="E119" s="1673"/>
      <c r="F119" s="1673"/>
      <c r="G119" s="1673"/>
    </row>
    <row r="120" spans="2:7" x14ac:dyDescent="0.25">
      <c r="B120" s="1673"/>
      <c r="C120" s="1673"/>
      <c r="D120" s="1673"/>
      <c r="E120" s="1673"/>
      <c r="F120" s="1673"/>
      <c r="G120" s="1673"/>
    </row>
    <row r="121" spans="2:7" x14ac:dyDescent="0.25">
      <c r="B121" s="1673"/>
      <c r="C121" s="1673"/>
      <c r="D121" s="1673"/>
      <c r="E121" s="1673"/>
      <c r="F121" s="1673"/>
      <c r="G121" s="1673"/>
    </row>
    <row r="122" spans="2:7" x14ac:dyDescent="0.25">
      <c r="B122" s="1673"/>
      <c r="C122" s="1673"/>
      <c r="D122" s="1673"/>
      <c r="E122" s="1673"/>
      <c r="F122" s="1673"/>
      <c r="G122" s="1673"/>
    </row>
    <row r="123" spans="2:7" x14ac:dyDescent="0.25">
      <c r="B123" s="1673"/>
      <c r="C123" s="1673"/>
      <c r="D123" s="1673"/>
      <c r="E123" s="1673"/>
      <c r="F123" s="1673"/>
      <c r="G123" s="1673"/>
    </row>
    <row r="124" spans="2:7" x14ac:dyDescent="0.25">
      <c r="B124" s="1673"/>
      <c r="C124" s="1673"/>
      <c r="D124" s="1673"/>
      <c r="E124" s="1673"/>
      <c r="F124" s="1673"/>
      <c r="G124" s="1673"/>
    </row>
    <row r="125" spans="2:7" x14ac:dyDescent="0.25">
      <c r="B125" s="1673"/>
      <c r="C125" s="1673"/>
      <c r="D125" s="1673"/>
      <c r="E125" s="1673"/>
      <c r="F125" s="1673"/>
      <c r="G125" s="1673"/>
    </row>
    <row r="126" spans="2:7" x14ac:dyDescent="0.25">
      <c r="B126" s="1673"/>
      <c r="C126" s="1673"/>
      <c r="D126" s="1673"/>
      <c r="E126" s="1673"/>
      <c r="F126" s="1673"/>
      <c r="G126" s="1673"/>
    </row>
  </sheetData>
  <mergeCells count="11">
    <mergeCell ref="A5:A10"/>
    <mergeCell ref="E5:E9"/>
    <mergeCell ref="B10:E10"/>
    <mergeCell ref="F10:G10"/>
    <mergeCell ref="A2:G2"/>
    <mergeCell ref="A3:G3"/>
    <mergeCell ref="B5:B9"/>
    <mergeCell ref="C5:C9"/>
    <mergeCell ref="D5:D9"/>
    <mergeCell ref="F5:F9"/>
    <mergeCell ref="G5:G9"/>
  </mergeCells>
  <hyperlinks>
    <hyperlink ref="A1" location="Índice!A1" display="Voltar ao índice" xr:uid="{E0FBC58F-D27B-4E79-BD29-A9106B7C4BFD}"/>
  </hyperlinks>
  <printOptions gridLinesSet="0"/>
  <pageMargins left="0.78740157480314965" right="0.78740157480314965" top="1.1811023622047243" bottom="0.78740157480314965" header="0" footer="0"/>
  <pageSetup paperSize="9" scale="96" orientation="portrait" horizontalDpi="300" verticalDpi="300" r:id="rId1"/>
  <headerFooter alignWithMargins="0"/>
  <drawing r:id="rId2"/>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9BBC8A-E4AF-40D4-91D7-21C33566B669}">
  <dimension ref="A1:L102"/>
  <sheetViews>
    <sheetView showGridLines="0" zoomScaleNormal="100" zoomScaleSheetLayoutView="100" workbookViewId="0">
      <selection activeCell="A2" sqref="A2"/>
    </sheetView>
  </sheetViews>
  <sheetFormatPr defaultColWidth="7.85546875" defaultRowHeight="12.75" x14ac:dyDescent="0.25"/>
  <cols>
    <col min="1" max="1" width="44.140625" style="1487" customWidth="1"/>
    <col min="2" max="2" width="13" style="1487" customWidth="1"/>
    <col min="3" max="3" width="13.85546875" style="1487" customWidth="1"/>
    <col min="4" max="4" width="13.5703125" style="1487" customWidth="1"/>
    <col min="5" max="5" width="11.42578125" style="1487" customWidth="1"/>
    <col min="6" max="6" width="13.85546875" style="1487" customWidth="1"/>
    <col min="7" max="7" width="13" style="1487" customWidth="1"/>
    <col min="8" max="16384" width="7.85546875" style="1487"/>
  </cols>
  <sheetData>
    <row r="1" spans="1:12" ht="15" customHeight="1" x14ac:dyDescent="0.25">
      <c r="A1" s="2027" t="s">
        <v>1926</v>
      </c>
    </row>
    <row r="2" spans="1:12" s="1683" customFormat="1" ht="15" customHeight="1" x14ac:dyDescent="0.25">
      <c r="A2" s="2244" t="s">
        <v>1594</v>
      </c>
      <c r="B2" s="2244"/>
      <c r="C2" s="2244"/>
      <c r="D2" s="2244"/>
      <c r="E2" s="2244"/>
      <c r="F2" s="2244"/>
      <c r="G2" s="2244"/>
    </row>
    <row r="3" spans="1:12" s="1682" customFormat="1" ht="33" customHeight="1" x14ac:dyDescent="0.25">
      <c r="A3" s="2245" t="s">
        <v>1601</v>
      </c>
      <c r="B3" s="2245"/>
      <c r="C3" s="2245"/>
      <c r="D3" s="2245"/>
      <c r="E3" s="2245"/>
      <c r="F3" s="2245"/>
      <c r="G3" s="2245"/>
    </row>
    <row r="4" spans="1:12" ht="15" customHeight="1" x14ac:dyDescent="0.25">
      <c r="A4" s="1413">
        <v>2020</v>
      </c>
      <c r="B4" s="1414"/>
      <c r="C4" s="1414"/>
      <c r="D4" s="1414"/>
      <c r="E4" s="1414"/>
      <c r="F4" s="1414"/>
      <c r="G4" s="1414"/>
      <c r="H4" s="1414"/>
      <c r="I4" s="1414"/>
      <c r="J4" s="1414"/>
      <c r="K4" s="1414"/>
      <c r="L4" s="1414"/>
    </row>
    <row r="5" spans="1:12" ht="10.5" customHeight="1" x14ac:dyDescent="0.25">
      <c r="A5" s="2248" t="s">
        <v>1592</v>
      </c>
      <c r="B5" s="2249" t="s">
        <v>1591</v>
      </c>
      <c r="C5" s="2322" t="s">
        <v>1590</v>
      </c>
      <c r="D5" s="2322" t="s">
        <v>1589</v>
      </c>
      <c r="E5" s="2322" t="s">
        <v>1472</v>
      </c>
      <c r="F5" s="2322" t="s">
        <v>1588</v>
      </c>
      <c r="G5" s="2322" t="s">
        <v>1587</v>
      </c>
      <c r="H5" s="1414"/>
      <c r="I5" s="1414"/>
      <c r="J5" s="1414"/>
      <c r="K5" s="1414"/>
      <c r="L5" s="1414"/>
    </row>
    <row r="6" spans="1:12" ht="10.5" customHeight="1" x14ac:dyDescent="0.25">
      <c r="A6" s="2248"/>
      <c r="B6" s="2249"/>
      <c r="C6" s="2322"/>
      <c r="D6" s="2322"/>
      <c r="E6" s="2322"/>
      <c r="F6" s="2322"/>
      <c r="G6" s="2322"/>
      <c r="H6" s="1414"/>
      <c r="I6" s="1414"/>
      <c r="J6" s="1414"/>
      <c r="K6" s="1414"/>
      <c r="L6" s="1414"/>
    </row>
    <row r="7" spans="1:12" ht="10.5" customHeight="1" x14ac:dyDescent="0.25">
      <c r="A7" s="2248"/>
      <c r="B7" s="2249"/>
      <c r="C7" s="2322"/>
      <c r="D7" s="2322"/>
      <c r="E7" s="2322"/>
      <c r="F7" s="2322"/>
      <c r="G7" s="2322"/>
      <c r="H7" s="1414"/>
      <c r="I7" s="1414"/>
      <c r="J7" s="1414"/>
      <c r="K7" s="1414"/>
      <c r="L7" s="1414"/>
    </row>
    <row r="8" spans="1:12" ht="10.5" customHeight="1" x14ac:dyDescent="0.25">
      <c r="A8" s="2248"/>
      <c r="B8" s="2249"/>
      <c r="C8" s="2322"/>
      <c r="D8" s="2250"/>
      <c r="E8" s="2322"/>
      <c r="F8" s="2322"/>
      <c r="G8" s="2322"/>
      <c r="H8" s="1414"/>
      <c r="I8" s="1414"/>
      <c r="J8" s="1414"/>
      <c r="K8" s="1414"/>
      <c r="L8" s="1414"/>
    </row>
    <row r="9" spans="1:12" ht="10.5" customHeight="1" x14ac:dyDescent="0.25">
      <c r="A9" s="2248"/>
      <c r="B9" s="2249"/>
      <c r="C9" s="2322"/>
      <c r="D9" s="2250"/>
      <c r="E9" s="2322"/>
      <c r="F9" s="2322"/>
      <c r="G9" s="2322"/>
      <c r="H9" s="1414"/>
      <c r="I9" s="1414"/>
      <c r="J9" s="1414"/>
      <c r="K9" s="1414"/>
      <c r="L9" s="1414"/>
    </row>
    <row r="10" spans="1:12" ht="10.5" customHeight="1" x14ac:dyDescent="0.25">
      <c r="A10" s="2248"/>
      <c r="B10" s="2248" t="s">
        <v>49</v>
      </c>
      <c r="C10" s="2248"/>
      <c r="D10" s="2248"/>
      <c r="E10" s="2248"/>
      <c r="F10" s="2321" t="s">
        <v>1499</v>
      </c>
      <c r="G10" s="2321"/>
      <c r="H10" s="1414"/>
      <c r="I10" s="1414"/>
      <c r="J10" s="1414"/>
      <c r="K10" s="1414"/>
      <c r="L10" s="1414"/>
    </row>
    <row r="11" spans="1:12" ht="7.5" customHeight="1" x14ac:dyDescent="0.25">
      <c r="A11" s="1253"/>
      <c r="B11" s="1706"/>
      <c r="C11" s="1705"/>
      <c r="D11" s="1705"/>
      <c r="E11" s="1705"/>
      <c r="F11" s="1705"/>
      <c r="G11" s="1705"/>
    </row>
    <row r="12" spans="1:12" s="1676" customFormat="1" ht="15" customHeight="1" x14ac:dyDescent="0.25">
      <c r="A12" s="1701" t="s">
        <v>1615</v>
      </c>
      <c r="B12" s="1695">
        <v>228</v>
      </c>
      <c r="C12" s="1695">
        <v>10701</v>
      </c>
      <c r="D12" s="1695">
        <v>16828.999999999996</v>
      </c>
      <c r="E12" s="1695">
        <v>27530</v>
      </c>
      <c r="F12" s="1695">
        <v>76630</v>
      </c>
      <c r="G12" s="1694">
        <f>+F12/C12</f>
        <v>7.1610129894402395</v>
      </c>
      <c r="H12" s="1693"/>
    </row>
    <row r="13" spans="1:12" s="1676" customFormat="1" ht="15" customHeight="1" x14ac:dyDescent="0.25">
      <c r="A13" s="1701"/>
      <c r="B13" s="1693"/>
      <c r="C13" s="1693"/>
      <c r="D13" s="1693"/>
      <c r="E13" s="1693"/>
      <c r="F13" s="1693"/>
      <c r="G13" s="1694"/>
      <c r="H13" s="1693"/>
    </row>
    <row r="14" spans="1:12" s="1676" customFormat="1" ht="13.5" customHeight="1" x14ac:dyDescent="0.25">
      <c r="A14" s="1701" t="s">
        <v>1575</v>
      </c>
      <c r="B14" s="1695">
        <v>43.000000000000007</v>
      </c>
      <c r="C14" s="1695">
        <v>3649.0000000000009</v>
      </c>
      <c r="D14" s="1695">
        <v>2886</v>
      </c>
      <c r="E14" s="1695">
        <v>6535</v>
      </c>
      <c r="F14" s="1695">
        <v>26478</v>
      </c>
      <c r="G14" s="1694">
        <f>+F14/C14</f>
        <v>7.2562345848177561</v>
      </c>
      <c r="H14" s="1693"/>
    </row>
    <row r="15" spans="1:12" s="1676" customFormat="1" ht="13.5" customHeight="1" x14ac:dyDescent="0.25">
      <c r="A15" s="1700" t="s">
        <v>1574</v>
      </c>
      <c r="B15" s="1695">
        <v>0</v>
      </c>
      <c r="C15" s="1695">
        <v>0</v>
      </c>
      <c r="D15" s="1695">
        <v>0</v>
      </c>
      <c r="E15" s="1695">
        <v>0</v>
      </c>
      <c r="F15" s="1695">
        <v>0</v>
      </c>
      <c r="G15" s="1694" t="s">
        <v>268</v>
      </c>
      <c r="H15" s="1693"/>
    </row>
    <row r="16" spans="1:12" s="1676" customFormat="1" ht="13.5" customHeight="1" x14ac:dyDescent="0.25">
      <c r="A16" s="1700" t="s">
        <v>1573</v>
      </c>
      <c r="B16" s="1695">
        <v>144</v>
      </c>
      <c r="C16" s="1695">
        <v>4172.9999999999991</v>
      </c>
      <c r="D16" s="1695">
        <v>8781.9999999999964</v>
      </c>
      <c r="E16" s="1695">
        <v>12954.999999999998</v>
      </c>
      <c r="F16" s="1695">
        <v>24803.999999999996</v>
      </c>
      <c r="G16" s="1694">
        <f t="shared" ref="G16:G22" si="0">+F16/C16</f>
        <v>5.94392523364486</v>
      </c>
      <c r="H16" s="1693"/>
    </row>
    <row r="17" spans="1:8" ht="13.5" customHeight="1" x14ac:dyDescent="0.25">
      <c r="A17" s="1730" t="s">
        <v>1572</v>
      </c>
      <c r="B17" s="1704">
        <v>52.000000000000007</v>
      </c>
      <c r="C17" s="1704">
        <v>1012.9999999999999</v>
      </c>
      <c r="D17" s="1704">
        <v>3462.0000000000009</v>
      </c>
      <c r="E17" s="1704">
        <v>4475</v>
      </c>
      <c r="F17" s="1704">
        <v>5025</v>
      </c>
      <c r="G17" s="1697">
        <f t="shared" si="0"/>
        <v>4.9605133267522215</v>
      </c>
      <c r="H17" s="1696"/>
    </row>
    <row r="18" spans="1:8" ht="13.5" customHeight="1" x14ac:dyDescent="0.25">
      <c r="A18" s="1730" t="s">
        <v>1571</v>
      </c>
      <c r="B18" s="1704">
        <v>16</v>
      </c>
      <c r="C18" s="1704">
        <v>356</v>
      </c>
      <c r="D18" s="1704">
        <v>2262</v>
      </c>
      <c r="E18" s="1704">
        <v>2618</v>
      </c>
      <c r="F18" s="1704">
        <v>1779.9999999999998</v>
      </c>
      <c r="G18" s="1697">
        <f t="shared" si="0"/>
        <v>4.9999999999999991</v>
      </c>
      <c r="H18" s="1696"/>
    </row>
    <row r="19" spans="1:8" ht="13.5" customHeight="1" x14ac:dyDescent="0.25">
      <c r="A19" s="1730" t="s">
        <v>1570</v>
      </c>
      <c r="B19" s="1704">
        <v>8</v>
      </c>
      <c r="C19" s="1704">
        <v>786</v>
      </c>
      <c r="D19" s="1704">
        <v>55.999999999999993</v>
      </c>
      <c r="E19" s="1704">
        <v>842</v>
      </c>
      <c r="F19" s="1704">
        <v>5710</v>
      </c>
      <c r="G19" s="1697">
        <f t="shared" si="0"/>
        <v>7.2646310432569976</v>
      </c>
      <c r="H19" s="1696"/>
    </row>
    <row r="20" spans="1:8" ht="13.5" customHeight="1" x14ac:dyDescent="0.25">
      <c r="A20" s="1730" t="s">
        <v>1569</v>
      </c>
      <c r="B20" s="1704">
        <v>5</v>
      </c>
      <c r="C20" s="1704">
        <v>94</v>
      </c>
      <c r="D20" s="1704">
        <v>24</v>
      </c>
      <c r="E20" s="1704">
        <v>118</v>
      </c>
      <c r="F20" s="1704">
        <v>470</v>
      </c>
      <c r="G20" s="1697">
        <f t="shared" si="0"/>
        <v>5</v>
      </c>
      <c r="H20" s="1696"/>
    </row>
    <row r="21" spans="1:8" ht="13.5" customHeight="1" x14ac:dyDescent="0.25">
      <c r="A21" s="1730" t="s">
        <v>1568</v>
      </c>
      <c r="B21" s="1698">
        <v>18</v>
      </c>
      <c r="C21" s="1698">
        <v>632</v>
      </c>
      <c r="D21" s="1698">
        <v>2130</v>
      </c>
      <c r="E21" s="1698">
        <v>2762</v>
      </c>
      <c r="F21" s="1698">
        <v>3426</v>
      </c>
      <c r="G21" s="1697">
        <f t="shared" si="0"/>
        <v>5.4208860759493671</v>
      </c>
      <c r="H21" s="1696"/>
    </row>
    <row r="22" spans="1:8" ht="13.5" customHeight="1" x14ac:dyDescent="0.25">
      <c r="A22" s="1730" t="s">
        <v>1567</v>
      </c>
      <c r="B22" s="1704">
        <v>44.999999999999993</v>
      </c>
      <c r="C22" s="1704">
        <v>1292</v>
      </c>
      <c r="D22" s="1704">
        <v>848.00000000000011</v>
      </c>
      <c r="E22" s="1704">
        <v>2140</v>
      </c>
      <c r="F22" s="1704">
        <v>8393</v>
      </c>
      <c r="G22" s="1697">
        <f t="shared" si="0"/>
        <v>6.4961300309597521</v>
      </c>
      <c r="H22" s="1696"/>
    </row>
    <row r="23" spans="1:8" s="1676" customFormat="1" ht="13.5" customHeight="1" x14ac:dyDescent="0.25">
      <c r="A23" s="1731" t="s">
        <v>1566</v>
      </c>
      <c r="B23" s="1695">
        <v>1</v>
      </c>
      <c r="C23" s="1695">
        <v>0</v>
      </c>
      <c r="D23" s="1695">
        <v>216</v>
      </c>
      <c r="E23" s="1695">
        <v>216</v>
      </c>
      <c r="F23" s="1695">
        <v>0</v>
      </c>
      <c r="G23" s="1694" t="s">
        <v>268</v>
      </c>
      <c r="H23" s="1693"/>
    </row>
    <row r="24" spans="1:8" s="1676" customFormat="1" ht="13.5" customHeight="1" x14ac:dyDescent="0.25">
      <c r="A24" s="1731" t="s">
        <v>1584</v>
      </c>
      <c r="B24" s="1702">
        <v>6</v>
      </c>
      <c r="C24" s="1702">
        <v>1011</v>
      </c>
      <c r="D24" s="1702">
        <v>2332</v>
      </c>
      <c r="E24" s="1702">
        <v>3343</v>
      </c>
      <c r="F24" s="1702">
        <v>10986</v>
      </c>
      <c r="G24" s="1694">
        <f>+F24/C24</f>
        <v>10.86646884272997</v>
      </c>
      <c r="H24" s="1693"/>
    </row>
    <row r="25" spans="1:8" ht="13.5" customHeight="1" x14ac:dyDescent="0.25">
      <c r="A25" s="1730" t="s">
        <v>1583</v>
      </c>
      <c r="B25" s="1698">
        <v>0</v>
      </c>
      <c r="C25" s="1698">
        <v>0</v>
      </c>
      <c r="D25" s="1698">
        <v>0</v>
      </c>
      <c r="E25" s="1698">
        <v>0</v>
      </c>
      <c r="F25" s="1698">
        <v>0</v>
      </c>
      <c r="G25" s="1697" t="s">
        <v>268</v>
      </c>
      <c r="H25" s="1696"/>
    </row>
    <row r="26" spans="1:8" ht="13.5" customHeight="1" x14ac:dyDescent="0.25">
      <c r="A26" s="1730" t="s">
        <v>1582</v>
      </c>
      <c r="B26" s="1698">
        <v>6</v>
      </c>
      <c r="C26" s="1698">
        <v>1011</v>
      </c>
      <c r="D26" s="1698">
        <v>2332</v>
      </c>
      <c r="E26" s="1698">
        <v>3343</v>
      </c>
      <c r="F26" s="1698">
        <v>10986</v>
      </c>
      <c r="G26" s="1697">
        <f>+F26/C26</f>
        <v>10.86646884272997</v>
      </c>
      <c r="H26" s="1696"/>
    </row>
    <row r="27" spans="1:8" s="1591" customFormat="1" ht="13.5" customHeight="1" x14ac:dyDescent="0.25">
      <c r="A27" s="1731" t="s">
        <v>1581</v>
      </c>
      <c r="B27" s="1695">
        <v>1</v>
      </c>
      <c r="C27" s="1695">
        <v>0</v>
      </c>
      <c r="D27" s="1695">
        <v>50</v>
      </c>
      <c r="E27" s="1695">
        <v>50</v>
      </c>
      <c r="F27" s="1695">
        <v>0</v>
      </c>
      <c r="G27" s="1697" t="s">
        <v>268</v>
      </c>
      <c r="H27" s="1693"/>
    </row>
    <row r="28" spans="1:8" s="1591" customFormat="1" ht="13.5" customHeight="1" x14ac:dyDescent="0.25">
      <c r="A28" s="1731" t="s">
        <v>1580</v>
      </c>
      <c r="B28" s="1695">
        <v>3</v>
      </c>
      <c r="C28" s="1695">
        <v>394</v>
      </c>
      <c r="D28" s="1695">
        <v>64</v>
      </c>
      <c r="E28" s="1695">
        <v>458</v>
      </c>
      <c r="F28" s="1695">
        <v>1544</v>
      </c>
      <c r="G28" s="1694">
        <f>+F28/C28</f>
        <v>3.9187817258883251</v>
      </c>
      <c r="H28" s="1693"/>
    </row>
    <row r="29" spans="1:8" s="1591" customFormat="1" ht="13.5" customHeight="1" x14ac:dyDescent="0.25">
      <c r="A29" s="1731" t="s">
        <v>1579</v>
      </c>
      <c r="B29" s="1695">
        <v>6</v>
      </c>
      <c r="C29" s="1695">
        <v>0</v>
      </c>
      <c r="D29" s="1695">
        <v>904</v>
      </c>
      <c r="E29" s="1695">
        <v>904</v>
      </c>
      <c r="F29" s="1695">
        <v>0</v>
      </c>
      <c r="G29" s="1694" t="s">
        <v>268</v>
      </c>
      <c r="H29" s="1693"/>
    </row>
    <row r="30" spans="1:8" s="1591" customFormat="1" ht="13.5" customHeight="1" x14ac:dyDescent="0.25">
      <c r="A30" s="1731" t="s">
        <v>1578</v>
      </c>
      <c r="B30" s="1695">
        <v>8</v>
      </c>
      <c r="C30" s="1695">
        <v>37</v>
      </c>
      <c r="D30" s="1695">
        <v>99</v>
      </c>
      <c r="E30" s="1695">
        <v>136</v>
      </c>
      <c r="F30" s="1695">
        <v>200</v>
      </c>
      <c r="G30" s="1694">
        <f>+F30/C30</f>
        <v>5.4054054054054053</v>
      </c>
      <c r="H30" s="1693"/>
    </row>
    <row r="31" spans="1:8" s="1591" customFormat="1" ht="13.5" customHeight="1" x14ac:dyDescent="0.25">
      <c r="A31" s="1731" t="s">
        <v>1577</v>
      </c>
      <c r="B31" s="1695">
        <v>16</v>
      </c>
      <c r="C31" s="1695">
        <v>1437</v>
      </c>
      <c r="D31" s="1695">
        <v>1496</v>
      </c>
      <c r="E31" s="1695">
        <v>2933</v>
      </c>
      <c r="F31" s="1695">
        <v>12618</v>
      </c>
      <c r="G31" s="1694">
        <f>+F31/C31</f>
        <v>8.7807933194154497</v>
      </c>
      <c r="H31" s="1693"/>
    </row>
    <row r="32" spans="1:8" s="1394" customFormat="1" ht="16.5" customHeight="1" x14ac:dyDescent="0.25">
      <c r="A32" s="1730"/>
      <c r="B32" s="1704"/>
      <c r="C32" s="1704"/>
      <c r="D32" s="1704"/>
      <c r="E32" s="1704"/>
      <c r="F32" s="1704"/>
      <c r="G32" s="1703"/>
      <c r="H32" s="1696"/>
    </row>
    <row r="33" spans="1:8" s="1676" customFormat="1" ht="15" customHeight="1" x14ac:dyDescent="0.25">
      <c r="A33" s="1732" t="s">
        <v>1614</v>
      </c>
      <c r="B33" s="1695">
        <f>SUM(B35:B52)-B37-B45</f>
        <v>445</v>
      </c>
      <c r="C33" s="1695">
        <f>SUM(C35:C52)-C37-C45</f>
        <v>24923</v>
      </c>
      <c r="D33" s="1702">
        <v>16914</v>
      </c>
      <c r="E33" s="1702">
        <v>41837.000000000007</v>
      </c>
      <c r="F33" s="1695">
        <f>SUM(F35:F52)-F37-F45</f>
        <v>217701</v>
      </c>
      <c r="G33" s="1694">
        <f>+F33/C33</f>
        <v>8.7349436263692173</v>
      </c>
      <c r="H33" s="1693"/>
    </row>
    <row r="34" spans="1:8" s="1676" customFormat="1" ht="13.5" customHeight="1" x14ac:dyDescent="0.25">
      <c r="A34" s="1732"/>
      <c r="B34" s="1693"/>
      <c r="C34" s="1693"/>
      <c r="D34" s="1693"/>
      <c r="E34" s="1693"/>
      <c r="F34" s="1693"/>
      <c r="G34" s="1694"/>
      <c r="H34" s="1693"/>
    </row>
    <row r="35" spans="1:8" s="1676" customFormat="1" ht="13.5" customHeight="1" x14ac:dyDescent="0.25">
      <c r="A35" s="1732" t="s">
        <v>1575</v>
      </c>
      <c r="B35" s="1695">
        <v>204.00000000000003</v>
      </c>
      <c r="C35" s="1695">
        <v>13611</v>
      </c>
      <c r="D35" s="1695">
        <v>4487</v>
      </c>
      <c r="E35" s="1695">
        <v>18097.999999999996</v>
      </c>
      <c r="F35" s="1695">
        <v>65319.000000000007</v>
      </c>
      <c r="G35" s="1694">
        <f t="shared" ref="G35:G41" si="1">+F35/C35</f>
        <v>4.7989861141723615</v>
      </c>
      <c r="H35" s="1693"/>
    </row>
    <row r="36" spans="1:8" s="1676" customFormat="1" ht="13.5" customHeight="1" x14ac:dyDescent="0.25">
      <c r="A36" s="1733" t="s">
        <v>1574</v>
      </c>
      <c r="B36" s="1695">
        <v>4</v>
      </c>
      <c r="C36" s="1695">
        <v>163</v>
      </c>
      <c r="D36" s="1695">
        <v>94</v>
      </c>
      <c r="E36" s="1695">
        <v>257</v>
      </c>
      <c r="F36" s="1695">
        <v>1550</v>
      </c>
      <c r="G36" s="1694">
        <f t="shared" si="1"/>
        <v>9.5092024539877293</v>
      </c>
      <c r="H36" s="1693"/>
    </row>
    <row r="37" spans="1:8" s="1591" customFormat="1" ht="13.5" customHeight="1" x14ac:dyDescent="0.25">
      <c r="A37" s="1733" t="s">
        <v>1573</v>
      </c>
      <c r="B37" s="1699">
        <v>154</v>
      </c>
      <c r="C37" s="1695">
        <v>8910</v>
      </c>
      <c r="D37" s="1695">
        <v>6973.9999999999991</v>
      </c>
      <c r="E37" s="1695">
        <v>15884.000000000002</v>
      </c>
      <c r="F37" s="1695">
        <v>132096</v>
      </c>
      <c r="G37" s="1694">
        <f t="shared" si="1"/>
        <v>14.825589225589226</v>
      </c>
      <c r="H37" s="1693"/>
    </row>
    <row r="38" spans="1:8" ht="13.5" customHeight="1" x14ac:dyDescent="0.25">
      <c r="A38" s="1730" t="s">
        <v>1572</v>
      </c>
      <c r="B38" s="1698">
        <v>81</v>
      </c>
      <c r="C38" s="1698">
        <v>5036</v>
      </c>
      <c r="D38" s="1698">
        <v>1773</v>
      </c>
      <c r="E38" s="1698">
        <v>6809</v>
      </c>
      <c r="F38" s="1698">
        <v>93278</v>
      </c>
      <c r="G38" s="1697">
        <f t="shared" si="1"/>
        <v>18.522239872915012</v>
      </c>
      <c r="H38" s="1696"/>
    </row>
    <row r="39" spans="1:8" ht="13.5" customHeight="1" x14ac:dyDescent="0.25">
      <c r="A39" s="1730" t="s">
        <v>1571</v>
      </c>
      <c r="B39" s="1698">
        <v>13</v>
      </c>
      <c r="C39" s="1698">
        <v>126.99999999999999</v>
      </c>
      <c r="D39" s="1698">
        <v>1823.0000000000002</v>
      </c>
      <c r="E39" s="1698">
        <v>1950</v>
      </c>
      <c r="F39" s="1698">
        <v>1105</v>
      </c>
      <c r="G39" s="1697">
        <f t="shared" si="1"/>
        <v>8.7007874015748037</v>
      </c>
      <c r="H39" s="1696"/>
    </row>
    <row r="40" spans="1:8" ht="13.5" customHeight="1" x14ac:dyDescent="0.25">
      <c r="A40" s="1730" t="s">
        <v>1570</v>
      </c>
      <c r="B40" s="1698">
        <v>12</v>
      </c>
      <c r="C40" s="1698">
        <v>676</v>
      </c>
      <c r="D40" s="1698">
        <v>707</v>
      </c>
      <c r="E40" s="1698">
        <v>1383</v>
      </c>
      <c r="F40" s="1698">
        <v>2730</v>
      </c>
      <c r="G40" s="1697">
        <f t="shared" si="1"/>
        <v>4.0384615384615383</v>
      </c>
      <c r="H40" s="1696"/>
    </row>
    <row r="41" spans="1:8" ht="13.5" customHeight="1" x14ac:dyDescent="0.25">
      <c r="A41" s="1730" t="s">
        <v>1569</v>
      </c>
      <c r="B41" s="1698">
        <v>5</v>
      </c>
      <c r="C41" s="1698">
        <v>63</v>
      </c>
      <c r="D41" s="1698">
        <v>150</v>
      </c>
      <c r="E41" s="1698">
        <v>213</v>
      </c>
      <c r="F41" s="1698">
        <v>630</v>
      </c>
      <c r="G41" s="1697">
        <f t="shared" si="1"/>
        <v>10</v>
      </c>
      <c r="H41" s="1696"/>
    </row>
    <row r="42" spans="1:8" ht="13.5" customHeight="1" x14ac:dyDescent="0.25">
      <c r="A42" s="1730" t="s">
        <v>1568</v>
      </c>
      <c r="B42" s="1698">
        <v>2</v>
      </c>
      <c r="C42" s="1698">
        <v>0</v>
      </c>
      <c r="D42" s="1698">
        <v>114</v>
      </c>
      <c r="E42" s="1698">
        <v>114</v>
      </c>
      <c r="F42" s="1698">
        <v>0</v>
      </c>
      <c r="G42" s="1697" t="s">
        <v>268</v>
      </c>
      <c r="H42" s="1696"/>
    </row>
    <row r="43" spans="1:8" ht="13.5" customHeight="1" x14ac:dyDescent="0.25">
      <c r="A43" s="1730" t="s">
        <v>1567</v>
      </c>
      <c r="B43" s="1698">
        <v>41</v>
      </c>
      <c r="C43" s="1698">
        <v>3008.0000000000005</v>
      </c>
      <c r="D43" s="1698">
        <v>2407</v>
      </c>
      <c r="E43" s="1698">
        <v>5415</v>
      </c>
      <c r="F43" s="1698">
        <v>34353</v>
      </c>
      <c r="G43" s="1697">
        <f>+F43/C43</f>
        <v>11.420545212765957</v>
      </c>
      <c r="H43" s="1696"/>
    </row>
    <row r="44" spans="1:8" s="1676" customFormat="1" ht="13.5" customHeight="1" x14ac:dyDescent="0.25">
      <c r="A44" s="1731" t="s">
        <v>1566</v>
      </c>
      <c r="B44" s="1695">
        <v>25</v>
      </c>
      <c r="C44" s="1695">
        <v>0</v>
      </c>
      <c r="D44" s="1695">
        <v>2441</v>
      </c>
      <c r="E44" s="1695">
        <v>2441</v>
      </c>
      <c r="F44" s="1695">
        <v>0</v>
      </c>
      <c r="G44" s="1694" t="s">
        <v>268</v>
      </c>
      <c r="H44" s="1693"/>
    </row>
    <row r="45" spans="1:8" s="1676" customFormat="1" ht="13.5" customHeight="1" x14ac:dyDescent="0.25">
      <c r="A45" s="1731" t="s">
        <v>1584</v>
      </c>
      <c r="B45" s="1695">
        <v>8</v>
      </c>
      <c r="C45" s="1695">
        <v>602</v>
      </c>
      <c r="D45" s="1695">
        <v>353</v>
      </c>
      <c r="E45" s="1695">
        <v>955</v>
      </c>
      <c r="F45" s="1695">
        <v>3811.9999999999995</v>
      </c>
      <c r="G45" s="1694">
        <f>+F45/C45</f>
        <v>6.3322259136212615</v>
      </c>
      <c r="H45" s="1693"/>
    </row>
    <row r="46" spans="1:8" ht="13.5" customHeight="1" x14ac:dyDescent="0.25">
      <c r="A46" s="1730" t="s">
        <v>1583</v>
      </c>
      <c r="B46" s="1698">
        <v>6</v>
      </c>
      <c r="C46" s="1698">
        <v>377</v>
      </c>
      <c r="D46" s="1698">
        <v>274</v>
      </c>
      <c r="E46" s="1698">
        <v>651</v>
      </c>
      <c r="F46" s="1698">
        <v>2404</v>
      </c>
      <c r="G46" s="1697">
        <f>+F46/C46</f>
        <v>6.3766578249336874</v>
      </c>
      <c r="H46" s="1696"/>
    </row>
    <row r="47" spans="1:8" ht="13.5" customHeight="1" x14ac:dyDescent="0.25">
      <c r="A47" s="1730" t="s">
        <v>1582</v>
      </c>
      <c r="B47" s="1698">
        <v>2</v>
      </c>
      <c r="C47" s="1698">
        <v>225</v>
      </c>
      <c r="D47" s="1698">
        <v>79</v>
      </c>
      <c r="E47" s="1698">
        <v>304</v>
      </c>
      <c r="F47" s="1698">
        <v>1408</v>
      </c>
      <c r="G47" s="1697">
        <f>+F47/C47</f>
        <v>6.2577777777777781</v>
      </c>
      <c r="H47" s="1696"/>
    </row>
    <row r="48" spans="1:8" s="1676" customFormat="1" ht="13.5" customHeight="1" x14ac:dyDescent="0.25">
      <c r="A48" s="1731" t="s">
        <v>1581</v>
      </c>
      <c r="B48" s="1695">
        <v>0</v>
      </c>
      <c r="C48" s="1695">
        <v>0</v>
      </c>
      <c r="D48" s="1695">
        <v>0</v>
      </c>
      <c r="E48" s="1695">
        <v>0</v>
      </c>
      <c r="F48" s="1695">
        <v>0</v>
      </c>
      <c r="G48" s="1694" t="s">
        <v>268</v>
      </c>
      <c r="H48" s="1693"/>
    </row>
    <row r="49" spans="1:8" s="1676" customFormat="1" ht="13.5" customHeight="1" x14ac:dyDescent="0.25">
      <c r="A49" s="1731" t="s">
        <v>1580</v>
      </c>
      <c r="B49" s="1695">
        <v>0</v>
      </c>
      <c r="C49" s="1695">
        <v>0</v>
      </c>
      <c r="D49" s="1695">
        <v>0</v>
      </c>
      <c r="E49" s="1695">
        <v>0</v>
      </c>
      <c r="F49" s="1695">
        <v>0</v>
      </c>
      <c r="G49" s="1694" t="s">
        <v>268</v>
      </c>
    </row>
    <row r="50" spans="1:8" s="1676" customFormat="1" ht="13.5" customHeight="1" x14ac:dyDescent="0.25">
      <c r="A50" s="1731" t="s">
        <v>1579</v>
      </c>
      <c r="B50" s="1695">
        <v>13</v>
      </c>
      <c r="C50" s="1695">
        <v>0</v>
      </c>
      <c r="D50" s="1695">
        <v>790</v>
      </c>
      <c r="E50" s="1695">
        <v>790</v>
      </c>
      <c r="F50" s="1695">
        <v>0</v>
      </c>
      <c r="G50" s="1694" t="s">
        <v>268</v>
      </c>
      <c r="H50" s="1693"/>
    </row>
    <row r="51" spans="1:8" s="1676" customFormat="1" ht="13.5" customHeight="1" x14ac:dyDescent="0.25">
      <c r="A51" s="1731" t="s">
        <v>1578</v>
      </c>
      <c r="B51" s="1695">
        <v>32</v>
      </c>
      <c r="C51" s="1695">
        <v>537</v>
      </c>
      <c r="D51" s="1695">
        <v>650</v>
      </c>
      <c r="E51" s="1695">
        <v>1187</v>
      </c>
      <c r="F51" s="1695">
        <v>1353</v>
      </c>
      <c r="G51" s="1694">
        <f>+F51/C51</f>
        <v>2.5195530726256985</v>
      </c>
      <c r="H51" s="1693"/>
    </row>
    <row r="52" spans="1:8" s="1676" customFormat="1" ht="15" customHeight="1" x14ac:dyDescent="0.25">
      <c r="A52" s="1731" t="s">
        <v>1577</v>
      </c>
      <c r="B52" s="1695">
        <v>5</v>
      </c>
      <c r="C52" s="1695">
        <v>1100</v>
      </c>
      <c r="D52" s="1695">
        <v>1125</v>
      </c>
      <c r="E52" s="1695">
        <v>2225</v>
      </c>
      <c r="F52" s="1695">
        <v>13570.999999999998</v>
      </c>
      <c r="G52" s="1694">
        <f>+F52/C52</f>
        <v>12.337272727272726</v>
      </c>
      <c r="H52" s="1693"/>
    </row>
    <row r="53" spans="1:8" ht="10.5" customHeight="1" thickBot="1" x14ac:dyDescent="0.3">
      <c r="A53" s="1692"/>
      <c r="B53" s="1691" t="s">
        <v>264</v>
      </c>
      <c r="C53" s="1691" t="s">
        <v>264</v>
      </c>
      <c r="D53" s="1691" t="s">
        <v>264</v>
      </c>
      <c r="E53" s="1691" t="s">
        <v>264</v>
      </c>
      <c r="F53" s="1691" t="s">
        <v>264</v>
      </c>
      <c r="G53" s="1691" t="s">
        <v>264</v>
      </c>
    </row>
    <row r="54" spans="1:8" s="1389" customFormat="1" ht="13.5" customHeight="1" thickTop="1" x14ac:dyDescent="0.25">
      <c r="A54" s="2323" t="s">
        <v>1548</v>
      </c>
      <c r="B54" s="2323"/>
      <c r="C54" s="2323"/>
      <c r="D54" s="2323"/>
      <c r="E54" s="2323"/>
      <c r="F54" s="1690"/>
      <c r="G54" s="1690"/>
    </row>
    <row r="55" spans="1:8" ht="7.5" customHeight="1" x14ac:dyDescent="0.25">
      <c r="A55" s="1689"/>
      <c r="B55" s="1688"/>
      <c r="C55" s="1688"/>
      <c r="D55" s="1688"/>
      <c r="E55" s="1688"/>
      <c r="F55" s="1688"/>
      <c r="G55" s="1688"/>
    </row>
    <row r="56" spans="1:8" ht="13.5" x14ac:dyDescent="0.25">
      <c r="A56" s="1414" t="s">
        <v>280</v>
      </c>
      <c r="B56" s="1687"/>
      <c r="C56" s="1687"/>
      <c r="D56" s="1687"/>
      <c r="E56" s="1687"/>
      <c r="F56" s="1687"/>
      <c r="G56" s="1687"/>
    </row>
    <row r="57" spans="1:8" x14ac:dyDescent="0.25">
      <c r="A57" s="1645" t="s">
        <v>1537</v>
      </c>
      <c r="B57" s="1673"/>
      <c r="C57" s="1673"/>
      <c r="D57" s="1673"/>
      <c r="E57" s="1673"/>
      <c r="F57" s="1673"/>
      <c r="G57" s="1673"/>
    </row>
    <row r="58" spans="1:8" x14ac:dyDescent="0.25">
      <c r="A58" s="1645" t="s">
        <v>1536</v>
      </c>
      <c r="B58" s="1673"/>
      <c r="C58" s="1673"/>
      <c r="D58" s="1673"/>
      <c r="E58" s="1673"/>
      <c r="F58" s="1673"/>
      <c r="G58" s="1673"/>
    </row>
    <row r="59" spans="1:8" x14ac:dyDescent="0.25">
      <c r="A59" s="1645" t="s">
        <v>1535</v>
      </c>
      <c r="B59" s="1673"/>
      <c r="C59" s="1673"/>
      <c r="D59" s="1673"/>
      <c r="E59" s="1673"/>
      <c r="F59" s="1673"/>
      <c r="G59" s="1673"/>
    </row>
    <row r="60" spans="1:8" x14ac:dyDescent="0.25">
      <c r="A60" s="1645" t="s">
        <v>1534</v>
      </c>
      <c r="B60" s="1673"/>
      <c r="C60" s="1673"/>
      <c r="D60" s="1673"/>
      <c r="E60" s="1673"/>
      <c r="F60" s="1673"/>
      <c r="G60" s="1673"/>
    </row>
    <row r="61" spans="1:8" x14ac:dyDescent="0.25">
      <c r="A61" s="1645" t="s">
        <v>1533</v>
      </c>
      <c r="B61" s="1673"/>
      <c r="C61" s="1673"/>
      <c r="D61" s="1673"/>
      <c r="E61" s="1673"/>
      <c r="F61" s="1673"/>
      <c r="G61" s="1673"/>
    </row>
    <row r="62" spans="1:8" x14ac:dyDescent="0.25">
      <c r="A62" s="1645" t="s">
        <v>1532</v>
      </c>
      <c r="B62" s="1673"/>
      <c r="C62" s="1673"/>
      <c r="D62" s="1673"/>
      <c r="E62" s="1673"/>
      <c r="F62" s="1673"/>
      <c r="G62" s="1673"/>
    </row>
    <row r="63" spans="1:8" ht="7.5" customHeight="1" x14ac:dyDescent="0.25">
      <c r="A63" s="1645"/>
      <c r="B63" s="1673"/>
      <c r="C63" s="1673"/>
      <c r="D63" s="1673"/>
      <c r="E63" s="1673"/>
      <c r="F63" s="1673"/>
      <c r="G63" s="1673"/>
    </row>
    <row r="64" spans="1:8" x14ac:dyDescent="0.25">
      <c r="A64" s="1645" t="s">
        <v>1613</v>
      </c>
      <c r="B64" s="1673"/>
      <c r="C64" s="1673"/>
      <c r="D64" s="1673"/>
      <c r="E64" s="1673"/>
      <c r="F64" s="1673"/>
      <c r="G64" s="1673"/>
    </row>
    <row r="65" spans="1:7" x14ac:dyDescent="0.25">
      <c r="A65" s="1645" t="s">
        <v>1612</v>
      </c>
      <c r="B65" s="1673"/>
      <c r="C65" s="1673"/>
      <c r="D65" s="1673"/>
      <c r="E65" s="1673"/>
      <c r="F65" s="1673"/>
      <c r="G65" s="1673"/>
    </row>
    <row r="66" spans="1:7" x14ac:dyDescent="0.25">
      <c r="A66" s="1645" t="s">
        <v>1611</v>
      </c>
      <c r="B66" s="1673"/>
      <c r="C66" s="1673"/>
      <c r="D66" s="1673"/>
      <c r="E66" s="1673"/>
      <c r="F66" s="1673"/>
      <c r="G66" s="1673"/>
    </row>
    <row r="67" spans="1:7" x14ac:dyDescent="0.25">
      <c r="A67" s="1645" t="s">
        <v>1610</v>
      </c>
      <c r="B67" s="1673"/>
      <c r="C67" s="1673"/>
      <c r="D67" s="1673"/>
      <c r="E67" s="1673"/>
      <c r="F67" s="1673"/>
      <c r="G67" s="1673"/>
    </row>
    <row r="68" spans="1:7" x14ac:dyDescent="0.25">
      <c r="A68" s="1645" t="s">
        <v>1609</v>
      </c>
      <c r="B68" s="1673"/>
      <c r="C68" s="1673"/>
      <c r="D68" s="1673"/>
      <c r="E68" s="1673"/>
      <c r="F68" s="1673"/>
      <c r="G68" s="1673"/>
    </row>
    <row r="69" spans="1:7" x14ac:dyDescent="0.25">
      <c r="A69" s="1645" t="s">
        <v>1608</v>
      </c>
      <c r="B69" s="1673"/>
      <c r="C69" s="1673"/>
      <c r="D69" s="1673"/>
      <c r="E69" s="1673"/>
      <c r="F69" s="1673"/>
      <c r="G69" s="1673"/>
    </row>
    <row r="70" spans="1:7" x14ac:dyDescent="0.25">
      <c r="A70" s="1645" t="s">
        <v>1607</v>
      </c>
      <c r="B70" s="1673"/>
      <c r="C70" s="1673"/>
      <c r="D70" s="1673"/>
      <c r="E70" s="1673"/>
      <c r="F70" s="1673"/>
      <c r="G70" s="1673"/>
    </row>
    <row r="71" spans="1:7" x14ac:dyDescent="0.25">
      <c r="A71" s="1645" t="s">
        <v>1606</v>
      </c>
      <c r="B71" s="1673"/>
      <c r="C71" s="1673"/>
      <c r="D71" s="1673"/>
      <c r="E71" s="1673"/>
      <c r="F71" s="1673"/>
      <c r="G71" s="1673"/>
    </row>
    <row r="72" spans="1:7" ht="7.5" customHeight="1" x14ac:dyDescent="0.25">
      <c r="A72" s="1645"/>
      <c r="B72" s="1673"/>
      <c r="C72" s="1673"/>
      <c r="D72" s="1673"/>
      <c r="E72" s="1673"/>
      <c r="F72" s="1673"/>
      <c r="G72" s="1673"/>
    </row>
    <row r="73" spans="1:7" x14ac:dyDescent="0.25">
      <c r="A73" s="1645" t="s">
        <v>1605</v>
      </c>
      <c r="B73" s="1673"/>
      <c r="C73" s="1673"/>
      <c r="D73" s="1673"/>
      <c r="E73" s="1673"/>
      <c r="F73" s="1673"/>
      <c r="G73" s="1673"/>
    </row>
    <row r="74" spans="1:7" x14ac:dyDescent="0.25">
      <c r="A74" s="1645" t="s">
        <v>1604</v>
      </c>
      <c r="B74" s="1673"/>
      <c r="C74" s="1673"/>
      <c r="D74" s="1673"/>
      <c r="E74" s="1673"/>
      <c r="F74" s="1673"/>
      <c r="G74" s="1673"/>
    </row>
    <row r="75" spans="1:7" x14ac:dyDescent="0.25">
      <c r="A75" s="1645" t="s">
        <v>1603</v>
      </c>
      <c r="B75" s="1673"/>
      <c r="C75" s="1673"/>
      <c r="D75" s="1673"/>
      <c r="E75" s="1673"/>
      <c r="F75" s="1673"/>
      <c r="G75" s="1673"/>
    </row>
    <row r="76" spans="1:7" x14ac:dyDescent="0.25">
      <c r="A76" s="1645" t="s">
        <v>1602</v>
      </c>
      <c r="B76" s="1673"/>
      <c r="C76" s="1673"/>
      <c r="D76" s="1673"/>
      <c r="E76" s="1673"/>
      <c r="F76" s="1673"/>
      <c r="G76" s="1673"/>
    </row>
    <row r="77" spans="1:7" x14ac:dyDescent="0.25">
      <c r="B77" s="1673"/>
      <c r="C77" s="1673"/>
      <c r="D77" s="1673"/>
      <c r="E77" s="1673"/>
      <c r="F77" s="1673"/>
      <c r="G77" s="1673"/>
    </row>
    <row r="78" spans="1:7" x14ac:dyDescent="0.25">
      <c r="B78" s="1673"/>
      <c r="C78" s="1673"/>
      <c r="D78" s="1673"/>
      <c r="E78" s="1673"/>
      <c r="F78" s="1673"/>
      <c r="G78" s="1673"/>
    </row>
    <row r="79" spans="1:7" x14ac:dyDescent="0.25">
      <c r="B79" s="1673"/>
      <c r="C79" s="1673"/>
      <c r="D79" s="1673"/>
      <c r="E79" s="1673"/>
      <c r="F79" s="1673"/>
      <c r="G79" s="1673"/>
    </row>
    <row r="80" spans="1:7" x14ac:dyDescent="0.25">
      <c r="B80" s="1673"/>
      <c r="C80" s="1673"/>
      <c r="D80" s="1673"/>
      <c r="E80" s="1673"/>
      <c r="F80" s="1673"/>
      <c r="G80" s="1673"/>
    </row>
    <row r="81" spans="2:7" x14ac:dyDescent="0.25">
      <c r="B81" s="1673"/>
      <c r="C81" s="1673"/>
      <c r="D81" s="1673"/>
      <c r="E81" s="1673"/>
      <c r="F81" s="1673"/>
      <c r="G81" s="1673"/>
    </row>
    <row r="82" spans="2:7" x14ac:dyDescent="0.25">
      <c r="B82" s="1673"/>
      <c r="C82" s="1673"/>
      <c r="D82" s="1673"/>
      <c r="E82" s="1673"/>
      <c r="F82" s="1673"/>
      <c r="G82" s="1673"/>
    </row>
    <row r="83" spans="2:7" x14ac:dyDescent="0.25">
      <c r="B83" s="1673"/>
      <c r="C83" s="1673"/>
      <c r="D83" s="1673"/>
      <c r="E83" s="1673"/>
      <c r="F83" s="1673"/>
      <c r="G83" s="1673"/>
    </row>
    <row r="84" spans="2:7" x14ac:dyDescent="0.25">
      <c r="B84" s="1673"/>
      <c r="C84" s="1673"/>
      <c r="D84" s="1673"/>
      <c r="E84" s="1673"/>
      <c r="F84" s="1673"/>
      <c r="G84" s="1673"/>
    </row>
    <row r="85" spans="2:7" x14ac:dyDescent="0.25">
      <c r="B85" s="1673"/>
      <c r="C85" s="1673"/>
      <c r="D85" s="1673"/>
      <c r="E85" s="1673"/>
      <c r="F85" s="1673"/>
      <c r="G85" s="1673"/>
    </row>
    <row r="86" spans="2:7" x14ac:dyDescent="0.25">
      <c r="B86" s="1673"/>
      <c r="C86" s="1673"/>
      <c r="D86" s="1673"/>
      <c r="E86" s="1673"/>
      <c r="F86" s="1673"/>
      <c r="G86" s="1673"/>
    </row>
    <row r="87" spans="2:7" x14ac:dyDescent="0.25">
      <c r="B87" s="1673"/>
      <c r="C87" s="1673"/>
      <c r="D87" s="1673"/>
      <c r="E87" s="1673"/>
      <c r="F87" s="1673"/>
      <c r="G87" s="1673"/>
    </row>
    <row r="88" spans="2:7" x14ac:dyDescent="0.25">
      <c r="B88" s="1673"/>
      <c r="C88" s="1673"/>
      <c r="D88" s="1673"/>
      <c r="E88" s="1673"/>
      <c r="F88" s="1673"/>
      <c r="G88" s="1673"/>
    </row>
    <row r="89" spans="2:7" x14ac:dyDescent="0.25">
      <c r="B89" s="1673"/>
      <c r="C89" s="1673"/>
      <c r="D89" s="1673"/>
      <c r="E89" s="1673"/>
      <c r="F89" s="1673"/>
      <c r="G89" s="1673"/>
    </row>
    <row r="90" spans="2:7" x14ac:dyDescent="0.25">
      <c r="B90" s="1673"/>
      <c r="C90" s="1673"/>
      <c r="D90" s="1673"/>
      <c r="E90" s="1673"/>
      <c r="F90" s="1673"/>
      <c r="G90" s="1673"/>
    </row>
    <row r="91" spans="2:7" x14ac:dyDescent="0.25">
      <c r="B91" s="1673"/>
      <c r="C91" s="1673"/>
      <c r="D91" s="1673"/>
      <c r="E91" s="1673"/>
      <c r="F91" s="1673"/>
      <c r="G91" s="1673"/>
    </row>
    <row r="92" spans="2:7" x14ac:dyDescent="0.25">
      <c r="B92" s="1673"/>
      <c r="C92" s="1673"/>
      <c r="D92" s="1673"/>
      <c r="E92" s="1673"/>
      <c r="F92" s="1673"/>
      <c r="G92" s="1673"/>
    </row>
    <row r="93" spans="2:7" x14ac:dyDescent="0.25">
      <c r="B93" s="1673"/>
      <c r="C93" s="1673"/>
      <c r="D93" s="1673"/>
      <c r="E93" s="1673"/>
      <c r="F93" s="1673"/>
      <c r="G93" s="1673"/>
    </row>
    <row r="94" spans="2:7" x14ac:dyDescent="0.25">
      <c r="B94" s="1673"/>
      <c r="C94" s="1673"/>
      <c r="D94" s="1673"/>
      <c r="E94" s="1673"/>
      <c r="F94" s="1673"/>
      <c r="G94" s="1673"/>
    </row>
    <row r="95" spans="2:7" x14ac:dyDescent="0.25">
      <c r="B95" s="1673"/>
      <c r="C95" s="1673"/>
      <c r="D95" s="1673"/>
      <c r="E95" s="1673"/>
      <c r="F95" s="1673"/>
      <c r="G95" s="1673"/>
    </row>
    <row r="96" spans="2:7" x14ac:dyDescent="0.25">
      <c r="B96" s="1673"/>
      <c r="C96" s="1673"/>
      <c r="D96" s="1673"/>
      <c r="E96" s="1673"/>
      <c r="F96" s="1673"/>
      <c r="G96" s="1673"/>
    </row>
    <row r="97" spans="2:7" x14ac:dyDescent="0.25">
      <c r="B97" s="1673"/>
      <c r="C97" s="1673"/>
      <c r="D97" s="1673"/>
      <c r="E97" s="1673"/>
      <c r="F97" s="1673"/>
      <c r="G97" s="1673"/>
    </row>
    <row r="98" spans="2:7" x14ac:dyDescent="0.25">
      <c r="B98" s="1673"/>
      <c r="C98" s="1673"/>
      <c r="D98" s="1673"/>
      <c r="E98" s="1673"/>
      <c r="F98" s="1673"/>
      <c r="G98" s="1673"/>
    </row>
    <row r="99" spans="2:7" x14ac:dyDescent="0.25">
      <c r="B99" s="1673"/>
      <c r="C99" s="1673"/>
      <c r="D99" s="1673"/>
      <c r="E99" s="1673"/>
      <c r="F99" s="1673"/>
      <c r="G99" s="1673"/>
    </row>
    <row r="100" spans="2:7" x14ac:dyDescent="0.25">
      <c r="B100" s="1673"/>
      <c r="C100" s="1673"/>
      <c r="D100" s="1673"/>
      <c r="E100" s="1673"/>
      <c r="F100" s="1673"/>
      <c r="G100" s="1673"/>
    </row>
    <row r="101" spans="2:7" x14ac:dyDescent="0.25">
      <c r="B101" s="1673"/>
      <c r="C101" s="1673"/>
      <c r="D101" s="1673"/>
      <c r="E101" s="1673"/>
      <c r="F101" s="1673"/>
      <c r="G101" s="1673"/>
    </row>
    <row r="102" spans="2:7" x14ac:dyDescent="0.25">
      <c r="B102" s="1673"/>
      <c r="C102" s="1673"/>
      <c r="D102" s="1673"/>
      <c r="E102" s="1673"/>
      <c r="F102" s="1673"/>
      <c r="G102" s="1673"/>
    </row>
  </sheetData>
  <mergeCells count="12">
    <mergeCell ref="A54:E54"/>
    <mergeCell ref="A2:G2"/>
    <mergeCell ref="A3:G3"/>
    <mergeCell ref="B5:B9"/>
    <mergeCell ref="C5:C9"/>
    <mergeCell ref="D5:D9"/>
    <mergeCell ref="F5:F9"/>
    <mergeCell ref="G5:G9"/>
    <mergeCell ref="E5:E9"/>
    <mergeCell ref="A5:A10"/>
    <mergeCell ref="B10:E10"/>
    <mergeCell ref="F10:G10"/>
  </mergeCells>
  <hyperlinks>
    <hyperlink ref="A57" r:id="rId1" display="http://www.ine.pt/xurl/ind/0007575" xr:uid="{03FFE615-1157-4705-8358-DB74EA88291B}"/>
    <hyperlink ref="A58" r:id="rId2" display="http://www.ine.pt/xurl/ind/0007576" xr:uid="{5015BDEB-8E18-4C78-B97C-EC836BC754F4}"/>
    <hyperlink ref="A59" r:id="rId3" display="http://www.ine.pt/xurl/ind/0007577" xr:uid="{96923334-2809-4547-AAFA-3D959D880BBE}"/>
    <hyperlink ref="A60" r:id="rId4" display="http://www.ine.pt/xurl/ind/0007578" xr:uid="{37ECD2AB-2089-4A55-BF44-20AF564F7BF1}"/>
    <hyperlink ref="A61" r:id="rId5" display="http://www.ine.pt/xurl/ind/0007579" xr:uid="{1F61F92A-6495-4460-AEC2-44F563B4B6C1}"/>
    <hyperlink ref="A62" r:id="rId6" display="https://www.ine.pt/xportal/xmain?xpid=INE&amp;xpgid=ine_indicadores&amp;indOcorrCod=0010312&amp;xlang=pt&amp;contexto=bd&amp;selTab=tab2" xr:uid="{8E014163-32D1-4439-A11F-6FED4FE74AB0}"/>
    <hyperlink ref="A64" r:id="rId7" display="http://www.ine.pt/xurl/ind/0005420" xr:uid="{D7288659-3EAA-4B56-A5C6-A59C1D87936D}"/>
    <hyperlink ref="A65" r:id="rId8" display="http://www.ine.pt/xurl/ind/0005422" xr:uid="{00731701-4789-4943-ACC3-27A7014ADEF7}"/>
    <hyperlink ref="A66" r:id="rId9" display="http://www.ine.pt/xurl/ind/0005426" xr:uid="{BB1BD5A3-544B-482B-AC8C-E7A1C0CDA5E5}"/>
    <hyperlink ref="A67" r:id="rId10" display="http://www.ine.pt/xurl/ind/0005429" xr:uid="{16EF7291-490E-4BB4-8342-AC105B565A21}"/>
    <hyperlink ref="A68" r:id="rId11" display="http://www.ine.pt/xurl/ind/0005418" xr:uid="{BF463501-7BE2-452D-80E9-227C6A9AFC57}"/>
    <hyperlink ref="A69" r:id="rId12" display="http://www.ine.pt/xurl/ind/0005423" xr:uid="{070710A6-D91A-4A5E-9410-B43747962D4A}"/>
    <hyperlink ref="A70" r:id="rId13" display="http://www.ine.pt/xurl/ind/0005427" xr:uid="{14070615-998A-408D-B6B5-D4D59A62DA9F}"/>
    <hyperlink ref="A71" r:id="rId14" display="http://www.ine.pt/xurl/ind/0005430" xr:uid="{10C46542-7027-45B8-A476-5DCE30FF254C}"/>
    <hyperlink ref="A73" r:id="rId15" display="http://www.ine.pt/xurl/ind/0005419" xr:uid="{957E1334-5784-4F7F-83E4-5A22D02C9E3A}"/>
    <hyperlink ref="A74" r:id="rId16" display="http://www.ine.pt/xurl/ind/0005424" xr:uid="{32B370CF-7065-4439-BCB6-A31BCA6D9BFE}"/>
    <hyperlink ref="A75" r:id="rId17" display="http://www.ine.pt/xurl/ind/0005428" xr:uid="{A82F9EF6-F657-473B-A1FF-0C0BCBDD33AA}"/>
    <hyperlink ref="A76" r:id="rId18" display="http://www.ine.pt/xurl/ind/0005431" xr:uid="{5CD8998C-25FE-4E1C-B367-4D65AB98017E}"/>
    <hyperlink ref="A1" location="Índice!A1" display="Voltar ao índice" xr:uid="{8968095E-CE27-4370-BBA2-7B70087D09E1}"/>
  </hyperlinks>
  <printOptions gridLinesSet="0"/>
  <pageMargins left="0.78740157480314965" right="0.78740157480314965" top="1.1811023622047243" bottom="0.78740157480314965" header="0" footer="0"/>
  <pageSetup paperSize="9" scale="70" orientation="portrait" horizontalDpi="300" verticalDpi="300" r:id="rId19"/>
  <headerFooter alignWithMargins="0"/>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07BDC0-B0D9-4C07-A409-51C1BF699AA9}">
  <dimension ref="A1:AG101"/>
  <sheetViews>
    <sheetView showGridLines="0" zoomScaleNormal="100" zoomScaleSheetLayoutView="100" workbookViewId="0">
      <selection activeCell="A2" sqref="A2"/>
    </sheetView>
  </sheetViews>
  <sheetFormatPr defaultColWidth="7.85546875" defaultRowHeight="12.75" x14ac:dyDescent="0.25"/>
  <cols>
    <col min="1" max="1" width="37.140625" style="1487" customWidth="1"/>
    <col min="2" max="2" width="12.42578125" style="1487" customWidth="1"/>
    <col min="3" max="3" width="14.28515625" style="1487" customWidth="1"/>
    <col min="4" max="4" width="15.5703125" style="1487" customWidth="1"/>
    <col min="5" max="5" width="13.7109375" style="1487" customWidth="1"/>
    <col min="6" max="6" width="12.42578125" style="1487" customWidth="1"/>
    <col min="7" max="7" width="13.140625" style="1487" customWidth="1"/>
    <col min="8" max="8" width="9.7109375" style="1487" customWidth="1"/>
    <col min="9" max="18" width="7.42578125" style="1487" customWidth="1"/>
    <col min="19" max="16384" width="7.85546875" style="1487"/>
  </cols>
  <sheetData>
    <row r="1" spans="1:33" ht="15" customHeight="1" x14ac:dyDescent="0.25">
      <c r="A1" s="2027" t="s">
        <v>1926</v>
      </c>
    </row>
    <row r="2" spans="1:33" s="1683" customFormat="1" ht="15" customHeight="1" x14ac:dyDescent="0.25">
      <c r="A2" s="2244" t="s">
        <v>1618</v>
      </c>
      <c r="B2" s="2244"/>
      <c r="C2" s="2244"/>
      <c r="D2" s="2244"/>
      <c r="E2" s="2244"/>
      <c r="F2" s="2244"/>
      <c r="G2" s="2244"/>
    </row>
    <row r="3" spans="1:33" s="1682" customFormat="1" ht="33" customHeight="1" x14ac:dyDescent="0.25">
      <c r="A3" s="2329" t="s">
        <v>1617</v>
      </c>
      <c r="B3" s="2329"/>
      <c r="C3" s="2329"/>
      <c r="D3" s="2329"/>
      <c r="E3" s="2329"/>
      <c r="F3" s="2329"/>
      <c r="G3" s="2329"/>
    </row>
    <row r="4" spans="1:33" ht="15" customHeight="1" x14ac:dyDescent="0.25">
      <c r="A4" s="1708">
        <v>2020</v>
      </c>
      <c r="B4" s="1253"/>
      <c r="C4" s="1253"/>
      <c r="D4" s="1253"/>
      <c r="E4" s="1253"/>
      <c r="F4" s="1253"/>
      <c r="G4" s="1253"/>
      <c r="H4" s="1414"/>
      <c r="I4" s="1414"/>
      <c r="J4" s="1414"/>
      <c r="K4" s="1414"/>
      <c r="L4" s="1414"/>
      <c r="M4" s="1414"/>
      <c r="N4" s="1414"/>
      <c r="O4" s="1414"/>
      <c r="P4" s="1414"/>
      <c r="Q4" s="1414"/>
      <c r="R4" s="1414"/>
      <c r="S4" s="1414"/>
      <c r="T4" s="1414"/>
      <c r="U4" s="1414"/>
      <c r="V4" s="1414"/>
      <c r="W4" s="1414"/>
      <c r="X4" s="1414"/>
      <c r="Y4" s="1414"/>
      <c r="Z4" s="1414"/>
      <c r="AA4" s="1414"/>
      <c r="AB4" s="1414"/>
      <c r="AC4" s="1414"/>
      <c r="AD4" s="1414"/>
      <c r="AE4" s="1414"/>
      <c r="AF4" s="1414"/>
      <c r="AG4" s="1414"/>
    </row>
    <row r="5" spans="1:33" ht="10.5" customHeight="1" x14ac:dyDescent="0.25">
      <c r="A5" s="2333" t="s">
        <v>1592</v>
      </c>
      <c r="B5" s="2330" t="s">
        <v>1554</v>
      </c>
      <c r="C5" s="2331" t="s">
        <v>1553</v>
      </c>
      <c r="D5" s="2331" t="s">
        <v>1552</v>
      </c>
      <c r="E5" s="2331" t="s">
        <v>1551</v>
      </c>
      <c r="F5" s="2331" t="s">
        <v>1550</v>
      </c>
      <c r="G5" s="2331" t="s">
        <v>1549</v>
      </c>
      <c r="H5" s="1414"/>
      <c r="I5" s="1414"/>
      <c r="J5" s="1414"/>
      <c r="K5" s="1414"/>
      <c r="L5" s="1414"/>
      <c r="M5" s="1414"/>
      <c r="N5" s="1414"/>
      <c r="O5" s="1414"/>
      <c r="P5" s="1414"/>
      <c r="Q5" s="1414"/>
      <c r="R5" s="1414"/>
      <c r="S5" s="1414"/>
      <c r="T5" s="1414"/>
      <c r="U5" s="1414"/>
      <c r="V5" s="1414"/>
      <c r="W5" s="1414"/>
      <c r="X5" s="1414"/>
      <c r="Y5" s="1414"/>
      <c r="Z5" s="1414"/>
      <c r="AA5" s="1414"/>
      <c r="AB5" s="1414"/>
      <c r="AC5" s="1414"/>
      <c r="AD5" s="1414"/>
      <c r="AE5" s="1414"/>
      <c r="AF5" s="1414"/>
      <c r="AG5" s="1414"/>
    </row>
    <row r="6" spans="1:33" ht="10.5" customHeight="1" x14ac:dyDescent="0.25">
      <c r="A6" s="2333"/>
      <c r="B6" s="2330"/>
      <c r="C6" s="2331"/>
      <c r="D6" s="2331"/>
      <c r="E6" s="2331"/>
      <c r="F6" s="2331"/>
      <c r="G6" s="2331"/>
      <c r="H6" s="1414"/>
      <c r="I6" s="1414"/>
      <c r="J6" s="1414"/>
      <c r="K6" s="1414"/>
      <c r="L6" s="1414"/>
      <c r="M6" s="1414"/>
      <c r="N6" s="1414"/>
      <c r="O6" s="1414"/>
      <c r="P6" s="1414"/>
      <c r="Q6" s="1414"/>
      <c r="R6" s="1414"/>
      <c r="S6" s="1414"/>
      <c r="T6" s="1414"/>
      <c r="U6" s="1414"/>
      <c r="V6" s="1414"/>
      <c r="W6" s="1414"/>
      <c r="X6" s="1414"/>
      <c r="Y6" s="1414"/>
      <c r="Z6" s="1414"/>
      <c r="AA6" s="1414"/>
      <c r="AB6" s="1414"/>
      <c r="AC6" s="1414"/>
      <c r="AD6" s="1414"/>
      <c r="AE6" s="1414"/>
      <c r="AF6" s="1414"/>
      <c r="AG6" s="1414"/>
    </row>
    <row r="7" spans="1:33" ht="10.5" customHeight="1" x14ac:dyDescent="0.25">
      <c r="A7" s="2333"/>
      <c r="B7" s="2330"/>
      <c r="C7" s="2331"/>
      <c r="D7" s="2331"/>
      <c r="E7" s="2331"/>
      <c r="F7" s="2331"/>
      <c r="G7" s="2331"/>
      <c r="H7" s="1414"/>
      <c r="I7" s="1414"/>
      <c r="J7" s="1414"/>
      <c r="K7" s="1414"/>
      <c r="L7" s="1414"/>
      <c r="M7" s="1414"/>
      <c r="N7" s="1414"/>
      <c r="O7" s="1414"/>
      <c r="P7" s="1414"/>
      <c r="Q7" s="1414"/>
      <c r="R7" s="1414"/>
      <c r="S7" s="1414"/>
      <c r="T7" s="1414"/>
      <c r="U7" s="1414"/>
      <c r="V7" s="1414"/>
      <c r="W7" s="1414"/>
      <c r="X7" s="1414"/>
      <c r="Y7" s="1414"/>
      <c r="Z7" s="1414"/>
      <c r="AA7" s="1414"/>
      <c r="AB7" s="1414"/>
      <c r="AC7" s="1414"/>
      <c r="AD7" s="1414"/>
      <c r="AE7" s="1414"/>
      <c r="AF7" s="1414"/>
      <c r="AG7" s="1414"/>
    </row>
    <row r="8" spans="1:33" ht="10.5" customHeight="1" x14ac:dyDescent="0.25">
      <c r="A8" s="2333"/>
      <c r="B8" s="2330"/>
      <c r="C8" s="2331"/>
      <c r="D8" s="2332"/>
      <c r="E8" s="2332"/>
      <c r="F8" s="2331"/>
      <c r="G8" s="2331"/>
      <c r="H8" s="1414"/>
      <c r="I8" s="1414"/>
      <c r="J8" s="1414"/>
      <c r="K8" s="1414"/>
      <c r="L8" s="1414"/>
      <c r="M8" s="1414"/>
      <c r="N8" s="1414"/>
      <c r="O8" s="1414"/>
      <c r="P8" s="1414"/>
      <c r="Q8" s="1414"/>
      <c r="R8" s="1414"/>
      <c r="S8" s="1414"/>
      <c r="T8" s="1414"/>
      <c r="U8" s="1414"/>
      <c r="V8" s="1414"/>
      <c r="W8" s="1414"/>
      <c r="X8" s="1414"/>
      <c r="Y8" s="1414"/>
      <c r="Z8" s="1414"/>
      <c r="AA8" s="1414"/>
      <c r="AB8" s="1414"/>
      <c r="AC8" s="1414"/>
      <c r="AD8" s="1414"/>
      <c r="AE8" s="1414"/>
      <c r="AF8" s="1414"/>
      <c r="AG8" s="1414"/>
    </row>
    <row r="9" spans="1:33" ht="24" customHeight="1" x14ac:dyDescent="0.25">
      <c r="A9" s="2333"/>
      <c r="B9" s="2330"/>
      <c r="C9" s="2331"/>
      <c r="D9" s="2332"/>
      <c r="E9" s="2332"/>
      <c r="F9" s="2331"/>
      <c r="G9" s="2331"/>
      <c r="H9" s="1414"/>
      <c r="I9" s="1414"/>
      <c r="J9" s="1414"/>
      <c r="K9" s="1414"/>
      <c r="L9" s="1414"/>
      <c r="M9" s="1414"/>
      <c r="N9" s="1414"/>
      <c r="O9" s="1414"/>
      <c r="P9" s="1414"/>
      <c r="Q9" s="1414"/>
      <c r="R9" s="1414"/>
      <c r="S9" s="1414"/>
      <c r="T9" s="1414"/>
      <c r="U9" s="1414"/>
      <c r="V9" s="1414"/>
      <c r="W9" s="1414"/>
      <c r="X9" s="1414"/>
      <c r="Y9" s="1414"/>
      <c r="Z9" s="1414"/>
      <c r="AA9" s="1414"/>
      <c r="AB9" s="1414"/>
      <c r="AC9" s="1414"/>
      <c r="AD9" s="1414"/>
      <c r="AE9" s="1414"/>
      <c r="AF9" s="1414"/>
      <c r="AG9" s="1414"/>
    </row>
    <row r="10" spans="1:33" ht="10.5" customHeight="1" x14ac:dyDescent="0.25">
      <c r="A10" s="2333"/>
      <c r="B10" s="2333" t="s">
        <v>49</v>
      </c>
      <c r="C10" s="2333"/>
      <c r="D10" s="2333"/>
      <c r="E10" s="2333"/>
      <c r="F10" s="2334" t="s">
        <v>1499</v>
      </c>
      <c r="G10" s="2334"/>
      <c r="H10" s="1414"/>
      <c r="I10" s="1414"/>
      <c r="J10" s="1414"/>
      <c r="K10" s="1414"/>
      <c r="L10" s="1414"/>
      <c r="M10" s="1414"/>
      <c r="N10" s="1414"/>
      <c r="O10" s="1414"/>
      <c r="P10" s="1414"/>
      <c r="Q10" s="1414"/>
      <c r="R10" s="1414"/>
      <c r="S10" s="1414"/>
      <c r="T10" s="1414"/>
      <c r="U10" s="1414"/>
      <c r="V10" s="1414"/>
      <c r="W10" s="1414"/>
      <c r="X10" s="1414"/>
      <c r="Y10" s="1414"/>
      <c r="Z10" s="1414"/>
      <c r="AA10" s="1414"/>
      <c r="AB10" s="1414"/>
      <c r="AC10" s="1414"/>
      <c r="AD10" s="1414"/>
      <c r="AE10" s="1414"/>
      <c r="AF10" s="1414"/>
      <c r="AG10" s="1414"/>
    </row>
    <row r="11" spans="1:33" ht="7.5" customHeight="1" x14ac:dyDescent="0.25">
      <c r="A11" s="1253"/>
      <c r="B11" s="1706"/>
      <c r="C11" s="1705"/>
      <c r="D11" s="1705"/>
      <c r="E11" s="1705"/>
      <c r="F11" s="1705"/>
      <c r="G11" s="1705"/>
    </row>
    <row r="12" spans="1:33" s="1676" customFormat="1" ht="16.5" customHeight="1" x14ac:dyDescent="0.25">
      <c r="A12" s="1204" t="s">
        <v>1586</v>
      </c>
      <c r="B12" s="1695">
        <f>SUM(B14:B31)-B16-B24</f>
        <v>5508</v>
      </c>
      <c r="C12" s="1695">
        <f>SUM(C14:C31)-C16-C24</f>
        <v>344409.99999999994</v>
      </c>
      <c r="D12" s="1695">
        <f>SUM(D14:D31)-D16-D24</f>
        <v>397494.00000000012</v>
      </c>
      <c r="E12" s="1695">
        <f>SUM(E14:E31)-E16-E24</f>
        <v>741904</v>
      </c>
      <c r="F12" s="1695">
        <f>SUM(F14:F31)-F16-F24</f>
        <v>4454705</v>
      </c>
      <c r="G12" s="1694">
        <f>+F12/C12</f>
        <v>12.934307946923727</v>
      </c>
      <c r="I12" s="1680"/>
    </row>
    <row r="13" spans="1:33" ht="8.25" customHeight="1" x14ac:dyDescent="0.25">
      <c r="A13" s="1414"/>
      <c r="B13" s="1696"/>
      <c r="C13" s="1696"/>
      <c r="D13" s="1696"/>
      <c r="E13" s="1696"/>
      <c r="F13" s="1696"/>
      <c r="G13" s="1694"/>
      <c r="I13" s="1680"/>
    </row>
    <row r="14" spans="1:33" s="1676" customFormat="1" ht="13.5" customHeight="1" x14ac:dyDescent="0.25">
      <c r="A14" s="1204" t="s">
        <v>1575</v>
      </c>
      <c r="B14" s="1707">
        <v>2579.0000000000005</v>
      </c>
      <c r="C14" s="1707">
        <v>187910</v>
      </c>
      <c r="D14" s="1707">
        <v>71663.000000000029</v>
      </c>
      <c r="E14" s="1707">
        <v>259572.99999999997</v>
      </c>
      <c r="F14" s="1707">
        <v>1634226.0000000002</v>
      </c>
      <c r="G14" s="1694">
        <f t="shared" ref="G14:G26" si="0">+F14/C14</f>
        <v>8.6968548773348964</v>
      </c>
      <c r="H14" s="1420"/>
      <c r="I14" s="1680"/>
    </row>
    <row r="15" spans="1:33" s="1676" customFormat="1" ht="13.5" customHeight="1" x14ac:dyDescent="0.25">
      <c r="A15" s="1426" t="s">
        <v>1574</v>
      </c>
      <c r="B15" s="1695">
        <v>17.000000000000004</v>
      </c>
      <c r="C15" s="1695">
        <v>5332</v>
      </c>
      <c r="D15" s="1695">
        <v>1277</v>
      </c>
      <c r="E15" s="1695">
        <v>6609.0000000000009</v>
      </c>
      <c r="F15" s="1695">
        <v>69994</v>
      </c>
      <c r="G15" s="1694">
        <f t="shared" si="0"/>
        <v>13.127156789197299</v>
      </c>
      <c r="H15" s="1431"/>
      <c r="I15" s="1680"/>
    </row>
    <row r="16" spans="1:33" s="1676" customFormat="1" ht="13.5" customHeight="1" x14ac:dyDescent="0.25">
      <c r="A16" s="1426" t="s">
        <v>1573</v>
      </c>
      <c r="B16" s="1695">
        <v>1145.9999999999998</v>
      </c>
      <c r="C16" s="1695">
        <v>68787</v>
      </c>
      <c r="D16" s="1695">
        <v>153164.9999999998</v>
      </c>
      <c r="E16" s="1695">
        <v>221951.99999999994</v>
      </c>
      <c r="F16" s="1695">
        <v>737388.99999999988</v>
      </c>
      <c r="G16" s="1694">
        <f t="shared" si="0"/>
        <v>10.71988893250178</v>
      </c>
      <c r="H16" s="1431"/>
      <c r="I16" s="1680"/>
    </row>
    <row r="17" spans="1:9" ht="13.5" customHeight="1" x14ac:dyDescent="0.25">
      <c r="A17" s="1723" t="s">
        <v>1572</v>
      </c>
      <c r="B17" s="1698">
        <v>523</v>
      </c>
      <c r="C17" s="1698">
        <v>45783.999999999964</v>
      </c>
      <c r="D17" s="1698">
        <v>54585</v>
      </c>
      <c r="E17" s="1698">
        <v>100369.00000000003</v>
      </c>
      <c r="F17" s="1698">
        <v>483462.99999999988</v>
      </c>
      <c r="G17" s="1697">
        <f t="shared" si="0"/>
        <v>10.559649659269621</v>
      </c>
      <c r="H17" s="1422"/>
      <c r="I17" s="1680"/>
    </row>
    <row r="18" spans="1:9" ht="13.5" customHeight="1" x14ac:dyDescent="0.25">
      <c r="A18" s="1723" t="s">
        <v>1571</v>
      </c>
      <c r="B18" s="1698">
        <v>134.00000000000006</v>
      </c>
      <c r="C18" s="1698">
        <v>3374</v>
      </c>
      <c r="D18" s="1698">
        <v>31770</v>
      </c>
      <c r="E18" s="1698">
        <v>35144.000000000007</v>
      </c>
      <c r="F18" s="1698">
        <v>63150.000000000015</v>
      </c>
      <c r="G18" s="1697">
        <f t="shared" si="0"/>
        <v>18.716656787196211</v>
      </c>
      <c r="H18" s="1422"/>
      <c r="I18" s="1680"/>
    </row>
    <row r="19" spans="1:9" ht="13.5" customHeight="1" x14ac:dyDescent="0.25">
      <c r="A19" s="1723" t="s">
        <v>1570</v>
      </c>
      <c r="B19" s="1698">
        <v>41.999999999999993</v>
      </c>
      <c r="C19" s="1698">
        <v>1982</v>
      </c>
      <c r="D19" s="1698">
        <v>2995.9999999999995</v>
      </c>
      <c r="E19" s="1698">
        <v>4978</v>
      </c>
      <c r="F19" s="1698">
        <v>16233.999999999996</v>
      </c>
      <c r="G19" s="1697">
        <f t="shared" si="0"/>
        <v>8.1907164480322887</v>
      </c>
      <c r="H19" s="1422"/>
      <c r="I19" s="1680"/>
    </row>
    <row r="20" spans="1:9" ht="13.5" customHeight="1" x14ac:dyDescent="0.25">
      <c r="A20" s="1723" t="s">
        <v>1569</v>
      </c>
      <c r="B20" s="1698">
        <v>95</v>
      </c>
      <c r="C20" s="1698">
        <v>1653.0000000000005</v>
      </c>
      <c r="D20" s="1698">
        <v>5056</v>
      </c>
      <c r="E20" s="1698">
        <v>6709.0000000000009</v>
      </c>
      <c r="F20" s="1698">
        <v>17095.000000000007</v>
      </c>
      <c r="G20" s="1697">
        <f t="shared" si="0"/>
        <v>10.341802782819117</v>
      </c>
      <c r="H20" s="1422"/>
      <c r="I20" s="1680"/>
    </row>
    <row r="21" spans="1:9" ht="13.5" customHeight="1" x14ac:dyDescent="0.25">
      <c r="A21" s="1723" t="s">
        <v>1568</v>
      </c>
      <c r="B21" s="1698">
        <v>85</v>
      </c>
      <c r="C21" s="1698">
        <v>2564.9999999999995</v>
      </c>
      <c r="D21" s="1698">
        <v>31150.000000000011</v>
      </c>
      <c r="E21" s="1698">
        <v>33714.999999999993</v>
      </c>
      <c r="F21" s="1698">
        <v>33497</v>
      </c>
      <c r="G21" s="1697">
        <f t="shared" si="0"/>
        <v>13.059259259259262</v>
      </c>
      <c r="H21" s="1422"/>
      <c r="I21" s="1680"/>
    </row>
    <row r="22" spans="1:9" ht="13.5" customHeight="1" x14ac:dyDescent="0.25">
      <c r="A22" s="1723" t="s">
        <v>1567</v>
      </c>
      <c r="B22" s="1698">
        <v>266.99999999999994</v>
      </c>
      <c r="C22" s="1698">
        <v>13429.000000000002</v>
      </c>
      <c r="D22" s="1698">
        <v>27608</v>
      </c>
      <c r="E22" s="1698">
        <v>41037</v>
      </c>
      <c r="F22" s="1698">
        <v>123950.00000000003</v>
      </c>
      <c r="G22" s="1697">
        <f t="shared" si="0"/>
        <v>9.2300245736838189</v>
      </c>
      <c r="H22" s="1422"/>
      <c r="I22" s="1680"/>
    </row>
    <row r="23" spans="1:9" s="1676" customFormat="1" ht="13.5" customHeight="1" x14ac:dyDescent="0.25">
      <c r="A23" s="1724" t="s">
        <v>1566</v>
      </c>
      <c r="B23" s="1695">
        <v>32</v>
      </c>
      <c r="C23" s="1695">
        <v>170</v>
      </c>
      <c r="D23" s="1695">
        <v>2647</v>
      </c>
      <c r="E23" s="1695">
        <v>2817</v>
      </c>
      <c r="F23" s="1695">
        <v>850.00000000000011</v>
      </c>
      <c r="G23" s="1694">
        <f t="shared" si="0"/>
        <v>5.0000000000000009</v>
      </c>
      <c r="H23" s="1420"/>
      <c r="I23" s="1680"/>
    </row>
    <row r="24" spans="1:9" s="1676" customFormat="1" ht="13.5" customHeight="1" x14ac:dyDescent="0.25">
      <c r="A24" s="1724" t="s">
        <v>1584</v>
      </c>
      <c r="B24" s="1695">
        <v>212.99999999999994</v>
      </c>
      <c r="C24" s="1695">
        <v>15901.999999999996</v>
      </c>
      <c r="D24" s="1695">
        <v>14976.000000000004</v>
      </c>
      <c r="E24" s="1695">
        <v>30877.999999999996</v>
      </c>
      <c r="F24" s="1695">
        <v>205980.00000000003</v>
      </c>
      <c r="G24" s="1694">
        <f t="shared" si="0"/>
        <v>12.953087661929322</v>
      </c>
      <c r="H24" s="1420"/>
      <c r="I24" s="1680"/>
    </row>
    <row r="25" spans="1:9" ht="13.5" customHeight="1" x14ac:dyDescent="0.25">
      <c r="A25" s="1723" t="s">
        <v>1583</v>
      </c>
      <c r="B25" s="1698">
        <v>36</v>
      </c>
      <c r="C25" s="1698">
        <v>8895</v>
      </c>
      <c r="D25" s="1698">
        <v>2121.0000000000005</v>
      </c>
      <c r="E25" s="1698">
        <v>11016</v>
      </c>
      <c r="F25" s="1698">
        <v>155763</v>
      </c>
      <c r="G25" s="1697">
        <f t="shared" si="0"/>
        <v>17.511298482293423</v>
      </c>
      <c r="H25" s="1422"/>
      <c r="I25" s="1680"/>
    </row>
    <row r="26" spans="1:9" ht="13.5" customHeight="1" x14ac:dyDescent="0.25">
      <c r="A26" s="1723" t="s">
        <v>1582</v>
      </c>
      <c r="B26" s="1698">
        <v>177</v>
      </c>
      <c r="C26" s="1698">
        <v>7007.0000000000018</v>
      </c>
      <c r="D26" s="1698">
        <v>12855.000000000002</v>
      </c>
      <c r="E26" s="1698">
        <v>19861.999999999996</v>
      </c>
      <c r="F26" s="1698">
        <v>50216.999999999985</v>
      </c>
      <c r="G26" s="1697">
        <f t="shared" si="0"/>
        <v>7.1666904524047341</v>
      </c>
      <c r="H26" s="1422"/>
      <c r="I26" s="1680"/>
    </row>
    <row r="27" spans="1:9" s="1591" customFormat="1" ht="13.5" customHeight="1" x14ac:dyDescent="0.25">
      <c r="A27" s="1724" t="s">
        <v>1581</v>
      </c>
      <c r="B27" s="1695">
        <v>31</v>
      </c>
      <c r="C27" s="1695">
        <v>0</v>
      </c>
      <c r="D27" s="1695">
        <v>7751</v>
      </c>
      <c r="E27" s="1695">
        <v>7751</v>
      </c>
      <c r="F27" s="1695">
        <v>0</v>
      </c>
      <c r="G27" s="1694" t="s">
        <v>268</v>
      </c>
      <c r="H27" s="1505"/>
      <c r="I27" s="1680"/>
    </row>
    <row r="28" spans="1:9" s="1591" customFormat="1" ht="13.5" customHeight="1" x14ac:dyDescent="0.25">
      <c r="A28" s="1724" t="s">
        <v>1580</v>
      </c>
      <c r="B28" s="1702">
        <v>38</v>
      </c>
      <c r="C28" s="1702">
        <v>39766</v>
      </c>
      <c r="D28" s="1702">
        <v>2736</v>
      </c>
      <c r="E28" s="1702">
        <v>42502</v>
      </c>
      <c r="F28" s="1702">
        <v>1494311.9999999998</v>
      </c>
      <c r="G28" s="1694">
        <f>+F28/C28</f>
        <v>37.577629130412909</v>
      </c>
      <c r="H28" s="1505"/>
      <c r="I28" s="1680"/>
    </row>
    <row r="29" spans="1:9" s="1591" customFormat="1" ht="13.5" customHeight="1" x14ac:dyDescent="0.25">
      <c r="A29" s="1724" t="s">
        <v>1579</v>
      </c>
      <c r="B29" s="1702">
        <v>105</v>
      </c>
      <c r="C29" s="1702">
        <v>2454</v>
      </c>
      <c r="D29" s="1702">
        <v>23291.000000000007</v>
      </c>
      <c r="E29" s="1702">
        <v>25745.000000000007</v>
      </c>
      <c r="F29" s="1702">
        <v>28540</v>
      </c>
      <c r="G29" s="1694">
        <f>+F29/C29</f>
        <v>11.629991850040749</v>
      </c>
      <c r="H29" s="1505"/>
      <c r="I29" s="1680"/>
    </row>
    <row r="30" spans="1:9" s="1591" customFormat="1" ht="13.5" customHeight="1" x14ac:dyDescent="0.25">
      <c r="A30" s="1724" t="s">
        <v>1578</v>
      </c>
      <c r="B30" s="1702">
        <v>786</v>
      </c>
      <c r="C30" s="1702">
        <v>13981.999999999996</v>
      </c>
      <c r="D30" s="1702">
        <v>35105</v>
      </c>
      <c r="E30" s="1702">
        <v>49087</v>
      </c>
      <c r="F30" s="1702">
        <v>111894</v>
      </c>
      <c r="G30" s="1694">
        <f>+F30/C30</f>
        <v>8.0027177800028628</v>
      </c>
      <c r="H30" s="1505"/>
      <c r="I30" s="1680"/>
    </row>
    <row r="31" spans="1:9" s="1591" customFormat="1" ht="13.5" customHeight="1" x14ac:dyDescent="0.25">
      <c r="A31" s="1724" t="s">
        <v>1577</v>
      </c>
      <c r="B31" s="1702">
        <v>561</v>
      </c>
      <c r="C31" s="1702">
        <v>10107</v>
      </c>
      <c r="D31" s="1702">
        <v>84883.000000000029</v>
      </c>
      <c r="E31" s="1702">
        <v>94990</v>
      </c>
      <c r="F31" s="1702">
        <v>171520</v>
      </c>
      <c r="G31" s="1694">
        <f>+F31/C31</f>
        <v>16.970416542990009</v>
      </c>
      <c r="H31" s="1505"/>
      <c r="I31" s="1680"/>
    </row>
    <row r="32" spans="1:9" s="1676" customFormat="1" ht="24.75" customHeight="1" x14ac:dyDescent="0.25">
      <c r="A32" s="1726" t="s">
        <v>1585</v>
      </c>
      <c r="B32" s="1695">
        <f>SUM(B34:B51)-B36-B44</f>
        <v>5291.0000000000009</v>
      </c>
      <c r="C32" s="1695">
        <f>SUM(C34:C51)-C36-C44</f>
        <v>332049</v>
      </c>
      <c r="D32" s="1695">
        <f>SUM(D34:D51)-D36-D44</f>
        <v>385118.00000000012</v>
      </c>
      <c r="E32" s="1695">
        <f>SUM(E34:E51)-E36-E44</f>
        <v>717167</v>
      </c>
      <c r="F32" s="1695">
        <f>SUM(F34:F51)-F36-F44</f>
        <v>4351797</v>
      </c>
      <c r="G32" s="1694">
        <f>+F32/C32</f>
        <v>13.105887986411645</v>
      </c>
      <c r="I32" s="1680"/>
    </row>
    <row r="33" spans="1:9" ht="7.5" customHeight="1" x14ac:dyDescent="0.25">
      <c r="A33" s="1725"/>
      <c r="B33" s="1696"/>
      <c r="C33" s="1696"/>
      <c r="D33" s="1696"/>
      <c r="E33" s="1696"/>
      <c r="F33" s="1696"/>
      <c r="G33" s="1694"/>
      <c r="I33" s="1680"/>
    </row>
    <row r="34" spans="1:9" s="1676" customFormat="1" ht="13.5" customHeight="1" x14ac:dyDescent="0.25">
      <c r="A34" s="1726" t="s">
        <v>1575</v>
      </c>
      <c r="B34" s="1707">
        <v>2479.0000000000014</v>
      </c>
      <c r="C34" s="1707">
        <v>181074</v>
      </c>
      <c r="D34" s="1707">
        <v>67231.000000000029</v>
      </c>
      <c r="E34" s="1707">
        <v>248304.99999999997</v>
      </c>
      <c r="F34" s="1707">
        <v>1610362</v>
      </c>
      <c r="G34" s="1694">
        <f t="shared" ref="G34:G46" si="1">+F34/C34</f>
        <v>8.8933916520317666</v>
      </c>
      <c r="H34" s="1420"/>
      <c r="I34" s="1680"/>
    </row>
    <row r="35" spans="1:9" s="1676" customFormat="1" ht="13.5" customHeight="1" x14ac:dyDescent="0.25">
      <c r="A35" s="1727" t="s">
        <v>1574</v>
      </c>
      <c r="B35" s="1695">
        <v>16</v>
      </c>
      <c r="C35" s="1695">
        <v>5278</v>
      </c>
      <c r="D35" s="1695">
        <v>1258</v>
      </c>
      <c r="E35" s="1695">
        <v>6536</v>
      </c>
      <c r="F35" s="1695">
        <v>69464</v>
      </c>
      <c r="G35" s="1694">
        <f t="shared" si="1"/>
        <v>13.161045850701024</v>
      </c>
      <c r="H35" s="1431"/>
      <c r="I35" s="1680"/>
    </row>
    <row r="36" spans="1:9" s="1676" customFormat="1" ht="13.5" customHeight="1" x14ac:dyDescent="0.25">
      <c r="A36" s="1727" t="s">
        <v>1573</v>
      </c>
      <c r="B36" s="1695">
        <v>1082.9999999999998</v>
      </c>
      <c r="C36" s="1695">
        <v>63609.999999999993</v>
      </c>
      <c r="D36" s="1695">
        <v>151279.9999999998</v>
      </c>
      <c r="E36" s="1695">
        <v>214889.99999999997</v>
      </c>
      <c r="F36" s="1695">
        <v>660636.99999999977</v>
      </c>
      <c r="G36" s="1694">
        <f t="shared" si="1"/>
        <v>10.385741235654768</v>
      </c>
      <c r="H36" s="1431"/>
      <c r="I36" s="1680"/>
    </row>
    <row r="37" spans="1:9" ht="13.5" customHeight="1" x14ac:dyDescent="0.25">
      <c r="A37" s="1723" t="s">
        <v>1572</v>
      </c>
      <c r="B37" s="1698">
        <v>478</v>
      </c>
      <c r="C37" s="1698">
        <v>42351.999999999971</v>
      </c>
      <c r="D37" s="1698">
        <v>53520</v>
      </c>
      <c r="E37" s="1698">
        <v>95872.000000000015</v>
      </c>
      <c r="F37" s="1698">
        <v>426505</v>
      </c>
      <c r="G37" s="1697">
        <f t="shared" si="1"/>
        <v>10.070480732905182</v>
      </c>
      <c r="H37" s="1422"/>
      <c r="I37" s="1680"/>
    </row>
    <row r="38" spans="1:9" ht="13.5" customHeight="1" x14ac:dyDescent="0.25">
      <c r="A38" s="1723" t="s">
        <v>1571</v>
      </c>
      <c r="B38" s="1698">
        <v>133.00000000000006</v>
      </c>
      <c r="C38" s="1698">
        <v>3374</v>
      </c>
      <c r="D38" s="1698">
        <v>31760</v>
      </c>
      <c r="E38" s="1698">
        <v>35134.000000000007</v>
      </c>
      <c r="F38" s="1698">
        <v>63150.000000000015</v>
      </c>
      <c r="G38" s="1697">
        <f t="shared" si="1"/>
        <v>18.716656787196211</v>
      </c>
      <c r="H38" s="1422"/>
      <c r="I38" s="1680"/>
    </row>
    <row r="39" spans="1:9" ht="13.5" customHeight="1" x14ac:dyDescent="0.25">
      <c r="A39" s="1723" t="s">
        <v>1570</v>
      </c>
      <c r="B39" s="1698">
        <v>41.999999999999993</v>
      </c>
      <c r="C39" s="1698">
        <v>1982</v>
      </c>
      <c r="D39" s="1698">
        <v>2995.9999999999995</v>
      </c>
      <c r="E39" s="1698">
        <v>4978</v>
      </c>
      <c r="F39" s="1698">
        <v>16233.999999999996</v>
      </c>
      <c r="G39" s="1697">
        <f t="shared" si="1"/>
        <v>8.1907164480322887</v>
      </c>
      <c r="H39" s="1422"/>
      <c r="I39" s="1680"/>
    </row>
    <row r="40" spans="1:9" ht="13.5" customHeight="1" x14ac:dyDescent="0.25">
      <c r="A40" s="1723" t="s">
        <v>1569</v>
      </c>
      <c r="B40" s="1698">
        <v>95</v>
      </c>
      <c r="C40" s="1698">
        <v>1653.0000000000005</v>
      </c>
      <c r="D40" s="1698">
        <v>5056</v>
      </c>
      <c r="E40" s="1698">
        <v>6709.0000000000009</v>
      </c>
      <c r="F40" s="1698">
        <v>17095.000000000007</v>
      </c>
      <c r="G40" s="1697">
        <f t="shared" si="1"/>
        <v>10.341802782819117</v>
      </c>
      <c r="H40" s="1422"/>
      <c r="I40" s="1680"/>
    </row>
    <row r="41" spans="1:9" ht="13.5" customHeight="1" x14ac:dyDescent="0.25">
      <c r="A41" s="1723" t="s">
        <v>1568</v>
      </c>
      <c r="B41" s="1698">
        <v>85</v>
      </c>
      <c r="C41" s="1698">
        <v>2564.9999999999995</v>
      </c>
      <c r="D41" s="1698">
        <v>31150.000000000011</v>
      </c>
      <c r="E41" s="1698">
        <v>33714.999999999993</v>
      </c>
      <c r="F41" s="1698">
        <v>33497</v>
      </c>
      <c r="G41" s="1697">
        <f t="shared" si="1"/>
        <v>13.059259259259262</v>
      </c>
      <c r="H41" s="1422"/>
      <c r="I41" s="1680"/>
    </row>
    <row r="42" spans="1:9" ht="13.5" customHeight="1" x14ac:dyDescent="0.25">
      <c r="A42" s="1723" t="s">
        <v>1567</v>
      </c>
      <c r="B42" s="1698">
        <v>250.00000000000003</v>
      </c>
      <c r="C42" s="1698">
        <v>11684</v>
      </c>
      <c r="D42" s="1698">
        <v>26798.000000000004</v>
      </c>
      <c r="E42" s="1698">
        <v>38482</v>
      </c>
      <c r="F42" s="1698">
        <v>104156.00000000003</v>
      </c>
      <c r="G42" s="1697">
        <f t="shared" si="1"/>
        <v>8.9144128723040073</v>
      </c>
      <c r="H42" s="1422"/>
      <c r="I42" s="1680"/>
    </row>
    <row r="43" spans="1:9" s="1676" customFormat="1" ht="13.5" customHeight="1" x14ac:dyDescent="0.25">
      <c r="A43" s="1724" t="s">
        <v>1566</v>
      </c>
      <c r="B43" s="1695">
        <v>18</v>
      </c>
      <c r="C43" s="1695">
        <v>170.00000000000003</v>
      </c>
      <c r="D43" s="1695">
        <v>1432</v>
      </c>
      <c r="E43" s="1695">
        <v>1601.9999999999998</v>
      </c>
      <c r="F43" s="1695">
        <v>850</v>
      </c>
      <c r="G43" s="1694">
        <f t="shared" si="1"/>
        <v>4.9999999999999991</v>
      </c>
      <c r="H43" s="1420"/>
      <c r="I43" s="1680"/>
    </row>
    <row r="44" spans="1:9" s="1676" customFormat="1" ht="13.5" customHeight="1" x14ac:dyDescent="0.25">
      <c r="A44" s="1724" t="s">
        <v>1584</v>
      </c>
      <c r="B44" s="1695">
        <v>208.99999999999997</v>
      </c>
      <c r="C44" s="1695">
        <v>15644.999999999996</v>
      </c>
      <c r="D44" s="1695">
        <v>13290.000000000004</v>
      </c>
      <c r="E44" s="1695">
        <v>28935</v>
      </c>
      <c r="F44" s="1695">
        <v>204418.00000000003</v>
      </c>
      <c r="G44" s="1694">
        <f t="shared" si="1"/>
        <v>13.066027484819436</v>
      </c>
      <c r="H44" s="1420"/>
      <c r="I44" s="1680"/>
    </row>
    <row r="45" spans="1:9" ht="13.5" customHeight="1" x14ac:dyDescent="0.25">
      <c r="A45" s="1723" t="s">
        <v>1583</v>
      </c>
      <c r="B45" s="1698">
        <v>34</v>
      </c>
      <c r="C45" s="1698">
        <v>8765</v>
      </c>
      <c r="D45" s="1698">
        <v>2087.0000000000005</v>
      </c>
      <c r="E45" s="1698">
        <v>10852</v>
      </c>
      <c r="F45" s="1698">
        <v>154788</v>
      </c>
      <c r="G45" s="1697">
        <f t="shared" si="1"/>
        <v>17.659783228750712</v>
      </c>
      <c r="H45" s="1422"/>
      <c r="I45" s="1680"/>
    </row>
    <row r="46" spans="1:9" ht="13.5" customHeight="1" x14ac:dyDescent="0.25">
      <c r="A46" s="1723" t="s">
        <v>1582</v>
      </c>
      <c r="B46" s="1698">
        <v>175</v>
      </c>
      <c r="C46" s="1698">
        <v>6880.0000000000018</v>
      </c>
      <c r="D46" s="1698">
        <v>11203</v>
      </c>
      <c r="E46" s="1698">
        <v>18082.999999999996</v>
      </c>
      <c r="F46" s="1698">
        <v>49629.999999999985</v>
      </c>
      <c r="G46" s="1697">
        <f t="shared" si="1"/>
        <v>7.2136627906976702</v>
      </c>
      <c r="H46" s="1422"/>
      <c r="I46" s="1680"/>
    </row>
    <row r="47" spans="1:9" s="1591" customFormat="1" ht="13.5" customHeight="1" x14ac:dyDescent="0.25">
      <c r="A47" s="1724" t="s">
        <v>1581</v>
      </c>
      <c r="B47" s="1695">
        <v>31</v>
      </c>
      <c r="C47" s="1695">
        <v>0</v>
      </c>
      <c r="D47" s="1695">
        <v>7751</v>
      </c>
      <c r="E47" s="1695">
        <v>7751</v>
      </c>
      <c r="F47" s="1695">
        <v>0</v>
      </c>
      <c r="G47" s="1694" t="s">
        <v>268</v>
      </c>
      <c r="H47" s="1420"/>
      <c r="I47" s="1680"/>
    </row>
    <row r="48" spans="1:9" s="1591" customFormat="1" ht="13.5" customHeight="1" x14ac:dyDescent="0.25">
      <c r="A48" s="1724" t="s">
        <v>1580</v>
      </c>
      <c r="B48" s="1695">
        <v>38</v>
      </c>
      <c r="C48" s="1695">
        <v>39766</v>
      </c>
      <c r="D48" s="1695">
        <v>2736</v>
      </c>
      <c r="E48" s="1695">
        <v>42502</v>
      </c>
      <c r="F48" s="1695">
        <v>1494311.9999999998</v>
      </c>
      <c r="G48" s="1694">
        <f>+F48/C48</f>
        <v>37.577629130412909</v>
      </c>
      <c r="H48" s="1420"/>
      <c r="I48" s="1680"/>
    </row>
    <row r="49" spans="1:12" s="1591" customFormat="1" ht="13.5" customHeight="1" x14ac:dyDescent="0.25">
      <c r="A49" s="1724" t="s">
        <v>1579</v>
      </c>
      <c r="B49" s="1695">
        <v>96</v>
      </c>
      <c r="C49" s="1695">
        <v>2454</v>
      </c>
      <c r="D49" s="1695">
        <v>22791.000000000007</v>
      </c>
      <c r="E49" s="1695">
        <v>25245.000000000007</v>
      </c>
      <c r="F49" s="1695">
        <v>28539.999999999996</v>
      </c>
      <c r="G49" s="1694">
        <f>+F49/C49</f>
        <v>11.629991850040748</v>
      </c>
      <c r="H49" s="1420"/>
      <c r="I49" s="1680"/>
    </row>
    <row r="50" spans="1:12" s="1591" customFormat="1" ht="13.5" customHeight="1" x14ac:dyDescent="0.25">
      <c r="A50" s="1724" t="s">
        <v>1578</v>
      </c>
      <c r="B50" s="1702">
        <v>777</v>
      </c>
      <c r="C50" s="1702">
        <v>13944.999999999996</v>
      </c>
      <c r="D50" s="1702">
        <v>34985.999999999993</v>
      </c>
      <c r="E50" s="1702">
        <v>48931</v>
      </c>
      <c r="F50" s="1702">
        <v>111693.99999999999</v>
      </c>
      <c r="G50" s="1694">
        <f>+F50/C50</f>
        <v>8.0096091789171755</v>
      </c>
      <c r="H50" s="1505"/>
      <c r="I50" s="1680"/>
    </row>
    <row r="51" spans="1:12" s="1591" customFormat="1" ht="13.5" customHeight="1" x14ac:dyDescent="0.25">
      <c r="A51" s="1724" t="s">
        <v>1577</v>
      </c>
      <c r="B51" s="1702">
        <v>543.99999999999989</v>
      </c>
      <c r="C51" s="1702">
        <v>10107</v>
      </c>
      <c r="D51" s="1702">
        <v>82363.000000000015</v>
      </c>
      <c r="E51" s="1702">
        <v>92470</v>
      </c>
      <c r="F51" s="1702">
        <v>171520</v>
      </c>
      <c r="G51" s="1694">
        <f>+F51/C51</f>
        <v>16.970416542990009</v>
      </c>
      <c r="H51" s="1505"/>
      <c r="I51" s="1680"/>
    </row>
    <row r="52" spans="1:12" ht="3.75" customHeight="1" thickBot="1" x14ac:dyDescent="0.3">
      <c r="A52" s="1668"/>
      <c r="B52" s="1675"/>
      <c r="C52" s="1675"/>
      <c r="D52" s="1675"/>
      <c r="E52" s="1675"/>
      <c r="F52" s="1675"/>
      <c r="G52" s="1675">
        <v>0</v>
      </c>
      <c r="H52" s="1684"/>
      <c r="I52" s="1680"/>
      <c r="J52" s="1684"/>
      <c r="K52" s="1684"/>
    </row>
    <row r="53" spans="1:12" s="1389" customFormat="1" ht="12.75" customHeight="1" thickTop="1" x14ac:dyDescent="0.25">
      <c r="A53" s="2323" t="s">
        <v>1557</v>
      </c>
      <c r="B53" s="2323"/>
      <c r="C53" s="2323"/>
      <c r="D53" s="2323"/>
      <c r="E53" s="2323"/>
      <c r="F53" s="1690"/>
      <c r="G53" s="1690"/>
    </row>
    <row r="54" spans="1:12" ht="7.5" customHeight="1" x14ac:dyDescent="0.25">
      <c r="B54" s="1681"/>
      <c r="C54" s="1681"/>
      <c r="D54" s="1681"/>
      <c r="E54" s="1681"/>
      <c r="F54" s="1688"/>
      <c r="G54" s="1688"/>
      <c r="H54" s="1684"/>
      <c r="I54" s="1684"/>
      <c r="J54" s="1684"/>
      <c r="K54" s="1684"/>
    </row>
    <row r="55" spans="1:12" ht="13.5" x14ac:dyDescent="0.25">
      <c r="A55" s="1414" t="s">
        <v>280</v>
      </c>
      <c r="B55" s="1202"/>
      <c r="C55" s="1202"/>
      <c r="D55" s="1202"/>
      <c r="E55" s="1202"/>
      <c r="F55" s="1687"/>
      <c r="G55" s="1687"/>
      <c r="H55" s="1684"/>
      <c r="I55" s="1684"/>
      <c r="J55" s="1684"/>
      <c r="K55" s="1684"/>
    </row>
    <row r="56" spans="1:12" ht="6.75" customHeight="1" x14ac:dyDescent="0.25">
      <c r="A56" s="1414"/>
      <c r="B56" s="1202"/>
      <c r="C56" s="1202"/>
      <c r="D56" s="1202"/>
      <c r="E56" s="1202"/>
      <c r="F56" s="1687"/>
      <c r="G56" s="1687"/>
      <c r="H56" s="1673"/>
      <c r="I56" s="1673"/>
      <c r="J56" s="1673"/>
      <c r="K56" s="1673"/>
      <c r="L56" s="1673"/>
    </row>
    <row r="57" spans="1:12" x14ac:dyDescent="0.25">
      <c r="A57" s="1645" t="s">
        <v>1537</v>
      </c>
      <c r="B57" s="1673"/>
      <c r="C57" s="1673"/>
      <c r="D57" s="1673"/>
      <c r="E57" s="1673"/>
      <c r="F57" s="1673"/>
      <c r="G57" s="1673"/>
    </row>
    <row r="58" spans="1:12" x14ac:dyDescent="0.25">
      <c r="A58" s="1645" t="s">
        <v>1536</v>
      </c>
      <c r="B58" s="1673"/>
      <c r="C58" s="1673"/>
      <c r="D58" s="1673"/>
      <c r="E58" s="1673"/>
      <c r="F58" s="1673"/>
      <c r="G58" s="1673"/>
    </row>
    <row r="59" spans="1:12" x14ac:dyDescent="0.25">
      <c r="A59" s="1645" t="s">
        <v>1535</v>
      </c>
      <c r="B59" s="1673"/>
      <c r="C59" s="1673"/>
      <c r="D59" s="1673"/>
      <c r="E59" s="1673"/>
      <c r="F59" s="1673"/>
      <c r="G59" s="1673"/>
    </row>
    <row r="60" spans="1:12" x14ac:dyDescent="0.25">
      <c r="A60" s="1645" t="s">
        <v>1534</v>
      </c>
      <c r="B60" s="1673"/>
      <c r="C60" s="1673"/>
      <c r="D60" s="1673"/>
      <c r="E60" s="1673"/>
      <c r="F60" s="1673"/>
      <c r="G60" s="1673"/>
    </row>
    <row r="61" spans="1:12" x14ac:dyDescent="0.25">
      <c r="A61" s="1645" t="s">
        <v>1533</v>
      </c>
      <c r="B61" s="1673"/>
      <c r="C61" s="1673"/>
      <c r="D61" s="1673"/>
      <c r="E61" s="1673"/>
      <c r="F61" s="1673"/>
      <c r="G61" s="1673"/>
    </row>
    <row r="62" spans="1:12" x14ac:dyDescent="0.25">
      <c r="A62" s="1645" t="s">
        <v>1532</v>
      </c>
      <c r="B62" s="1673"/>
      <c r="C62" s="1673"/>
      <c r="D62" s="1673"/>
      <c r="E62" s="1673"/>
      <c r="F62" s="1673"/>
      <c r="G62" s="1673"/>
    </row>
    <row r="63" spans="1:12" ht="6.75" customHeight="1" x14ac:dyDescent="0.25">
      <c r="A63" s="1645"/>
      <c r="B63" s="1673"/>
      <c r="C63" s="1673"/>
      <c r="D63" s="1673"/>
      <c r="E63" s="1673"/>
      <c r="F63" s="1673"/>
      <c r="G63" s="1673"/>
    </row>
    <row r="64" spans="1:12" x14ac:dyDescent="0.25">
      <c r="A64" s="1645" t="s">
        <v>1613</v>
      </c>
      <c r="B64" s="1673"/>
      <c r="C64" s="1673"/>
      <c r="D64" s="1673"/>
      <c r="E64" s="1673"/>
      <c r="F64" s="1673"/>
      <c r="G64" s="1673"/>
    </row>
    <row r="65" spans="1:7" x14ac:dyDescent="0.25">
      <c r="A65" s="1645" t="s">
        <v>1612</v>
      </c>
      <c r="B65" s="1673"/>
      <c r="C65" s="1673"/>
      <c r="D65" s="1673"/>
      <c r="E65" s="1673"/>
      <c r="F65" s="1673"/>
      <c r="G65" s="1673"/>
    </row>
    <row r="66" spans="1:7" x14ac:dyDescent="0.25">
      <c r="A66" s="1645" t="s">
        <v>1611</v>
      </c>
      <c r="B66" s="1673"/>
      <c r="C66" s="1673"/>
      <c r="D66" s="1673"/>
      <c r="E66" s="1673"/>
      <c r="F66" s="1673"/>
      <c r="G66" s="1673"/>
    </row>
    <row r="67" spans="1:7" x14ac:dyDescent="0.25">
      <c r="A67" s="1645" t="s">
        <v>1610</v>
      </c>
      <c r="B67" s="1673"/>
      <c r="C67" s="1673"/>
      <c r="D67" s="1673"/>
      <c r="E67" s="1673"/>
      <c r="F67" s="1673"/>
      <c r="G67" s="1673"/>
    </row>
    <row r="68" spans="1:7" ht="6.75" customHeight="1" x14ac:dyDescent="0.25">
      <c r="A68" s="1645"/>
      <c r="B68" s="1673"/>
      <c r="C68" s="1673"/>
      <c r="D68" s="1673"/>
      <c r="E68" s="1673"/>
      <c r="F68" s="1673"/>
      <c r="G68" s="1673"/>
    </row>
    <row r="69" spans="1:7" x14ac:dyDescent="0.25">
      <c r="A69" s="1645" t="s">
        <v>1616</v>
      </c>
      <c r="B69" s="1673"/>
      <c r="C69" s="1673"/>
      <c r="D69" s="1673"/>
      <c r="E69" s="1673"/>
      <c r="F69" s="1673"/>
      <c r="G69" s="1673"/>
    </row>
    <row r="70" spans="1:7" x14ac:dyDescent="0.25">
      <c r="A70" s="1645" t="s">
        <v>1608</v>
      </c>
      <c r="B70" s="1673"/>
      <c r="C70" s="1673"/>
      <c r="D70" s="1673"/>
      <c r="E70" s="1673"/>
      <c r="F70" s="1673"/>
      <c r="G70" s="1673"/>
    </row>
    <row r="71" spans="1:7" x14ac:dyDescent="0.25">
      <c r="A71" s="1645" t="s">
        <v>1607</v>
      </c>
      <c r="B71" s="1673"/>
      <c r="C71" s="1673"/>
      <c r="D71" s="1673"/>
      <c r="E71" s="1673"/>
      <c r="F71" s="1673"/>
      <c r="G71" s="1673"/>
    </row>
    <row r="72" spans="1:7" x14ac:dyDescent="0.25">
      <c r="A72" s="1645" t="s">
        <v>1606</v>
      </c>
      <c r="B72" s="1673"/>
      <c r="C72" s="1673"/>
      <c r="D72" s="1673"/>
      <c r="E72" s="1673"/>
      <c r="F72" s="1673"/>
      <c r="G72" s="1673"/>
    </row>
    <row r="73" spans="1:7" ht="6.75" customHeight="1" x14ac:dyDescent="0.25">
      <c r="A73" s="1645"/>
      <c r="B73" s="1673"/>
      <c r="C73" s="1673"/>
      <c r="D73" s="1673"/>
      <c r="E73" s="1673"/>
      <c r="F73" s="1673"/>
      <c r="G73" s="1673"/>
    </row>
    <row r="74" spans="1:7" x14ac:dyDescent="0.25">
      <c r="A74" s="1645" t="s">
        <v>1605</v>
      </c>
      <c r="B74" s="1673"/>
      <c r="C74" s="1673"/>
      <c r="D74" s="1673"/>
      <c r="E74" s="1673"/>
      <c r="F74" s="1673"/>
      <c r="G74" s="1673"/>
    </row>
    <row r="75" spans="1:7" x14ac:dyDescent="0.25">
      <c r="A75" s="1645" t="s">
        <v>1604</v>
      </c>
      <c r="B75" s="1673"/>
      <c r="C75" s="1673"/>
      <c r="D75" s="1673"/>
      <c r="E75" s="1673"/>
      <c r="F75" s="1673"/>
      <c r="G75" s="1673"/>
    </row>
    <row r="76" spans="1:7" x14ac:dyDescent="0.25">
      <c r="A76" s="1645" t="s">
        <v>1603</v>
      </c>
      <c r="B76" s="1673"/>
      <c r="C76" s="1673"/>
      <c r="D76" s="1673"/>
      <c r="E76" s="1673"/>
      <c r="F76" s="1673"/>
      <c r="G76" s="1673"/>
    </row>
    <row r="77" spans="1:7" x14ac:dyDescent="0.25">
      <c r="A77" s="1645" t="s">
        <v>1602</v>
      </c>
      <c r="B77" s="1673"/>
      <c r="C77" s="1673"/>
      <c r="D77" s="1673"/>
      <c r="E77" s="1673"/>
      <c r="F77" s="1673"/>
      <c r="G77" s="1673"/>
    </row>
    <row r="78" spans="1:7" x14ac:dyDescent="0.25">
      <c r="B78" s="1673"/>
      <c r="C78" s="1673"/>
      <c r="D78" s="1673"/>
      <c r="E78" s="1673"/>
      <c r="F78" s="1673"/>
      <c r="G78" s="1673"/>
    </row>
    <row r="79" spans="1:7" x14ac:dyDescent="0.25">
      <c r="B79" s="1673"/>
      <c r="C79" s="1673"/>
      <c r="D79" s="1673"/>
      <c r="E79" s="1673"/>
      <c r="F79" s="1673"/>
      <c r="G79" s="1673"/>
    </row>
    <row r="80" spans="1:7" x14ac:dyDescent="0.25">
      <c r="B80" s="1673"/>
      <c r="C80" s="1673"/>
      <c r="D80" s="1673"/>
      <c r="E80" s="1673"/>
      <c r="F80" s="1673"/>
      <c r="G80" s="1673"/>
    </row>
    <row r="81" spans="2:7" x14ac:dyDescent="0.25">
      <c r="B81" s="1673"/>
      <c r="C81" s="1673"/>
      <c r="D81" s="1673"/>
      <c r="E81" s="1673"/>
      <c r="F81" s="1673"/>
      <c r="G81" s="1673"/>
    </row>
    <row r="82" spans="2:7" x14ac:dyDescent="0.25">
      <c r="B82" s="1673"/>
      <c r="C82" s="1673"/>
      <c r="D82" s="1673"/>
      <c r="E82" s="1673"/>
      <c r="F82" s="1673"/>
      <c r="G82" s="1673"/>
    </row>
    <row r="83" spans="2:7" x14ac:dyDescent="0.25">
      <c r="B83" s="1673"/>
      <c r="C83" s="1673"/>
      <c r="D83" s="1673"/>
      <c r="E83" s="1673"/>
      <c r="F83" s="1673"/>
      <c r="G83" s="1673"/>
    </row>
    <row r="84" spans="2:7" x14ac:dyDescent="0.25">
      <c r="B84" s="1673"/>
      <c r="C84" s="1673"/>
      <c r="D84" s="1673"/>
      <c r="E84" s="1673"/>
      <c r="F84" s="1673"/>
      <c r="G84" s="1673"/>
    </row>
    <row r="85" spans="2:7" x14ac:dyDescent="0.25">
      <c r="B85" s="1673"/>
      <c r="C85" s="1673"/>
      <c r="D85" s="1673"/>
      <c r="E85" s="1673"/>
      <c r="F85" s="1673"/>
      <c r="G85" s="1673"/>
    </row>
    <row r="86" spans="2:7" x14ac:dyDescent="0.25">
      <c r="B86" s="1673"/>
      <c r="C86" s="1673"/>
      <c r="D86" s="1673"/>
      <c r="E86" s="1673"/>
      <c r="F86" s="1673"/>
      <c r="G86" s="1673"/>
    </row>
    <row r="87" spans="2:7" x14ac:dyDescent="0.25">
      <c r="B87" s="1673"/>
      <c r="C87" s="1673"/>
      <c r="D87" s="1673"/>
      <c r="E87" s="1673"/>
      <c r="F87" s="1673"/>
      <c r="G87" s="1673"/>
    </row>
    <row r="88" spans="2:7" x14ac:dyDescent="0.25">
      <c r="B88" s="1673"/>
      <c r="C88" s="1673"/>
      <c r="D88" s="1673"/>
      <c r="E88" s="1673"/>
      <c r="F88" s="1673"/>
      <c r="G88" s="1673"/>
    </row>
    <row r="89" spans="2:7" x14ac:dyDescent="0.25">
      <c r="B89" s="1673"/>
      <c r="C89" s="1673"/>
      <c r="D89" s="1673"/>
      <c r="E89" s="1673"/>
      <c r="F89" s="1673"/>
      <c r="G89" s="1673"/>
    </row>
    <row r="90" spans="2:7" x14ac:dyDescent="0.25">
      <c r="B90" s="1673"/>
      <c r="C90" s="1673"/>
      <c r="D90" s="1673"/>
      <c r="E90" s="1673"/>
      <c r="F90" s="1673"/>
      <c r="G90" s="1673"/>
    </row>
    <row r="91" spans="2:7" x14ac:dyDescent="0.25">
      <c r="B91" s="1673"/>
      <c r="C91" s="1673"/>
      <c r="D91" s="1673"/>
      <c r="E91" s="1673"/>
      <c r="F91" s="1673"/>
      <c r="G91" s="1673"/>
    </row>
    <row r="92" spans="2:7" x14ac:dyDescent="0.25">
      <c r="B92" s="1673"/>
      <c r="C92" s="1673"/>
      <c r="D92" s="1673"/>
      <c r="E92" s="1673"/>
      <c r="F92" s="1673"/>
      <c r="G92" s="1673"/>
    </row>
    <row r="93" spans="2:7" x14ac:dyDescent="0.25">
      <c r="B93" s="1673"/>
      <c r="C93" s="1673"/>
      <c r="D93" s="1673"/>
      <c r="E93" s="1673"/>
      <c r="F93" s="1673"/>
      <c r="G93" s="1673"/>
    </row>
    <row r="94" spans="2:7" x14ac:dyDescent="0.25">
      <c r="B94" s="1673"/>
      <c r="C94" s="1673"/>
      <c r="D94" s="1673"/>
      <c r="E94" s="1673"/>
      <c r="F94" s="1673"/>
      <c r="G94" s="1673"/>
    </row>
    <row r="95" spans="2:7" x14ac:dyDescent="0.25">
      <c r="B95" s="1673"/>
      <c r="C95" s="1673"/>
      <c r="D95" s="1673"/>
      <c r="E95" s="1673"/>
      <c r="F95" s="1673"/>
      <c r="G95" s="1673"/>
    </row>
    <row r="96" spans="2:7" x14ac:dyDescent="0.25">
      <c r="B96" s="1673"/>
      <c r="C96" s="1673"/>
      <c r="D96" s="1673"/>
      <c r="E96" s="1673"/>
      <c r="F96" s="1673"/>
      <c r="G96" s="1673"/>
    </row>
    <row r="97" spans="2:7" x14ac:dyDescent="0.25">
      <c r="B97" s="1673"/>
      <c r="C97" s="1673"/>
      <c r="D97" s="1673"/>
      <c r="E97" s="1673"/>
      <c r="F97" s="1673"/>
      <c r="G97" s="1673"/>
    </row>
    <row r="98" spans="2:7" x14ac:dyDescent="0.25">
      <c r="B98" s="1673"/>
      <c r="C98" s="1673"/>
      <c r="D98" s="1673"/>
      <c r="E98" s="1673"/>
      <c r="F98" s="1673"/>
      <c r="G98" s="1673"/>
    </row>
    <row r="99" spans="2:7" x14ac:dyDescent="0.25">
      <c r="B99" s="1673"/>
      <c r="C99" s="1673"/>
      <c r="D99" s="1673"/>
      <c r="E99" s="1673"/>
      <c r="F99" s="1673"/>
      <c r="G99" s="1673"/>
    </row>
    <row r="100" spans="2:7" x14ac:dyDescent="0.25">
      <c r="B100" s="1673"/>
      <c r="C100" s="1673"/>
      <c r="D100" s="1673"/>
      <c r="E100" s="1673"/>
      <c r="F100" s="1673"/>
      <c r="G100" s="1673"/>
    </row>
    <row r="101" spans="2:7" x14ac:dyDescent="0.25">
      <c r="B101" s="1673"/>
      <c r="C101" s="1673"/>
      <c r="D101" s="1673"/>
      <c r="E101" s="1673"/>
      <c r="F101" s="1673"/>
      <c r="G101" s="1673"/>
    </row>
  </sheetData>
  <mergeCells count="12">
    <mergeCell ref="A53:E53"/>
    <mergeCell ref="A2:G2"/>
    <mergeCell ref="A3:G3"/>
    <mergeCell ref="B5:B9"/>
    <mergeCell ref="C5:C9"/>
    <mergeCell ref="D5:D9"/>
    <mergeCell ref="E5:E9"/>
    <mergeCell ref="F5:F9"/>
    <mergeCell ref="G5:G9"/>
    <mergeCell ref="A5:A10"/>
    <mergeCell ref="B10:E10"/>
    <mergeCell ref="F10:G10"/>
  </mergeCells>
  <hyperlinks>
    <hyperlink ref="A57" r:id="rId1" display="http://www.ine.pt/xurl/ind/0007575" xr:uid="{17F2060B-41D6-4958-B39C-B96DA32AA445}"/>
    <hyperlink ref="A58" r:id="rId2" display="http://www.ine.pt/xurl/ind/0007576" xr:uid="{51519371-489A-4725-9934-3455C1A3A7E5}"/>
    <hyperlink ref="A59" r:id="rId3" display="http://www.ine.pt/xurl/ind/0007577" xr:uid="{2ECEDA53-C929-48FC-9499-6D2C69834945}"/>
    <hyperlink ref="A60" r:id="rId4" display="http://www.ine.pt/xurl/ind/0007578" xr:uid="{C13E9D36-3BD4-431F-827D-EAF6684474B5}"/>
    <hyperlink ref="A61" r:id="rId5" display="http://www.ine.pt/xurl/ind/0007579" xr:uid="{788BFBF1-9CC7-4522-B673-86485CEB57F5}"/>
    <hyperlink ref="A62" r:id="rId6" display="https://www.ine.pt/xportal/xmain?xpid=INE&amp;xpgid=ine_indicadores&amp;indOcorrCod=0010312&amp;xlang=pt&amp;contexto=bd&amp;selTab=tab2" xr:uid="{593AAE35-CB66-42C1-B5F3-1FE09495513B}"/>
    <hyperlink ref="A64" r:id="rId7" display="http://www.ine.pt/xurl/ind/0005420" xr:uid="{98CD12D3-E655-4876-9024-80EA5B710882}"/>
    <hyperlink ref="A65" r:id="rId8" display="http://www.ine.pt/xurl/ind/0005422" xr:uid="{8C603F39-171E-404B-AF62-6AA35861F358}"/>
    <hyperlink ref="A66" r:id="rId9" display="http://www.ine.pt/xurl/ind/0005426" xr:uid="{CE1C9471-BAEA-451C-9DC9-99359121BDE3}"/>
    <hyperlink ref="A67" r:id="rId10" display="http://www.ine.pt/xurl/ind/0005429" xr:uid="{259BB5F2-8528-40C9-8DC2-9D0ABA02B7AF}"/>
    <hyperlink ref="A69" r:id="rId11" display="http://www.ine.pt/xurl/ind/0005418" xr:uid="{5FCF41D6-858A-4D70-9066-6C70BAE13242}"/>
    <hyperlink ref="A70" r:id="rId12" display="http://www.ine.pt/xurl/ind/0005423" xr:uid="{7EAE19A3-12ED-405D-A463-254AD8716B75}"/>
    <hyperlink ref="A71" r:id="rId13" display="http://www.ine.pt/xurl/ind/0005427" xr:uid="{FDF84C08-9B4A-45B4-A8CD-ACAA9D221B12}"/>
    <hyperlink ref="A72" r:id="rId14" display="http://www.ine.pt/xurl/ind/0005430" xr:uid="{79B61D4C-709A-4BF2-90E3-322489D07BE9}"/>
    <hyperlink ref="A74" r:id="rId15" display="http://www.ine.pt/xurl/ind/0005419" xr:uid="{DB24E67D-BB7A-439F-8CEE-AA72716A2304}"/>
    <hyperlink ref="A75" r:id="rId16" display="http://www.ine.pt/xurl/ind/0005424" xr:uid="{0162F751-2A3C-4CB4-873E-D739E3A180DC}"/>
    <hyperlink ref="A76" r:id="rId17" display="http://www.ine.pt/xurl/ind/0005428" xr:uid="{1F230C4F-16CE-4DBD-8E6D-69DF2E5D9803}"/>
    <hyperlink ref="A77" r:id="rId18" display="http://www.ine.pt/xurl/ind/0005431" xr:uid="{68F063AA-467E-496E-8F2F-BA2979CDF9C0}"/>
    <hyperlink ref="A1" location="Índice!A1" display="Voltar ao índice" xr:uid="{1A026E48-1DAA-4659-A09A-D775DA0D2C6D}"/>
  </hyperlinks>
  <printOptions gridLinesSet="0"/>
  <pageMargins left="0.78740157480314965" right="0.78740157480314965" top="0.75" bottom="0.54" header="0" footer="0"/>
  <pageSetup paperSize="9" scale="73" orientation="portrait" horizontalDpi="300" verticalDpi="300" r:id="rId19"/>
  <headerFooter alignWithMargins="0"/>
  <drawing r:id="rId20"/>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E9CE27-CF76-44FC-B75C-C4C7AB122E6F}">
  <dimension ref="A1:AG98"/>
  <sheetViews>
    <sheetView showGridLines="0" zoomScaleNormal="100" zoomScaleSheetLayoutView="100" workbookViewId="0">
      <selection activeCell="A2" sqref="A2"/>
    </sheetView>
  </sheetViews>
  <sheetFormatPr defaultColWidth="7.85546875" defaultRowHeight="12.75" x14ac:dyDescent="0.25"/>
  <cols>
    <col min="1" max="1" width="34.7109375" style="1487" customWidth="1"/>
    <col min="2" max="2" width="9.140625" style="1487" customWidth="1"/>
    <col min="3" max="3" width="14.140625" style="1487" customWidth="1"/>
    <col min="4" max="4" width="15.28515625" style="1487" customWidth="1"/>
    <col min="5" max="5" width="15.140625" style="1487" customWidth="1"/>
    <col min="6" max="6" width="14.140625" style="1487" customWidth="1"/>
    <col min="7" max="7" width="14.28515625" style="1709" customWidth="1"/>
    <col min="8" max="8" width="14.140625" style="1487" customWidth="1"/>
    <col min="9" max="10" width="8.140625" style="1487" bestFit="1" customWidth="1"/>
    <col min="11" max="11" width="8.85546875" style="1487" customWidth="1"/>
    <col min="12" max="12" width="10.7109375" style="1487" customWidth="1"/>
    <col min="13" max="18" width="7.42578125" style="1487" customWidth="1"/>
    <col min="19" max="16384" width="7.85546875" style="1487"/>
  </cols>
  <sheetData>
    <row r="1" spans="1:33" ht="15" customHeight="1" x14ac:dyDescent="0.25">
      <c r="A1" s="2027" t="s">
        <v>1926</v>
      </c>
    </row>
    <row r="2" spans="1:33" s="1683" customFormat="1" ht="15" customHeight="1" x14ac:dyDescent="0.25">
      <c r="A2" s="2335" t="s">
        <v>1621</v>
      </c>
      <c r="B2" s="2335"/>
      <c r="C2" s="2335"/>
      <c r="D2" s="2335"/>
      <c r="E2" s="2335"/>
      <c r="F2" s="2335"/>
      <c r="G2" s="2335"/>
    </row>
    <row r="3" spans="1:33" s="1682" customFormat="1" ht="33" customHeight="1" x14ac:dyDescent="0.25">
      <c r="A3" s="2329" t="s">
        <v>1620</v>
      </c>
      <c r="B3" s="2329"/>
      <c r="C3" s="2329"/>
      <c r="D3" s="2329"/>
      <c r="E3" s="2329"/>
      <c r="F3" s="2329"/>
      <c r="G3" s="2329"/>
    </row>
    <row r="4" spans="1:33" ht="15" customHeight="1" x14ac:dyDescent="0.25">
      <c r="A4" s="1708">
        <v>2020</v>
      </c>
      <c r="B4" s="1253"/>
      <c r="C4" s="1253"/>
      <c r="D4" s="1253"/>
      <c r="E4" s="1253"/>
      <c r="F4" s="1253"/>
      <c r="G4" s="1721"/>
      <c r="H4" s="1414"/>
      <c r="I4" s="1414"/>
      <c r="J4" s="1414"/>
      <c r="K4" s="1414"/>
      <c r="L4" s="1414"/>
      <c r="M4" s="1414"/>
      <c r="N4" s="1414"/>
      <c r="O4" s="1414"/>
      <c r="P4" s="1414"/>
      <c r="Q4" s="1414"/>
      <c r="R4" s="1414"/>
      <c r="S4" s="1414"/>
      <c r="T4" s="1414"/>
      <c r="U4" s="1414"/>
      <c r="V4" s="1414"/>
      <c r="W4" s="1414"/>
      <c r="X4" s="1414"/>
      <c r="Y4" s="1414"/>
      <c r="Z4" s="1414"/>
      <c r="AA4" s="1414"/>
      <c r="AB4" s="1414"/>
      <c r="AC4" s="1414"/>
      <c r="AD4" s="1414"/>
      <c r="AE4" s="1414"/>
      <c r="AF4" s="1414"/>
      <c r="AG4" s="1414"/>
    </row>
    <row r="5" spans="1:33" ht="10.5" customHeight="1" x14ac:dyDescent="0.25">
      <c r="A5" s="2333" t="s">
        <v>1592</v>
      </c>
      <c r="B5" s="2330" t="s">
        <v>1563</v>
      </c>
      <c r="C5" s="2331" t="s">
        <v>1562</v>
      </c>
      <c r="D5" s="2331" t="s">
        <v>1561</v>
      </c>
      <c r="E5" s="2331" t="s">
        <v>1619</v>
      </c>
      <c r="F5" s="2331" t="s">
        <v>1559</v>
      </c>
      <c r="G5" s="2336" t="s">
        <v>1558</v>
      </c>
      <c r="H5" s="1414"/>
      <c r="I5" s="1414"/>
      <c r="J5" s="1414"/>
      <c r="K5" s="1414"/>
      <c r="L5" s="1414"/>
      <c r="M5" s="1414"/>
      <c r="N5" s="1414"/>
      <c r="O5" s="1414"/>
      <c r="P5" s="1414"/>
      <c r="Q5" s="1414"/>
      <c r="R5" s="1414"/>
      <c r="S5" s="1414"/>
      <c r="T5" s="1414"/>
      <c r="U5" s="1414"/>
      <c r="V5" s="1414"/>
      <c r="W5" s="1414"/>
      <c r="X5" s="1414"/>
      <c r="Y5" s="1414"/>
      <c r="Z5" s="1414"/>
      <c r="AA5" s="1414"/>
      <c r="AB5" s="1414"/>
      <c r="AC5" s="1414"/>
      <c r="AD5" s="1414"/>
      <c r="AE5" s="1414"/>
      <c r="AF5" s="1414"/>
      <c r="AG5" s="1414"/>
    </row>
    <row r="6" spans="1:33" ht="10.5" customHeight="1" x14ac:dyDescent="0.25">
      <c r="A6" s="2333"/>
      <c r="B6" s="2330"/>
      <c r="C6" s="2331"/>
      <c r="D6" s="2331"/>
      <c r="E6" s="2331"/>
      <c r="F6" s="2331"/>
      <c r="G6" s="2336"/>
      <c r="H6" s="1414"/>
      <c r="I6" s="1414"/>
      <c r="J6" s="1414"/>
      <c r="K6" s="1414"/>
      <c r="L6" s="1414"/>
      <c r="M6" s="1414"/>
      <c r="N6" s="1414"/>
      <c r="O6" s="1414"/>
      <c r="P6" s="1414"/>
      <c r="Q6" s="1414"/>
      <c r="R6" s="1414"/>
      <c r="S6" s="1414"/>
      <c r="T6" s="1414"/>
      <c r="U6" s="1414"/>
      <c r="V6" s="1414"/>
      <c r="W6" s="1414"/>
      <c r="X6" s="1414"/>
      <c r="Y6" s="1414"/>
      <c r="Z6" s="1414"/>
      <c r="AA6" s="1414"/>
      <c r="AB6" s="1414"/>
      <c r="AC6" s="1414"/>
      <c r="AD6" s="1414"/>
      <c r="AE6" s="1414"/>
      <c r="AF6" s="1414"/>
      <c r="AG6" s="1414"/>
    </row>
    <row r="7" spans="1:33" ht="10.5" customHeight="1" x14ac:dyDescent="0.25">
      <c r="A7" s="2333"/>
      <c r="B7" s="2330"/>
      <c r="C7" s="2331"/>
      <c r="D7" s="2331"/>
      <c r="E7" s="2331"/>
      <c r="F7" s="2331"/>
      <c r="G7" s="2336"/>
      <c r="H7" s="1414"/>
      <c r="I7" s="1414"/>
      <c r="J7" s="1414"/>
      <c r="K7" s="1414"/>
      <c r="L7" s="1414"/>
      <c r="M7" s="1414"/>
      <c r="N7" s="1414"/>
      <c r="O7" s="1414"/>
      <c r="P7" s="1414"/>
      <c r="Q7" s="1414"/>
      <c r="R7" s="1414"/>
      <c r="S7" s="1414"/>
      <c r="T7" s="1414"/>
      <c r="U7" s="1414"/>
      <c r="V7" s="1414"/>
      <c r="W7" s="1414"/>
      <c r="X7" s="1414"/>
      <c r="Y7" s="1414"/>
      <c r="Z7" s="1414"/>
      <c r="AA7" s="1414"/>
      <c r="AB7" s="1414"/>
      <c r="AC7" s="1414"/>
      <c r="AD7" s="1414"/>
      <c r="AE7" s="1414"/>
      <c r="AF7" s="1414"/>
      <c r="AG7" s="1414"/>
    </row>
    <row r="8" spans="1:33" ht="10.5" customHeight="1" x14ac:dyDescent="0.25">
      <c r="A8" s="2333"/>
      <c r="B8" s="2330"/>
      <c r="C8" s="2331"/>
      <c r="D8" s="2332"/>
      <c r="E8" s="2332"/>
      <c r="F8" s="2331"/>
      <c r="G8" s="2336"/>
      <c r="H8" s="1414"/>
      <c r="I8" s="1414"/>
      <c r="J8" s="1414"/>
      <c r="K8" s="1414"/>
      <c r="L8" s="1414"/>
      <c r="M8" s="1414"/>
      <c r="N8" s="1414"/>
      <c r="O8" s="1414"/>
      <c r="P8" s="1414"/>
      <c r="Q8" s="1414"/>
      <c r="R8" s="1414"/>
      <c r="S8" s="1414"/>
      <c r="T8" s="1414"/>
      <c r="U8" s="1414"/>
      <c r="V8" s="1414"/>
      <c r="W8" s="1414"/>
      <c r="X8" s="1414"/>
      <c r="Y8" s="1414"/>
      <c r="Z8" s="1414"/>
      <c r="AA8" s="1414"/>
      <c r="AB8" s="1414"/>
      <c r="AC8" s="1414"/>
      <c r="AD8" s="1414"/>
      <c r="AE8" s="1414"/>
      <c r="AF8" s="1414"/>
      <c r="AG8" s="1414"/>
    </row>
    <row r="9" spans="1:33" ht="21" customHeight="1" x14ac:dyDescent="0.25">
      <c r="A9" s="2333"/>
      <c r="B9" s="2330"/>
      <c r="C9" s="2331"/>
      <c r="D9" s="2332"/>
      <c r="E9" s="2332"/>
      <c r="F9" s="2331"/>
      <c r="G9" s="2336"/>
      <c r="H9" s="1414"/>
      <c r="I9" s="1414"/>
      <c r="J9" s="1414"/>
      <c r="K9" s="1414"/>
      <c r="L9" s="1414"/>
      <c r="M9" s="1414"/>
      <c r="N9" s="1414"/>
      <c r="O9" s="1414"/>
      <c r="P9" s="1414"/>
      <c r="Q9" s="1414"/>
      <c r="R9" s="1414"/>
      <c r="S9" s="1414"/>
      <c r="T9" s="1414"/>
      <c r="U9" s="1414"/>
      <c r="V9" s="1414"/>
      <c r="W9" s="1414"/>
      <c r="X9" s="1414"/>
      <c r="Y9" s="1414"/>
      <c r="Z9" s="1414"/>
      <c r="AA9" s="1414"/>
      <c r="AB9" s="1414"/>
      <c r="AC9" s="1414"/>
      <c r="AD9" s="1414"/>
      <c r="AE9" s="1414"/>
      <c r="AF9" s="1414"/>
      <c r="AG9" s="1414"/>
    </row>
    <row r="10" spans="1:33" ht="10.5" customHeight="1" x14ac:dyDescent="0.25">
      <c r="A10" s="2333"/>
      <c r="B10" s="2333" t="s">
        <v>49</v>
      </c>
      <c r="C10" s="2333"/>
      <c r="D10" s="2333"/>
      <c r="E10" s="2333"/>
      <c r="F10" s="2334" t="s">
        <v>1499</v>
      </c>
      <c r="G10" s="2334"/>
      <c r="H10" s="1414"/>
      <c r="I10" s="1414"/>
      <c r="J10" s="1414"/>
      <c r="K10" s="1414"/>
      <c r="L10" s="1414"/>
      <c r="M10" s="1414"/>
      <c r="N10" s="1414"/>
      <c r="O10" s="1414"/>
      <c r="P10" s="1414"/>
      <c r="Q10" s="1414"/>
      <c r="R10" s="1414"/>
      <c r="S10" s="1414"/>
      <c r="T10" s="1414"/>
      <c r="U10" s="1414"/>
      <c r="V10" s="1414"/>
      <c r="W10" s="1414"/>
      <c r="X10" s="1414"/>
      <c r="Y10" s="1414"/>
      <c r="Z10" s="1414"/>
      <c r="AA10" s="1414"/>
      <c r="AB10" s="1414"/>
      <c r="AC10" s="1414"/>
      <c r="AD10" s="1414"/>
      <c r="AE10" s="1414"/>
      <c r="AF10" s="1414"/>
      <c r="AG10" s="1414"/>
    </row>
    <row r="11" spans="1:33" s="1676" customFormat="1" ht="21" customHeight="1" x14ac:dyDescent="0.25">
      <c r="A11" s="1204" t="s">
        <v>1586</v>
      </c>
      <c r="B11" s="1716">
        <f>SUM(B13:B30)-B15-B23</f>
        <v>9443</v>
      </c>
      <c r="C11" s="1716">
        <f>SUM(C13:C30)-C15-C23</f>
        <v>1057226.0000000002</v>
      </c>
      <c r="D11" s="1716">
        <f>SUM(D13:D30)-D15-D23</f>
        <v>717898.00000000023</v>
      </c>
      <c r="E11" s="1716">
        <f>SUM(E13:E30)-E15-E23</f>
        <v>1775124</v>
      </c>
      <c r="F11" s="1716">
        <f>SUM(F13:F30)-F15-F23</f>
        <v>20465349</v>
      </c>
      <c r="G11" s="1694">
        <f>+F11/C11</f>
        <v>19.357591470508666</v>
      </c>
      <c r="I11" s="1680"/>
    </row>
    <row r="12" spans="1:33" s="1676" customFormat="1" ht="9" customHeight="1" x14ac:dyDescent="0.25">
      <c r="A12" s="1719"/>
      <c r="B12" s="1720"/>
      <c r="C12" s="1720"/>
      <c r="D12" s="1720"/>
      <c r="E12" s="1720"/>
      <c r="F12" s="1720"/>
      <c r="G12" s="1694"/>
      <c r="I12" s="1680"/>
    </row>
    <row r="13" spans="1:33" s="1676" customFormat="1" ht="13.5" customHeight="1" x14ac:dyDescent="0.25">
      <c r="A13" s="1719" t="s">
        <v>1575</v>
      </c>
      <c r="B13" s="1695">
        <v>3582.0000000000009</v>
      </c>
      <c r="C13" s="1695">
        <v>318832.00000000012</v>
      </c>
      <c r="D13" s="1695">
        <v>92901.000000000116</v>
      </c>
      <c r="E13" s="1695">
        <v>411732.99999999994</v>
      </c>
      <c r="F13" s="1695">
        <v>4227953.9999999981</v>
      </c>
      <c r="G13" s="1694">
        <f t="shared" ref="G13:G31" si="0">+F13/C13</f>
        <v>13.260758016761168</v>
      </c>
      <c r="H13" s="1420"/>
      <c r="I13" s="1680"/>
      <c r="J13" s="1420"/>
      <c r="K13" s="1420"/>
      <c r="L13" s="1420"/>
      <c r="M13" s="1420"/>
    </row>
    <row r="14" spans="1:33" s="1676" customFormat="1" ht="13.5" customHeight="1" x14ac:dyDescent="0.25">
      <c r="A14" s="1718" t="s">
        <v>1574</v>
      </c>
      <c r="B14" s="1695">
        <v>31</v>
      </c>
      <c r="C14" s="1695">
        <v>6085.0000000000009</v>
      </c>
      <c r="D14" s="1695">
        <v>1600</v>
      </c>
      <c r="E14" s="1695">
        <v>7684.9999999999982</v>
      </c>
      <c r="F14" s="1695">
        <v>174839.99999999997</v>
      </c>
      <c r="G14" s="1694">
        <f t="shared" si="0"/>
        <v>28.732949876746087</v>
      </c>
      <c r="H14" s="1431"/>
      <c r="I14" s="1680"/>
    </row>
    <row r="15" spans="1:33" s="1676" customFormat="1" ht="13.5" customHeight="1" x14ac:dyDescent="0.25">
      <c r="A15" s="1718" t="s">
        <v>1573</v>
      </c>
      <c r="B15" s="1695">
        <v>4222</v>
      </c>
      <c r="C15" s="1695">
        <v>494335.00000000023</v>
      </c>
      <c r="D15" s="1695">
        <v>499392.00000000006</v>
      </c>
      <c r="E15" s="1695">
        <v>993726.99999999919</v>
      </c>
      <c r="F15" s="1695">
        <v>10618308.999999994</v>
      </c>
      <c r="G15" s="1694">
        <f t="shared" si="0"/>
        <v>21.479986244146154</v>
      </c>
      <c r="H15" s="1420"/>
      <c r="I15" s="1680"/>
      <c r="J15" s="1420"/>
      <c r="K15" s="1420"/>
      <c r="L15" s="1420"/>
    </row>
    <row r="16" spans="1:33" ht="13.5" customHeight="1" x14ac:dyDescent="0.25">
      <c r="A16" s="1734" t="s">
        <v>1572</v>
      </c>
      <c r="B16" s="1698">
        <v>774</v>
      </c>
      <c r="C16" s="1698">
        <v>92817.000000000087</v>
      </c>
      <c r="D16" s="1698">
        <v>70095</v>
      </c>
      <c r="E16" s="1698">
        <v>162912.00000000006</v>
      </c>
      <c r="F16" s="1698">
        <v>1355406.0000000005</v>
      </c>
      <c r="G16" s="1697">
        <f t="shared" si="0"/>
        <v>14.60299298619864</v>
      </c>
      <c r="H16" s="1422"/>
      <c r="I16" s="1680"/>
    </row>
    <row r="17" spans="1:12" ht="13.5" customHeight="1" x14ac:dyDescent="0.25">
      <c r="A17" s="1734" t="s">
        <v>1571</v>
      </c>
      <c r="B17" s="1698">
        <v>273</v>
      </c>
      <c r="C17" s="1698">
        <v>24771.000000000004</v>
      </c>
      <c r="D17" s="1698">
        <v>47703.999999999978</v>
      </c>
      <c r="E17" s="1698">
        <v>72475.000000000015</v>
      </c>
      <c r="F17" s="1698">
        <v>410720.99999999988</v>
      </c>
      <c r="G17" s="1697">
        <f t="shared" si="0"/>
        <v>16.580719389608809</v>
      </c>
      <c r="H17" s="1422"/>
      <c r="I17" s="1680"/>
    </row>
    <row r="18" spans="1:12" ht="13.5" customHeight="1" x14ac:dyDescent="0.25">
      <c r="A18" s="1734" t="s">
        <v>1570</v>
      </c>
      <c r="B18" s="1698">
        <v>788.99999999999989</v>
      </c>
      <c r="C18" s="1698">
        <v>34884.999999999993</v>
      </c>
      <c r="D18" s="1698">
        <v>21581.000000000004</v>
      </c>
      <c r="E18" s="1698">
        <v>56466</v>
      </c>
      <c r="F18" s="1698">
        <v>416820.00000000006</v>
      </c>
      <c r="G18" s="1697">
        <f t="shared" si="0"/>
        <v>11.948401891930633</v>
      </c>
      <c r="H18" s="1422"/>
      <c r="I18" s="1680"/>
    </row>
    <row r="19" spans="1:12" ht="13.5" customHeight="1" x14ac:dyDescent="0.25">
      <c r="A19" s="1734" t="s">
        <v>1569</v>
      </c>
      <c r="B19" s="1698">
        <v>424.99999999999994</v>
      </c>
      <c r="C19" s="1698">
        <v>28037.000000000004</v>
      </c>
      <c r="D19" s="1698">
        <v>22594.000000000004</v>
      </c>
      <c r="E19" s="1698">
        <v>50631</v>
      </c>
      <c r="F19" s="1698">
        <v>394965.99999999994</v>
      </c>
      <c r="G19" s="1697">
        <f t="shared" si="0"/>
        <v>14.087313193280304</v>
      </c>
      <c r="H19" s="1422"/>
      <c r="I19" s="1680"/>
    </row>
    <row r="20" spans="1:12" ht="13.5" customHeight="1" x14ac:dyDescent="0.25">
      <c r="A20" s="1734" t="s">
        <v>1568</v>
      </c>
      <c r="B20" s="1698">
        <v>1018.9999999999995</v>
      </c>
      <c r="C20" s="1698">
        <v>109134.99999999993</v>
      </c>
      <c r="D20" s="1698">
        <v>79261.000000000058</v>
      </c>
      <c r="E20" s="1698">
        <v>188396.00000000012</v>
      </c>
      <c r="F20" s="1698">
        <v>1903148.0000000002</v>
      </c>
      <c r="G20" s="1697">
        <f t="shared" si="0"/>
        <v>17.438475282906506</v>
      </c>
      <c r="H20" s="1422"/>
      <c r="I20" s="1680"/>
    </row>
    <row r="21" spans="1:12" ht="13.5" customHeight="1" x14ac:dyDescent="0.25">
      <c r="A21" s="1734" t="s">
        <v>1567</v>
      </c>
      <c r="B21" s="1698">
        <v>941.99999999999955</v>
      </c>
      <c r="C21" s="1698">
        <v>204689.99999999991</v>
      </c>
      <c r="D21" s="1698">
        <v>258156.99999999997</v>
      </c>
      <c r="E21" s="1698">
        <v>462847</v>
      </c>
      <c r="F21" s="1698">
        <v>6137248.0000000019</v>
      </c>
      <c r="G21" s="1697">
        <f t="shared" si="0"/>
        <v>29.983135473154547</v>
      </c>
      <c r="H21" s="1422"/>
      <c r="I21" s="1680"/>
    </row>
    <row r="22" spans="1:12" s="1676" customFormat="1" ht="13.5" customHeight="1" x14ac:dyDescent="0.25">
      <c r="A22" s="1735" t="s">
        <v>1566</v>
      </c>
      <c r="B22" s="1695">
        <v>48</v>
      </c>
      <c r="C22" s="1695">
        <v>1883.9999999999993</v>
      </c>
      <c r="D22" s="1695">
        <v>6286</v>
      </c>
      <c r="E22" s="1695">
        <v>8170</v>
      </c>
      <c r="F22" s="1695">
        <v>18807.999999999996</v>
      </c>
      <c r="G22" s="1694">
        <f t="shared" si="0"/>
        <v>9.9830148619957555</v>
      </c>
      <c r="H22" s="1420"/>
      <c r="I22" s="1680"/>
    </row>
    <row r="23" spans="1:12" s="1676" customFormat="1" ht="13.5" customHeight="1" x14ac:dyDescent="0.25">
      <c r="A23" s="1735" t="s">
        <v>1584</v>
      </c>
      <c r="B23" s="1695">
        <v>359.00000000000011</v>
      </c>
      <c r="C23" s="1695">
        <v>39323</v>
      </c>
      <c r="D23" s="1695">
        <v>19256</v>
      </c>
      <c r="E23" s="1695">
        <v>58579.000000000007</v>
      </c>
      <c r="F23" s="1695">
        <v>455759</v>
      </c>
      <c r="G23" s="1694">
        <f t="shared" si="0"/>
        <v>11.590138087124583</v>
      </c>
      <c r="H23" s="1420"/>
      <c r="I23" s="1680"/>
      <c r="J23" s="1420"/>
      <c r="K23" s="1420"/>
      <c r="L23" s="1420"/>
    </row>
    <row r="24" spans="1:12" ht="13.5" customHeight="1" x14ac:dyDescent="0.25">
      <c r="A24" s="1734" t="s">
        <v>1583</v>
      </c>
      <c r="B24" s="1698">
        <v>45.999999999999993</v>
      </c>
      <c r="C24" s="1698">
        <v>13062</v>
      </c>
      <c r="D24" s="1698">
        <v>2370.9999999999995</v>
      </c>
      <c r="E24" s="1698">
        <v>15433.000000000002</v>
      </c>
      <c r="F24" s="1698">
        <v>221936.00000000006</v>
      </c>
      <c r="G24" s="1697">
        <f t="shared" si="0"/>
        <v>16.990966161384172</v>
      </c>
      <c r="H24" s="1422"/>
      <c r="I24" s="1680"/>
    </row>
    <row r="25" spans="1:12" ht="13.5" customHeight="1" x14ac:dyDescent="0.25">
      <c r="A25" s="1734" t="s">
        <v>1582</v>
      </c>
      <c r="B25" s="1698">
        <v>313</v>
      </c>
      <c r="C25" s="1698">
        <v>26261.000000000007</v>
      </c>
      <c r="D25" s="1698">
        <v>16885</v>
      </c>
      <c r="E25" s="1698">
        <v>43146.000000000015</v>
      </c>
      <c r="F25" s="1698">
        <v>233823.00000000006</v>
      </c>
      <c r="G25" s="1697">
        <f t="shared" si="0"/>
        <v>8.9038117360344238</v>
      </c>
      <c r="H25" s="1422"/>
      <c r="I25" s="1680"/>
    </row>
    <row r="26" spans="1:12" s="1591" customFormat="1" ht="13.5" customHeight="1" x14ac:dyDescent="0.25">
      <c r="A26" s="1735" t="s">
        <v>1581</v>
      </c>
      <c r="B26" s="1695">
        <v>33</v>
      </c>
      <c r="C26" s="1695">
        <v>150</v>
      </c>
      <c r="D26" s="1695">
        <v>3828</v>
      </c>
      <c r="E26" s="1695">
        <v>3978</v>
      </c>
      <c r="F26" s="1695">
        <v>750</v>
      </c>
      <c r="G26" s="1694">
        <f t="shared" si="0"/>
        <v>5</v>
      </c>
      <c r="H26" s="1505"/>
      <c r="I26" s="1680"/>
    </row>
    <row r="27" spans="1:12" s="1591" customFormat="1" ht="13.5" customHeight="1" x14ac:dyDescent="0.25">
      <c r="A27" s="1735" t="s">
        <v>1580</v>
      </c>
      <c r="B27" s="1702">
        <v>50.999999999999993</v>
      </c>
      <c r="C27" s="1702">
        <v>57608</v>
      </c>
      <c r="D27" s="1702">
        <v>4653</v>
      </c>
      <c r="E27" s="1702">
        <v>62261.000000000007</v>
      </c>
      <c r="F27" s="1702">
        <v>2775529.0000000005</v>
      </c>
      <c r="G27" s="1694">
        <f t="shared" si="0"/>
        <v>48.179575753367594</v>
      </c>
      <c r="H27" s="1505"/>
      <c r="I27" s="1680"/>
    </row>
    <row r="28" spans="1:12" s="1591" customFormat="1" ht="13.5" customHeight="1" x14ac:dyDescent="0.25">
      <c r="A28" s="1735" t="s">
        <v>1579</v>
      </c>
      <c r="B28" s="1702">
        <v>144.99999999999997</v>
      </c>
      <c r="C28" s="1702">
        <v>20110</v>
      </c>
      <c r="D28" s="1702">
        <v>18160.999999999996</v>
      </c>
      <c r="E28" s="1702">
        <v>38270.999999999993</v>
      </c>
      <c r="F28" s="1702">
        <v>342743</v>
      </c>
      <c r="G28" s="1694">
        <f t="shared" si="0"/>
        <v>17.043411238189954</v>
      </c>
      <c r="H28" s="1505"/>
      <c r="I28" s="1680"/>
    </row>
    <row r="29" spans="1:12" s="1591" customFormat="1" ht="13.5" customHeight="1" x14ac:dyDescent="0.25">
      <c r="A29" s="1735" t="s">
        <v>1578</v>
      </c>
      <c r="B29" s="1702">
        <v>392.99999999999989</v>
      </c>
      <c r="C29" s="1702">
        <v>26632.999999999996</v>
      </c>
      <c r="D29" s="1702">
        <v>36144.000000000007</v>
      </c>
      <c r="E29" s="1702">
        <v>62776.999999999985</v>
      </c>
      <c r="F29" s="1702">
        <v>508709.99999999994</v>
      </c>
      <c r="G29" s="1694">
        <f t="shared" si="0"/>
        <v>19.100739683850861</v>
      </c>
      <c r="H29" s="1505"/>
      <c r="I29" s="1680"/>
    </row>
    <row r="30" spans="1:12" s="1591" customFormat="1" ht="13.5" customHeight="1" x14ac:dyDescent="0.25">
      <c r="A30" s="1735" t="s">
        <v>1577</v>
      </c>
      <c r="B30" s="1702">
        <v>579.00000000000023</v>
      </c>
      <c r="C30" s="1702">
        <v>92265.999999999985</v>
      </c>
      <c r="D30" s="1702">
        <v>35677.000000000015</v>
      </c>
      <c r="E30" s="1702">
        <v>127942.99999999999</v>
      </c>
      <c r="F30" s="1702">
        <v>1341946.9999999993</v>
      </c>
      <c r="G30" s="1694">
        <f t="shared" si="0"/>
        <v>14.544328354973658</v>
      </c>
      <c r="H30" s="1505"/>
      <c r="I30" s="1680"/>
    </row>
    <row r="31" spans="1:12" s="1676" customFormat="1" ht="21" customHeight="1" x14ac:dyDescent="0.25">
      <c r="A31" s="1726" t="s">
        <v>1585</v>
      </c>
      <c r="B31" s="1716">
        <f>SUM(B33:B50)-B35-B43</f>
        <v>8987</v>
      </c>
      <c r="C31" s="1716">
        <f>SUM(C33:C50)-C35-C43</f>
        <v>1033963</v>
      </c>
      <c r="D31" s="1716">
        <f>SUM(D33:D50)-D35-D43</f>
        <v>696531.00000000012</v>
      </c>
      <c r="E31" s="1716">
        <f>SUM(E33:E50)-E35-E43</f>
        <v>1730494</v>
      </c>
      <c r="F31" s="1716">
        <f>SUM(F33:F50)-F35-F43</f>
        <v>20273926</v>
      </c>
      <c r="G31" s="1694">
        <f t="shared" si="0"/>
        <v>19.607980169503165</v>
      </c>
      <c r="I31" s="1680"/>
    </row>
    <row r="32" spans="1:12" ht="7.5" customHeight="1" x14ac:dyDescent="0.25">
      <c r="A32" s="1736"/>
      <c r="B32" s="1688"/>
      <c r="C32" s="1688"/>
      <c r="D32" s="1688"/>
      <c r="E32" s="1688"/>
      <c r="F32" s="1688"/>
      <c r="G32" s="1694"/>
      <c r="I32" s="1680"/>
    </row>
    <row r="33" spans="1:13" s="1676" customFormat="1" ht="13.5" customHeight="1" x14ac:dyDescent="0.25">
      <c r="A33" s="1737" t="s">
        <v>1575</v>
      </c>
      <c r="B33" s="1716">
        <v>3435.0000000000005</v>
      </c>
      <c r="C33" s="1716">
        <v>308408</v>
      </c>
      <c r="D33" s="1716">
        <v>89960.000000000116</v>
      </c>
      <c r="E33" s="1716">
        <v>398367.99999999994</v>
      </c>
      <c r="F33" s="1716">
        <v>4160020.9999999981</v>
      </c>
      <c r="G33" s="1694">
        <f t="shared" ref="G33:G50" si="1">+F33/C33</f>
        <v>13.488693548805472</v>
      </c>
      <c r="H33" s="1420"/>
      <c r="I33" s="1680"/>
      <c r="J33" s="1420"/>
      <c r="K33" s="1420"/>
      <c r="L33" s="1420"/>
      <c r="M33" s="1420"/>
    </row>
    <row r="34" spans="1:13" s="1676" customFormat="1" ht="13.5" customHeight="1" x14ac:dyDescent="0.25">
      <c r="A34" s="1738" t="s">
        <v>1574</v>
      </c>
      <c r="B34" s="1716">
        <v>28</v>
      </c>
      <c r="C34" s="1716">
        <v>5976.0000000000009</v>
      </c>
      <c r="D34" s="1716">
        <v>1525</v>
      </c>
      <c r="E34" s="1716">
        <v>7500.9999999999991</v>
      </c>
      <c r="F34" s="1716">
        <v>173819.99999999994</v>
      </c>
      <c r="G34" s="1694">
        <f t="shared" si="1"/>
        <v>29.08634538152609</v>
      </c>
      <c r="H34" s="1431"/>
      <c r="I34" s="1680"/>
    </row>
    <row r="35" spans="1:13" s="1676" customFormat="1" ht="13.5" customHeight="1" x14ac:dyDescent="0.25">
      <c r="A35" s="1738" t="s">
        <v>1573</v>
      </c>
      <c r="B35" s="1716">
        <v>3986.9999999999995</v>
      </c>
      <c r="C35" s="1716">
        <v>486429.00000000041</v>
      </c>
      <c r="D35" s="1716">
        <v>485521.00000000012</v>
      </c>
      <c r="E35" s="1716">
        <v>971949.99999999907</v>
      </c>
      <c r="F35" s="1716">
        <v>10538160.999999989</v>
      </c>
      <c r="G35" s="1694">
        <f t="shared" si="1"/>
        <v>21.664335391187574</v>
      </c>
      <c r="H35" s="1420"/>
      <c r="I35" s="1680"/>
      <c r="J35" s="1420"/>
      <c r="K35" s="1420"/>
      <c r="L35" s="1420"/>
    </row>
    <row r="36" spans="1:13" ht="13.5" customHeight="1" x14ac:dyDescent="0.25">
      <c r="A36" s="1734" t="s">
        <v>1572</v>
      </c>
      <c r="B36" s="1717">
        <v>686</v>
      </c>
      <c r="C36" s="1717">
        <v>90200.000000000058</v>
      </c>
      <c r="D36" s="1717">
        <v>65925</v>
      </c>
      <c r="E36" s="1717">
        <v>156125.00000000009</v>
      </c>
      <c r="F36" s="1717">
        <v>1314061.0000000005</v>
      </c>
      <c r="G36" s="1697">
        <f t="shared" si="1"/>
        <v>14.568303769401327</v>
      </c>
      <c r="H36" s="1422"/>
      <c r="I36" s="1680"/>
    </row>
    <row r="37" spans="1:13" ht="13.5" customHeight="1" x14ac:dyDescent="0.25">
      <c r="A37" s="1734" t="s">
        <v>1571</v>
      </c>
      <c r="B37" s="1717">
        <v>245.00000000000003</v>
      </c>
      <c r="C37" s="1717">
        <v>24288.000000000007</v>
      </c>
      <c r="D37" s="1717">
        <v>43628.999999999978</v>
      </c>
      <c r="E37" s="1717">
        <v>67917.000000000015</v>
      </c>
      <c r="F37" s="1717">
        <v>407835.99999999983</v>
      </c>
      <c r="G37" s="1697">
        <f t="shared" si="1"/>
        <v>16.791666666666654</v>
      </c>
      <c r="H37" s="1422"/>
      <c r="I37" s="1680"/>
    </row>
    <row r="38" spans="1:13" ht="13.5" customHeight="1" x14ac:dyDescent="0.25">
      <c r="A38" s="1734" t="s">
        <v>1570</v>
      </c>
      <c r="B38" s="1717">
        <v>768.99999999999989</v>
      </c>
      <c r="C38" s="1717">
        <v>33422.999999999993</v>
      </c>
      <c r="D38" s="1717">
        <v>20818</v>
      </c>
      <c r="E38" s="1717">
        <v>54241</v>
      </c>
      <c r="F38" s="1717">
        <v>408380.00000000017</v>
      </c>
      <c r="G38" s="1697">
        <f t="shared" si="1"/>
        <v>12.218532148520488</v>
      </c>
      <c r="H38" s="1422"/>
      <c r="I38" s="1680"/>
    </row>
    <row r="39" spans="1:13" ht="13.5" customHeight="1" x14ac:dyDescent="0.25">
      <c r="A39" s="1734" t="s">
        <v>1569</v>
      </c>
      <c r="B39" s="1717">
        <v>414.99999999999989</v>
      </c>
      <c r="C39" s="1717">
        <v>27880</v>
      </c>
      <c r="D39" s="1717">
        <v>22420</v>
      </c>
      <c r="E39" s="1717">
        <v>50300.000000000007</v>
      </c>
      <c r="F39" s="1717">
        <v>393865.99999999988</v>
      </c>
      <c r="G39" s="1697">
        <f t="shared" si="1"/>
        <v>14.127187948350068</v>
      </c>
      <c r="H39" s="1422"/>
      <c r="I39" s="1680"/>
    </row>
    <row r="40" spans="1:13" ht="13.5" customHeight="1" x14ac:dyDescent="0.25">
      <c r="A40" s="1734" t="s">
        <v>1568</v>
      </c>
      <c r="B40" s="1717">
        <v>998.99999999999966</v>
      </c>
      <c r="C40" s="1717">
        <v>108502.99999999994</v>
      </c>
      <c r="D40" s="1717">
        <v>77017.000000000044</v>
      </c>
      <c r="E40" s="1717">
        <v>185520.00000000012</v>
      </c>
      <c r="F40" s="1717">
        <v>1899722.0000000007</v>
      </c>
      <c r="G40" s="1697">
        <f t="shared" si="1"/>
        <v>17.508474420062132</v>
      </c>
      <c r="H40" s="1422"/>
      <c r="I40" s="1680"/>
    </row>
    <row r="41" spans="1:13" ht="13.5" customHeight="1" x14ac:dyDescent="0.25">
      <c r="A41" s="1734" t="s">
        <v>1567</v>
      </c>
      <c r="B41" s="1717">
        <v>872.99999999999966</v>
      </c>
      <c r="C41" s="1717">
        <v>202134.99999999991</v>
      </c>
      <c r="D41" s="1717">
        <v>255711.99999999997</v>
      </c>
      <c r="E41" s="1717">
        <v>457846.99999999994</v>
      </c>
      <c r="F41" s="1717">
        <v>6114296.0000000009</v>
      </c>
      <c r="G41" s="1697">
        <f t="shared" si="1"/>
        <v>30.248576446434331</v>
      </c>
      <c r="H41" s="1422"/>
      <c r="I41" s="1680"/>
    </row>
    <row r="42" spans="1:13" s="1676" customFormat="1" ht="13.5" customHeight="1" x14ac:dyDescent="0.25">
      <c r="A42" s="1735" t="s">
        <v>1566</v>
      </c>
      <c r="B42" s="1716">
        <v>36</v>
      </c>
      <c r="C42" s="1716">
        <v>1883.9999999999995</v>
      </c>
      <c r="D42" s="1716">
        <v>4844</v>
      </c>
      <c r="E42" s="1716">
        <v>6727.9999999999991</v>
      </c>
      <c r="F42" s="1716">
        <v>18807.999999999996</v>
      </c>
      <c r="G42" s="1694">
        <f t="shared" si="1"/>
        <v>9.9830148619957537</v>
      </c>
      <c r="H42" s="1420"/>
      <c r="I42" s="1680"/>
    </row>
    <row r="43" spans="1:13" s="1676" customFormat="1" ht="13.5" customHeight="1" x14ac:dyDescent="0.25">
      <c r="A43" s="1735" t="s">
        <v>1584</v>
      </c>
      <c r="B43" s="1716">
        <v>349.00000000000017</v>
      </c>
      <c r="C43" s="1716">
        <v>37967.000000000007</v>
      </c>
      <c r="D43" s="1716">
        <v>18257</v>
      </c>
      <c r="E43" s="1716">
        <v>56224.000000000015</v>
      </c>
      <c r="F43" s="1716">
        <v>442523</v>
      </c>
      <c r="G43" s="1694">
        <f t="shared" si="1"/>
        <v>11.655463955540336</v>
      </c>
      <c r="H43" s="1420"/>
      <c r="I43" s="1680"/>
      <c r="J43" s="1420"/>
      <c r="K43" s="1420"/>
      <c r="L43" s="1420"/>
    </row>
    <row r="44" spans="1:13" ht="13.5" customHeight="1" x14ac:dyDescent="0.25">
      <c r="A44" s="1734" t="s">
        <v>1583</v>
      </c>
      <c r="B44" s="1717">
        <v>41.999999999999993</v>
      </c>
      <c r="C44" s="1717">
        <v>12815</v>
      </c>
      <c r="D44" s="1717">
        <v>2130.9999999999995</v>
      </c>
      <c r="E44" s="1717">
        <v>14946.000000000004</v>
      </c>
      <c r="F44" s="1717">
        <v>220507.00000000003</v>
      </c>
      <c r="G44" s="1697">
        <f t="shared" si="1"/>
        <v>17.20694498634413</v>
      </c>
      <c r="H44" s="1422"/>
      <c r="I44" s="1680"/>
    </row>
    <row r="45" spans="1:13" ht="13.5" customHeight="1" x14ac:dyDescent="0.25">
      <c r="A45" s="1734" t="s">
        <v>1582</v>
      </c>
      <c r="B45" s="1717">
        <v>307</v>
      </c>
      <c r="C45" s="1717">
        <v>25152.000000000007</v>
      </c>
      <c r="D45" s="1717">
        <v>16126.000000000002</v>
      </c>
      <c r="E45" s="1717">
        <v>41278.000000000015</v>
      </c>
      <c r="F45" s="1717">
        <v>222016.00000000003</v>
      </c>
      <c r="G45" s="1697">
        <f t="shared" si="1"/>
        <v>8.8269720101781157</v>
      </c>
      <c r="H45" s="1422"/>
      <c r="I45" s="1680"/>
    </row>
    <row r="46" spans="1:13" s="1591" customFormat="1" ht="13.5" customHeight="1" x14ac:dyDescent="0.25">
      <c r="A46" s="1735" t="s">
        <v>1581</v>
      </c>
      <c r="B46" s="1715">
        <v>32</v>
      </c>
      <c r="C46" s="1715">
        <v>150</v>
      </c>
      <c r="D46" s="1715">
        <v>3778</v>
      </c>
      <c r="E46" s="1715">
        <v>3928</v>
      </c>
      <c r="F46" s="1715">
        <v>750</v>
      </c>
      <c r="G46" s="1694">
        <f t="shared" si="1"/>
        <v>5</v>
      </c>
      <c r="H46" s="1505"/>
      <c r="I46" s="1680"/>
    </row>
    <row r="47" spans="1:13" s="1591" customFormat="1" ht="13.5" customHeight="1" x14ac:dyDescent="0.25">
      <c r="A47" s="1735" t="s">
        <v>1580</v>
      </c>
      <c r="B47" s="1716">
        <v>48</v>
      </c>
      <c r="C47" s="1716">
        <v>57214</v>
      </c>
      <c r="D47" s="1716">
        <v>4589</v>
      </c>
      <c r="E47" s="1716">
        <v>61803</v>
      </c>
      <c r="F47" s="1716">
        <v>2773985</v>
      </c>
      <c r="G47" s="1694">
        <f t="shared" si="1"/>
        <v>48.48437445380501</v>
      </c>
      <c r="H47" s="1505"/>
      <c r="I47" s="1680"/>
    </row>
    <row r="48" spans="1:13" s="1591" customFormat="1" ht="13.5" customHeight="1" x14ac:dyDescent="0.25">
      <c r="A48" s="1735" t="s">
        <v>1579</v>
      </c>
      <c r="B48" s="1716">
        <v>134.99999999999997</v>
      </c>
      <c r="C48" s="1716">
        <v>20110</v>
      </c>
      <c r="D48" s="1716">
        <v>16966.999999999996</v>
      </c>
      <c r="E48" s="1716">
        <v>37076.999999999993</v>
      </c>
      <c r="F48" s="1716">
        <v>342743</v>
      </c>
      <c r="G48" s="1694">
        <f t="shared" si="1"/>
        <v>17.043411238189954</v>
      </c>
      <c r="H48" s="1505"/>
      <c r="I48" s="1680"/>
    </row>
    <row r="49" spans="1:11" s="1591" customFormat="1" ht="13.5" customHeight="1" x14ac:dyDescent="0.25">
      <c r="A49" s="1735" t="s">
        <v>1578</v>
      </c>
      <c r="B49" s="1715">
        <v>362</v>
      </c>
      <c r="C49" s="1715">
        <v>26095.999999999996</v>
      </c>
      <c r="D49" s="1715">
        <v>35514.000000000007</v>
      </c>
      <c r="E49" s="1715">
        <v>61609.999999999985</v>
      </c>
      <c r="F49" s="1715">
        <v>507356.99999999994</v>
      </c>
      <c r="G49" s="1694">
        <f t="shared" si="1"/>
        <v>19.441945125689763</v>
      </c>
      <c r="H49" s="1505"/>
      <c r="I49" s="1680"/>
    </row>
    <row r="50" spans="1:11" s="1591" customFormat="1" ht="13.5" customHeight="1" x14ac:dyDescent="0.25">
      <c r="A50" s="1735" t="s">
        <v>1577</v>
      </c>
      <c r="B50" s="1715">
        <v>575.00000000000011</v>
      </c>
      <c r="C50" s="1715">
        <v>89729</v>
      </c>
      <c r="D50" s="1715">
        <v>35576.000000000015</v>
      </c>
      <c r="E50" s="1715">
        <v>125304.99999999999</v>
      </c>
      <c r="F50" s="1715">
        <v>1315757.9999999995</v>
      </c>
      <c r="G50" s="1694">
        <f t="shared" si="1"/>
        <v>14.663687325168</v>
      </c>
      <c r="H50" s="1505"/>
      <c r="I50" s="1680"/>
    </row>
    <row r="51" spans="1:11" ht="6" customHeight="1" thickBot="1" x14ac:dyDescent="0.3">
      <c r="A51" s="1692"/>
      <c r="B51" s="1714"/>
      <c r="C51" s="1714"/>
      <c r="D51" s="1714"/>
      <c r="E51" s="1714"/>
      <c r="F51" s="1714"/>
      <c r="G51" s="1713"/>
      <c r="H51" s="1684"/>
      <c r="I51" s="1684"/>
      <c r="J51" s="1684"/>
      <c r="K51" s="1684"/>
    </row>
    <row r="52" spans="1:11" s="1389" customFormat="1" ht="12.75" customHeight="1" thickTop="1" x14ac:dyDescent="0.25">
      <c r="A52" s="2323" t="s">
        <v>1548</v>
      </c>
      <c r="B52" s="2323"/>
      <c r="C52" s="2323"/>
      <c r="D52" s="2323"/>
      <c r="E52" s="2323"/>
      <c r="F52" s="1690"/>
      <c r="G52" s="1690"/>
    </row>
    <row r="53" spans="1:11" ht="7.5" customHeight="1" x14ac:dyDescent="0.25">
      <c r="B53" s="1681"/>
      <c r="C53" s="1681"/>
      <c r="D53" s="1681"/>
      <c r="E53" s="1681"/>
      <c r="F53" s="1688"/>
      <c r="G53" s="1712"/>
      <c r="H53" s="1684"/>
      <c r="I53" s="1684"/>
      <c r="J53" s="1684"/>
      <c r="K53" s="1684"/>
    </row>
    <row r="54" spans="1:11" ht="13.5" x14ac:dyDescent="0.25">
      <c r="A54" s="1414" t="s">
        <v>280</v>
      </c>
      <c r="B54" s="1202"/>
      <c r="C54" s="1202"/>
      <c r="D54" s="1202"/>
      <c r="E54" s="1202"/>
      <c r="F54" s="1687"/>
      <c r="G54" s="1711"/>
      <c r="H54" s="1684"/>
      <c r="I54" s="1684"/>
      <c r="J54" s="1684"/>
      <c r="K54" s="1684"/>
    </row>
    <row r="55" spans="1:11" x14ac:dyDescent="0.25">
      <c r="A55" s="1645" t="s">
        <v>1537</v>
      </c>
      <c r="B55" s="1673"/>
      <c r="C55" s="1673"/>
      <c r="D55" s="1673"/>
      <c r="E55" s="1673"/>
      <c r="F55" s="1673"/>
      <c r="G55" s="1710"/>
    </row>
    <row r="56" spans="1:11" x14ac:dyDescent="0.25">
      <c r="A56" s="1645" t="s">
        <v>1536</v>
      </c>
      <c r="B56" s="1673"/>
      <c r="C56" s="1673"/>
      <c r="D56" s="1673"/>
      <c r="E56" s="1673"/>
      <c r="F56" s="1673"/>
      <c r="G56" s="1710"/>
    </row>
    <row r="57" spans="1:11" x14ac:dyDescent="0.25">
      <c r="A57" s="1645" t="s">
        <v>1535</v>
      </c>
      <c r="B57" s="1673"/>
      <c r="C57" s="1673"/>
      <c r="D57" s="1673"/>
      <c r="E57" s="1673"/>
      <c r="F57" s="1673"/>
      <c r="G57" s="1710"/>
    </row>
    <row r="58" spans="1:11" x14ac:dyDescent="0.25">
      <c r="A58" s="1645" t="s">
        <v>1534</v>
      </c>
      <c r="B58" s="1673"/>
      <c r="C58" s="1673"/>
      <c r="D58" s="1673"/>
      <c r="E58" s="1673"/>
      <c r="F58" s="1673"/>
      <c r="G58" s="1710"/>
    </row>
    <row r="59" spans="1:11" x14ac:dyDescent="0.25">
      <c r="A59" s="1645" t="s">
        <v>1533</v>
      </c>
      <c r="B59" s="1673"/>
      <c r="C59" s="1673"/>
      <c r="D59" s="1673"/>
      <c r="E59" s="1673"/>
      <c r="F59" s="1673"/>
      <c r="G59" s="1710"/>
    </row>
    <row r="60" spans="1:11" x14ac:dyDescent="0.25">
      <c r="A60" s="1645" t="s">
        <v>1532</v>
      </c>
      <c r="B60" s="1673"/>
      <c r="C60" s="1673"/>
      <c r="D60" s="1673"/>
      <c r="E60" s="1673"/>
      <c r="F60" s="1673"/>
      <c r="G60" s="1710"/>
    </row>
    <row r="61" spans="1:11" x14ac:dyDescent="0.25">
      <c r="A61" s="1645"/>
      <c r="B61" s="1673"/>
      <c r="C61" s="1673"/>
      <c r="D61" s="1673"/>
      <c r="E61" s="1673"/>
      <c r="F61" s="1673"/>
      <c r="G61" s="1710"/>
    </row>
    <row r="62" spans="1:11" x14ac:dyDescent="0.25">
      <c r="A62" s="1645" t="s">
        <v>1613</v>
      </c>
      <c r="B62" s="1673"/>
      <c r="C62" s="1673"/>
      <c r="D62" s="1673"/>
      <c r="E62" s="1673"/>
      <c r="F62" s="1673"/>
      <c r="G62" s="1710"/>
    </row>
    <row r="63" spans="1:11" x14ac:dyDescent="0.25">
      <c r="A63" s="1645" t="s">
        <v>1612</v>
      </c>
      <c r="B63" s="1673"/>
      <c r="C63" s="1673"/>
      <c r="D63" s="1673"/>
      <c r="E63" s="1673"/>
      <c r="F63" s="1673"/>
      <c r="G63" s="1710"/>
    </row>
    <row r="64" spans="1:11" x14ac:dyDescent="0.25">
      <c r="A64" s="1645" t="s">
        <v>1611</v>
      </c>
      <c r="B64" s="1673"/>
      <c r="C64" s="1673"/>
      <c r="D64" s="1673"/>
      <c r="E64" s="1673"/>
      <c r="F64" s="1673"/>
      <c r="G64" s="1710"/>
    </row>
    <row r="65" spans="1:7" x14ac:dyDescent="0.25">
      <c r="A65" s="1645" t="s">
        <v>1610</v>
      </c>
      <c r="B65" s="1673"/>
      <c r="C65" s="1673"/>
      <c r="D65" s="1673"/>
      <c r="E65" s="1673"/>
      <c r="F65" s="1673"/>
      <c r="G65" s="1710"/>
    </row>
    <row r="66" spans="1:7" x14ac:dyDescent="0.25">
      <c r="A66" s="1645"/>
      <c r="B66" s="1673"/>
      <c r="C66" s="1673"/>
      <c r="D66" s="1673"/>
      <c r="E66" s="1673"/>
      <c r="F66" s="1673"/>
      <c r="G66" s="1710"/>
    </row>
    <row r="67" spans="1:7" x14ac:dyDescent="0.25">
      <c r="A67" s="1645" t="s">
        <v>1616</v>
      </c>
      <c r="B67" s="1673"/>
      <c r="C67" s="1673"/>
      <c r="D67" s="1673"/>
      <c r="E67" s="1673"/>
      <c r="F67" s="1673"/>
      <c r="G67" s="1710"/>
    </row>
    <row r="68" spans="1:7" x14ac:dyDescent="0.25">
      <c r="A68" s="1645" t="s">
        <v>1608</v>
      </c>
      <c r="B68" s="1673"/>
      <c r="C68" s="1673"/>
      <c r="D68" s="1673"/>
      <c r="E68" s="1673"/>
      <c r="F68" s="1673"/>
      <c r="G68" s="1710"/>
    </row>
    <row r="69" spans="1:7" x14ac:dyDescent="0.25">
      <c r="A69" s="1645" t="s">
        <v>1607</v>
      </c>
      <c r="B69" s="1673"/>
      <c r="C69" s="1673"/>
      <c r="D69" s="1673"/>
      <c r="E69" s="1673"/>
      <c r="F69" s="1673"/>
      <c r="G69" s="1710"/>
    </row>
    <row r="70" spans="1:7" x14ac:dyDescent="0.25">
      <c r="A70" s="1645" t="s">
        <v>1606</v>
      </c>
      <c r="B70" s="1673"/>
      <c r="C70" s="1673"/>
      <c r="D70" s="1673"/>
      <c r="E70" s="1673"/>
      <c r="F70" s="1673"/>
      <c r="G70" s="1710"/>
    </row>
    <row r="71" spans="1:7" x14ac:dyDescent="0.25">
      <c r="A71" s="1645"/>
      <c r="B71" s="1673"/>
      <c r="C71" s="1673"/>
      <c r="D71" s="1673"/>
      <c r="E71" s="1673"/>
      <c r="F71" s="1673"/>
      <c r="G71" s="1710"/>
    </row>
    <row r="72" spans="1:7" x14ac:dyDescent="0.25">
      <c r="A72" s="1645" t="s">
        <v>1605</v>
      </c>
      <c r="B72" s="1673"/>
      <c r="C72" s="1673"/>
      <c r="D72" s="1673"/>
      <c r="E72" s="1673"/>
      <c r="F72" s="1673"/>
      <c r="G72" s="1710"/>
    </row>
    <row r="73" spans="1:7" x14ac:dyDescent="0.25">
      <c r="A73" s="1645" t="s">
        <v>1604</v>
      </c>
      <c r="B73" s="1673"/>
      <c r="C73" s="1673"/>
      <c r="D73" s="1673"/>
      <c r="E73" s="1673"/>
      <c r="F73" s="1673"/>
      <c r="G73" s="1710"/>
    </row>
    <row r="74" spans="1:7" x14ac:dyDescent="0.25">
      <c r="A74" s="1645" t="s">
        <v>1603</v>
      </c>
      <c r="B74" s="1673"/>
      <c r="C74" s="1673"/>
      <c r="D74" s="1673"/>
      <c r="E74" s="1673"/>
      <c r="F74" s="1673"/>
      <c r="G74" s="1710"/>
    </row>
    <row r="75" spans="1:7" x14ac:dyDescent="0.25">
      <c r="A75" s="1645" t="s">
        <v>1602</v>
      </c>
      <c r="B75" s="1673"/>
      <c r="C75" s="1673"/>
      <c r="D75" s="1673"/>
      <c r="E75" s="1673"/>
      <c r="F75" s="1673"/>
      <c r="G75" s="1710"/>
    </row>
    <row r="76" spans="1:7" x14ac:dyDescent="0.25">
      <c r="B76" s="1673"/>
      <c r="C76" s="1673"/>
      <c r="D76" s="1673"/>
      <c r="E76" s="1673"/>
      <c r="F76" s="1673"/>
      <c r="G76" s="1710"/>
    </row>
    <row r="77" spans="1:7" x14ac:dyDescent="0.25">
      <c r="B77" s="1673"/>
      <c r="C77" s="1673"/>
      <c r="D77" s="1673"/>
      <c r="E77" s="1673"/>
      <c r="F77" s="1673"/>
      <c r="G77" s="1710"/>
    </row>
    <row r="78" spans="1:7" x14ac:dyDescent="0.25">
      <c r="B78" s="1673"/>
      <c r="C78" s="1673"/>
      <c r="D78" s="1673"/>
      <c r="E78" s="1673"/>
      <c r="F78" s="1673"/>
      <c r="G78" s="1710"/>
    </row>
    <row r="79" spans="1:7" x14ac:dyDescent="0.25">
      <c r="B79" s="1673"/>
      <c r="C79" s="1673"/>
      <c r="D79" s="1673"/>
      <c r="E79" s="1673"/>
      <c r="F79" s="1673"/>
      <c r="G79" s="1710"/>
    </row>
    <row r="80" spans="1:7" x14ac:dyDescent="0.25">
      <c r="B80" s="1673"/>
      <c r="C80" s="1673"/>
      <c r="D80" s="1673"/>
      <c r="E80" s="1673"/>
      <c r="F80" s="1673"/>
      <c r="G80" s="1710"/>
    </row>
    <row r="81" spans="2:7" x14ac:dyDescent="0.25">
      <c r="B81" s="1673"/>
      <c r="C81" s="1673"/>
      <c r="D81" s="1673"/>
      <c r="E81" s="1673"/>
      <c r="F81" s="1673"/>
      <c r="G81" s="1710"/>
    </row>
    <row r="82" spans="2:7" x14ac:dyDescent="0.25">
      <c r="B82" s="1673"/>
      <c r="C82" s="1673"/>
      <c r="D82" s="1673"/>
      <c r="E82" s="1673"/>
      <c r="F82" s="1673"/>
      <c r="G82" s="1710"/>
    </row>
    <row r="83" spans="2:7" x14ac:dyDescent="0.25">
      <c r="B83" s="1673"/>
      <c r="C83" s="1673"/>
      <c r="D83" s="1673"/>
      <c r="E83" s="1673"/>
      <c r="F83" s="1673"/>
      <c r="G83" s="1710"/>
    </row>
    <row r="84" spans="2:7" x14ac:dyDescent="0.25">
      <c r="B84" s="1673"/>
      <c r="C84" s="1673"/>
      <c r="D84" s="1673"/>
      <c r="E84" s="1673"/>
      <c r="F84" s="1673"/>
      <c r="G84" s="1710"/>
    </row>
    <row r="85" spans="2:7" x14ac:dyDescent="0.25">
      <c r="B85" s="1673"/>
      <c r="C85" s="1673"/>
      <c r="D85" s="1673"/>
      <c r="E85" s="1673"/>
      <c r="F85" s="1673"/>
      <c r="G85" s="1710"/>
    </row>
    <row r="86" spans="2:7" x14ac:dyDescent="0.25">
      <c r="B86" s="1673"/>
      <c r="C86" s="1673"/>
      <c r="D86" s="1673"/>
      <c r="E86" s="1673"/>
      <c r="F86" s="1673"/>
      <c r="G86" s="1710"/>
    </row>
    <row r="87" spans="2:7" x14ac:dyDescent="0.25">
      <c r="B87" s="1673"/>
      <c r="C87" s="1673"/>
      <c r="D87" s="1673"/>
      <c r="E87" s="1673"/>
      <c r="F87" s="1673"/>
      <c r="G87" s="1710"/>
    </row>
    <row r="88" spans="2:7" x14ac:dyDescent="0.25">
      <c r="B88" s="1673"/>
      <c r="C88" s="1673"/>
      <c r="D88" s="1673"/>
      <c r="E88" s="1673"/>
      <c r="F88" s="1673"/>
      <c r="G88" s="1710"/>
    </row>
    <row r="89" spans="2:7" x14ac:dyDescent="0.25">
      <c r="B89" s="1673"/>
      <c r="C89" s="1673"/>
      <c r="D89" s="1673"/>
      <c r="E89" s="1673"/>
      <c r="F89" s="1673"/>
      <c r="G89" s="1710"/>
    </row>
    <row r="90" spans="2:7" x14ac:dyDescent="0.25">
      <c r="B90" s="1673"/>
      <c r="C90" s="1673"/>
      <c r="D90" s="1673"/>
      <c r="E90" s="1673"/>
      <c r="F90" s="1673"/>
      <c r="G90" s="1710"/>
    </row>
    <row r="91" spans="2:7" x14ac:dyDescent="0.25">
      <c r="B91" s="1673"/>
      <c r="C91" s="1673"/>
      <c r="D91" s="1673"/>
      <c r="E91" s="1673"/>
      <c r="F91" s="1673"/>
      <c r="G91" s="1710"/>
    </row>
    <row r="92" spans="2:7" x14ac:dyDescent="0.25">
      <c r="B92" s="1673"/>
      <c r="C92" s="1673"/>
      <c r="D92" s="1673"/>
      <c r="E92" s="1673"/>
      <c r="F92" s="1673"/>
      <c r="G92" s="1710"/>
    </row>
    <row r="93" spans="2:7" x14ac:dyDescent="0.25">
      <c r="B93" s="1673"/>
      <c r="C93" s="1673"/>
      <c r="D93" s="1673"/>
      <c r="E93" s="1673"/>
      <c r="F93" s="1673"/>
      <c r="G93" s="1710"/>
    </row>
    <row r="94" spans="2:7" x14ac:dyDescent="0.25">
      <c r="B94" s="1673"/>
      <c r="C94" s="1673"/>
      <c r="D94" s="1673"/>
      <c r="E94" s="1673"/>
      <c r="F94" s="1673"/>
      <c r="G94" s="1710"/>
    </row>
    <row r="95" spans="2:7" x14ac:dyDescent="0.25">
      <c r="B95" s="1673"/>
      <c r="C95" s="1673"/>
      <c r="D95" s="1673"/>
      <c r="E95" s="1673"/>
      <c r="F95" s="1673"/>
      <c r="G95" s="1710"/>
    </row>
    <row r="96" spans="2:7" x14ac:dyDescent="0.25">
      <c r="B96" s="1673"/>
      <c r="C96" s="1673"/>
      <c r="D96" s="1673"/>
      <c r="E96" s="1673"/>
      <c r="F96" s="1673"/>
      <c r="G96" s="1710"/>
    </row>
    <row r="97" spans="2:7" x14ac:dyDescent="0.25">
      <c r="B97" s="1673"/>
      <c r="C97" s="1673"/>
      <c r="D97" s="1673"/>
      <c r="E97" s="1673"/>
      <c r="F97" s="1673"/>
      <c r="G97" s="1710"/>
    </row>
    <row r="98" spans="2:7" x14ac:dyDescent="0.25">
      <c r="B98" s="1673"/>
      <c r="C98" s="1673"/>
      <c r="D98" s="1673"/>
      <c r="E98" s="1673"/>
      <c r="F98" s="1673"/>
      <c r="G98" s="1710"/>
    </row>
  </sheetData>
  <mergeCells count="12">
    <mergeCell ref="A52:E52"/>
    <mergeCell ref="A2:G2"/>
    <mergeCell ref="A3:G3"/>
    <mergeCell ref="B5:B9"/>
    <mergeCell ref="C5:C9"/>
    <mergeCell ref="D5:D9"/>
    <mergeCell ref="E5:E9"/>
    <mergeCell ref="F5:F9"/>
    <mergeCell ref="G5:G9"/>
    <mergeCell ref="A5:A10"/>
    <mergeCell ref="B10:E10"/>
    <mergeCell ref="F10:G10"/>
  </mergeCells>
  <hyperlinks>
    <hyperlink ref="A55" r:id="rId1" display="http://www.ine.pt/xurl/ind/0007575" xr:uid="{E9DC7776-3D76-4983-92CE-CB3A7C78EBFF}"/>
    <hyperlink ref="A56" r:id="rId2" display="http://www.ine.pt/xurl/ind/0007576" xr:uid="{8A0070CC-5D84-4CE4-9D13-C088FAF5EADC}"/>
    <hyperlink ref="A57" r:id="rId3" display="http://www.ine.pt/xurl/ind/0007577" xr:uid="{88DE5BC5-2678-43AE-8A09-AAA2110BBE2E}"/>
    <hyperlink ref="A58" r:id="rId4" display="http://www.ine.pt/xurl/ind/0007578" xr:uid="{37A7E20A-3F56-455E-9B23-963AC4EFAA85}"/>
    <hyperlink ref="A59" r:id="rId5" display="http://www.ine.pt/xurl/ind/0007579" xr:uid="{830E4E3E-4B43-4FD7-BEAB-8721719407E2}"/>
    <hyperlink ref="A60" r:id="rId6" display="https://www.ine.pt/xportal/xmain?xpid=INE&amp;xpgid=ine_indicadores&amp;indOcorrCod=0010312&amp;xlang=pt&amp;contexto=bd&amp;selTab=tab2" xr:uid="{AF7128E2-420D-4096-963C-4730093ADA78}"/>
    <hyperlink ref="A62" r:id="rId7" display="http://www.ine.pt/xurl/ind/0005420" xr:uid="{D071E5A8-2819-46F0-B623-4A6E16B22010}"/>
    <hyperlink ref="A63" r:id="rId8" display="http://www.ine.pt/xurl/ind/0005422" xr:uid="{18BF5F97-1B53-4C7B-B9E7-7DCF5DBA0D81}"/>
    <hyperlink ref="A64" r:id="rId9" display="http://www.ine.pt/xurl/ind/0005426" xr:uid="{DC23910E-6E08-4508-B2FC-46AF521EFACA}"/>
    <hyperlink ref="A65" r:id="rId10" display="http://www.ine.pt/xurl/ind/0005429" xr:uid="{15AE4558-396D-4202-A92E-B4BE3C1BF07B}"/>
    <hyperlink ref="A67" r:id="rId11" display="http://www.ine.pt/xurl/ind/0005418" xr:uid="{2F32AF30-5F91-4AEE-8699-D639D3505424}"/>
    <hyperlink ref="A68" r:id="rId12" display="http://www.ine.pt/xurl/ind/0005423" xr:uid="{7EBB6784-23CE-48C2-BF03-59B4CC0FBF19}"/>
    <hyperlink ref="A69" r:id="rId13" display="http://www.ine.pt/xurl/ind/0005427" xr:uid="{D820D904-EDF8-4C4C-A7CF-D801F0457E1C}"/>
    <hyperlink ref="A70" r:id="rId14" display="http://www.ine.pt/xurl/ind/0005430" xr:uid="{074FDFE8-4747-48CA-817D-F4B33D001BEE}"/>
    <hyperlink ref="A72" r:id="rId15" display="http://www.ine.pt/xurl/ind/0005419" xr:uid="{AA26CE2D-57C2-4A34-B86F-5622DC7C97C2}"/>
    <hyperlink ref="A73" r:id="rId16" display="http://www.ine.pt/xurl/ind/0005424" xr:uid="{A1AEAA5A-5A71-4633-8463-44C274442D91}"/>
    <hyperlink ref="A74" r:id="rId17" display="http://www.ine.pt/xurl/ind/0005428" xr:uid="{5E1859F1-71E6-4367-89F0-05B5B2C30C10}"/>
    <hyperlink ref="A75" r:id="rId18" display="http://www.ine.pt/xurl/ind/0005431" xr:uid="{86272194-9303-40B2-AA01-767778C36EEC}"/>
    <hyperlink ref="A1" location="Índice!A1" display="Voltar ao índice" xr:uid="{2E02F7C5-4049-4EFF-A9EA-E34205792E15}"/>
  </hyperlinks>
  <printOptions gridLinesSet="0"/>
  <pageMargins left="0.78740157480314965" right="0.78740157480314965" top="1.1811023622047243" bottom="0.65" header="0" footer="0"/>
  <pageSetup paperSize="9" scale="74" orientation="portrait" horizontalDpi="300" verticalDpi="300" r:id="rId19"/>
  <headerFooter alignWithMargins="0"/>
  <drawing r:id="rId20"/>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FB0A43-0E91-42FB-A16A-FBF46B47E0A7}">
  <dimension ref="A1:J350"/>
  <sheetViews>
    <sheetView showGridLines="0" workbookViewId="0">
      <selection activeCell="A2" sqref="A2"/>
    </sheetView>
  </sheetViews>
  <sheetFormatPr defaultColWidth="6.7109375" defaultRowHeight="12.75" x14ac:dyDescent="0.25"/>
  <cols>
    <col min="1" max="1" width="23.5703125" style="1414" customWidth="1"/>
    <col min="2" max="4" width="15.7109375" style="1414" customWidth="1"/>
    <col min="5" max="5" width="16.28515625" style="1414" customWidth="1"/>
    <col min="6" max="16384" width="6.7109375" style="1414"/>
  </cols>
  <sheetData>
    <row r="1" spans="1:9" ht="15" customHeight="1" x14ac:dyDescent="0.25">
      <c r="A1" s="2027" t="s">
        <v>1926</v>
      </c>
    </row>
    <row r="2" spans="1:9" ht="15" customHeight="1" x14ac:dyDescent="0.25">
      <c r="A2" s="2293" t="s">
        <v>1668</v>
      </c>
      <c r="B2" s="2293"/>
      <c r="C2" s="2293"/>
      <c r="D2" s="2293"/>
      <c r="E2" s="2293"/>
    </row>
    <row r="3" spans="1:9" ht="23.25" customHeight="1" x14ac:dyDescent="0.25">
      <c r="A3" s="2246" t="s">
        <v>1667</v>
      </c>
      <c r="B3" s="2246"/>
      <c r="C3" s="2246"/>
      <c r="D3" s="2246"/>
      <c r="E3" s="2246"/>
    </row>
    <row r="4" spans="1:9" ht="13.5" customHeight="1" x14ac:dyDescent="0.25">
      <c r="A4" s="1413">
        <v>2020</v>
      </c>
      <c r="B4" s="1763"/>
      <c r="C4" s="1763"/>
      <c r="E4" s="1202" t="s">
        <v>736</v>
      </c>
    </row>
    <row r="5" spans="1:9" ht="14.25" customHeight="1" x14ac:dyDescent="0.25">
      <c r="A5" s="2294" t="s">
        <v>904</v>
      </c>
      <c r="B5" s="2294" t="s">
        <v>1666</v>
      </c>
      <c r="C5" s="2294"/>
      <c r="D5" s="2294"/>
      <c r="E5" s="2294"/>
    </row>
    <row r="6" spans="1:9" ht="3.75" customHeight="1" x14ac:dyDescent="0.25">
      <c r="A6" s="2294"/>
      <c r="B6" s="2294"/>
      <c r="C6" s="2294"/>
      <c r="D6" s="2294"/>
      <c r="E6" s="2294"/>
    </row>
    <row r="7" spans="1:9" ht="12" customHeight="1" x14ac:dyDescent="0.25">
      <c r="A7" s="2294"/>
      <c r="B7" s="2294" t="s">
        <v>1665</v>
      </c>
      <c r="C7" s="2294" t="s">
        <v>1664</v>
      </c>
      <c r="D7" s="2294" t="s">
        <v>1748</v>
      </c>
      <c r="E7" s="2294" t="s">
        <v>1663</v>
      </c>
    </row>
    <row r="8" spans="1:9" ht="12" customHeight="1" x14ac:dyDescent="0.25">
      <c r="A8" s="2294"/>
      <c r="B8" s="2294"/>
      <c r="C8" s="2294"/>
      <c r="D8" s="2294"/>
      <c r="E8" s="2294"/>
    </row>
    <row r="9" spans="1:9" ht="12" customHeight="1" x14ac:dyDescent="0.25">
      <c r="A9" s="2294"/>
      <c r="B9" s="2294"/>
      <c r="C9" s="2294"/>
      <c r="D9" s="2294"/>
      <c r="E9" s="2294"/>
    </row>
    <row r="10" spans="1:9" ht="12.95" customHeight="1" x14ac:dyDescent="0.25">
      <c r="E10" s="1412"/>
    </row>
    <row r="11" spans="1:9" s="1204" customFormat="1" ht="12.95" customHeight="1" x14ac:dyDescent="0.25">
      <c r="A11" s="1204" t="s">
        <v>390</v>
      </c>
      <c r="B11" s="1754">
        <f>SUM(B13,B49,B51)</f>
        <v>17623</v>
      </c>
      <c r="C11" s="1754">
        <f>SUM(C13,C49,C51)</f>
        <v>9980</v>
      </c>
      <c r="D11" s="1754">
        <f>SUM(D13,D49,D51)</f>
        <v>5324</v>
      </c>
      <c r="E11" s="1754">
        <f>SUM(E13,E49,E51)</f>
        <v>1031</v>
      </c>
      <c r="F11" s="1763"/>
      <c r="G11" s="1762"/>
      <c r="H11" s="1762"/>
      <c r="I11" s="1762"/>
    </row>
    <row r="12" spans="1:9" s="1204" customFormat="1" ht="12.95" customHeight="1" x14ac:dyDescent="0.25">
      <c r="B12" s="1754"/>
      <c r="C12" s="1754"/>
      <c r="D12" s="1754"/>
      <c r="E12" s="1754"/>
      <c r="F12" s="1414"/>
    </row>
    <row r="13" spans="1:9" s="1204" customFormat="1" ht="12.95" customHeight="1" x14ac:dyDescent="0.25">
      <c r="A13" s="1204" t="s">
        <v>1662</v>
      </c>
      <c r="B13" s="1754">
        <f>B15+B26+B37+B39+B47</f>
        <v>16126</v>
      </c>
      <c r="C13" s="1754">
        <f>SUM(C15,C26,C37,C39,C47)</f>
        <v>9211</v>
      </c>
      <c r="D13" s="1754">
        <v>4573</v>
      </c>
      <c r="E13" s="1754">
        <f>SUM(E15,E26,E37,E39,E47)</f>
        <v>832</v>
      </c>
      <c r="F13" s="1763"/>
      <c r="G13" s="1762"/>
      <c r="H13" s="1762"/>
      <c r="I13" s="1762"/>
    </row>
    <row r="14" spans="1:9" ht="12.95" customHeight="1" x14ac:dyDescent="0.25">
      <c r="B14" s="1748"/>
      <c r="C14" s="1748"/>
      <c r="D14" s="1748"/>
      <c r="E14" s="1761"/>
    </row>
    <row r="15" spans="1:9" s="1749" customFormat="1" ht="12.95" customHeight="1" x14ac:dyDescent="0.25">
      <c r="A15" s="1204" t="s">
        <v>1661</v>
      </c>
      <c r="B15" s="1760">
        <f>SUM(B17:B24)</f>
        <v>4373</v>
      </c>
      <c r="C15" s="1760">
        <f>SUM(C17:C24)</f>
        <v>2454</v>
      </c>
      <c r="D15" s="1431" t="s">
        <v>19</v>
      </c>
      <c r="E15" s="1753">
        <f>SUM(E17:E24)</f>
        <v>274</v>
      </c>
      <c r="F15" s="1752"/>
      <c r="G15" s="1751"/>
      <c r="H15" s="1751"/>
      <c r="I15" s="1751"/>
    </row>
    <row r="16" spans="1:9" ht="12.95" customHeight="1" x14ac:dyDescent="0.25">
      <c r="B16" s="1756"/>
      <c r="C16" s="1756"/>
      <c r="D16" s="1431"/>
      <c r="E16" s="1755"/>
      <c r="F16" s="1758"/>
      <c r="G16" s="1750"/>
      <c r="I16" s="1750"/>
    </row>
    <row r="17" spans="1:10" ht="12.95" customHeight="1" x14ac:dyDescent="0.25">
      <c r="A17" s="1414" t="s">
        <v>1660</v>
      </c>
      <c r="B17" s="1748">
        <v>328</v>
      </c>
      <c r="C17" s="1748">
        <v>301</v>
      </c>
      <c r="D17" s="1202" t="s">
        <v>19</v>
      </c>
      <c r="E17" s="1755">
        <v>50</v>
      </c>
      <c r="F17" s="1435"/>
    </row>
    <row r="18" spans="1:10" ht="12.95" customHeight="1" x14ac:dyDescent="0.25">
      <c r="A18" s="1414" t="s">
        <v>1659</v>
      </c>
      <c r="B18" s="1748">
        <v>380</v>
      </c>
      <c r="C18" s="1748">
        <v>150</v>
      </c>
      <c r="D18" s="1202" t="s">
        <v>19</v>
      </c>
      <c r="E18" s="1755">
        <v>23</v>
      </c>
      <c r="F18" s="1435"/>
    </row>
    <row r="19" spans="1:10" ht="12.95" customHeight="1" x14ac:dyDescent="0.25">
      <c r="A19" s="1414" t="s">
        <v>1658</v>
      </c>
      <c r="B19" s="1748">
        <v>368</v>
      </c>
      <c r="C19" s="1748">
        <v>198</v>
      </c>
      <c r="D19" s="1202" t="s">
        <v>19</v>
      </c>
      <c r="E19" s="1755">
        <v>17</v>
      </c>
      <c r="F19" s="1435"/>
    </row>
    <row r="20" spans="1:10" ht="12.95" customHeight="1" x14ac:dyDescent="0.25">
      <c r="A20" s="1414" t="s">
        <v>1657</v>
      </c>
      <c r="B20" s="1748">
        <v>2001</v>
      </c>
      <c r="C20" s="1748">
        <v>583</v>
      </c>
      <c r="D20" s="1202" t="s">
        <v>19</v>
      </c>
      <c r="E20" s="1755">
        <v>62</v>
      </c>
      <c r="F20" s="1435"/>
    </row>
    <row r="21" spans="1:10" ht="12.95" customHeight="1" x14ac:dyDescent="0.25">
      <c r="A21" s="1414" t="s">
        <v>1656</v>
      </c>
      <c r="B21" s="1748">
        <v>222</v>
      </c>
      <c r="C21" s="1748">
        <v>248</v>
      </c>
      <c r="D21" s="1202" t="s">
        <v>19</v>
      </c>
      <c r="E21" s="1755">
        <v>21</v>
      </c>
      <c r="F21" s="1435"/>
    </row>
    <row r="22" spans="1:10" ht="12.95" customHeight="1" x14ac:dyDescent="0.25">
      <c r="A22" s="1414" t="s">
        <v>1655</v>
      </c>
      <c r="B22" s="1748">
        <v>351</v>
      </c>
      <c r="C22" s="1748">
        <v>272</v>
      </c>
      <c r="D22" s="1202" t="s">
        <v>19</v>
      </c>
      <c r="E22" s="1755">
        <v>25</v>
      </c>
      <c r="F22" s="1435"/>
    </row>
    <row r="23" spans="1:10" ht="12.95" customHeight="1" x14ac:dyDescent="0.25">
      <c r="A23" s="1414" t="s">
        <v>1654</v>
      </c>
      <c r="B23" s="1748">
        <v>390</v>
      </c>
      <c r="C23" s="1748">
        <v>393</v>
      </c>
      <c r="D23" s="1202" t="s">
        <v>19</v>
      </c>
      <c r="E23" s="1755">
        <v>37</v>
      </c>
      <c r="F23" s="1435"/>
    </row>
    <row r="24" spans="1:10" ht="12.95" customHeight="1" x14ac:dyDescent="0.25">
      <c r="A24" s="1414" t="s">
        <v>1653</v>
      </c>
      <c r="B24" s="1748">
        <v>333</v>
      </c>
      <c r="C24" s="1748">
        <v>309</v>
      </c>
      <c r="D24" s="1202" t="s">
        <v>19</v>
      </c>
      <c r="E24" s="1755">
        <v>39</v>
      </c>
      <c r="F24" s="1435"/>
    </row>
    <row r="25" spans="1:10" ht="12.95" customHeight="1" x14ac:dyDescent="0.25">
      <c r="B25" s="1756"/>
      <c r="C25" s="1756"/>
      <c r="D25" s="1431"/>
      <c r="E25" s="1755"/>
      <c r="F25" s="1435"/>
    </row>
    <row r="26" spans="1:10" s="1749" customFormat="1" ht="12.95" customHeight="1" x14ac:dyDescent="0.25">
      <c r="A26" s="1204" t="s">
        <v>1652</v>
      </c>
      <c r="B26" s="1745">
        <f>SUM(B28:B35)</f>
        <v>3935</v>
      </c>
      <c r="C26" s="1745">
        <f>SUM(C28:C35)</f>
        <v>3390</v>
      </c>
      <c r="D26" s="1431" t="s">
        <v>19</v>
      </c>
      <c r="E26" s="1759">
        <f>SUM(E28:E35)</f>
        <v>265</v>
      </c>
      <c r="F26" s="1752"/>
      <c r="G26" s="1751"/>
      <c r="H26" s="1751"/>
      <c r="I26" s="1751"/>
      <c r="J26" s="1751"/>
    </row>
    <row r="27" spans="1:10" ht="12.95" customHeight="1" x14ac:dyDescent="0.25">
      <c r="B27" s="1748"/>
      <c r="C27" s="1748"/>
      <c r="D27" s="1748"/>
      <c r="E27" s="1757"/>
      <c r="F27" s="1758"/>
      <c r="G27" s="1750"/>
      <c r="I27" s="1750"/>
    </row>
    <row r="28" spans="1:10" ht="12.95" customHeight="1" x14ac:dyDescent="0.25">
      <c r="A28" s="1414" t="s">
        <v>1651</v>
      </c>
      <c r="B28" s="1748">
        <v>517</v>
      </c>
      <c r="C28" s="1748">
        <v>420</v>
      </c>
      <c r="D28" s="1202" t="s">
        <v>19</v>
      </c>
      <c r="E28" s="1757">
        <v>33</v>
      </c>
      <c r="F28" s="1435"/>
    </row>
    <row r="29" spans="1:10" ht="12.95" customHeight="1" x14ac:dyDescent="0.25">
      <c r="A29" s="1414" t="s">
        <v>1650</v>
      </c>
      <c r="B29" s="1748">
        <v>563</v>
      </c>
      <c r="C29" s="1748">
        <v>332</v>
      </c>
      <c r="D29" s="1202" t="s">
        <v>19</v>
      </c>
      <c r="E29" s="1757">
        <v>23</v>
      </c>
      <c r="F29" s="1435"/>
    </row>
    <row r="30" spans="1:10" ht="12.95" customHeight="1" x14ac:dyDescent="0.25">
      <c r="A30" s="1414" t="s">
        <v>1649</v>
      </c>
      <c r="B30" s="1748">
        <v>782</v>
      </c>
      <c r="C30" s="1748">
        <v>620</v>
      </c>
      <c r="D30" s="1202" t="s">
        <v>19</v>
      </c>
      <c r="E30" s="1757">
        <v>45</v>
      </c>
      <c r="F30" s="1435"/>
    </row>
    <row r="31" spans="1:10" ht="12.95" customHeight="1" x14ac:dyDescent="0.25">
      <c r="A31" s="1414" t="s">
        <v>1648</v>
      </c>
      <c r="B31" s="1748">
        <v>448</v>
      </c>
      <c r="C31" s="1748">
        <v>324</v>
      </c>
      <c r="D31" s="1202" t="s">
        <v>19</v>
      </c>
      <c r="E31" s="1757">
        <v>31</v>
      </c>
      <c r="F31" s="1435"/>
    </row>
    <row r="32" spans="1:10" ht="12.95" customHeight="1" x14ac:dyDescent="0.25">
      <c r="A32" s="1414" t="s">
        <v>1647</v>
      </c>
      <c r="B32" s="1748">
        <v>403</v>
      </c>
      <c r="C32" s="1748">
        <v>389</v>
      </c>
      <c r="D32" s="1202" t="s">
        <v>19</v>
      </c>
      <c r="E32" s="1757">
        <v>37</v>
      </c>
      <c r="F32" s="1435"/>
    </row>
    <row r="33" spans="1:9" ht="12.95" customHeight="1" x14ac:dyDescent="0.25">
      <c r="A33" s="1414" t="s">
        <v>1646</v>
      </c>
      <c r="B33" s="1748">
        <v>231</v>
      </c>
      <c r="C33" s="1748">
        <v>311</v>
      </c>
      <c r="D33" s="1202" t="s">
        <v>19</v>
      </c>
      <c r="E33" s="1757">
        <v>16</v>
      </c>
      <c r="F33" s="1435"/>
    </row>
    <row r="34" spans="1:9" ht="12.95" customHeight="1" x14ac:dyDescent="0.25">
      <c r="A34" s="1414" t="s">
        <v>1645</v>
      </c>
      <c r="B34" s="1748">
        <v>442</v>
      </c>
      <c r="C34" s="1748">
        <v>404</v>
      </c>
      <c r="D34" s="1202" t="s">
        <v>19</v>
      </c>
      <c r="E34" s="1757">
        <v>24</v>
      </c>
      <c r="F34" s="1435"/>
    </row>
    <row r="35" spans="1:9" ht="12.95" customHeight="1" x14ac:dyDescent="0.25">
      <c r="A35" s="1414" t="s">
        <v>1644</v>
      </c>
      <c r="B35" s="1748">
        <v>549</v>
      </c>
      <c r="C35" s="1748">
        <v>590</v>
      </c>
      <c r="D35" s="1202" t="s">
        <v>19</v>
      </c>
      <c r="E35" s="1757">
        <v>56</v>
      </c>
      <c r="F35" s="1435"/>
    </row>
    <row r="36" spans="1:9" ht="12.95" customHeight="1" x14ac:dyDescent="0.25">
      <c r="B36" s="1756"/>
      <c r="C36" s="1756"/>
      <c r="D36" s="1431"/>
      <c r="E36" s="1755"/>
      <c r="F36" s="1435"/>
    </row>
    <row r="37" spans="1:9" s="1749" customFormat="1" ht="12.95" customHeight="1" x14ac:dyDescent="0.25">
      <c r="A37" s="1204" t="s">
        <v>1643</v>
      </c>
      <c r="B37" s="1754">
        <v>4781</v>
      </c>
      <c r="C37" s="1754">
        <v>891</v>
      </c>
      <c r="D37" s="1202" t="s">
        <v>19</v>
      </c>
      <c r="E37" s="1753">
        <v>92</v>
      </c>
      <c r="F37" s="1538"/>
    </row>
    <row r="38" spans="1:9" ht="12.95" customHeight="1" x14ac:dyDescent="0.25">
      <c r="B38" s="1748"/>
      <c r="C38" s="1748"/>
      <c r="D38" s="1431"/>
      <c r="E38" s="1755"/>
      <c r="F38" s="1435"/>
    </row>
    <row r="39" spans="1:9" s="1749" customFormat="1" ht="12.95" customHeight="1" x14ac:dyDescent="0.25">
      <c r="A39" s="1204" t="s">
        <v>879</v>
      </c>
      <c r="B39" s="1754">
        <f>SUM(B41:B45)</f>
        <v>1876</v>
      </c>
      <c r="C39" s="1754">
        <f>SUM(C41:C45)</f>
        <v>1868</v>
      </c>
      <c r="D39" s="1431" t="s">
        <v>19</v>
      </c>
      <c r="E39" s="1753">
        <f>SUM(E41:E45)</f>
        <v>145</v>
      </c>
      <c r="F39" s="1752"/>
      <c r="G39" s="1751"/>
      <c r="H39" s="1751"/>
      <c r="I39" s="1751"/>
    </row>
    <row r="40" spans="1:9" ht="12.95" customHeight="1" x14ac:dyDescent="0.25">
      <c r="B40" s="1748"/>
      <c r="C40" s="1748"/>
      <c r="D40" s="1431"/>
      <c r="E40" s="1746"/>
      <c r="F40" s="1750"/>
      <c r="G40" s="1750"/>
      <c r="I40" s="1750"/>
    </row>
    <row r="41" spans="1:9" ht="12.95" customHeight="1" x14ac:dyDescent="0.25">
      <c r="A41" s="1414" t="s">
        <v>1642</v>
      </c>
      <c r="B41" s="1748">
        <v>404</v>
      </c>
      <c r="C41" s="1748">
        <v>321</v>
      </c>
      <c r="D41" s="1202" t="s">
        <v>19</v>
      </c>
      <c r="E41" s="1746">
        <v>19</v>
      </c>
    </row>
    <row r="42" spans="1:9" ht="12.95" customHeight="1" x14ac:dyDescent="0.25">
      <c r="A42" s="1414" t="s">
        <v>1641</v>
      </c>
      <c r="B42" s="1748">
        <v>375</v>
      </c>
      <c r="C42" s="1748">
        <v>403</v>
      </c>
      <c r="D42" s="1202" t="s">
        <v>19</v>
      </c>
      <c r="E42" s="1746">
        <v>34</v>
      </c>
    </row>
    <row r="43" spans="1:9" ht="12.95" customHeight="1" x14ac:dyDescent="0.25">
      <c r="A43" s="1414" t="s">
        <v>1640</v>
      </c>
      <c r="B43" s="1748">
        <v>455</v>
      </c>
      <c r="C43" s="1748">
        <v>392</v>
      </c>
      <c r="D43" s="1202" t="s">
        <v>19</v>
      </c>
      <c r="E43" s="1746">
        <v>22</v>
      </c>
    </row>
    <row r="44" spans="1:9" ht="12.95" customHeight="1" x14ac:dyDescent="0.25">
      <c r="A44" s="1414" t="s">
        <v>1639</v>
      </c>
      <c r="B44" s="1748">
        <v>271</v>
      </c>
      <c r="C44" s="1748">
        <v>423</v>
      </c>
      <c r="D44" s="1202" t="s">
        <v>19</v>
      </c>
      <c r="E44" s="1746">
        <v>40</v>
      </c>
    </row>
    <row r="45" spans="1:9" ht="12.95" customHeight="1" x14ac:dyDescent="0.25">
      <c r="A45" s="1414" t="s">
        <v>1638</v>
      </c>
      <c r="B45" s="1748">
        <v>371</v>
      </c>
      <c r="C45" s="1748">
        <v>329</v>
      </c>
      <c r="D45" s="1202" t="s">
        <v>19</v>
      </c>
      <c r="E45" s="1746">
        <v>30</v>
      </c>
    </row>
    <row r="46" spans="1:9" ht="12.95" customHeight="1" x14ac:dyDescent="0.25">
      <c r="B46" s="1748"/>
      <c r="C46" s="1748"/>
      <c r="D46" s="1748"/>
      <c r="E46" s="1746"/>
    </row>
    <row r="47" spans="1:9" s="1749" customFormat="1" ht="12.95" customHeight="1" x14ac:dyDescent="0.25">
      <c r="A47" s="1204" t="s">
        <v>1637</v>
      </c>
      <c r="B47" s="1431">
        <v>1161</v>
      </c>
      <c r="C47" s="1431">
        <v>608</v>
      </c>
      <c r="D47" s="1431" t="s">
        <v>19</v>
      </c>
      <c r="E47" s="1743">
        <v>56</v>
      </c>
      <c r="F47" s="1414"/>
    </row>
    <row r="48" spans="1:9" ht="12.95" customHeight="1" x14ac:dyDescent="0.25">
      <c r="B48" s="1748"/>
      <c r="C48" s="1748"/>
      <c r="D48" s="1747"/>
      <c r="E48" s="1746"/>
    </row>
    <row r="49" spans="1:6" s="1204" customFormat="1" ht="12.95" customHeight="1" x14ac:dyDescent="0.25">
      <c r="A49" s="1391" t="s">
        <v>1636</v>
      </c>
      <c r="B49" s="1431">
        <v>999</v>
      </c>
      <c r="C49" s="1431">
        <v>611</v>
      </c>
      <c r="D49" s="1431">
        <v>571</v>
      </c>
      <c r="E49" s="1743">
        <v>128</v>
      </c>
      <c r="F49" s="1414"/>
    </row>
    <row r="50" spans="1:6" s="1204" customFormat="1" ht="12.95" customHeight="1" x14ac:dyDescent="0.25">
      <c r="A50" s="1391"/>
      <c r="B50" s="1745"/>
      <c r="C50" s="1745"/>
      <c r="D50" s="1745"/>
      <c r="E50" s="1744"/>
      <c r="F50" s="1414"/>
    </row>
    <row r="51" spans="1:6" s="1204" customFormat="1" ht="12.95" customHeight="1" x14ac:dyDescent="0.25">
      <c r="A51" s="1391" t="s">
        <v>1635</v>
      </c>
      <c r="B51" s="1431">
        <v>498</v>
      </c>
      <c r="C51" s="1431">
        <v>158</v>
      </c>
      <c r="D51" s="1431">
        <v>180</v>
      </c>
      <c r="E51" s="1743">
        <v>71</v>
      </c>
      <c r="F51" s="1414"/>
    </row>
    <row r="52" spans="1:6" ht="6.95" customHeight="1" thickBot="1" x14ac:dyDescent="0.3">
      <c r="A52" s="1742"/>
      <c r="B52" s="1741"/>
      <c r="C52" s="1741"/>
      <c r="D52" s="1741"/>
      <c r="E52" s="1740"/>
    </row>
    <row r="53" spans="1:6" ht="3.75" customHeight="1" thickTop="1" x14ac:dyDescent="0.25">
      <c r="A53" s="1674"/>
      <c r="B53" s="1674"/>
      <c r="C53" s="1674"/>
      <c r="D53" s="1674"/>
      <c r="E53" s="1674"/>
    </row>
    <row r="54" spans="1:6" ht="12.95" customHeight="1" x14ac:dyDescent="0.25">
      <c r="A54" s="2337" t="s">
        <v>1634</v>
      </c>
      <c r="B54" s="2338"/>
      <c r="C54" s="2338"/>
      <c r="D54" s="2338"/>
      <c r="E54" s="2338"/>
    </row>
    <row r="55" spans="1:6" ht="25.5" customHeight="1" x14ac:dyDescent="0.25">
      <c r="A55" s="2337"/>
      <c r="B55" s="2338"/>
      <c r="C55" s="2338"/>
      <c r="D55" s="2338"/>
      <c r="E55" s="2338"/>
    </row>
    <row r="56" spans="1:6" ht="12.95" customHeight="1" x14ac:dyDescent="0.25">
      <c r="A56" s="2339" t="s">
        <v>1633</v>
      </c>
      <c r="B56" s="2339"/>
      <c r="C56" s="2339"/>
      <c r="D56" s="2339"/>
      <c r="E56" s="2339"/>
    </row>
    <row r="57" spans="1:6" ht="11.1" customHeight="1" x14ac:dyDescent="0.25">
      <c r="B57" s="1739"/>
      <c r="C57" s="1739"/>
      <c r="D57" s="1739"/>
      <c r="E57" s="1739"/>
    </row>
    <row r="58" spans="1:6" ht="11.1" customHeight="1" x14ac:dyDescent="0.25">
      <c r="B58" s="1739"/>
      <c r="C58" s="1739"/>
      <c r="D58" s="1739"/>
      <c r="E58" s="1739"/>
    </row>
    <row r="59" spans="1:6" ht="11.1" customHeight="1" x14ac:dyDescent="0.25">
      <c r="B59" s="1739"/>
      <c r="C59" s="1739"/>
      <c r="D59" s="1739"/>
      <c r="E59" s="1739"/>
    </row>
    <row r="60" spans="1:6" ht="11.1" customHeight="1" x14ac:dyDescent="0.25">
      <c r="B60" s="1739"/>
      <c r="C60" s="1739"/>
      <c r="D60" s="1739"/>
      <c r="E60" s="1739"/>
    </row>
    <row r="61" spans="1:6" ht="11.1" customHeight="1" x14ac:dyDescent="0.25">
      <c r="B61" s="1739"/>
      <c r="C61" s="1739"/>
      <c r="D61" s="1739"/>
      <c r="E61" s="1739"/>
    </row>
    <row r="62" spans="1:6" ht="11.1" customHeight="1" x14ac:dyDescent="0.25">
      <c r="B62" s="1739"/>
      <c r="C62" s="1739"/>
      <c r="D62" s="1739"/>
      <c r="E62" s="1739"/>
    </row>
    <row r="63" spans="1:6" ht="11.1" customHeight="1" x14ac:dyDescent="0.25">
      <c r="B63" s="1739"/>
      <c r="C63" s="1739"/>
      <c r="D63" s="1739"/>
      <c r="E63" s="1739"/>
    </row>
    <row r="64" spans="1:6" ht="11.1" customHeight="1" x14ac:dyDescent="0.25">
      <c r="B64" s="1739"/>
      <c r="C64" s="1739"/>
      <c r="D64" s="1739"/>
      <c r="E64" s="1739"/>
    </row>
    <row r="65" spans="2:5" x14ac:dyDescent="0.25">
      <c r="B65" s="1739"/>
      <c r="C65" s="1739"/>
      <c r="D65" s="1739"/>
      <c r="E65" s="1739"/>
    </row>
    <row r="66" spans="2:5" x14ac:dyDescent="0.25">
      <c r="B66" s="1739"/>
      <c r="C66" s="1739"/>
      <c r="D66" s="1739"/>
      <c r="E66" s="1739"/>
    </row>
    <row r="67" spans="2:5" x14ac:dyDescent="0.25">
      <c r="B67" s="1739"/>
      <c r="C67" s="1739"/>
      <c r="D67" s="1739"/>
      <c r="E67" s="1739"/>
    </row>
    <row r="68" spans="2:5" x14ac:dyDescent="0.25">
      <c r="B68" s="1739"/>
      <c r="C68" s="1739"/>
      <c r="D68" s="1739"/>
      <c r="E68" s="1739"/>
    </row>
    <row r="69" spans="2:5" x14ac:dyDescent="0.25">
      <c r="B69" s="1739"/>
      <c r="C69" s="1739"/>
      <c r="D69" s="1739"/>
      <c r="E69" s="1739"/>
    </row>
    <row r="70" spans="2:5" x14ac:dyDescent="0.25">
      <c r="B70" s="1739"/>
      <c r="C70" s="1739"/>
      <c r="D70" s="1739"/>
      <c r="E70" s="1739"/>
    </row>
    <row r="71" spans="2:5" x14ac:dyDescent="0.25">
      <c r="B71" s="1739"/>
      <c r="C71" s="1739"/>
      <c r="D71" s="1739"/>
      <c r="E71" s="1739"/>
    </row>
    <row r="72" spans="2:5" x14ac:dyDescent="0.25">
      <c r="B72" s="1739"/>
      <c r="C72" s="1739"/>
      <c r="D72" s="1739"/>
      <c r="E72" s="1739"/>
    </row>
    <row r="73" spans="2:5" x14ac:dyDescent="0.25">
      <c r="B73" s="1739"/>
      <c r="C73" s="1739"/>
      <c r="D73" s="1739"/>
      <c r="E73" s="1739"/>
    </row>
    <row r="74" spans="2:5" x14ac:dyDescent="0.25">
      <c r="B74" s="1739"/>
      <c r="C74" s="1739"/>
      <c r="D74" s="1739"/>
      <c r="E74" s="1739"/>
    </row>
    <row r="75" spans="2:5" x14ac:dyDescent="0.25">
      <c r="B75" s="1739"/>
      <c r="C75" s="1739"/>
      <c r="D75" s="1739"/>
      <c r="E75" s="1739"/>
    </row>
    <row r="76" spans="2:5" x14ac:dyDescent="0.25">
      <c r="B76" s="1739"/>
      <c r="C76" s="1739"/>
      <c r="D76" s="1739"/>
      <c r="E76" s="1739"/>
    </row>
    <row r="77" spans="2:5" x14ac:dyDescent="0.25">
      <c r="B77" s="1739"/>
      <c r="C77" s="1739"/>
      <c r="D77" s="1739"/>
      <c r="E77" s="1739"/>
    </row>
    <row r="78" spans="2:5" x14ac:dyDescent="0.25">
      <c r="B78" s="1739"/>
      <c r="C78" s="1739"/>
      <c r="D78" s="1739"/>
      <c r="E78" s="1739"/>
    </row>
    <row r="79" spans="2:5" x14ac:dyDescent="0.25">
      <c r="B79" s="1739"/>
      <c r="C79" s="1739"/>
      <c r="D79" s="1739"/>
      <c r="E79" s="1739"/>
    </row>
    <row r="80" spans="2:5" x14ac:dyDescent="0.25">
      <c r="B80" s="1739"/>
      <c r="C80" s="1739"/>
      <c r="D80" s="1739"/>
      <c r="E80" s="1739"/>
    </row>
    <row r="81" spans="2:5" x14ac:dyDescent="0.25">
      <c r="B81" s="1739"/>
      <c r="C81" s="1739"/>
      <c r="D81" s="1739"/>
      <c r="E81" s="1739"/>
    </row>
    <row r="82" spans="2:5" x14ac:dyDescent="0.25">
      <c r="B82" s="1739"/>
      <c r="C82" s="1739"/>
      <c r="D82" s="1739"/>
      <c r="E82" s="1739"/>
    </row>
    <row r="83" spans="2:5" x14ac:dyDescent="0.25">
      <c r="B83" s="1739"/>
      <c r="C83" s="1739"/>
      <c r="D83" s="1739"/>
      <c r="E83" s="1739"/>
    </row>
    <row r="84" spans="2:5" x14ac:dyDescent="0.25">
      <c r="B84" s="1739"/>
      <c r="C84" s="1739"/>
      <c r="D84" s="1739"/>
      <c r="E84" s="1739"/>
    </row>
    <row r="85" spans="2:5" x14ac:dyDescent="0.25">
      <c r="B85" s="1739"/>
      <c r="C85" s="1739"/>
      <c r="D85" s="1739"/>
      <c r="E85" s="1739"/>
    </row>
    <row r="86" spans="2:5" x14ac:dyDescent="0.25">
      <c r="B86" s="1739"/>
      <c r="C86" s="1739"/>
      <c r="D86" s="1739"/>
      <c r="E86" s="1739"/>
    </row>
    <row r="87" spans="2:5" x14ac:dyDescent="0.25">
      <c r="B87" s="1739"/>
      <c r="C87" s="1739"/>
      <c r="D87" s="1739"/>
      <c r="E87" s="1739"/>
    </row>
    <row r="88" spans="2:5" x14ac:dyDescent="0.25">
      <c r="B88" s="1739"/>
      <c r="C88" s="1739"/>
      <c r="D88" s="1739"/>
      <c r="E88" s="1739"/>
    </row>
    <row r="89" spans="2:5" x14ac:dyDescent="0.25">
      <c r="B89" s="1739"/>
      <c r="C89" s="1739"/>
      <c r="D89" s="1739"/>
      <c r="E89" s="1739"/>
    </row>
    <row r="90" spans="2:5" x14ac:dyDescent="0.25">
      <c r="B90" s="1739"/>
      <c r="C90" s="1739"/>
      <c r="D90" s="1739"/>
      <c r="E90" s="1739"/>
    </row>
    <row r="91" spans="2:5" x14ac:dyDescent="0.25">
      <c r="B91" s="1739"/>
      <c r="C91" s="1739"/>
      <c r="D91" s="1739"/>
      <c r="E91" s="1739"/>
    </row>
    <row r="92" spans="2:5" x14ac:dyDescent="0.25">
      <c r="B92" s="1739"/>
      <c r="C92" s="1739"/>
      <c r="D92" s="1739"/>
      <c r="E92" s="1739"/>
    </row>
    <row r="93" spans="2:5" x14ac:dyDescent="0.25">
      <c r="B93" s="1739"/>
      <c r="C93" s="1739"/>
      <c r="D93" s="1739"/>
      <c r="E93" s="1739"/>
    </row>
    <row r="94" spans="2:5" x14ac:dyDescent="0.25">
      <c r="B94" s="1739"/>
      <c r="C94" s="1739"/>
      <c r="D94" s="1739"/>
      <c r="E94" s="1739"/>
    </row>
    <row r="95" spans="2:5" x14ac:dyDescent="0.25">
      <c r="B95" s="1739"/>
      <c r="C95" s="1739"/>
      <c r="D95" s="1739"/>
      <c r="E95" s="1739"/>
    </row>
    <row r="96" spans="2:5" x14ac:dyDescent="0.25">
      <c r="B96" s="1739"/>
      <c r="C96" s="1739"/>
      <c r="D96" s="1739"/>
      <c r="E96" s="1739"/>
    </row>
    <row r="97" spans="2:5" x14ac:dyDescent="0.25">
      <c r="B97" s="1739"/>
      <c r="C97" s="1739"/>
      <c r="D97" s="1739"/>
      <c r="E97" s="1739"/>
    </row>
    <row r="98" spans="2:5" x14ac:dyDescent="0.25">
      <c r="B98" s="1739"/>
      <c r="C98" s="1739"/>
      <c r="D98" s="1739"/>
      <c r="E98" s="1739"/>
    </row>
    <row r="99" spans="2:5" x14ac:dyDescent="0.25">
      <c r="B99" s="1739"/>
      <c r="C99" s="1739"/>
      <c r="D99" s="1739"/>
      <c r="E99" s="1739"/>
    </row>
    <row r="100" spans="2:5" x14ac:dyDescent="0.25">
      <c r="B100" s="1739"/>
      <c r="C100" s="1739"/>
      <c r="D100" s="1739"/>
      <c r="E100" s="1739"/>
    </row>
    <row r="101" spans="2:5" x14ac:dyDescent="0.25">
      <c r="B101" s="1739"/>
      <c r="C101" s="1739"/>
      <c r="D101" s="1739"/>
      <c r="E101" s="1739"/>
    </row>
    <row r="102" spans="2:5" x14ac:dyDescent="0.25">
      <c r="B102" s="1739"/>
      <c r="C102" s="1739"/>
      <c r="D102" s="1739"/>
      <c r="E102" s="1739"/>
    </row>
    <row r="103" spans="2:5" x14ac:dyDescent="0.25">
      <c r="B103" s="1739"/>
      <c r="C103" s="1739"/>
      <c r="D103" s="1739"/>
      <c r="E103" s="1739"/>
    </row>
    <row r="104" spans="2:5" x14ac:dyDescent="0.25">
      <c r="B104" s="1739"/>
      <c r="C104" s="1739"/>
      <c r="D104" s="1739"/>
      <c r="E104" s="1739"/>
    </row>
    <row r="105" spans="2:5" x14ac:dyDescent="0.25">
      <c r="B105" s="1739"/>
      <c r="C105" s="1739"/>
      <c r="D105" s="1739"/>
      <c r="E105" s="1739"/>
    </row>
    <row r="106" spans="2:5" x14ac:dyDescent="0.25">
      <c r="B106" s="1739"/>
      <c r="C106" s="1739"/>
      <c r="D106" s="1739"/>
      <c r="E106" s="1739"/>
    </row>
    <row r="107" spans="2:5" x14ac:dyDescent="0.25">
      <c r="B107" s="1739"/>
      <c r="C107" s="1739"/>
      <c r="D107" s="1739"/>
      <c r="E107" s="1739"/>
    </row>
    <row r="108" spans="2:5" x14ac:dyDescent="0.25">
      <c r="B108" s="1739"/>
      <c r="C108" s="1739"/>
      <c r="D108" s="1739"/>
      <c r="E108" s="1739"/>
    </row>
    <row r="109" spans="2:5" x14ac:dyDescent="0.25">
      <c r="B109" s="1739"/>
      <c r="C109" s="1739"/>
      <c r="D109" s="1739"/>
      <c r="E109" s="1739"/>
    </row>
    <row r="110" spans="2:5" x14ac:dyDescent="0.25">
      <c r="B110" s="1739"/>
      <c r="C110" s="1739"/>
      <c r="D110" s="1739"/>
      <c r="E110" s="1739"/>
    </row>
    <row r="111" spans="2:5" x14ac:dyDescent="0.25">
      <c r="B111" s="1739"/>
      <c r="C111" s="1739"/>
      <c r="D111" s="1739"/>
      <c r="E111" s="1739"/>
    </row>
    <row r="112" spans="2:5" x14ac:dyDescent="0.25">
      <c r="B112" s="1739"/>
      <c r="C112" s="1739"/>
      <c r="D112" s="1739"/>
      <c r="E112" s="1739"/>
    </row>
    <row r="113" spans="2:5" x14ac:dyDescent="0.25">
      <c r="B113" s="1739"/>
      <c r="C113" s="1739"/>
      <c r="D113" s="1739"/>
      <c r="E113" s="1739"/>
    </row>
    <row r="114" spans="2:5" x14ac:dyDescent="0.25">
      <c r="B114" s="1739"/>
      <c r="C114" s="1739"/>
      <c r="D114" s="1739"/>
      <c r="E114" s="1739"/>
    </row>
    <row r="115" spans="2:5" x14ac:dyDescent="0.25">
      <c r="B115" s="1739"/>
      <c r="C115" s="1739"/>
      <c r="D115" s="1739"/>
      <c r="E115" s="1739"/>
    </row>
    <row r="116" spans="2:5" x14ac:dyDescent="0.25">
      <c r="B116" s="1739"/>
      <c r="C116" s="1739"/>
      <c r="D116" s="1739"/>
      <c r="E116" s="1739"/>
    </row>
    <row r="117" spans="2:5" x14ac:dyDescent="0.25">
      <c r="B117" s="1739"/>
      <c r="C117" s="1739"/>
      <c r="D117" s="1739"/>
      <c r="E117" s="1739"/>
    </row>
    <row r="118" spans="2:5" x14ac:dyDescent="0.25">
      <c r="B118" s="1739"/>
      <c r="C118" s="1739"/>
      <c r="D118" s="1739"/>
      <c r="E118" s="1739"/>
    </row>
    <row r="119" spans="2:5" x14ac:dyDescent="0.25">
      <c r="B119" s="1739"/>
      <c r="C119" s="1739"/>
      <c r="D119" s="1739"/>
      <c r="E119" s="1739"/>
    </row>
    <row r="120" spans="2:5" x14ac:dyDescent="0.25">
      <c r="B120" s="1739"/>
      <c r="C120" s="1739"/>
      <c r="D120" s="1739"/>
      <c r="E120" s="1739"/>
    </row>
    <row r="121" spans="2:5" x14ac:dyDescent="0.25">
      <c r="B121" s="1739"/>
      <c r="C121" s="1739"/>
      <c r="D121" s="1739"/>
      <c r="E121" s="1739"/>
    </row>
    <row r="122" spans="2:5" x14ac:dyDescent="0.25">
      <c r="B122" s="1739"/>
      <c r="C122" s="1739"/>
      <c r="D122" s="1739"/>
      <c r="E122" s="1739"/>
    </row>
    <row r="123" spans="2:5" x14ac:dyDescent="0.25">
      <c r="B123" s="1739"/>
      <c r="C123" s="1739"/>
      <c r="D123" s="1739"/>
      <c r="E123" s="1739"/>
    </row>
    <row r="124" spans="2:5" x14ac:dyDescent="0.25">
      <c r="B124" s="1739"/>
      <c r="C124" s="1739"/>
      <c r="D124" s="1739"/>
      <c r="E124" s="1739"/>
    </row>
    <row r="125" spans="2:5" x14ac:dyDescent="0.25">
      <c r="B125" s="1739"/>
      <c r="C125" s="1739"/>
      <c r="D125" s="1739"/>
      <c r="E125" s="1739"/>
    </row>
    <row r="126" spans="2:5" x14ac:dyDescent="0.25">
      <c r="B126" s="1739"/>
      <c r="C126" s="1739"/>
      <c r="D126" s="1739"/>
      <c r="E126" s="1739"/>
    </row>
    <row r="127" spans="2:5" x14ac:dyDescent="0.25">
      <c r="B127" s="1739"/>
      <c r="C127" s="1739"/>
      <c r="D127" s="1739"/>
      <c r="E127" s="1739"/>
    </row>
    <row r="128" spans="2:5" x14ac:dyDescent="0.25">
      <c r="B128" s="1739"/>
      <c r="C128" s="1739"/>
      <c r="D128" s="1739"/>
      <c r="E128" s="1739"/>
    </row>
    <row r="129" spans="2:5" x14ac:dyDescent="0.25">
      <c r="B129" s="1739"/>
      <c r="C129" s="1739"/>
      <c r="D129" s="1739"/>
      <c r="E129" s="1739"/>
    </row>
    <row r="130" spans="2:5" x14ac:dyDescent="0.25">
      <c r="B130" s="1739"/>
      <c r="C130" s="1739"/>
      <c r="D130" s="1739"/>
      <c r="E130" s="1739"/>
    </row>
    <row r="131" spans="2:5" x14ac:dyDescent="0.25">
      <c r="B131" s="1739"/>
      <c r="C131" s="1739"/>
      <c r="D131" s="1739"/>
      <c r="E131" s="1739"/>
    </row>
    <row r="132" spans="2:5" x14ac:dyDescent="0.25">
      <c r="B132" s="1739"/>
      <c r="C132" s="1739"/>
      <c r="D132" s="1739"/>
      <c r="E132" s="1739"/>
    </row>
    <row r="133" spans="2:5" x14ac:dyDescent="0.25">
      <c r="B133" s="1739"/>
      <c r="C133" s="1739"/>
      <c r="D133" s="1739"/>
      <c r="E133" s="1739"/>
    </row>
    <row r="134" spans="2:5" x14ac:dyDescent="0.25">
      <c r="B134" s="1739"/>
      <c r="C134" s="1739"/>
      <c r="D134" s="1739"/>
      <c r="E134" s="1739"/>
    </row>
    <row r="135" spans="2:5" x14ac:dyDescent="0.25">
      <c r="B135" s="1739"/>
      <c r="C135" s="1739"/>
      <c r="D135" s="1739"/>
      <c r="E135" s="1739"/>
    </row>
    <row r="136" spans="2:5" x14ac:dyDescent="0.25">
      <c r="B136" s="1739"/>
      <c r="C136" s="1739"/>
      <c r="D136" s="1739"/>
      <c r="E136" s="1739"/>
    </row>
    <row r="137" spans="2:5" x14ac:dyDescent="0.25">
      <c r="B137" s="1739"/>
      <c r="C137" s="1739"/>
      <c r="D137" s="1739"/>
      <c r="E137" s="1739"/>
    </row>
    <row r="138" spans="2:5" x14ac:dyDescent="0.25">
      <c r="B138" s="1739"/>
      <c r="C138" s="1739"/>
      <c r="D138" s="1739"/>
      <c r="E138" s="1739"/>
    </row>
    <row r="139" spans="2:5" x14ac:dyDescent="0.25">
      <c r="B139" s="1739"/>
      <c r="C139" s="1739"/>
      <c r="D139" s="1739"/>
      <c r="E139" s="1739"/>
    </row>
    <row r="140" spans="2:5" x14ac:dyDescent="0.25">
      <c r="B140" s="1739"/>
      <c r="C140" s="1739"/>
      <c r="D140" s="1739"/>
      <c r="E140" s="1739"/>
    </row>
    <row r="141" spans="2:5" x14ac:dyDescent="0.25">
      <c r="B141" s="1739"/>
      <c r="C141" s="1739"/>
      <c r="D141" s="1739"/>
      <c r="E141" s="1739"/>
    </row>
    <row r="142" spans="2:5" x14ac:dyDescent="0.25">
      <c r="B142" s="1739"/>
      <c r="C142" s="1739"/>
      <c r="D142" s="1739"/>
      <c r="E142" s="1739"/>
    </row>
    <row r="143" spans="2:5" x14ac:dyDescent="0.25">
      <c r="B143" s="1739"/>
      <c r="C143" s="1739"/>
      <c r="D143" s="1739"/>
      <c r="E143" s="1739"/>
    </row>
    <row r="144" spans="2:5" x14ac:dyDescent="0.25">
      <c r="B144" s="1739"/>
      <c r="C144" s="1739"/>
      <c r="D144" s="1739"/>
      <c r="E144" s="1739"/>
    </row>
    <row r="145" spans="2:5" x14ac:dyDescent="0.25">
      <c r="B145" s="1739"/>
      <c r="C145" s="1739"/>
      <c r="D145" s="1739"/>
      <c r="E145" s="1739"/>
    </row>
    <row r="146" spans="2:5" x14ac:dyDescent="0.25">
      <c r="B146" s="1739"/>
      <c r="C146" s="1739"/>
      <c r="D146" s="1739"/>
      <c r="E146" s="1739"/>
    </row>
    <row r="147" spans="2:5" x14ac:dyDescent="0.25">
      <c r="B147" s="1739"/>
      <c r="C147" s="1739"/>
      <c r="D147" s="1739"/>
      <c r="E147" s="1739"/>
    </row>
    <row r="148" spans="2:5" x14ac:dyDescent="0.25">
      <c r="B148" s="1739"/>
      <c r="C148" s="1739"/>
      <c r="D148" s="1739"/>
      <c r="E148" s="1739"/>
    </row>
    <row r="149" spans="2:5" x14ac:dyDescent="0.25">
      <c r="B149" s="1739"/>
      <c r="C149" s="1739"/>
      <c r="D149" s="1739"/>
      <c r="E149" s="1739"/>
    </row>
    <row r="150" spans="2:5" x14ac:dyDescent="0.25">
      <c r="B150" s="1739"/>
      <c r="C150" s="1739"/>
      <c r="D150" s="1739"/>
      <c r="E150" s="1739"/>
    </row>
    <row r="151" spans="2:5" x14ac:dyDescent="0.25">
      <c r="B151" s="1739"/>
      <c r="C151" s="1739"/>
      <c r="D151" s="1739"/>
      <c r="E151" s="1739"/>
    </row>
    <row r="152" spans="2:5" x14ac:dyDescent="0.25">
      <c r="B152" s="1739"/>
      <c r="C152" s="1739"/>
      <c r="D152" s="1739"/>
      <c r="E152" s="1739"/>
    </row>
    <row r="153" spans="2:5" x14ac:dyDescent="0.25">
      <c r="B153" s="1739"/>
      <c r="C153" s="1739"/>
      <c r="D153" s="1739"/>
      <c r="E153" s="1739"/>
    </row>
    <row r="154" spans="2:5" x14ac:dyDescent="0.25">
      <c r="B154" s="1739"/>
      <c r="C154" s="1739"/>
      <c r="D154" s="1739"/>
      <c r="E154" s="1739"/>
    </row>
    <row r="155" spans="2:5" x14ac:dyDescent="0.25">
      <c r="B155" s="1739"/>
      <c r="C155" s="1739"/>
      <c r="D155" s="1739"/>
      <c r="E155" s="1739"/>
    </row>
    <row r="156" spans="2:5" x14ac:dyDescent="0.25">
      <c r="B156" s="1739"/>
      <c r="C156" s="1739"/>
      <c r="D156" s="1739"/>
      <c r="E156" s="1739"/>
    </row>
    <row r="157" spans="2:5" x14ac:dyDescent="0.25">
      <c r="B157" s="1739"/>
      <c r="C157" s="1739"/>
      <c r="D157" s="1739"/>
      <c r="E157" s="1739"/>
    </row>
    <row r="158" spans="2:5" x14ac:dyDescent="0.25">
      <c r="B158" s="1739"/>
      <c r="C158" s="1739"/>
      <c r="D158" s="1739"/>
      <c r="E158" s="1739"/>
    </row>
    <row r="159" spans="2:5" x14ac:dyDescent="0.25">
      <c r="B159" s="1739"/>
      <c r="C159" s="1739"/>
      <c r="D159" s="1739"/>
      <c r="E159" s="1739"/>
    </row>
    <row r="160" spans="2:5" x14ac:dyDescent="0.25">
      <c r="B160" s="1739"/>
      <c r="C160" s="1739"/>
      <c r="D160" s="1739"/>
      <c r="E160" s="1739"/>
    </row>
    <row r="161" spans="2:5" x14ac:dyDescent="0.25">
      <c r="B161" s="1739"/>
      <c r="C161" s="1739"/>
      <c r="D161" s="1739"/>
      <c r="E161" s="1739"/>
    </row>
    <row r="162" spans="2:5" x14ac:dyDescent="0.25">
      <c r="B162" s="1739"/>
      <c r="C162" s="1739"/>
      <c r="D162" s="1739"/>
      <c r="E162" s="1739"/>
    </row>
    <row r="163" spans="2:5" x14ac:dyDescent="0.25">
      <c r="B163" s="1739"/>
      <c r="C163" s="1739"/>
      <c r="D163" s="1739"/>
      <c r="E163" s="1739"/>
    </row>
    <row r="164" spans="2:5" x14ac:dyDescent="0.25">
      <c r="B164" s="1739"/>
      <c r="C164" s="1739"/>
      <c r="D164" s="1739"/>
      <c r="E164" s="1739"/>
    </row>
    <row r="165" spans="2:5" x14ac:dyDescent="0.25">
      <c r="B165" s="1739"/>
      <c r="C165" s="1739"/>
      <c r="D165" s="1739"/>
      <c r="E165" s="1739"/>
    </row>
    <row r="166" spans="2:5" x14ac:dyDescent="0.25">
      <c r="B166" s="1739"/>
      <c r="C166" s="1739"/>
      <c r="D166" s="1739"/>
      <c r="E166" s="1739"/>
    </row>
    <row r="167" spans="2:5" x14ac:dyDescent="0.25">
      <c r="B167" s="1739"/>
      <c r="C167" s="1739"/>
      <c r="D167" s="1739"/>
      <c r="E167" s="1739"/>
    </row>
    <row r="168" spans="2:5" x14ac:dyDescent="0.25">
      <c r="B168" s="1739"/>
      <c r="C168" s="1739"/>
      <c r="D168" s="1739"/>
      <c r="E168" s="1739"/>
    </row>
    <row r="169" spans="2:5" x14ac:dyDescent="0.25">
      <c r="B169" s="1739"/>
      <c r="C169" s="1739"/>
      <c r="D169" s="1739"/>
      <c r="E169" s="1739"/>
    </row>
    <row r="170" spans="2:5" x14ac:dyDescent="0.25">
      <c r="B170" s="1739"/>
      <c r="C170" s="1739"/>
      <c r="D170" s="1739"/>
      <c r="E170" s="1739"/>
    </row>
    <row r="171" spans="2:5" x14ac:dyDescent="0.25">
      <c r="B171" s="1739"/>
      <c r="C171" s="1739"/>
      <c r="D171" s="1739"/>
      <c r="E171" s="1739"/>
    </row>
    <row r="172" spans="2:5" x14ac:dyDescent="0.25">
      <c r="B172" s="1739"/>
      <c r="C172" s="1739"/>
      <c r="D172" s="1739"/>
      <c r="E172" s="1739"/>
    </row>
    <row r="173" spans="2:5" x14ac:dyDescent="0.25">
      <c r="B173" s="1739"/>
      <c r="C173" s="1739"/>
      <c r="D173" s="1739"/>
      <c r="E173" s="1739"/>
    </row>
    <row r="174" spans="2:5" x14ac:dyDescent="0.25">
      <c r="B174" s="1739"/>
      <c r="C174" s="1739"/>
      <c r="D174" s="1739"/>
      <c r="E174" s="1739"/>
    </row>
    <row r="175" spans="2:5" x14ac:dyDescent="0.25">
      <c r="B175" s="1739"/>
      <c r="C175" s="1739"/>
      <c r="D175" s="1739"/>
      <c r="E175" s="1739"/>
    </row>
    <row r="176" spans="2:5" x14ac:dyDescent="0.25">
      <c r="B176" s="1739"/>
      <c r="C176" s="1739"/>
      <c r="D176" s="1739"/>
      <c r="E176" s="1739"/>
    </row>
    <row r="177" spans="2:5" x14ac:dyDescent="0.25">
      <c r="B177" s="1739"/>
      <c r="C177" s="1739"/>
      <c r="D177" s="1739"/>
      <c r="E177" s="1739"/>
    </row>
    <row r="178" spans="2:5" x14ac:dyDescent="0.25">
      <c r="B178" s="1739"/>
      <c r="C178" s="1739"/>
      <c r="D178" s="1739"/>
      <c r="E178" s="1739"/>
    </row>
    <row r="179" spans="2:5" x14ac:dyDescent="0.25">
      <c r="B179" s="1739"/>
      <c r="C179" s="1739"/>
      <c r="D179" s="1739"/>
      <c r="E179" s="1739"/>
    </row>
    <row r="180" spans="2:5" x14ac:dyDescent="0.25">
      <c r="B180" s="1739"/>
      <c r="C180" s="1739"/>
      <c r="D180" s="1739"/>
      <c r="E180" s="1739"/>
    </row>
    <row r="181" spans="2:5" x14ac:dyDescent="0.25">
      <c r="B181" s="1739"/>
      <c r="C181" s="1739"/>
      <c r="D181" s="1739"/>
      <c r="E181" s="1739"/>
    </row>
    <row r="182" spans="2:5" x14ac:dyDescent="0.25">
      <c r="B182" s="1739"/>
      <c r="C182" s="1739"/>
      <c r="D182" s="1739"/>
      <c r="E182" s="1739"/>
    </row>
    <row r="183" spans="2:5" x14ac:dyDescent="0.25">
      <c r="B183" s="1739"/>
      <c r="C183" s="1739"/>
      <c r="D183" s="1739"/>
      <c r="E183" s="1739"/>
    </row>
    <row r="184" spans="2:5" x14ac:dyDescent="0.25">
      <c r="B184" s="1739"/>
      <c r="C184" s="1739"/>
      <c r="D184" s="1739"/>
      <c r="E184" s="1739"/>
    </row>
    <row r="185" spans="2:5" x14ac:dyDescent="0.25">
      <c r="B185" s="1739"/>
      <c r="C185" s="1739"/>
      <c r="D185" s="1739"/>
      <c r="E185" s="1739"/>
    </row>
    <row r="186" spans="2:5" x14ac:dyDescent="0.25">
      <c r="B186" s="1739"/>
      <c r="C186" s="1739"/>
      <c r="D186" s="1739"/>
      <c r="E186" s="1739"/>
    </row>
    <row r="187" spans="2:5" x14ac:dyDescent="0.25">
      <c r="B187" s="1739"/>
      <c r="C187" s="1739"/>
      <c r="D187" s="1739"/>
      <c r="E187" s="1739"/>
    </row>
    <row r="188" spans="2:5" x14ac:dyDescent="0.25">
      <c r="B188" s="1739"/>
      <c r="C188" s="1739"/>
      <c r="D188" s="1739"/>
      <c r="E188" s="1739"/>
    </row>
    <row r="189" spans="2:5" x14ac:dyDescent="0.25">
      <c r="B189" s="1739"/>
      <c r="C189" s="1739"/>
      <c r="D189" s="1739"/>
      <c r="E189" s="1739"/>
    </row>
    <row r="190" spans="2:5" x14ac:dyDescent="0.25">
      <c r="B190" s="1739"/>
      <c r="C190" s="1739"/>
      <c r="D190" s="1739"/>
      <c r="E190" s="1739"/>
    </row>
    <row r="191" spans="2:5" x14ac:dyDescent="0.25">
      <c r="B191" s="1739"/>
      <c r="C191" s="1739"/>
      <c r="D191" s="1739"/>
      <c r="E191" s="1739"/>
    </row>
    <row r="192" spans="2:5" x14ac:dyDescent="0.25">
      <c r="B192" s="1739"/>
      <c r="C192" s="1739"/>
      <c r="D192" s="1739"/>
      <c r="E192" s="1739"/>
    </row>
    <row r="193" spans="2:5" x14ac:dyDescent="0.25">
      <c r="B193" s="1739"/>
      <c r="C193" s="1739"/>
      <c r="D193" s="1739"/>
      <c r="E193" s="1739"/>
    </row>
    <row r="194" spans="2:5" x14ac:dyDescent="0.25">
      <c r="B194" s="1739"/>
      <c r="C194" s="1739"/>
      <c r="D194" s="1739"/>
      <c r="E194" s="1739"/>
    </row>
    <row r="195" spans="2:5" x14ac:dyDescent="0.25">
      <c r="B195" s="1739"/>
      <c r="C195" s="1739"/>
      <c r="D195" s="1739"/>
      <c r="E195" s="1739"/>
    </row>
    <row r="196" spans="2:5" x14ac:dyDescent="0.25">
      <c r="B196" s="1739"/>
      <c r="C196" s="1739"/>
      <c r="D196" s="1739"/>
      <c r="E196" s="1739"/>
    </row>
    <row r="197" spans="2:5" x14ac:dyDescent="0.25">
      <c r="B197" s="1739"/>
      <c r="C197" s="1739"/>
      <c r="D197" s="1739"/>
      <c r="E197" s="1739"/>
    </row>
    <row r="198" spans="2:5" x14ac:dyDescent="0.25">
      <c r="B198" s="1739"/>
      <c r="C198" s="1739"/>
      <c r="D198" s="1739"/>
      <c r="E198" s="1739"/>
    </row>
    <row r="199" spans="2:5" x14ac:dyDescent="0.25">
      <c r="B199" s="1739"/>
      <c r="C199" s="1739"/>
      <c r="D199" s="1739"/>
      <c r="E199" s="1739"/>
    </row>
    <row r="200" spans="2:5" x14ac:dyDescent="0.25">
      <c r="B200" s="1739"/>
      <c r="C200" s="1739"/>
      <c r="D200" s="1739"/>
      <c r="E200" s="1739"/>
    </row>
    <row r="201" spans="2:5" x14ac:dyDescent="0.25">
      <c r="B201" s="1739"/>
      <c r="C201" s="1739"/>
      <c r="D201" s="1739"/>
      <c r="E201" s="1739"/>
    </row>
    <row r="202" spans="2:5" x14ac:dyDescent="0.25">
      <c r="B202" s="1739"/>
      <c r="C202" s="1739"/>
      <c r="D202" s="1739"/>
      <c r="E202" s="1739"/>
    </row>
    <row r="203" spans="2:5" x14ac:dyDescent="0.25">
      <c r="B203" s="1739"/>
      <c r="C203" s="1739"/>
      <c r="D203" s="1739"/>
      <c r="E203" s="1739"/>
    </row>
    <row r="204" spans="2:5" x14ac:dyDescent="0.25">
      <c r="B204" s="1739"/>
      <c r="C204" s="1739"/>
      <c r="D204" s="1739"/>
      <c r="E204" s="1739"/>
    </row>
    <row r="205" spans="2:5" x14ac:dyDescent="0.25">
      <c r="B205" s="1739"/>
      <c r="C205" s="1739"/>
      <c r="D205" s="1739"/>
      <c r="E205" s="1739"/>
    </row>
    <row r="206" spans="2:5" x14ac:dyDescent="0.25">
      <c r="B206" s="1739"/>
      <c r="C206" s="1739"/>
      <c r="D206" s="1739"/>
      <c r="E206" s="1739"/>
    </row>
    <row r="207" spans="2:5" x14ac:dyDescent="0.25">
      <c r="B207" s="1739"/>
      <c r="C207" s="1739"/>
      <c r="D207" s="1739"/>
      <c r="E207" s="1739"/>
    </row>
    <row r="208" spans="2:5" x14ac:dyDescent="0.25">
      <c r="B208" s="1739"/>
      <c r="C208" s="1739"/>
      <c r="D208" s="1739"/>
      <c r="E208" s="1739"/>
    </row>
    <row r="209" spans="2:5" x14ac:dyDescent="0.25">
      <c r="B209" s="1739"/>
      <c r="C209" s="1739"/>
      <c r="D209" s="1739"/>
      <c r="E209" s="1739"/>
    </row>
    <row r="210" spans="2:5" x14ac:dyDescent="0.25">
      <c r="B210" s="1739"/>
      <c r="C210" s="1739"/>
      <c r="D210" s="1739"/>
      <c r="E210" s="1739"/>
    </row>
    <row r="211" spans="2:5" x14ac:dyDescent="0.25">
      <c r="B211" s="1739"/>
      <c r="C211" s="1739"/>
      <c r="D211" s="1739"/>
      <c r="E211" s="1739"/>
    </row>
    <row r="212" spans="2:5" x14ac:dyDescent="0.25">
      <c r="B212" s="1739"/>
      <c r="C212" s="1739"/>
      <c r="D212" s="1739"/>
      <c r="E212" s="1739"/>
    </row>
    <row r="213" spans="2:5" x14ac:dyDescent="0.25">
      <c r="B213" s="1739"/>
      <c r="C213" s="1739"/>
      <c r="D213" s="1739"/>
      <c r="E213" s="1739"/>
    </row>
    <row r="214" spans="2:5" x14ac:dyDescent="0.25">
      <c r="B214" s="1739"/>
      <c r="C214" s="1739"/>
      <c r="D214" s="1739"/>
      <c r="E214" s="1739"/>
    </row>
    <row r="215" spans="2:5" x14ac:dyDescent="0.25">
      <c r="B215" s="1739"/>
      <c r="C215" s="1739"/>
      <c r="D215" s="1739"/>
      <c r="E215" s="1739"/>
    </row>
    <row r="216" spans="2:5" x14ac:dyDescent="0.25">
      <c r="B216" s="1739"/>
      <c r="C216" s="1739"/>
      <c r="D216" s="1739"/>
      <c r="E216" s="1739"/>
    </row>
    <row r="217" spans="2:5" x14ac:dyDescent="0.25">
      <c r="B217" s="1739"/>
      <c r="C217" s="1739"/>
      <c r="D217" s="1739"/>
      <c r="E217" s="1739"/>
    </row>
    <row r="218" spans="2:5" x14ac:dyDescent="0.25">
      <c r="B218" s="1739"/>
      <c r="C218" s="1739"/>
      <c r="D218" s="1739"/>
      <c r="E218" s="1739"/>
    </row>
    <row r="219" spans="2:5" x14ac:dyDescent="0.25">
      <c r="B219" s="1739"/>
      <c r="C219" s="1739"/>
      <c r="D219" s="1739"/>
      <c r="E219" s="1739"/>
    </row>
    <row r="220" spans="2:5" x14ac:dyDescent="0.25">
      <c r="B220" s="1739"/>
      <c r="C220" s="1739"/>
      <c r="D220" s="1739"/>
      <c r="E220" s="1739"/>
    </row>
    <row r="221" spans="2:5" x14ac:dyDescent="0.25">
      <c r="B221" s="1739"/>
      <c r="C221" s="1739"/>
      <c r="D221" s="1739"/>
      <c r="E221" s="1739"/>
    </row>
    <row r="222" spans="2:5" x14ac:dyDescent="0.25">
      <c r="B222" s="1739"/>
      <c r="C222" s="1739"/>
      <c r="D222" s="1739"/>
      <c r="E222" s="1739"/>
    </row>
    <row r="223" spans="2:5" x14ac:dyDescent="0.25">
      <c r="B223" s="1739"/>
      <c r="C223" s="1739"/>
      <c r="D223" s="1739"/>
      <c r="E223" s="1739"/>
    </row>
    <row r="224" spans="2:5" x14ac:dyDescent="0.25">
      <c r="B224" s="1739"/>
      <c r="C224" s="1739"/>
      <c r="D224" s="1739"/>
      <c r="E224" s="1739"/>
    </row>
    <row r="225" spans="2:5" x14ac:dyDescent="0.25">
      <c r="B225" s="1739"/>
      <c r="C225" s="1739"/>
      <c r="D225" s="1739"/>
      <c r="E225" s="1739"/>
    </row>
    <row r="226" spans="2:5" x14ac:dyDescent="0.25">
      <c r="B226" s="1739"/>
      <c r="C226" s="1739"/>
      <c r="D226" s="1739"/>
      <c r="E226" s="1739"/>
    </row>
    <row r="227" spans="2:5" x14ac:dyDescent="0.25">
      <c r="B227" s="1739"/>
      <c r="C227" s="1739"/>
      <c r="D227" s="1739"/>
      <c r="E227" s="1739"/>
    </row>
    <row r="228" spans="2:5" x14ac:dyDescent="0.25">
      <c r="B228" s="1739"/>
      <c r="C228" s="1739"/>
      <c r="D228" s="1739"/>
      <c r="E228" s="1739"/>
    </row>
    <row r="229" spans="2:5" x14ac:dyDescent="0.25">
      <c r="B229" s="1739"/>
      <c r="C229" s="1739"/>
      <c r="D229" s="1739"/>
      <c r="E229" s="1739"/>
    </row>
    <row r="230" spans="2:5" x14ac:dyDescent="0.25">
      <c r="B230" s="1739"/>
      <c r="C230" s="1739"/>
      <c r="D230" s="1739"/>
      <c r="E230" s="1739"/>
    </row>
    <row r="231" spans="2:5" x14ac:dyDescent="0.25">
      <c r="B231" s="1739"/>
      <c r="C231" s="1739"/>
      <c r="D231" s="1739"/>
      <c r="E231" s="1739"/>
    </row>
    <row r="232" spans="2:5" x14ac:dyDescent="0.25">
      <c r="B232" s="1739"/>
      <c r="C232" s="1739"/>
      <c r="D232" s="1739"/>
      <c r="E232" s="1739"/>
    </row>
    <row r="233" spans="2:5" x14ac:dyDescent="0.25">
      <c r="B233" s="1739"/>
      <c r="C233" s="1739"/>
      <c r="D233" s="1739"/>
      <c r="E233" s="1739"/>
    </row>
    <row r="234" spans="2:5" x14ac:dyDescent="0.25">
      <c r="B234" s="1739"/>
      <c r="C234" s="1739"/>
      <c r="D234" s="1739"/>
      <c r="E234" s="1739"/>
    </row>
    <row r="235" spans="2:5" x14ac:dyDescent="0.25">
      <c r="B235" s="1739"/>
      <c r="C235" s="1739"/>
      <c r="D235" s="1739"/>
      <c r="E235" s="1739"/>
    </row>
    <row r="236" spans="2:5" x14ac:dyDescent="0.25">
      <c r="B236" s="1739"/>
      <c r="C236" s="1739"/>
      <c r="D236" s="1739"/>
      <c r="E236" s="1739"/>
    </row>
    <row r="237" spans="2:5" x14ac:dyDescent="0.25">
      <c r="B237" s="1739"/>
      <c r="C237" s="1739"/>
      <c r="D237" s="1739"/>
      <c r="E237" s="1739"/>
    </row>
    <row r="238" spans="2:5" x14ac:dyDescent="0.25">
      <c r="B238" s="1739"/>
      <c r="C238" s="1739"/>
      <c r="D238" s="1739"/>
      <c r="E238" s="1739"/>
    </row>
    <row r="239" spans="2:5" x14ac:dyDescent="0.25">
      <c r="B239" s="1739"/>
      <c r="C239" s="1739"/>
      <c r="D239" s="1739"/>
      <c r="E239" s="1739"/>
    </row>
    <row r="240" spans="2:5" x14ac:dyDescent="0.25">
      <c r="B240" s="1739"/>
      <c r="C240" s="1739"/>
      <c r="D240" s="1739"/>
      <c r="E240" s="1739"/>
    </row>
    <row r="241" spans="2:5" x14ac:dyDescent="0.25">
      <c r="B241" s="1739"/>
      <c r="C241" s="1739"/>
      <c r="D241" s="1739"/>
      <c r="E241" s="1739"/>
    </row>
    <row r="242" spans="2:5" x14ac:dyDescent="0.25">
      <c r="B242" s="1739"/>
      <c r="C242" s="1739"/>
      <c r="D242" s="1739"/>
      <c r="E242" s="1739"/>
    </row>
    <row r="243" spans="2:5" x14ac:dyDescent="0.25">
      <c r="B243" s="1739"/>
      <c r="C243" s="1739"/>
      <c r="D243" s="1739"/>
      <c r="E243" s="1739"/>
    </row>
    <row r="244" spans="2:5" x14ac:dyDescent="0.25">
      <c r="B244" s="1739"/>
      <c r="C244" s="1739"/>
      <c r="D244" s="1739"/>
      <c r="E244" s="1739"/>
    </row>
    <row r="245" spans="2:5" x14ac:dyDescent="0.25">
      <c r="B245" s="1739"/>
      <c r="C245" s="1739"/>
      <c r="D245" s="1739"/>
      <c r="E245" s="1739"/>
    </row>
    <row r="246" spans="2:5" x14ac:dyDescent="0.25">
      <c r="B246" s="1739"/>
      <c r="C246" s="1739"/>
      <c r="D246" s="1739"/>
      <c r="E246" s="1739"/>
    </row>
    <row r="247" spans="2:5" x14ac:dyDescent="0.25">
      <c r="B247" s="1739"/>
      <c r="C247" s="1739"/>
      <c r="D247" s="1739"/>
      <c r="E247" s="1739"/>
    </row>
    <row r="248" spans="2:5" x14ac:dyDescent="0.25">
      <c r="B248" s="1739"/>
      <c r="C248" s="1739"/>
      <c r="D248" s="1739"/>
      <c r="E248" s="1739"/>
    </row>
    <row r="249" spans="2:5" x14ac:dyDescent="0.25">
      <c r="B249" s="1739"/>
      <c r="C249" s="1739"/>
      <c r="D249" s="1739"/>
      <c r="E249" s="1739"/>
    </row>
    <row r="250" spans="2:5" x14ac:dyDescent="0.25">
      <c r="B250" s="1739"/>
      <c r="C250" s="1739"/>
      <c r="D250" s="1739"/>
      <c r="E250" s="1739"/>
    </row>
    <row r="251" spans="2:5" x14ac:dyDescent="0.25">
      <c r="B251" s="1739"/>
      <c r="C251" s="1739"/>
      <c r="D251" s="1739"/>
      <c r="E251" s="1739"/>
    </row>
    <row r="252" spans="2:5" x14ac:dyDescent="0.25">
      <c r="B252" s="1739"/>
      <c r="C252" s="1739"/>
      <c r="D252" s="1739"/>
      <c r="E252" s="1739"/>
    </row>
    <row r="253" spans="2:5" x14ac:dyDescent="0.25">
      <c r="B253" s="1739"/>
      <c r="C253" s="1739"/>
      <c r="D253" s="1739"/>
      <c r="E253" s="1739"/>
    </row>
    <row r="254" spans="2:5" x14ac:dyDescent="0.25">
      <c r="B254" s="1739"/>
      <c r="C254" s="1739"/>
      <c r="D254" s="1739"/>
      <c r="E254" s="1739"/>
    </row>
    <row r="255" spans="2:5" x14ac:dyDescent="0.25">
      <c r="B255" s="1739"/>
      <c r="C255" s="1739"/>
      <c r="D255" s="1739"/>
      <c r="E255" s="1739"/>
    </row>
    <row r="256" spans="2:5" x14ac:dyDescent="0.25">
      <c r="B256" s="1739"/>
      <c r="C256" s="1739"/>
      <c r="D256" s="1739"/>
      <c r="E256" s="1739"/>
    </row>
    <row r="257" spans="2:5" x14ac:dyDescent="0.25">
      <c r="B257" s="1739"/>
      <c r="C257" s="1739"/>
      <c r="D257" s="1739"/>
      <c r="E257" s="1739"/>
    </row>
    <row r="258" spans="2:5" x14ac:dyDescent="0.25">
      <c r="B258" s="1739"/>
      <c r="C258" s="1739"/>
      <c r="D258" s="1739"/>
      <c r="E258" s="1739"/>
    </row>
    <row r="259" spans="2:5" x14ac:dyDescent="0.25">
      <c r="B259" s="1739"/>
      <c r="C259" s="1739"/>
      <c r="D259" s="1739"/>
      <c r="E259" s="1739"/>
    </row>
    <row r="260" spans="2:5" x14ac:dyDescent="0.25">
      <c r="B260" s="1739"/>
      <c r="C260" s="1739"/>
      <c r="D260" s="1739"/>
      <c r="E260" s="1739"/>
    </row>
    <row r="261" spans="2:5" x14ac:dyDescent="0.25">
      <c r="B261" s="1739"/>
      <c r="C261" s="1739"/>
      <c r="D261" s="1739"/>
      <c r="E261" s="1739"/>
    </row>
    <row r="262" spans="2:5" x14ac:dyDescent="0.25">
      <c r="B262" s="1739"/>
      <c r="C262" s="1739"/>
      <c r="D262" s="1739"/>
      <c r="E262" s="1739"/>
    </row>
    <row r="263" spans="2:5" x14ac:dyDescent="0.25">
      <c r="B263" s="1739"/>
      <c r="C263" s="1739"/>
      <c r="D263" s="1739"/>
      <c r="E263" s="1739"/>
    </row>
    <row r="264" spans="2:5" x14ac:dyDescent="0.25">
      <c r="B264" s="1739"/>
      <c r="C264" s="1739"/>
      <c r="D264" s="1739"/>
      <c r="E264" s="1739"/>
    </row>
    <row r="265" spans="2:5" x14ac:dyDescent="0.25">
      <c r="B265" s="1739"/>
      <c r="C265" s="1739"/>
      <c r="D265" s="1739"/>
      <c r="E265" s="1739"/>
    </row>
    <row r="266" spans="2:5" x14ac:dyDescent="0.25">
      <c r="B266" s="1739"/>
      <c r="C266" s="1739"/>
      <c r="D266" s="1739"/>
      <c r="E266" s="1739"/>
    </row>
    <row r="267" spans="2:5" x14ac:dyDescent="0.25">
      <c r="B267" s="1739"/>
      <c r="C267" s="1739"/>
      <c r="D267" s="1739"/>
      <c r="E267" s="1739"/>
    </row>
    <row r="268" spans="2:5" x14ac:dyDescent="0.25">
      <c r="B268" s="1739"/>
      <c r="C268" s="1739"/>
      <c r="D268" s="1739"/>
      <c r="E268" s="1739"/>
    </row>
    <row r="269" spans="2:5" x14ac:dyDescent="0.25">
      <c r="B269" s="1739"/>
      <c r="C269" s="1739"/>
      <c r="D269" s="1739"/>
      <c r="E269" s="1739"/>
    </row>
    <row r="270" spans="2:5" x14ac:dyDescent="0.25">
      <c r="B270" s="1739"/>
      <c r="C270" s="1739"/>
      <c r="D270" s="1739"/>
      <c r="E270" s="1739"/>
    </row>
    <row r="271" spans="2:5" x14ac:dyDescent="0.25">
      <c r="B271" s="1739"/>
      <c r="C271" s="1739"/>
      <c r="D271" s="1739"/>
      <c r="E271" s="1739"/>
    </row>
    <row r="272" spans="2:5" x14ac:dyDescent="0.25">
      <c r="B272" s="1739"/>
      <c r="C272" s="1739"/>
      <c r="D272" s="1739"/>
      <c r="E272" s="1739"/>
    </row>
    <row r="273" spans="2:5" x14ac:dyDescent="0.25">
      <c r="B273" s="1739"/>
      <c r="C273" s="1739"/>
      <c r="D273" s="1739"/>
      <c r="E273" s="1739"/>
    </row>
    <row r="274" spans="2:5" x14ac:dyDescent="0.25">
      <c r="B274" s="1739"/>
      <c r="C274" s="1739"/>
      <c r="D274" s="1739"/>
      <c r="E274" s="1739"/>
    </row>
    <row r="275" spans="2:5" x14ac:dyDescent="0.25">
      <c r="B275" s="1739"/>
      <c r="C275" s="1739"/>
      <c r="D275" s="1739"/>
      <c r="E275" s="1739"/>
    </row>
    <row r="276" spans="2:5" x14ac:dyDescent="0.25">
      <c r="B276" s="1739"/>
      <c r="C276" s="1739"/>
      <c r="D276" s="1739"/>
      <c r="E276" s="1739"/>
    </row>
    <row r="277" spans="2:5" x14ac:dyDescent="0.25">
      <c r="B277" s="1739"/>
      <c r="C277" s="1739"/>
      <c r="D277" s="1739"/>
      <c r="E277" s="1739"/>
    </row>
    <row r="278" spans="2:5" x14ac:dyDescent="0.25">
      <c r="B278" s="1739"/>
      <c r="C278" s="1739"/>
      <c r="D278" s="1739"/>
      <c r="E278" s="1739"/>
    </row>
    <row r="279" spans="2:5" x14ac:dyDescent="0.25">
      <c r="B279" s="1739"/>
      <c r="C279" s="1739"/>
      <c r="D279" s="1739"/>
      <c r="E279" s="1739"/>
    </row>
    <row r="280" spans="2:5" x14ac:dyDescent="0.25">
      <c r="B280" s="1739"/>
      <c r="C280" s="1739"/>
      <c r="D280" s="1739"/>
      <c r="E280" s="1739"/>
    </row>
    <row r="281" spans="2:5" x14ac:dyDescent="0.25">
      <c r="B281" s="1739"/>
      <c r="C281" s="1739"/>
      <c r="D281" s="1739"/>
      <c r="E281" s="1739"/>
    </row>
    <row r="282" spans="2:5" x14ac:dyDescent="0.25">
      <c r="B282" s="1739"/>
      <c r="C282" s="1739"/>
      <c r="D282" s="1739"/>
      <c r="E282" s="1739"/>
    </row>
    <row r="283" spans="2:5" x14ac:dyDescent="0.25">
      <c r="B283" s="1739"/>
      <c r="C283" s="1739"/>
      <c r="D283" s="1739"/>
      <c r="E283" s="1739"/>
    </row>
    <row r="284" spans="2:5" x14ac:dyDescent="0.25">
      <c r="B284" s="1739"/>
      <c r="C284" s="1739"/>
      <c r="D284" s="1739"/>
      <c r="E284" s="1739"/>
    </row>
    <row r="285" spans="2:5" x14ac:dyDescent="0.25">
      <c r="B285" s="1739"/>
      <c r="C285" s="1739"/>
      <c r="D285" s="1739"/>
      <c r="E285" s="1739"/>
    </row>
    <row r="286" spans="2:5" x14ac:dyDescent="0.25">
      <c r="B286" s="1739"/>
      <c r="C286" s="1739"/>
      <c r="D286" s="1739"/>
      <c r="E286" s="1739"/>
    </row>
    <row r="287" spans="2:5" x14ac:dyDescent="0.25">
      <c r="B287" s="1739"/>
      <c r="C287" s="1739"/>
      <c r="D287" s="1739"/>
      <c r="E287" s="1739"/>
    </row>
    <row r="288" spans="2:5" x14ac:dyDescent="0.25">
      <c r="B288" s="1739"/>
      <c r="C288" s="1739"/>
      <c r="D288" s="1739"/>
      <c r="E288" s="1739"/>
    </row>
    <row r="289" spans="2:5" x14ac:dyDescent="0.25">
      <c r="B289" s="1739"/>
      <c r="C289" s="1739"/>
      <c r="D289" s="1739"/>
      <c r="E289" s="1739"/>
    </row>
    <row r="290" spans="2:5" x14ac:dyDescent="0.25">
      <c r="B290" s="1739"/>
      <c r="C290" s="1739"/>
      <c r="D290" s="1739"/>
      <c r="E290" s="1739"/>
    </row>
    <row r="291" spans="2:5" x14ac:dyDescent="0.25">
      <c r="B291" s="1739"/>
      <c r="C291" s="1739"/>
      <c r="D291" s="1739"/>
      <c r="E291" s="1739"/>
    </row>
    <row r="292" spans="2:5" x14ac:dyDescent="0.25">
      <c r="B292" s="1739"/>
      <c r="C292" s="1739"/>
      <c r="D292" s="1739"/>
      <c r="E292" s="1739"/>
    </row>
    <row r="293" spans="2:5" x14ac:dyDescent="0.25">
      <c r="B293" s="1739"/>
      <c r="C293" s="1739"/>
      <c r="D293" s="1739"/>
      <c r="E293" s="1739"/>
    </row>
    <row r="294" spans="2:5" x14ac:dyDescent="0.25">
      <c r="B294" s="1739"/>
      <c r="C294" s="1739"/>
      <c r="D294" s="1739"/>
      <c r="E294" s="1739"/>
    </row>
    <row r="295" spans="2:5" x14ac:dyDescent="0.25">
      <c r="B295" s="1739"/>
      <c r="C295" s="1739"/>
      <c r="D295" s="1739"/>
      <c r="E295" s="1739"/>
    </row>
    <row r="296" spans="2:5" x14ac:dyDescent="0.25">
      <c r="B296" s="1739"/>
      <c r="C296" s="1739"/>
      <c r="D296" s="1739"/>
      <c r="E296" s="1739"/>
    </row>
    <row r="297" spans="2:5" x14ac:dyDescent="0.25">
      <c r="B297" s="1739"/>
      <c r="C297" s="1739"/>
      <c r="D297" s="1739"/>
      <c r="E297" s="1739"/>
    </row>
    <row r="298" spans="2:5" x14ac:dyDescent="0.25">
      <c r="B298" s="1739"/>
      <c r="C298" s="1739"/>
      <c r="D298" s="1739"/>
      <c r="E298" s="1739"/>
    </row>
    <row r="299" spans="2:5" x14ac:dyDescent="0.25">
      <c r="B299" s="1739"/>
      <c r="C299" s="1739"/>
      <c r="D299" s="1739"/>
      <c r="E299" s="1739"/>
    </row>
    <row r="300" spans="2:5" x14ac:dyDescent="0.25">
      <c r="B300" s="1739"/>
      <c r="C300" s="1739"/>
      <c r="D300" s="1739"/>
      <c r="E300" s="1739"/>
    </row>
    <row r="301" spans="2:5" x14ac:dyDescent="0.25">
      <c r="B301" s="1739"/>
      <c r="C301" s="1739"/>
      <c r="D301" s="1739"/>
      <c r="E301" s="1739"/>
    </row>
    <row r="302" spans="2:5" x14ac:dyDescent="0.25">
      <c r="B302" s="1739"/>
      <c r="C302" s="1739"/>
      <c r="D302" s="1739"/>
      <c r="E302" s="1739"/>
    </row>
    <row r="303" spans="2:5" x14ac:dyDescent="0.25">
      <c r="B303" s="1739"/>
      <c r="C303" s="1739"/>
      <c r="D303" s="1739"/>
      <c r="E303" s="1739"/>
    </row>
    <row r="304" spans="2:5" x14ac:dyDescent="0.25">
      <c r="B304" s="1739"/>
      <c r="C304" s="1739"/>
      <c r="D304" s="1739"/>
      <c r="E304" s="1739"/>
    </row>
    <row r="305" spans="2:5" x14ac:dyDescent="0.25">
      <c r="B305" s="1739"/>
      <c r="C305" s="1739"/>
      <c r="D305" s="1739"/>
      <c r="E305" s="1739"/>
    </row>
    <row r="306" spans="2:5" x14ac:dyDescent="0.25">
      <c r="B306" s="1739"/>
      <c r="C306" s="1739"/>
      <c r="D306" s="1739"/>
      <c r="E306" s="1739"/>
    </row>
    <row r="307" spans="2:5" x14ac:dyDescent="0.25">
      <c r="B307" s="1739"/>
      <c r="C307" s="1739"/>
      <c r="D307" s="1739"/>
      <c r="E307" s="1739"/>
    </row>
    <row r="308" spans="2:5" x14ac:dyDescent="0.25">
      <c r="B308" s="1739"/>
      <c r="C308" s="1739"/>
      <c r="D308" s="1739"/>
      <c r="E308" s="1739"/>
    </row>
    <row r="309" spans="2:5" x14ac:dyDescent="0.25">
      <c r="B309" s="1739"/>
      <c r="C309" s="1739"/>
      <c r="D309" s="1739"/>
      <c r="E309" s="1739"/>
    </row>
    <row r="310" spans="2:5" x14ac:dyDescent="0.25">
      <c r="B310" s="1739"/>
      <c r="C310" s="1739"/>
      <c r="D310" s="1739"/>
      <c r="E310" s="1739"/>
    </row>
    <row r="311" spans="2:5" x14ac:dyDescent="0.25">
      <c r="B311" s="1739"/>
      <c r="C311" s="1739"/>
      <c r="D311" s="1739"/>
      <c r="E311" s="1739"/>
    </row>
    <row r="312" spans="2:5" x14ac:dyDescent="0.25">
      <c r="B312" s="1739"/>
      <c r="C312" s="1739"/>
      <c r="D312" s="1739"/>
      <c r="E312" s="1739"/>
    </row>
    <row r="313" spans="2:5" x14ac:dyDescent="0.25">
      <c r="B313" s="1739"/>
      <c r="C313" s="1739"/>
      <c r="D313" s="1739"/>
      <c r="E313" s="1739"/>
    </row>
    <row r="314" spans="2:5" x14ac:dyDescent="0.25">
      <c r="B314" s="1739"/>
      <c r="C314" s="1739"/>
      <c r="D314" s="1739"/>
      <c r="E314" s="1739"/>
    </row>
    <row r="315" spans="2:5" x14ac:dyDescent="0.25">
      <c r="B315" s="1739"/>
      <c r="C315" s="1739"/>
      <c r="D315" s="1739"/>
      <c r="E315" s="1739"/>
    </row>
    <row r="316" spans="2:5" x14ac:dyDescent="0.25">
      <c r="B316" s="1739"/>
      <c r="C316" s="1739"/>
      <c r="D316" s="1739"/>
      <c r="E316" s="1739"/>
    </row>
    <row r="317" spans="2:5" x14ac:dyDescent="0.25">
      <c r="B317" s="1739"/>
      <c r="C317" s="1739"/>
      <c r="D317" s="1739"/>
      <c r="E317" s="1739"/>
    </row>
    <row r="318" spans="2:5" x14ac:dyDescent="0.25">
      <c r="B318" s="1739"/>
      <c r="C318" s="1739"/>
      <c r="D318" s="1739"/>
      <c r="E318" s="1739"/>
    </row>
    <row r="319" spans="2:5" x14ac:dyDescent="0.25">
      <c r="B319" s="1739"/>
      <c r="C319" s="1739"/>
      <c r="D319" s="1739"/>
      <c r="E319" s="1739"/>
    </row>
    <row r="320" spans="2:5" x14ac:dyDescent="0.25">
      <c r="B320" s="1739"/>
      <c r="C320" s="1739"/>
      <c r="D320" s="1739"/>
      <c r="E320" s="1739"/>
    </row>
    <row r="321" spans="2:5" x14ac:dyDescent="0.25">
      <c r="B321" s="1739"/>
      <c r="C321" s="1739"/>
      <c r="D321" s="1739"/>
      <c r="E321" s="1739"/>
    </row>
    <row r="322" spans="2:5" x14ac:dyDescent="0.25">
      <c r="B322" s="1739"/>
      <c r="C322" s="1739"/>
      <c r="D322" s="1739"/>
      <c r="E322" s="1739"/>
    </row>
    <row r="323" spans="2:5" x14ac:dyDescent="0.25">
      <c r="B323" s="1739"/>
      <c r="C323" s="1739"/>
      <c r="D323" s="1739"/>
      <c r="E323" s="1739"/>
    </row>
    <row r="324" spans="2:5" x14ac:dyDescent="0.25">
      <c r="B324" s="1739"/>
      <c r="C324" s="1739"/>
      <c r="D324" s="1739"/>
      <c r="E324" s="1739"/>
    </row>
    <row r="325" spans="2:5" x14ac:dyDescent="0.25">
      <c r="B325" s="1739"/>
      <c r="C325" s="1739"/>
      <c r="D325" s="1739"/>
      <c r="E325" s="1739"/>
    </row>
    <row r="326" spans="2:5" x14ac:dyDescent="0.25">
      <c r="B326" s="1739"/>
      <c r="C326" s="1739"/>
      <c r="D326" s="1739"/>
      <c r="E326" s="1739"/>
    </row>
    <row r="327" spans="2:5" x14ac:dyDescent="0.25">
      <c r="B327" s="1739"/>
      <c r="C327" s="1739"/>
      <c r="D327" s="1739"/>
      <c r="E327" s="1739"/>
    </row>
    <row r="328" spans="2:5" x14ac:dyDescent="0.25">
      <c r="B328" s="1739"/>
      <c r="C328" s="1739"/>
      <c r="D328" s="1739"/>
      <c r="E328" s="1739"/>
    </row>
    <row r="329" spans="2:5" x14ac:dyDescent="0.25">
      <c r="B329" s="1739"/>
      <c r="C329" s="1739"/>
      <c r="D329" s="1739"/>
      <c r="E329" s="1739"/>
    </row>
    <row r="330" spans="2:5" x14ac:dyDescent="0.25">
      <c r="B330" s="1739"/>
      <c r="C330" s="1739"/>
      <c r="D330" s="1739"/>
      <c r="E330" s="1739"/>
    </row>
    <row r="331" spans="2:5" x14ac:dyDescent="0.25">
      <c r="B331" s="1739"/>
      <c r="C331" s="1739"/>
      <c r="D331" s="1739"/>
      <c r="E331" s="1739"/>
    </row>
    <row r="332" spans="2:5" x14ac:dyDescent="0.25">
      <c r="B332" s="1739"/>
      <c r="C332" s="1739"/>
      <c r="D332" s="1739"/>
      <c r="E332" s="1739"/>
    </row>
    <row r="333" spans="2:5" x14ac:dyDescent="0.25">
      <c r="B333" s="1739"/>
      <c r="C333" s="1739"/>
      <c r="D333" s="1739"/>
      <c r="E333" s="1739"/>
    </row>
    <row r="334" spans="2:5" x14ac:dyDescent="0.25">
      <c r="B334" s="1739"/>
      <c r="C334" s="1739"/>
      <c r="D334" s="1739"/>
      <c r="E334" s="1739"/>
    </row>
    <row r="335" spans="2:5" x14ac:dyDescent="0.25">
      <c r="B335" s="1739"/>
      <c r="C335" s="1739"/>
      <c r="D335" s="1739"/>
      <c r="E335" s="1739"/>
    </row>
    <row r="336" spans="2:5" x14ac:dyDescent="0.25">
      <c r="B336" s="1739"/>
      <c r="C336" s="1739"/>
      <c r="D336" s="1739"/>
      <c r="E336" s="1739"/>
    </row>
    <row r="337" spans="2:5" x14ac:dyDescent="0.25">
      <c r="B337" s="1739"/>
      <c r="C337" s="1739"/>
      <c r="D337" s="1739"/>
      <c r="E337" s="1739"/>
    </row>
    <row r="338" spans="2:5" x14ac:dyDescent="0.25">
      <c r="B338" s="1739"/>
      <c r="C338" s="1739"/>
      <c r="D338" s="1739"/>
      <c r="E338" s="1739"/>
    </row>
    <row r="339" spans="2:5" x14ac:dyDescent="0.25">
      <c r="B339" s="1739"/>
      <c r="C339" s="1739"/>
      <c r="D339" s="1739"/>
      <c r="E339" s="1739"/>
    </row>
    <row r="340" spans="2:5" x14ac:dyDescent="0.25">
      <c r="B340" s="1739"/>
      <c r="C340" s="1739"/>
      <c r="D340" s="1739"/>
      <c r="E340" s="1739"/>
    </row>
    <row r="341" spans="2:5" x14ac:dyDescent="0.25">
      <c r="B341" s="1739"/>
      <c r="C341" s="1739"/>
      <c r="D341" s="1739"/>
      <c r="E341" s="1739"/>
    </row>
    <row r="342" spans="2:5" x14ac:dyDescent="0.25">
      <c r="B342" s="1739"/>
      <c r="C342" s="1739"/>
      <c r="D342" s="1739"/>
      <c r="E342" s="1739"/>
    </row>
    <row r="343" spans="2:5" x14ac:dyDescent="0.25">
      <c r="B343" s="1739"/>
      <c r="C343" s="1739"/>
      <c r="D343" s="1739"/>
      <c r="E343" s="1739"/>
    </row>
    <row r="344" spans="2:5" x14ac:dyDescent="0.25">
      <c r="B344" s="1739"/>
      <c r="C344" s="1739"/>
      <c r="D344" s="1739"/>
      <c r="E344" s="1739"/>
    </row>
    <row r="345" spans="2:5" x14ac:dyDescent="0.25">
      <c r="B345" s="1739"/>
      <c r="C345" s="1739"/>
      <c r="D345" s="1739"/>
      <c r="E345" s="1739"/>
    </row>
    <row r="346" spans="2:5" x14ac:dyDescent="0.25">
      <c r="B346" s="1739"/>
      <c r="C346" s="1739"/>
      <c r="D346" s="1739"/>
      <c r="E346" s="1739"/>
    </row>
    <row r="347" spans="2:5" x14ac:dyDescent="0.25">
      <c r="B347" s="1739"/>
      <c r="C347" s="1739"/>
      <c r="D347" s="1739"/>
      <c r="E347" s="1739"/>
    </row>
    <row r="348" spans="2:5" x14ac:dyDescent="0.25">
      <c r="B348" s="1739"/>
      <c r="C348" s="1739"/>
      <c r="D348" s="1739"/>
      <c r="E348" s="1739"/>
    </row>
    <row r="349" spans="2:5" x14ac:dyDescent="0.25">
      <c r="B349" s="1739"/>
      <c r="C349" s="1739"/>
      <c r="D349" s="1739"/>
      <c r="E349" s="1739"/>
    </row>
    <row r="350" spans="2:5" x14ac:dyDescent="0.25">
      <c r="B350" s="1739"/>
      <c r="C350" s="1739"/>
      <c r="D350" s="1739"/>
      <c r="E350" s="1739"/>
    </row>
  </sheetData>
  <mergeCells count="10">
    <mergeCell ref="A54:E55"/>
    <mergeCell ref="A56:E56"/>
    <mergeCell ref="A2:E2"/>
    <mergeCell ref="A3:E3"/>
    <mergeCell ref="A5:A9"/>
    <mergeCell ref="B5:E6"/>
    <mergeCell ref="B7:B9"/>
    <mergeCell ref="C7:C9"/>
    <mergeCell ref="D7:D9"/>
    <mergeCell ref="E7:E9"/>
  </mergeCells>
  <hyperlinks>
    <hyperlink ref="A1" location="Índice!A1" display="Voltar ao índice" xr:uid="{15173D7E-6BE7-4BB4-BB6A-78E23DF5B614}"/>
  </hyperlinks>
  <printOptions gridLinesSet="0"/>
  <pageMargins left="0.59055118110236227" right="0.39370078740157483" top="0.78740157480314965" bottom="0.39370078740157483" header="0" footer="0"/>
  <pageSetup paperSize="9" orientation="portrait" verticalDpi="300" r:id="rId1"/>
  <headerFooter alignWithMargins="0"/>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6DC7DF-4AFB-4476-AA22-736B90F0AABE}">
  <dimension ref="A1:S39"/>
  <sheetViews>
    <sheetView workbookViewId="0">
      <selection activeCell="A2" sqref="A2"/>
    </sheetView>
  </sheetViews>
  <sheetFormatPr defaultColWidth="9.140625" defaultRowHeight="12.75" x14ac:dyDescent="0.25"/>
  <cols>
    <col min="1" max="1" width="25.5703125" style="1389" customWidth="1"/>
    <col min="2" max="2" width="6.28515625" style="1389" customWidth="1"/>
    <col min="3" max="3" width="4.140625" style="1389" customWidth="1"/>
    <col min="4" max="4" width="6.85546875" style="1389" customWidth="1"/>
    <col min="5" max="5" width="4.28515625" style="1389" customWidth="1"/>
    <col min="6" max="8" width="6.85546875" style="1764" customWidth="1"/>
    <col min="9" max="9" width="4.85546875" style="1764" customWidth="1"/>
    <col min="10" max="10" width="3.85546875" style="1764" customWidth="1"/>
    <col min="11" max="11" width="10.140625" style="1764" customWidth="1"/>
    <col min="12" max="16384" width="9.140625" style="1389"/>
  </cols>
  <sheetData>
    <row r="1" spans="1:14" ht="15" customHeight="1" x14ac:dyDescent="0.25">
      <c r="A1" s="2027" t="s">
        <v>1926</v>
      </c>
    </row>
    <row r="2" spans="1:14" ht="15" customHeight="1" x14ac:dyDescent="0.25">
      <c r="A2" s="2346" t="s">
        <v>1685</v>
      </c>
      <c r="B2" s="2346"/>
      <c r="C2" s="2346"/>
      <c r="D2" s="2346"/>
      <c r="E2" s="2346"/>
      <c r="F2" s="2346"/>
      <c r="G2" s="2346"/>
      <c r="H2" s="2346"/>
      <c r="I2" s="2346"/>
      <c r="J2" s="1808"/>
    </row>
    <row r="3" spans="1:14" ht="30.75" customHeight="1" x14ac:dyDescent="0.25">
      <c r="A3" s="2245" t="s">
        <v>1684</v>
      </c>
      <c r="B3" s="2245"/>
      <c r="C3" s="2245"/>
      <c r="D3" s="2245"/>
      <c r="E3" s="2245"/>
      <c r="F3" s="2245"/>
      <c r="G3" s="2245"/>
      <c r="H3" s="2245"/>
      <c r="I3" s="2245"/>
      <c r="J3" s="2245"/>
      <c r="K3" s="2245"/>
    </row>
    <row r="4" spans="1:14" ht="13.5" customHeight="1" x14ac:dyDescent="0.25">
      <c r="A4" s="1401">
        <v>2020</v>
      </c>
      <c r="B4" s="1390"/>
      <c r="C4" s="1390"/>
      <c r="D4" s="1390"/>
      <c r="E4" s="1390"/>
      <c r="F4" s="1778"/>
      <c r="G4" s="1778"/>
      <c r="H4" s="1807"/>
      <c r="K4" s="1807" t="s">
        <v>736</v>
      </c>
    </row>
    <row r="5" spans="1:14" ht="17.100000000000001" customHeight="1" x14ac:dyDescent="0.25">
      <c r="A5" s="2294" t="s">
        <v>1110</v>
      </c>
      <c r="B5" s="2294" t="s">
        <v>1683</v>
      </c>
      <c r="C5" s="2294"/>
      <c r="D5" s="2294"/>
      <c r="E5" s="2294"/>
      <c r="F5" s="2294"/>
      <c r="G5" s="2294"/>
      <c r="H5" s="2294"/>
      <c r="I5" s="2294"/>
      <c r="J5" s="2347" t="s">
        <v>1682</v>
      </c>
      <c r="K5" s="2347"/>
    </row>
    <row r="6" spans="1:14" ht="17.100000000000001" customHeight="1" x14ac:dyDescent="0.25">
      <c r="A6" s="2294"/>
      <c r="B6" s="2294" t="s">
        <v>1681</v>
      </c>
      <c r="C6" s="2294"/>
      <c r="D6" s="2294" t="s">
        <v>1680</v>
      </c>
      <c r="E6" s="2294"/>
      <c r="F6" s="2294" t="s">
        <v>1679</v>
      </c>
      <c r="G6" s="2294"/>
      <c r="H6" s="2294"/>
      <c r="I6" s="2294"/>
      <c r="J6" s="2347" t="s">
        <v>1678</v>
      </c>
      <c r="K6" s="2347"/>
    </row>
    <row r="7" spans="1:14" ht="15.75" customHeight="1" x14ac:dyDescent="0.25">
      <c r="A7" s="2294"/>
      <c r="B7" s="2294"/>
      <c r="C7" s="2294"/>
      <c r="D7" s="2294"/>
      <c r="E7" s="2294"/>
      <c r="F7" s="2343" t="s">
        <v>1677</v>
      </c>
      <c r="G7" s="2343"/>
      <c r="H7" s="2343" t="s">
        <v>1676</v>
      </c>
      <c r="I7" s="2343"/>
      <c r="J7" s="2343" t="s">
        <v>1675</v>
      </c>
      <c r="K7" s="2343"/>
    </row>
    <row r="8" spans="1:14" ht="9" customHeight="1" x14ac:dyDescent="0.25">
      <c r="A8" s="1394"/>
      <c r="B8" s="1394"/>
      <c r="C8" s="1394"/>
      <c r="D8" s="1394"/>
      <c r="E8" s="1394"/>
      <c r="F8" s="1527"/>
      <c r="G8" s="1527"/>
      <c r="H8" s="1527"/>
      <c r="I8" s="1527"/>
      <c r="J8" s="1527"/>
      <c r="K8" s="1527"/>
    </row>
    <row r="9" spans="1:14" s="1777" customFormat="1" ht="12.95" customHeight="1" x14ac:dyDescent="0.25">
      <c r="A9" s="1456" t="s">
        <v>390</v>
      </c>
      <c r="B9" s="2348">
        <f>SUM(B11+B19+B21)</f>
        <v>52</v>
      </c>
      <c r="C9" s="2348"/>
      <c r="D9" s="2349">
        <f>+D11+D19+D21</f>
        <v>1</v>
      </c>
      <c r="E9" s="2349"/>
      <c r="F9" s="2344">
        <f>SUM(F11+F19+F21)</f>
        <v>717</v>
      </c>
      <c r="G9" s="2345"/>
      <c r="H9" s="2344">
        <f>SUM(H11+H19+H21)</f>
        <v>325</v>
      </c>
      <c r="I9" s="2345"/>
      <c r="J9" s="853"/>
      <c r="K9" s="1859">
        <f>+K11+K19+K21</f>
        <v>261</v>
      </c>
      <c r="M9" s="1783"/>
      <c r="N9" s="1783"/>
    </row>
    <row r="10" spans="1:14" s="1777" customFormat="1" ht="9" customHeight="1" x14ac:dyDescent="0.25">
      <c r="A10" s="1391"/>
      <c r="B10" s="1804"/>
      <c r="C10" s="1806"/>
      <c r="D10" s="1804"/>
      <c r="E10" s="1806"/>
      <c r="F10" s="1801"/>
      <c r="G10" s="1805"/>
      <c r="H10" s="1801"/>
      <c r="I10" s="1805"/>
      <c r="J10" s="1786"/>
      <c r="K10" s="1860"/>
      <c r="M10" s="1783"/>
    </row>
    <row r="11" spans="1:14" s="1777" customFormat="1" ht="12.95" customHeight="1" x14ac:dyDescent="0.25">
      <c r="A11" s="1391" t="s">
        <v>1662</v>
      </c>
      <c r="B11" s="2350">
        <f>SUM(B13:C17)</f>
        <v>41</v>
      </c>
      <c r="C11" s="2350"/>
      <c r="D11" s="2351">
        <f>SUM(D13:E17)</f>
        <v>1</v>
      </c>
      <c r="E11" s="2351"/>
      <c r="F11" s="2352">
        <f>SUM(F13:G17)</f>
        <v>554</v>
      </c>
      <c r="G11" s="2353"/>
      <c r="H11" s="2352">
        <f>SUM(H13:I17)</f>
        <v>295</v>
      </c>
      <c r="I11" s="2353"/>
      <c r="J11" s="1786"/>
      <c r="K11" s="1859">
        <f>SUM(K13:K17)</f>
        <v>236</v>
      </c>
      <c r="M11" s="1783"/>
    </row>
    <row r="12" spans="1:14" ht="9" customHeight="1" x14ac:dyDescent="0.25">
      <c r="A12" s="1390"/>
      <c r="B12" s="1804"/>
      <c r="C12" s="1794"/>
      <c r="D12" s="1803"/>
      <c r="E12" s="1802"/>
      <c r="F12" s="1801"/>
      <c r="G12" s="1800"/>
      <c r="H12" s="1801"/>
      <c r="I12" s="1800"/>
      <c r="J12" s="1790"/>
      <c r="K12" s="1859"/>
      <c r="L12" s="1777"/>
      <c r="M12" s="1783"/>
      <c r="N12" s="1777"/>
    </row>
    <row r="13" spans="1:14" s="1795" customFormat="1" ht="12.95" customHeight="1" x14ac:dyDescent="0.25">
      <c r="A13" s="1390" t="s">
        <v>1674</v>
      </c>
      <c r="B13" s="2354">
        <v>15</v>
      </c>
      <c r="C13" s="2354"/>
      <c r="D13" s="2354">
        <v>0</v>
      </c>
      <c r="E13" s="2354"/>
      <c r="F13" s="2354">
        <v>187</v>
      </c>
      <c r="G13" s="2354"/>
      <c r="H13" s="2354">
        <v>94</v>
      </c>
      <c r="I13" s="2354"/>
      <c r="J13" s="1797"/>
      <c r="K13" s="1861">
        <v>72</v>
      </c>
      <c r="L13" s="1799"/>
      <c r="M13" s="1798"/>
      <c r="N13" s="1777"/>
    </row>
    <row r="14" spans="1:14" s="1795" customFormat="1" ht="12.95" customHeight="1" x14ac:dyDescent="0.25">
      <c r="A14" s="1390" t="s">
        <v>1673</v>
      </c>
      <c r="B14" s="2354">
        <v>16</v>
      </c>
      <c r="C14" s="2354"/>
      <c r="D14" s="2354">
        <v>0</v>
      </c>
      <c r="E14" s="2354"/>
      <c r="F14" s="2354">
        <v>178</v>
      </c>
      <c r="G14" s="2354"/>
      <c r="H14" s="2354">
        <v>94</v>
      </c>
      <c r="I14" s="2354"/>
      <c r="J14" s="1797"/>
      <c r="K14" s="1861">
        <v>71</v>
      </c>
      <c r="L14" s="1529"/>
      <c r="M14" s="1798"/>
      <c r="N14" s="1777"/>
    </row>
    <row r="15" spans="1:14" s="1795" customFormat="1" ht="12.95" customHeight="1" x14ac:dyDescent="0.25">
      <c r="A15" s="1390" t="s">
        <v>1672</v>
      </c>
      <c r="B15" s="2354">
        <v>2</v>
      </c>
      <c r="C15" s="2354"/>
      <c r="D15" s="2354">
        <v>0</v>
      </c>
      <c r="E15" s="2354"/>
      <c r="F15" s="2354">
        <v>56</v>
      </c>
      <c r="G15" s="2354"/>
      <c r="H15" s="2354">
        <v>45</v>
      </c>
      <c r="I15" s="2354"/>
      <c r="J15" s="1797"/>
      <c r="K15" s="1861">
        <v>34</v>
      </c>
      <c r="L15" s="1529"/>
      <c r="M15" s="1798"/>
      <c r="N15" s="1777"/>
    </row>
    <row r="16" spans="1:14" s="1795" customFormat="1" ht="12.95" customHeight="1" x14ac:dyDescent="0.25">
      <c r="A16" s="1390" t="s">
        <v>1671</v>
      </c>
      <c r="B16" s="2354">
        <v>5</v>
      </c>
      <c r="C16" s="2354"/>
      <c r="D16" s="2354">
        <v>1</v>
      </c>
      <c r="E16" s="2354"/>
      <c r="F16" s="2354">
        <v>94</v>
      </c>
      <c r="G16" s="2354"/>
      <c r="H16" s="2354">
        <v>42</v>
      </c>
      <c r="I16" s="2354"/>
      <c r="J16" s="1797"/>
      <c r="K16" s="1861">
        <v>45</v>
      </c>
      <c r="L16" s="1529"/>
      <c r="M16" s="1798"/>
      <c r="N16" s="1777"/>
    </row>
    <row r="17" spans="1:19" s="1795" customFormat="1" ht="12.95" customHeight="1" x14ac:dyDescent="0.25">
      <c r="A17" s="1390" t="s">
        <v>1670</v>
      </c>
      <c r="B17" s="2354">
        <v>3</v>
      </c>
      <c r="C17" s="2354"/>
      <c r="D17" s="2354">
        <v>0</v>
      </c>
      <c r="E17" s="2354"/>
      <c r="F17" s="2354">
        <v>39</v>
      </c>
      <c r="G17" s="2354"/>
      <c r="H17" s="2354">
        <v>20</v>
      </c>
      <c r="I17" s="2354"/>
      <c r="J17" s="1797"/>
      <c r="K17" s="1861">
        <v>14</v>
      </c>
      <c r="L17" s="1777"/>
      <c r="M17" s="1796"/>
      <c r="N17" s="1777"/>
    </row>
    <row r="18" spans="1:19" ht="9" customHeight="1" x14ac:dyDescent="0.25">
      <c r="A18" s="1390"/>
      <c r="B18" s="1794"/>
      <c r="C18" s="1794"/>
      <c r="D18" s="1793"/>
      <c r="E18" s="1793"/>
      <c r="F18" s="1792"/>
      <c r="G18" s="1791"/>
      <c r="H18" s="1785"/>
      <c r="I18" s="24"/>
      <c r="J18" s="1790"/>
      <c r="K18" s="1859"/>
      <c r="L18" s="1777"/>
      <c r="M18" s="1783"/>
      <c r="N18" s="1777"/>
    </row>
    <row r="19" spans="1:19" s="1777" customFormat="1" ht="12.95" customHeight="1" x14ac:dyDescent="0.25">
      <c r="A19" s="1391" t="s">
        <v>1636</v>
      </c>
      <c r="B19" s="2355">
        <v>6</v>
      </c>
      <c r="C19" s="2355"/>
      <c r="D19" s="2355">
        <v>0</v>
      </c>
      <c r="E19" s="2355"/>
      <c r="F19" s="2355">
        <v>108</v>
      </c>
      <c r="G19" s="2355"/>
      <c r="H19" s="2355">
        <v>15</v>
      </c>
      <c r="I19" s="2355"/>
      <c r="J19" s="853"/>
      <c r="K19" s="1859">
        <v>14</v>
      </c>
      <c r="M19" s="1783"/>
    </row>
    <row r="20" spans="1:19" s="1777" customFormat="1" ht="9" customHeight="1" x14ac:dyDescent="0.25">
      <c r="A20" s="1391"/>
      <c r="B20" s="1789"/>
      <c r="C20" s="1789"/>
      <c r="D20" s="1788"/>
      <c r="E20" s="1788"/>
      <c r="F20" s="1787"/>
      <c r="G20" s="1786"/>
      <c r="H20" s="1785"/>
      <c r="I20" s="1784"/>
      <c r="J20" s="853"/>
      <c r="K20" s="1859"/>
      <c r="M20" s="1783"/>
    </row>
    <row r="21" spans="1:19" s="1777" customFormat="1" ht="12.95" customHeight="1" x14ac:dyDescent="0.25">
      <c r="A21" s="1391" t="s">
        <v>1635</v>
      </c>
      <c r="B21" s="2355">
        <v>5</v>
      </c>
      <c r="C21" s="2355"/>
      <c r="D21" s="2355">
        <v>0</v>
      </c>
      <c r="E21" s="2355"/>
      <c r="F21" s="2355">
        <v>55</v>
      </c>
      <c r="G21" s="2355"/>
      <c r="H21" s="2355">
        <v>15</v>
      </c>
      <c r="I21" s="2355"/>
      <c r="J21" s="853"/>
      <c r="K21" s="1859">
        <v>11</v>
      </c>
      <c r="M21" s="1783"/>
    </row>
    <row r="22" spans="1:19" ht="6.95" customHeight="1" thickBot="1" x14ac:dyDescent="0.3">
      <c r="A22" s="1782"/>
      <c r="B22" s="1782"/>
      <c r="C22" s="1782"/>
      <c r="D22" s="1782"/>
      <c r="E22" s="1782"/>
      <c r="F22" s="1780"/>
      <c r="G22" s="1780"/>
      <c r="H22" s="1780"/>
      <c r="I22" s="1780"/>
      <c r="J22" s="1781"/>
      <c r="K22" s="1780"/>
      <c r="N22" s="1777"/>
    </row>
    <row r="23" spans="1:19" ht="3.75" customHeight="1" thickTop="1" x14ac:dyDescent="0.25"/>
    <row r="24" spans="1:19" ht="12.95" customHeight="1" x14ac:dyDescent="0.25">
      <c r="A24" s="1779" t="s">
        <v>1669</v>
      </c>
      <c r="B24" s="1390"/>
      <c r="C24" s="1390"/>
      <c r="D24" s="1390"/>
      <c r="E24" s="1414"/>
      <c r="F24" s="1778"/>
      <c r="G24" s="1778"/>
      <c r="H24" s="1778"/>
      <c r="I24" s="1778"/>
      <c r="J24" s="1778"/>
      <c r="K24" s="1778"/>
      <c r="M24" s="1777"/>
      <c r="N24" s="1777"/>
    </row>
    <row r="25" spans="1:19" ht="12" customHeight="1" x14ac:dyDescent="0.25">
      <c r="A25" s="1776"/>
      <c r="N25" s="1777"/>
    </row>
    <row r="26" spans="1:19" ht="12" customHeight="1" x14ac:dyDescent="0.25">
      <c r="A26" s="1776"/>
      <c r="N26" s="1777"/>
    </row>
    <row r="27" spans="1:19" ht="12" customHeight="1" x14ac:dyDescent="0.25">
      <c r="A27" s="1776"/>
    </row>
    <row r="28" spans="1:19" ht="12" customHeight="1" x14ac:dyDescent="0.25">
      <c r="A28" s="1776"/>
    </row>
    <row r="29" spans="1:19" ht="12" customHeight="1" x14ac:dyDescent="0.25">
      <c r="A29" s="1776"/>
    </row>
    <row r="31" spans="1:19" x14ac:dyDescent="0.25">
      <c r="K31" s="2342"/>
      <c r="L31" s="2341"/>
      <c r="M31" s="1775"/>
      <c r="N31" s="2342"/>
      <c r="O31" s="2341"/>
      <c r="P31" s="2342"/>
      <c r="Q31" s="2341"/>
      <c r="R31" s="1774"/>
      <c r="S31" s="1771"/>
    </row>
    <row r="32" spans="1:19" x14ac:dyDescent="0.25">
      <c r="K32" s="2342"/>
      <c r="L32" s="2341"/>
      <c r="M32" s="1775"/>
      <c r="N32" s="2342"/>
      <c r="O32" s="2341"/>
      <c r="P32" s="2342"/>
      <c r="Q32" s="2341"/>
      <c r="R32" s="1774"/>
      <c r="S32" s="1771"/>
    </row>
    <row r="33" spans="11:19" x14ac:dyDescent="0.25">
      <c r="K33" s="2342"/>
      <c r="L33" s="2341"/>
      <c r="M33" s="1775"/>
      <c r="N33" s="2342"/>
      <c r="O33" s="2341"/>
      <c r="P33" s="2342"/>
      <c r="Q33" s="2341"/>
      <c r="R33" s="1774"/>
      <c r="S33" s="1771"/>
    </row>
    <row r="34" spans="11:19" x14ac:dyDescent="0.25">
      <c r="K34" s="2342"/>
      <c r="L34" s="2341"/>
      <c r="M34" s="1775"/>
      <c r="N34" s="2342"/>
      <c r="O34" s="2341"/>
      <c r="P34" s="2342"/>
      <c r="Q34" s="2341"/>
      <c r="R34" s="1774"/>
      <c r="S34" s="1771"/>
    </row>
    <row r="35" spans="11:19" x14ac:dyDescent="0.25">
      <c r="K35" s="2342"/>
      <c r="L35" s="2341"/>
      <c r="M35" s="1775"/>
      <c r="N35" s="2342"/>
      <c r="O35" s="2341"/>
      <c r="P35" s="2342"/>
      <c r="Q35" s="2341"/>
      <c r="R35" s="1774"/>
      <c r="S35" s="1771"/>
    </row>
    <row r="36" spans="11:19" x14ac:dyDescent="0.25">
      <c r="K36" s="1769"/>
      <c r="L36" s="1773"/>
      <c r="M36" s="1770"/>
      <c r="N36" s="1769"/>
      <c r="O36" s="1773"/>
      <c r="P36" s="1769"/>
      <c r="Q36" s="1773"/>
      <c r="R36" s="1772"/>
      <c r="S36" s="1771"/>
    </row>
    <row r="37" spans="11:19" x14ac:dyDescent="0.25">
      <c r="K37" s="2340"/>
      <c r="L37" s="2341"/>
      <c r="M37" s="1767"/>
      <c r="N37" s="2340"/>
      <c r="O37" s="2341"/>
      <c r="P37" s="2340"/>
      <c r="Q37" s="2341"/>
      <c r="R37" s="1766"/>
      <c r="S37" s="1765"/>
    </row>
    <row r="38" spans="11:19" x14ac:dyDescent="0.25">
      <c r="K38" s="1769"/>
      <c r="L38" s="1768"/>
      <c r="M38" s="1770"/>
      <c r="N38" s="1769"/>
      <c r="O38" s="1768"/>
      <c r="P38" s="1769"/>
      <c r="Q38" s="1768"/>
      <c r="R38" s="1766"/>
      <c r="S38" s="1765"/>
    </row>
    <row r="39" spans="11:19" x14ac:dyDescent="0.25">
      <c r="K39" s="2340"/>
      <c r="L39" s="2341"/>
      <c r="M39" s="1767"/>
      <c r="N39" s="2340"/>
      <c r="O39" s="2340"/>
      <c r="P39" s="2340"/>
      <c r="Q39" s="2340"/>
      <c r="R39" s="1766"/>
      <c r="S39" s="1765"/>
    </row>
  </sheetData>
  <mergeCells count="69">
    <mergeCell ref="B21:C21"/>
    <mergeCell ref="D21:E21"/>
    <mergeCell ref="F21:G21"/>
    <mergeCell ref="H21:I21"/>
    <mergeCell ref="B17:C17"/>
    <mergeCell ref="D17:E17"/>
    <mergeCell ref="F17:G17"/>
    <mergeCell ref="H17:I17"/>
    <mergeCell ref="B19:C19"/>
    <mergeCell ref="D19:E19"/>
    <mergeCell ref="B14:C14"/>
    <mergeCell ref="D14:E14"/>
    <mergeCell ref="F14:G14"/>
    <mergeCell ref="H14:I14"/>
    <mergeCell ref="F19:G19"/>
    <mergeCell ref="H19:I19"/>
    <mergeCell ref="B15:C15"/>
    <mergeCell ref="D15:E15"/>
    <mergeCell ref="F15:G15"/>
    <mergeCell ref="H15:I15"/>
    <mergeCell ref="B16:C16"/>
    <mergeCell ref="D16:E16"/>
    <mergeCell ref="F16:G16"/>
    <mergeCell ref="H16:I16"/>
    <mergeCell ref="B11:C11"/>
    <mergeCell ref="D11:E11"/>
    <mergeCell ref="F11:G11"/>
    <mergeCell ref="H11:I11"/>
    <mergeCell ref="B13:C13"/>
    <mergeCell ref="D13:E13"/>
    <mergeCell ref="F13:G13"/>
    <mergeCell ref="H13:I13"/>
    <mergeCell ref="K32:L32"/>
    <mergeCell ref="N32:O32"/>
    <mergeCell ref="P32:Q32"/>
    <mergeCell ref="A2:I2"/>
    <mergeCell ref="A3:K3"/>
    <mergeCell ref="A5:A7"/>
    <mergeCell ref="B5:I5"/>
    <mergeCell ref="J5:K5"/>
    <mergeCell ref="B6:C7"/>
    <mergeCell ref="D6:E7"/>
    <mergeCell ref="F6:I6"/>
    <mergeCell ref="J6:K6"/>
    <mergeCell ref="F7:G7"/>
    <mergeCell ref="B9:C9"/>
    <mergeCell ref="D9:E9"/>
    <mergeCell ref="F9:G9"/>
    <mergeCell ref="H7:I7"/>
    <mergeCell ref="J7:K7"/>
    <mergeCell ref="K31:L31"/>
    <mergeCell ref="N31:O31"/>
    <mergeCell ref="P31:Q31"/>
    <mergeCell ref="H9:I9"/>
    <mergeCell ref="K33:L33"/>
    <mergeCell ref="N33:O33"/>
    <mergeCell ref="P33:Q33"/>
    <mergeCell ref="K34:L34"/>
    <mergeCell ref="N34:O34"/>
    <mergeCell ref="P34:Q34"/>
    <mergeCell ref="K39:L39"/>
    <mergeCell ref="N39:O39"/>
    <mergeCell ref="P39:Q39"/>
    <mergeCell ref="K35:L35"/>
    <mergeCell ref="N35:O35"/>
    <mergeCell ref="P35:Q35"/>
    <mergeCell ref="K37:L37"/>
    <mergeCell ref="N37:O37"/>
    <mergeCell ref="P37:Q37"/>
  </mergeCells>
  <hyperlinks>
    <hyperlink ref="A1" location="Índice!A1" display="Voltar ao índice" xr:uid="{A6D34C7A-EBB3-4CED-AC67-A619959D83A6}"/>
  </hyperlinks>
  <pageMargins left="0.78740157480314965" right="0.78740157480314965" top="1.1811023622047243" bottom="0.78740157480314965" header="0" footer="0"/>
  <pageSetup paperSize="9" orientation="portrait" r:id="rId1"/>
  <headerFooter alignWithMargins="0"/>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5ACC83-8C93-4B53-9E51-D8A3865AE570}">
  <dimension ref="A1:G27"/>
  <sheetViews>
    <sheetView showGridLines="0" zoomScaleNormal="100" workbookViewId="0">
      <selection activeCell="A2" sqref="A2"/>
    </sheetView>
  </sheetViews>
  <sheetFormatPr defaultColWidth="9.140625" defaultRowHeight="12.75" x14ac:dyDescent="0.25"/>
  <cols>
    <col min="1" max="1" width="25.7109375" style="1390" customWidth="1"/>
    <col min="2" max="6" width="13.7109375" style="1390" customWidth="1"/>
    <col min="7" max="16384" width="9.140625" style="1390"/>
  </cols>
  <sheetData>
    <row r="1" spans="1:7" ht="15" customHeight="1" x14ac:dyDescent="0.25">
      <c r="A1" s="2027" t="s">
        <v>1926</v>
      </c>
    </row>
    <row r="2" spans="1:7" ht="15" customHeight="1" x14ac:dyDescent="0.25">
      <c r="A2" s="1817" t="s">
        <v>1694</v>
      </c>
      <c r="B2" s="1817"/>
      <c r="C2" s="1816"/>
      <c r="D2" s="1816"/>
      <c r="E2" s="1816"/>
      <c r="F2" s="1816"/>
    </row>
    <row r="3" spans="1:7" ht="23.25" customHeight="1" x14ac:dyDescent="0.25">
      <c r="A3" s="2246" t="s">
        <v>1693</v>
      </c>
      <c r="B3" s="2246"/>
      <c r="C3" s="2246"/>
      <c r="D3" s="2246"/>
      <c r="E3" s="2246"/>
      <c r="F3" s="2246"/>
    </row>
    <row r="4" spans="1:7" ht="12.95" customHeight="1" x14ac:dyDescent="0.25">
      <c r="A4" s="1401"/>
      <c r="B4" s="1401"/>
      <c r="F4" s="1220" t="s">
        <v>1692</v>
      </c>
    </row>
    <row r="5" spans="1:7" ht="13.5" customHeight="1" x14ac:dyDescent="0.25">
      <c r="A5" s="2294" t="s">
        <v>752</v>
      </c>
      <c r="B5" s="2294" t="s">
        <v>1691</v>
      </c>
      <c r="C5" s="2294"/>
      <c r="D5" s="2294"/>
      <c r="E5" s="2294"/>
      <c r="F5" s="2294"/>
    </row>
    <row r="6" spans="1:7" x14ac:dyDescent="0.25">
      <c r="A6" s="2294"/>
      <c r="B6" s="2294"/>
      <c r="C6" s="2294"/>
      <c r="D6" s="2294"/>
      <c r="E6" s="2294"/>
      <c r="F6" s="2294"/>
    </row>
    <row r="7" spans="1:7" x14ac:dyDescent="0.25">
      <c r="A7" s="2294"/>
      <c r="B7" s="2294"/>
      <c r="C7" s="2294"/>
      <c r="D7" s="2294"/>
      <c r="E7" s="2294"/>
      <c r="F7" s="2294"/>
    </row>
    <row r="8" spans="1:7" ht="15.75" customHeight="1" x14ac:dyDescent="0.25">
      <c r="A8" s="2294"/>
      <c r="B8" s="1614">
        <v>2020</v>
      </c>
      <c r="C8" s="1614">
        <v>2019</v>
      </c>
      <c r="D8" s="1614">
        <v>2018</v>
      </c>
      <c r="E8" s="1614">
        <v>2017</v>
      </c>
      <c r="F8" s="1614">
        <v>2016</v>
      </c>
    </row>
    <row r="9" spans="1:7" ht="12.95" customHeight="1" x14ac:dyDescent="0.25"/>
    <row r="10" spans="1:7" ht="12.95" customHeight="1" x14ac:dyDescent="0.25">
      <c r="A10" s="1391" t="s">
        <v>390</v>
      </c>
      <c r="B10" s="1814">
        <f>B12+B20+B22</f>
        <v>4315.6270000000004</v>
      </c>
      <c r="C10" s="1814">
        <f>C12+C20+C22</f>
        <v>4313.6839999999993</v>
      </c>
      <c r="D10" s="1814">
        <f>D12+D20+D22</f>
        <v>4294.3339999999998</v>
      </c>
      <c r="E10" s="1814">
        <f>E12+E20+E22</f>
        <v>4275.7840000000006</v>
      </c>
      <c r="F10" s="1814">
        <f>F12+F20+F22</f>
        <v>4243.7750000000005</v>
      </c>
    </row>
    <row r="11" spans="1:7" ht="12.95" customHeight="1" x14ac:dyDescent="0.25">
      <c r="A11" s="1391"/>
      <c r="B11" s="1815"/>
      <c r="C11" s="1815"/>
      <c r="D11" s="1815"/>
      <c r="E11" s="1815"/>
      <c r="F11" s="1815"/>
    </row>
    <row r="12" spans="1:7" ht="12.95" customHeight="1" x14ac:dyDescent="0.25">
      <c r="A12" s="1391" t="s">
        <v>1662</v>
      </c>
      <c r="B12" s="1814">
        <f>SUM(B14:B18)</f>
        <v>4154.6409999999996</v>
      </c>
      <c r="C12" s="1814">
        <f>SUM(C14:C18)</f>
        <v>4154.6409999999996</v>
      </c>
      <c r="D12" s="1814">
        <f>SUM(D14:D18)</f>
        <v>4137.2149999999992</v>
      </c>
      <c r="E12" s="1814">
        <f>SUM(E14:E18)</f>
        <v>4119.8389999999999</v>
      </c>
      <c r="F12" s="1814">
        <f>SUM(F14:F18)</f>
        <v>4088.6729999999998</v>
      </c>
    </row>
    <row r="13" spans="1:7" ht="12.95" customHeight="1" x14ac:dyDescent="0.25">
      <c r="B13" s="1810"/>
      <c r="C13" s="1810"/>
      <c r="D13" s="1810"/>
      <c r="E13" s="1810"/>
      <c r="F13" s="1810"/>
    </row>
    <row r="14" spans="1:7" ht="12.95" customHeight="1" x14ac:dyDescent="0.25">
      <c r="A14" s="1390" t="s">
        <v>1674</v>
      </c>
      <c r="B14" s="1810">
        <v>1175.712</v>
      </c>
      <c r="C14" s="1810">
        <v>1175.712</v>
      </c>
      <c r="D14" s="1810">
        <v>1168.4269999999999</v>
      </c>
      <c r="E14" s="1810">
        <v>1163.7270000000001</v>
      </c>
      <c r="F14" s="1810">
        <v>1149.0540000000001</v>
      </c>
      <c r="G14" s="1810"/>
    </row>
    <row r="15" spans="1:7" ht="12.95" customHeight="1" x14ac:dyDescent="0.25">
      <c r="A15" s="1390" t="s">
        <v>1673</v>
      </c>
      <c r="B15" s="1810">
        <v>621.95299999999997</v>
      </c>
      <c r="C15" s="1810">
        <v>621.95299999999997</v>
      </c>
      <c r="D15" s="1810">
        <v>620.75699999999995</v>
      </c>
      <c r="E15" s="1810">
        <v>619.25300000000004</v>
      </c>
      <c r="F15" s="1810">
        <v>618.01499999999999</v>
      </c>
      <c r="G15" s="1810"/>
    </row>
    <row r="16" spans="1:7" ht="12.95" customHeight="1" x14ac:dyDescent="0.25">
      <c r="A16" s="1390" t="s">
        <v>1672</v>
      </c>
      <c r="B16" s="1810">
        <v>1933.8869999999999</v>
      </c>
      <c r="C16" s="1810">
        <v>1933.8869999999999</v>
      </c>
      <c r="D16" s="1810">
        <v>1927.4829999999999</v>
      </c>
      <c r="E16" s="1810">
        <v>1918.751</v>
      </c>
      <c r="F16" s="1810">
        <v>1909.107</v>
      </c>
      <c r="G16" s="1810"/>
    </row>
    <row r="17" spans="1:7" ht="12.95" customHeight="1" x14ac:dyDescent="0.25">
      <c r="A17" s="1390" t="s">
        <v>1690</v>
      </c>
      <c r="B17" s="1810">
        <v>171.75</v>
      </c>
      <c r="C17" s="1810">
        <v>171.75</v>
      </c>
      <c r="D17" s="1810">
        <v>171.369</v>
      </c>
      <c r="E17" s="1810">
        <v>170.292</v>
      </c>
      <c r="F17" s="1810">
        <v>167.14400000000001</v>
      </c>
      <c r="G17" s="1810"/>
    </row>
    <row r="18" spans="1:7" ht="12.95" customHeight="1" x14ac:dyDescent="0.25">
      <c r="A18" s="1390" t="s">
        <v>1689</v>
      </c>
      <c r="B18" s="1810">
        <v>251.339</v>
      </c>
      <c r="C18" s="1810">
        <v>251.339</v>
      </c>
      <c r="D18" s="1810">
        <v>249.179</v>
      </c>
      <c r="E18" s="1810">
        <v>247.816</v>
      </c>
      <c r="F18" s="1810">
        <v>245.35300000000001</v>
      </c>
      <c r="G18" s="1810"/>
    </row>
    <row r="19" spans="1:7" ht="12.95" customHeight="1" x14ac:dyDescent="0.25">
      <c r="B19" s="1813"/>
      <c r="C19" s="1813"/>
      <c r="D19" s="1813"/>
      <c r="E19" s="1813"/>
      <c r="F19" s="1813"/>
      <c r="G19" s="1812"/>
    </row>
    <row r="20" spans="1:7" ht="12.95" customHeight="1" x14ac:dyDescent="0.25">
      <c r="A20" s="1391" t="s">
        <v>1688</v>
      </c>
      <c r="B20" s="1812">
        <v>85.885999999999996</v>
      </c>
      <c r="C20" s="1812">
        <v>85.754999999999995</v>
      </c>
      <c r="D20" s="1812">
        <v>85.290999999999997</v>
      </c>
      <c r="E20" s="1812">
        <v>85.117000000000004</v>
      </c>
      <c r="F20" s="1812">
        <v>84.274000000000001</v>
      </c>
      <c r="G20" s="1812"/>
    </row>
    <row r="21" spans="1:7" ht="12.95" customHeight="1" x14ac:dyDescent="0.25">
      <c r="A21" s="1391"/>
      <c r="B21" s="1812"/>
      <c r="C21" s="1812"/>
      <c r="D21" s="1812"/>
      <c r="E21" s="1812"/>
      <c r="F21" s="1812"/>
      <c r="G21" s="1812"/>
    </row>
    <row r="22" spans="1:7" ht="12.95" customHeight="1" x14ac:dyDescent="0.25">
      <c r="A22" s="1391" t="s">
        <v>1687</v>
      </c>
      <c r="B22" s="1812">
        <v>75.099999999999994</v>
      </c>
      <c r="C22" s="1812">
        <v>73.287999999999997</v>
      </c>
      <c r="D22" s="1812">
        <v>71.828000000000003</v>
      </c>
      <c r="E22" s="1812">
        <v>70.828000000000003</v>
      </c>
      <c r="F22" s="1812">
        <v>70.828000000000003</v>
      </c>
    </row>
    <row r="23" spans="1:7" ht="6.95" customHeight="1" thickBot="1" x14ac:dyDescent="0.3">
      <c r="A23" s="1782"/>
      <c r="B23" s="1782"/>
      <c r="C23" s="1782"/>
      <c r="D23" s="1782"/>
      <c r="E23" s="1811"/>
      <c r="F23" s="1811"/>
    </row>
    <row r="24" spans="1:7" ht="3.75" customHeight="1" thickTop="1" x14ac:dyDescent="0.25">
      <c r="D24" s="1810"/>
      <c r="E24" s="1810"/>
      <c r="F24" s="1810"/>
    </row>
    <row r="25" spans="1:7" ht="39" customHeight="1" x14ac:dyDescent="0.25">
      <c r="A25" s="2356" t="s">
        <v>1686</v>
      </c>
      <c r="B25" s="2356"/>
      <c r="C25" s="2356"/>
      <c r="D25" s="2356"/>
      <c r="E25" s="2356"/>
      <c r="F25" s="2356"/>
    </row>
    <row r="26" spans="1:7" ht="12.95" customHeight="1" x14ac:dyDescent="0.25">
      <c r="A26" s="2357" t="s">
        <v>1633</v>
      </c>
      <c r="B26" s="2357"/>
      <c r="C26" s="2357"/>
      <c r="D26" s="2357"/>
      <c r="E26" s="2357"/>
      <c r="F26" s="2357"/>
    </row>
    <row r="27" spans="1:7" s="1809" customFormat="1" ht="12" customHeight="1" x14ac:dyDescent="0.25">
      <c r="A27" s="1390"/>
      <c r="B27" s="1390"/>
      <c r="C27" s="1810"/>
      <c r="D27" s="1810"/>
      <c r="E27" s="1390"/>
      <c r="F27" s="1390"/>
    </row>
  </sheetData>
  <mergeCells count="5">
    <mergeCell ref="A3:F3"/>
    <mergeCell ref="A5:A8"/>
    <mergeCell ref="A25:F25"/>
    <mergeCell ref="A26:F26"/>
    <mergeCell ref="B5:F7"/>
  </mergeCells>
  <hyperlinks>
    <hyperlink ref="A1" location="Índice!A1" display="Voltar ao índice" xr:uid="{14E78557-4375-4731-9A69-DCE931C95E1A}"/>
  </hyperlinks>
  <pageMargins left="0.31" right="0.24" top="1.1811023622047245" bottom="0.78740157480314965" header="0" footer="0"/>
  <pageSetup paperSize="9" orientation="portrait" horizontalDpi="4294967292" verticalDpi="2400" r:id="rId1"/>
  <headerFooter alignWithMargins="0"/>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EBD982-40BC-4616-A0E4-014379C9696C}">
  <dimension ref="A1:Z47"/>
  <sheetViews>
    <sheetView workbookViewId="0">
      <selection activeCell="A2" sqref="A2"/>
    </sheetView>
  </sheetViews>
  <sheetFormatPr defaultColWidth="9.140625" defaultRowHeight="12.75" x14ac:dyDescent="0.25"/>
  <cols>
    <col min="1" max="1" width="25.7109375" style="1" customWidth="1"/>
    <col min="2" max="6" width="13.7109375" style="1" customWidth="1"/>
    <col min="7" max="16384" width="9.140625" style="1"/>
  </cols>
  <sheetData>
    <row r="1" spans="1:9" ht="15" customHeight="1" x14ac:dyDescent="0.25">
      <c r="A1" s="2027" t="s">
        <v>1926</v>
      </c>
      <c r="B1" s="200"/>
      <c r="C1" s="200"/>
      <c r="D1" s="200"/>
      <c r="E1" s="200"/>
      <c r="F1" s="200"/>
    </row>
    <row r="2" spans="1:9" s="1809" customFormat="1" ht="15" customHeight="1" x14ac:dyDescent="0.25">
      <c r="A2" s="1824" t="s">
        <v>1698</v>
      </c>
      <c r="B2" s="1824"/>
      <c r="C2" s="1823"/>
      <c r="D2" s="1822"/>
      <c r="E2" s="1822"/>
      <c r="F2" s="1822"/>
    </row>
    <row r="3" spans="1:9" s="1809" customFormat="1" ht="23.25" customHeight="1" x14ac:dyDescent="0.25">
      <c r="A3" s="2107" t="s">
        <v>1697</v>
      </c>
      <c r="B3" s="2107"/>
      <c r="C3" s="2107"/>
      <c r="D3" s="2107"/>
      <c r="E3" s="2107"/>
      <c r="F3" s="2107"/>
    </row>
    <row r="4" spans="1:9" s="1809" customFormat="1" ht="12.95" customHeight="1" x14ac:dyDescent="0.25">
      <c r="A4" s="929"/>
      <c r="B4" s="929"/>
      <c r="F4" s="1794" t="s">
        <v>1692</v>
      </c>
    </row>
    <row r="5" spans="1:9" s="1809" customFormat="1" ht="12" customHeight="1" x14ac:dyDescent="0.25">
      <c r="A5" s="2106" t="s">
        <v>752</v>
      </c>
      <c r="B5" s="2106" t="s">
        <v>1696</v>
      </c>
      <c r="C5" s="2106"/>
      <c r="D5" s="2106"/>
      <c r="E5" s="2106"/>
      <c r="F5" s="2106"/>
    </row>
    <row r="6" spans="1:9" s="1809" customFormat="1" ht="13.5" customHeight="1" x14ac:dyDescent="0.25">
      <c r="A6" s="2106"/>
      <c r="B6" s="2106"/>
      <c r="C6" s="2106"/>
      <c r="D6" s="2106"/>
      <c r="E6" s="2106"/>
      <c r="F6" s="2106"/>
    </row>
    <row r="7" spans="1:9" s="1809" customFormat="1" ht="12" customHeight="1" x14ac:dyDescent="0.25">
      <c r="A7" s="2106"/>
      <c r="B7" s="2106"/>
      <c r="C7" s="2106"/>
      <c r="D7" s="2106"/>
      <c r="E7" s="2106"/>
      <c r="F7" s="2106"/>
    </row>
    <row r="8" spans="1:9" s="1809" customFormat="1" ht="15.75" customHeight="1" x14ac:dyDescent="0.25">
      <c r="A8" s="2106"/>
      <c r="B8" s="1614">
        <v>2020</v>
      </c>
      <c r="C8" s="1614">
        <v>2019</v>
      </c>
      <c r="D8" s="1614">
        <v>2018</v>
      </c>
      <c r="E8" s="1614">
        <v>2017</v>
      </c>
      <c r="F8" s="1614">
        <v>2016</v>
      </c>
    </row>
    <row r="9" spans="1:9" s="1809" customFormat="1" ht="12.95" customHeight="1" x14ac:dyDescent="0.25">
      <c r="H9" s="1821"/>
      <c r="I9" s="1821"/>
    </row>
    <row r="10" spans="1:9" s="1809" customFormat="1" ht="12.95" customHeight="1" x14ac:dyDescent="0.25">
      <c r="A10" s="1819" t="s">
        <v>390</v>
      </c>
      <c r="B10" s="1814">
        <f>+B12+B20+B22</f>
        <v>8300.4310000000005</v>
      </c>
      <c r="C10" s="1814">
        <f>+C12+C20+C22</f>
        <v>7465.0060000000003</v>
      </c>
      <c r="D10" s="1814">
        <f>+D12+D20+D22</f>
        <v>6897.143</v>
      </c>
      <c r="E10" s="1814">
        <f>+E12+E20+E22</f>
        <v>6226.0830000000005</v>
      </c>
      <c r="F10" s="1814">
        <f>+F12+F20+F22</f>
        <v>5342.3319999999994</v>
      </c>
      <c r="G10" s="1821"/>
    </row>
    <row r="11" spans="1:9" s="1809" customFormat="1" ht="12.95" customHeight="1" x14ac:dyDescent="0.25">
      <c r="A11" s="1819"/>
      <c r="B11" s="1815"/>
      <c r="C11" s="1815"/>
      <c r="D11" s="1815"/>
      <c r="E11" s="1815"/>
      <c r="F11" s="1815"/>
    </row>
    <row r="12" spans="1:9" s="1809" customFormat="1" ht="12.95" customHeight="1" x14ac:dyDescent="0.25">
      <c r="A12" s="1819" t="s">
        <v>1662</v>
      </c>
      <c r="B12" s="1814">
        <f>SUM(B14:B18)</f>
        <v>8012.6890000000003</v>
      </c>
      <c r="C12" s="1814">
        <f>SUM(C14:C18)</f>
        <v>7222.9440000000004</v>
      </c>
      <c r="D12" s="1814">
        <f>SUM(D14:D18)</f>
        <v>6686.1959999999999</v>
      </c>
      <c r="E12" s="1814">
        <f>SUM(E14:E18)</f>
        <v>6057.4760000000006</v>
      </c>
      <c r="F12" s="1814">
        <f>SUM(F14:F18)</f>
        <v>5242.7609999999995</v>
      </c>
    </row>
    <row r="13" spans="1:9" s="1809" customFormat="1" ht="12.95" customHeight="1" x14ac:dyDescent="0.25">
      <c r="B13" s="1810"/>
      <c r="C13" s="1810"/>
      <c r="D13" s="1810"/>
      <c r="E13" s="1810"/>
      <c r="F13" s="1810"/>
    </row>
    <row r="14" spans="1:9" s="1809" customFormat="1" ht="12.95" customHeight="1" x14ac:dyDescent="0.25">
      <c r="A14" s="1809" t="s">
        <v>1674</v>
      </c>
      <c r="B14" s="1810">
        <v>2630.4580000000001</v>
      </c>
      <c r="C14" s="1810">
        <v>2380.0059999999999</v>
      </c>
      <c r="D14" s="1810">
        <v>2206.2649999999999</v>
      </c>
      <c r="E14" s="1810">
        <v>1975.9090000000001</v>
      </c>
      <c r="F14" s="1810">
        <v>1783.395</v>
      </c>
    </row>
    <row r="15" spans="1:9" s="1809" customFormat="1" ht="12.95" customHeight="1" x14ac:dyDescent="0.25">
      <c r="A15" s="1809" t="s">
        <v>1673</v>
      </c>
      <c r="B15" s="1810">
        <v>2030.8910000000001</v>
      </c>
      <c r="C15" s="1810">
        <v>1762.1</v>
      </c>
      <c r="D15" s="1810">
        <v>1540.1759999999999</v>
      </c>
      <c r="E15" s="1810">
        <v>1288.598</v>
      </c>
      <c r="F15" s="1810">
        <v>1003.653</v>
      </c>
    </row>
    <row r="16" spans="1:9" s="1809" customFormat="1" ht="12.95" customHeight="1" x14ac:dyDescent="0.25">
      <c r="A16" s="1390" t="s">
        <v>1672</v>
      </c>
      <c r="B16" s="1810">
        <v>2527.8910000000001</v>
      </c>
      <c r="C16" s="1810">
        <v>2365.643</v>
      </c>
      <c r="D16" s="1810">
        <v>2307.6149999999998</v>
      </c>
      <c r="E16" s="1810">
        <v>2228.9059999999999</v>
      </c>
      <c r="F16" s="1810">
        <v>2037.78</v>
      </c>
    </row>
    <row r="17" spans="1:26" s="1809" customFormat="1" ht="12.95" customHeight="1" x14ac:dyDescent="0.25">
      <c r="A17" s="1809" t="s">
        <v>1690</v>
      </c>
      <c r="B17" s="1810">
        <v>511.33100000000002</v>
      </c>
      <c r="C17" s="1810">
        <v>462.49200000000002</v>
      </c>
      <c r="D17" s="1810">
        <v>422.62200000000001</v>
      </c>
      <c r="E17" s="1810">
        <v>382.97300000000001</v>
      </c>
      <c r="F17" s="1810">
        <v>313.74099999999999</v>
      </c>
    </row>
    <row r="18" spans="1:26" s="1809" customFormat="1" ht="12.95" customHeight="1" x14ac:dyDescent="0.25">
      <c r="A18" s="1809" t="s">
        <v>1689</v>
      </c>
      <c r="B18" s="1810">
        <v>312.11799999999999</v>
      </c>
      <c r="C18" s="1810">
        <v>252.703</v>
      </c>
      <c r="D18" s="1810">
        <v>209.518</v>
      </c>
      <c r="E18" s="1810">
        <v>181.09</v>
      </c>
      <c r="F18" s="1810">
        <v>104.19199999999999</v>
      </c>
    </row>
    <row r="19" spans="1:26" s="1809" customFormat="1" ht="12.95" customHeight="1" x14ac:dyDescent="0.25">
      <c r="B19" s="1820"/>
      <c r="C19" s="1820"/>
      <c r="D19" s="1820"/>
      <c r="E19" s="1820"/>
      <c r="F19" s="1820"/>
    </row>
    <row r="20" spans="1:26" s="1809" customFormat="1" ht="12.95" customHeight="1" x14ac:dyDescent="0.25">
      <c r="A20" s="1819" t="s">
        <v>1688</v>
      </c>
      <c r="B20" s="1812">
        <v>134.16399999999999</v>
      </c>
      <c r="C20" s="1812">
        <v>112.20699999999999</v>
      </c>
      <c r="D20" s="1812">
        <v>97.811999999999998</v>
      </c>
      <c r="E20" s="1812">
        <v>74.753</v>
      </c>
      <c r="F20" s="1812">
        <v>44.173000000000002</v>
      </c>
    </row>
    <row r="21" spans="1:26" s="1809" customFormat="1" ht="12.95" customHeight="1" x14ac:dyDescent="0.25">
      <c r="A21" s="1819"/>
      <c r="B21" s="1812"/>
      <c r="C21" s="1812"/>
      <c r="D21" s="1812"/>
      <c r="E21" s="1812"/>
      <c r="F21" s="1812"/>
    </row>
    <row r="22" spans="1:26" s="1809" customFormat="1" ht="12.95" customHeight="1" x14ac:dyDescent="0.25">
      <c r="A22" s="1819" t="s">
        <v>1687</v>
      </c>
      <c r="B22" s="1812">
        <v>153.578</v>
      </c>
      <c r="C22" s="1812">
        <v>129.85499999999999</v>
      </c>
      <c r="D22" s="1812">
        <v>113.13500000000001</v>
      </c>
      <c r="E22" s="1812">
        <v>93.853999999999999</v>
      </c>
      <c r="F22" s="1812">
        <v>55.398000000000003</v>
      </c>
    </row>
    <row r="23" spans="1:26" s="1809" customFormat="1" ht="6.95" customHeight="1" thickBot="1" x14ac:dyDescent="0.3">
      <c r="A23" s="1818"/>
      <c r="B23" s="1818"/>
      <c r="C23" s="1818"/>
      <c r="D23" s="1818"/>
      <c r="E23" s="1818"/>
      <c r="F23" s="1818"/>
    </row>
    <row r="24" spans="1:26" s="1809" customFormat="1" ht="3.75" customHeight="1" thickTop="1" x14ac:dyDescent="0.25"/>
    <row r="25" spans="1:26" s="1809" customFormat="1" ht="39.75" customHeight="1" x14ac:dyDescent="0.25">
      <c r="A25" s="2358" t="s">
        <v>1695</v>
      </c>
      <c r="B25" s="2358"/>
      <c r="C25" s="2358"/>
      <c r="D25" s="2358"/>
      <c r="E25" s="2358"/>
      <c r="F25" s="2358"/>
    </row>
    <row r="26" spans="1:26" s="1809" customFormat="1" ht="15" customHeight="1" x14ac:dyDescent="0.25">
      <c r="A26" s="2357" t="s">
        <v>1633</v>
      </c>
      <c r="B26" s="2357"/>
      <c r="C26" s="2357"/>
      <c r="D26" s="2357"/>
      <c r="E26" s="2357"/>
      <c r="F26" s="2357"/>
    </row>
    <row r="27" spans="1:26" x14ac:dyDescent="0.25">
      <c r="A27" s="200"/>
      <c r="B27" s="200"/>
      <c r="C27" s="200"/>
      <c r="D27" s="200"/>
      <c r="E27" s="200"/>
      <c r="F27" s="200"/>
      <c r="G27" s="200"/>
      <c r="H27" s="200"/>
      <c r="I27" s="200"/>
      <c r="J27" s="200"/>
      <c r="K27" s="200"/>
      <c r="L27" s="200"/>
      <c r="M27" s="200"/>
      <c r="N27" s="200"/>
      <c r="O27" s="200"/>
      <c r="P27" s="200"/>
      <c r="Q27" s="200"/>
      <c r="R27" s="200"/>
      <c r="S27" s="200"/>
      <c r="T27" s="200"/>
      <c r="U27" s="200"/>
      <c r="V27" s="200"/>
      <c r="W27" s="200"/>
      <c r="X27" s="200"/>
      <c r="Y27" s="200"/>
      <c r="Z27" s="200"/>
    </row>
    <row r="28" spans="1:26" x14ac:dyDescent="0.25">
      <c r="A28" s="200"/>
      <c r="B28" s="200"/>
      <c r="C28" s="200"/>
      <c r="D28" s="200"/>
      <c r="E28" s="200"/>
      <c r="F28" s="200"/>
      <c r="G28" s="200"/>
      <c r="H28" s="200"/>
      <c r="I28" s="200"/>
      <c r="J28" s="200"/>
      <c r="K28" s="200"/>
      <c r="L28" s="200"/>
      <c r="M28" s="200"/>
      <c r="N28" s="200"/>
      <c r="O28" s="200"/>
      <c r="P28" s="200"/>
      <c r="Q28" s="200"/>
      <c r="R28" s="200"/>
      <c r="S28" s="200"/>
      <c r="T28" s="200"/>
      <c r="U28" s="200"/>
      <c r="V28" s="200"/>
      <c r="W28" s="200"/>
      <c r="X28" s="200"/>
      <c r="Y28" s="200"/>
      <c r="Z28" s="200"/>
    </row>
    <row r="29" spans="1:26" x14ac:dyDescent="0.25">
      <c r="A29" s="200"/>
      <c r="B29" s="200"/>
      <c r="C29" s="200"/>
      <c r="D29" s="200"/>
      <c r="E29" s="200"/>
      <c r="F29" s="200"/>
      <c r="G29" s="200"/>
      <c r="H29" s="200"/>
      <c r="I29" s="200"/>
      <c r="J29" s="200"/>
      <c r="K29" s="200"/>
      <c r="L29" s="200"/>
      <c r="M29" s="200"/>
      <c r="N29" s="200"/>
      <c r="O29" s="200"/>
      <c r="P29" s="200"/>
      <c r="Q29" s="200"/>
      <c r="R29" s="200"/>
      <c r="S29" s="200"/>
      <c r="T29" s="200"/>
      <c r="U29" s="200"/>
      <c r="V29" s="200"/>
      <c r="W29" s="200"/>
      <c r="X29" s="200"/>
      <c r="Y29" s="200"/>
      <c r="Z29" s="200"/>
    </row>
    <row r="30" spans="1:26" x14ac:dyDescent="0.25">
      <c r="A30" s="200"/>
      <c r="B30" s="200"/>
      <c r="C30" s="200"/>
      <c r="D30" s="200"/>
      <c r="E30" s="200"/>
      <c r="F30" s="200"/>
      <c r="G30" s="200"/>
      <c r="H30" s="200"/>
      <c r="I30" s="200"/>
      <c r="J30" s="200"/>
      <c r="K30" s="200"/>
      <c r="L30" s="200"/>
      <c r="M30" s="200"/>
      <c r="N30" s="200"/>
      <c r="O30" s="200"/>
      <c r="P30" s="200"/>
      <c r="Q30" s="200"/>
      <c r="R30" s="200"/>
      <c r="S30" s="200"/>
      <c r="T30" s="200"/>
      <c r="U30" s="200"/>
      <c r="V30" s="200"/>
      <c r="W30" s="200"/>
      <c r="X30" s="200"/>
      <c r="Y30" s="200"/>
      <c r="Z30" s="200"/>
    </row>
    <row r="31" spans="1:26" x14ac:dyDescent="0.25">
      <c r="A31" s="200"/>
      <c r="B31" s="200"/>
      <c r="C31" s="200"/>
      <c r="D31" s="200"/>
      <c r="E31" s="200"/>
      <c r="F31" s="200"/>
      <c r="G31" s="200"/>
      <c r="H31" s="200"/>
      <c r="I31" s="200"/>
      <c r="J31" s="200"/>
      <c r="K31" s="200"/>
      <c r="L31" s="200"/>
      <c r="M31" s="200"/>
      <c r="N31" s="200"/>
      <c r="O31" s="200"/>
      <c r="P31" s="200"/>
      <c r="Q31" s="200"/>
      <c r="R31" s="200"/>
      <c r="S31" s="200"/>
      <c r="T31" s="200"/>
      <c r="U31" s="200"/>
      <c r="V31" s="200"/>
      <c r="W31" s="200"/>
      <c r="X31" s="200"/>
      <c r="Y31" s="200"/>
      <c r="Z31" s="200"/>
    </row>
    <row r="32" spans="1:26" x14ac:dyDescent="0.25">
      <c r="A32" s="200"/>
      <c r="B32" s="200"/>
      <c r="C32" s="200"/>
      <c r="D32" s="200"/>
      <c r="E32" s="200"/>
      <c r="F32" s="200"/>
      <c r="G32" s="200"/>
      <c r="H32" s="200"/>
      <c r="I32" s="200"/>
      <c r="J32" s="200"/>
      <c r="K32" s="200"/>
      <c r="L32" s="200"/>
      <c r="M32" s="200"/>
      <c r="N32" s="200"/>
      <c r="O32" s="200"/>
      <c r="P32" s="200"/>
      <c r="Q32" s="200"/>
      <c r="R32" s="200"/>
      <c r="S32" s="200"/>
      <c r="T32" s="200"/>
      <c r="U32" s="200"/>
      <c r="V32" s="200"/>
      <c r="W32" s="200"/>
      <c r="X32" s="200"/>
      <c r="Y32" s="200"/>
      <c r="Z32" s="200"/>
    </row>
    <row r="33" spans="1:26" x14ac:dyDescent="0.25">
      <c r="A33" s="200"/>
      <c r="B33" s="200"/>
      <c r="C33" s="200"/>
      <c r="D33" s="200"/>
      <c r="E33" s="200"/>
      <c r="F33" s="200"/>
      <c r="G33" s="200"/>
      <c r="H33" s="200"/>
      <c r="I33" s="200"/>
      <c r="J33" s="200"/>
      <c r="K33" s="200"/>
      <c r="L33" s="200"/>
      <c r="M33" s="200"/>
      <c r="N33" s="200"/>
      <c r="O33" s="200"/>
      <c r="P33" s="200"/>
      <c r="Q33" s="200"/>
      <c r="R33" s="200"/>
      <c r="S33" s="200"/>
      <c r="T33" s="200"/>
      <c r="U33" s="200"/>
      <c r="V33" s="200"/>
      <c r="W33" s="200"/>
      <c r="X33" s="200"/>
      <c r="Y33" s="200"/>
      <c r="Z33" s="200"/>
    </row>
    <row r="34" spans="1:26" x14ac:dyDescent="0.25">
      <c r="A34" s="200"/>
      <c r="B34" s="200"/>
      <c r="C34" s="200"/>
      <c r="D34" s="200"/>
      <c r="E34" s="200"/>
      <c r="F34" s="200"/>
      <c r="G34" s="200"/>
      <c r="H34" s="200"/>
      <c r="I34" s="200"/>
      <c r="J34" s="200"/>
      <c r="K34" s="200"/>
      <c r="L34" s="200"/>
      <c r="M34" s="200"/>
      <c r="N34" s="200"/>
      <c r="O34" s="200"/>
      <c r="P34" s="200"/>
      <c r="Q34" s="200"/>
      <c r="R34" s="200"/>
      <c r="S34" s="200"/>
      <c r="T34" s="200"/>
      <c r="U34" s="200"/>
      <c r="V34" s="200"/>
      <c r="W34" s="200"/>
      <c r="X34" s="200"/>
      <c r="Y34" s="200"/>
      <c r="Z34" s="200"/>
    </row>
    <row r="35" spans="1:26" x14ac:dyDescent="0.25">
      <c r="A35" s="200"/>
      <c r="B35" s="200"/>
      <c r="C35" s="200"/>
      <c r="D35" s="200"/>
      <c r="E35" s="200"/>
      <c r="F35" s="200"/>
      <c r="G35" s="200"/>
      <c r="H35" s="200"/>
      <c r="I35" s="200"/>
      <c r="J35" s="200"/>
      <c r="K35" s="200"/>
      <c r="L35" s="200"/>
      <c r="M35" s="200"/>
      <c r="N35" s="200"/>
      <c r="O35" s="200"/>
      <c r="P35" s="200"/>
      <c r="Q35" s="200"/>
      <c r="R35" s="200"/>
      <c r="S35" s="200"/>
      <c r="T35" s="200"/>
      <c r="U35" s="200"/>
      <c r="V35" s="200"/>
      <c r="W35" s="200"/>
      <c r="X35" s="200"/>
      <c r="Y35" s="200"/>
      <c r="Z35" s="200"/>
    </row>
    <row r="36" spans="1:26" x14ac:dyDescent="0.25">
      <c r="A36" s="200"/>
      <c r="B36" s="200"/>
      <c r="C36" s="200"/>
      <c r="D36" s="200"/>
      <c r="E36" s="200"/>
      <c r="F36" s="200"/>
      <c r="G36" s="200"/>
      <c r="H36" s="200"/>
      <c r="I36" s="200"/>
      <c r="J36" s="200"/>
      <c r="K36" s="200"/>
      <c r="L36" s="200"/>
      <c r="M36" s="200"/>
      <c r="N36" s="200"/>
      <c r="O36" s="200"/>
      <c r="P36" s="200"/>
      <c r="Q36" s="200"/>
      <c r="R36" s="200"/>
      <c r="S36" s="200"/>
      <c r="T36" s="200"/>
      <c r="U36" s="200"/>
      <c r="V36" s="200"/>
      <c r="W36" s="200"/>
      <c r="X36" s="200"/>
      <c r="Y36" s="200"/>
      <c r="Z36" s="200"/>
    </row>
    <row r="37" spans="1:26" x14ac:dyDescent="0.25">
      <c r="A37" s="200"/>
      <c r="B37" s="200"/>
      <c r="C37" s="200"/>
      <c r="D37" s="200"/>
      <c r="E37" s="200"/>
      <c r="F37" s="200"/>
      <c r="G37" s="200"/>
      <c r="H37" s="200"/>
      <c r="I37" s="200"/>
      <c r="J37" s="200"/>
      <c r="K37" s="200"/>
      <c r="L37" s="200"/>
      <c r="M37" s="200"/>
      <c r="N37" s="200"/>
      <c r="O37" s="200"/>
      <c r="P37" s="200"/>
      <c r="Q37" s="200"/>
      <c r="R37" s="200"/>
      <c r="S37" s="200"/>
      <c r="T37" s="200"/>
      <c r="U37" s="200"/>
      <c r="V37" s="200"/>
      <c r="W37" s="200"/>
      <c r="X37" s="200"/>
      <c r="Y37" s="200"/>
      <c r="Z37" s="200"/>
    </row>
    <row r="38" spans="1:26" x14ac:dyDescent="0.25">
      <c r="A38" s="200"/>
      <c r="B38" s="200"/>
      <c r="C38" s="200"/>
      <c r="D38" s="200"/>
      <c r="E38" s="200"/>
      <c r="F38" s="200"/>
      <c r="G38" s="200"/>
      <c r="H38" s="200"/>
      <c r="I38" s="200"/>
      <c r="J38" s="200"/>
      <c r="K38" s="200"/>
      <c r="L38" s="200"/>
      <c r="M38" s="200"/>
      <c r="N38" s="200"/>
      <c r="O38" s="200"/>
      <c r="P38" s="200"/>
      <c r="Q38" s="200"/>
      <c r="R38" s="200"/>
      <c r="S38" s="200"/>
      <c r="T38" s="200"/>
      <c r="U38" s="200"/>
      <c r="V38" s="200"/>
      <c r="W38" s="200"/>
      <c r="X38" s="200"/>
      <c r="Y38" s="200"/>
      <c r="Z38" s="200"/>
    </row>
    <row r="39" spans="1:26" x14ac:dyDescent="0.25">
      <c r="A39" s="200"/>
      <c r="B39" s="200"/>
      <c r="C39" s="200"/>
      <c r="D39" s="200"/>
      <c r="E39" s="200"/>
      <c r="F39" s="200"/>
      <c r="G39" s="200"/>
      <c r="H39" s="200"/>
      <c r="I39" s="200"/>
      <c r="J39" s="200"/>
      <c r="K39" s="200"/>
      <c r="L39" s="200"/>
      <c r="M39" s="200"/>
      <c r="N39" s="200"/>
      <c r="O39" s="200"/>
      <c r="P39" s="200"/>
      <c r="Q39" s="200"/>
      <c r="R39" s="200"/>
      <c r="S39" s="200"/>
      <c r="T39" s="200"/>
      <c r="U39" s="200"/>
      <c r="V39" s="200"/>
      <c r="W39" s="200"/>
      <c r="X39" s="200"/>
      <c r="Y39" s="200"/>
      <c r="Z39" s="200"/>
    </row>
    <row r="40" spans="1:26" x14ac:dyDescent="0.25">
      <c r="A40" s="200"/>
      <c r="B40" s="200"/>
      <c r="C40" s="200"/>
      <c r="D40" s="200"/>
      <c r="E40" s="200"/>
      <c r="F40" s="200"/>
      <c r="G40" s="200"/>
      <c r="H40" s="200"/>
      <c r="I40" s="200"/>
      <c r="J40" s="200"/>
      <c r="K40" s="200"/>
      <c r="L40" s="200"/>
      <c r="M40" s="200"/>
      <c r="N40" s="200"/>
      <c r="O40" s="200"/>
      <c r="P40" s="200"/>
      <c r="Q40" s="200"/>
      <c r="R40" s="200"/>
      <c r="S40" s="200"/>
      <c r="T40" s="200"/>
      <c r="U40" s="200"/>
      <c r="V40" s="200"/>
      <c r="W40" s="200"/>
      <c r="X40" s="200"/>
      <c r="Y40" s="200"/>
      <c r="Z40" s="200"/>
    </row>
    <row r="41" spans="1:26" x14ac:dyDescent="0.25">
      <c r="A41" s="200"/>
      <c r="B41" s="200"/>
      <c r="C41" s="200"/>
      <c r="D41" s="200"/>
      <c r="E41" s="200"/>
      <c r="F41" s="200"/>
      <c r="G41" s="200"/>
      <c r="H41" s="200"/>
      <c r="I41" s="200"/>
      <c r="J41" s="200"/>
      <c r="K41" s="200"/>
      <c r="L41" s="200"/>
      <c r="M41" s="200"/>
      <c r="N41" s="200"/>
      <c r="O41" s="200"/>
      <c r="P41" s="200"/>
      <c r="Q41" s="200"/>
      <c r="R41" s="200"/>
      <c r="S41" s="200"/>
      <c r="T41" s="200"/>
      <c r="U41" s="200"/>
      <c r="V41" s="200"/>
      <c r="W41" s="200"/>
      <c r="X41" s="200"/>
      <c r="Y41" s="200"/>
      <c r="Z41" s="200"/>
    </row>
    <row r="42" spans="1:26" x14ac:dyDescent="0.25">
      <c r="A42" s="200"/>
      <c r="B42" s="200"/>
      <c r="C42" s="200"/>
      <c r="D42" s="200"/>
      <c r="E42" s="200"/>
      <c r="F42" s="200"/>
      <c r="G42" s="200"/>
      <c r="H42" s="200"/>
      <c r="I42" s="200"/>
      <c r="J42" s="200"/>
      <c r="K42" s="200"/>
      <c r="L42" s="200"/>
      <c r="M42" s="200"/>
      <c r="N42" s="200"/>
      <c r="O42" s="200"/>
      <c r="P42" s="200"/>
      <c r="Q42" s="200"/>
      <c r="R42" s="200"/>
      <c r="S42" s="200"/>
      <c r="T42" s="200"/>
      <c r="U42" s="200"/>
      <c r="V42" s="200"/>
      <c r="W42" s="200"/>
      <c r="X42" s="200"/>
      <c r="Y42" s="200"/>
      <c r="Z42" s="200"/>
    </row>
    <row r="43" spans="1:26" x14ac:dyDescent="0.25">
      <c r="A43" s="200"/>
      <c r="B43" s="200"/>
      <c r="C43" s="200"/>
      <c r="D43" s="200"/>
      <c r="E43" s="200"/>
      <c r="F43" s="200"/>
      <c r="G43" s="200"/>
      <c r="H43" s="200"/>
      <c r="I43" s="200"/>
      <c r="J43" s="200"/>
      <c r="K43" s="200"/>
      <c r="L43" s="200"/>
      <c r="M43" s="200"/>
      <c r="N43" s="200"/>
      <c r="O43" s="200"/>
      <c r="P43" s="200"/>
      <c r="Q43" s="200"/>
      <c r="R43" s="200"/>
      <c r="S43" s="200"/>
      <c r="T43" s="200"/>
      <c r="U43" s="200"/>
      <c r="V43" s="200"/>
      <c r="W43" s="200"/>
      <c r="X43" s="200"/>
      <c r="Y43" s="200"/>
      <c r="Z43" s="200"/>
    </row>
    <row r="44" spans="1:26" x14ac:dyDescent="0.25">
      <c r="A44" s="200"/>
      <c r="B44" s="200"/>
      <c r="C44" s="200"/>
      <c r="D44" s="200"/>
      <c r="E44" s="200"/>
      <c r="F44" s="200"/>
      <c r="G44" s="200"/>
      <c r="H44" s="200"/>
      <c r="I44" s="200"/>
      <c r="J44" s="200"/>
      <c r="K44" s="200"/>
      <c r="L44" s="200"/>
      <c r="M44" s="200"/>
      <c r="N44" s="200"/>
      <c r="O44" s="200"/>
      <c r="P44" s="200"/>
      <c r="Q44" s="200"/>
      <c r="R44" s="200"/>
      <c r="S44" s="200"/>
      <c r="T44" s="200"/>
      <c r="U44" s="200"/>
      <c r="V44" s="200"/>
      <c r="W44" s="200"/>
      <c r="X44" s="200"/>
      <c r="Y44" s="200"/>
      <c r="Z44" s="200"/>
    </row>
    <row r="45" spans="1:26" x14ac:dyDescent="0.25">
      <c r="A45" s="200"/>
      <c r="B45" s="200"/>
      <c r="C45" s="200"/>
      <c r="D45" s="200"/>
      <c r="E45" s="200"/>
      <c r="F45" s="200"/>
      <c r="G45" s="200"/>
      <c r="H45" s="200"/>
      <c r="I45" s="200"/>
      <c r="J45" s="200"/>
      <c r="K45" s="200"/>
      <c r="L45" s="200"/>
      <c r="M45" s="200"/>
      <c r="N45" s="200"/>
      <c r="O45" s="200"/>
      <c r="P45" s="200"/>
      <c r="Q45" s="200"/>
      <c r="R45" s="200"/>
      <c r="S45" s="200"/>
      <c r="T45" s="200"/>
      <c r="U45" s="200"/>
      <c r="V45" s="200"/>
      <c r="W45" s="200"/>
      <c r="X45" s="200"/>
      <c r="Y45" s="200"/>
      <c r="Z45" s="200"/>
    </row>
    <row r="46" spans="1:26" x14ac:dyDescent="0.25">
      <c r="A46" s="200"/>
      <c r="B46" s="200"/>
      <c r="C46" s="200"/>
      <c r="D46" s="200"/>
      <c r="E46" s="200"/>
      <c r="F46" s="200"/>
      <c r="G46" s="200"/>
      <c r="H46" s="200"/>
      <c r="I46" s="200"/>
      <c r="J46" s="200"/>
      <c r="K46" s="200"/>
      <c r="L46" s="200"/>
      <c r="M46" s="200"/>
      <c r="N46" s="200"/>
      <c r="O46" s="200"/>
      <c r="P46" s="200"/>
      <c r="Q46" s="200"/>
      <c r="R46" s="200"/>
      <c r="S46" s="200"/>
      <c r="T46" s="200"/>
      <c r="U46" s="200"/>
      <c r="V46" s="200"/>
      <c r="W46" s="200"/>
      <c r="X46" s="200"/>
      <c r="Y46" s="200"/>
      <c r="Z46" s="200"/>
    </row>
    <row r="47" spans="1:26" x14ac:dyDescent="0.25">
      <c r="A47" s="200"/>
      <c r="B47" s="200"/>
      <c r="C47" s="200"/>
      <c r="D47" s="200"/>
      <c r="E47" s="200"/>
      <c r="F47" s="200"/>
      <c r="G47" s="200"/>
      <c r="H47" s="200"/>
      <c r="I47" s="200"/>
      <c r="J47" s="200"/>
      <c r="K47" s="200"/>
      <c r="L47" s="200"/>
      <c r="M47" s="200"/>
      <c r="N47" s="200"/>
      <c r="O47" s="200"/>
      <c r="P47" s="200"/>
      <c r="Q47" s="200"/>
      <c r="R47" s="200"/>
      <c r="S47" s="200"/>
      <c r="T47" s="200"/>
      <c r="U47" s="200"/>
      <c r="V47" s="200"/>
      <c r="W47" s="200"/>
      <c r="X47" s="200"/>
      <c r="Y47" s="200"/>
      <c r="Z47" s="200"/>
    </row>
  </sheetData>
  <mergeCells count="5">
    <mergeCell ref="A26:F26"/>
    <mergeCell ref="A3:F3"/>
    <mergeCell ref="A5:A8"/>
    <mergeCell ref="A25:F25"/>
    <mergeCell ref="B5:F7"/>
  </mergeCells>
  <hyperlinks>
    <hyperlink ref="A1" location="Índice!A1" display="Voltar ao índice" xr:uid="{FF78B826-6F3F-47F0-A891-0910C9F83E98}"/>
  </hyperlinks>
  <pageMargins left="0.3" right="0.24" top="1.1811023622047245" bottom="0.78740157480314965" header="0" footer="0"/>
  <pageSetup paperSize="9" orientation="portrait" r:id="rId1"/>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DC4B42-191F-4AE6-A16E-B27752AF84F0}">
  <dimension ref="A1:G26"/>
  <sheetViews>
    <sheetView zoomScaleNormal="100" workbookViewId="0">
      <selection activeCell="A2" sqref="A2"/>
    </sheetView>
  </sheetViews>
  <sheetFormatPr defaultColWidth="9.140625" defaultRowHeight="12.75" x14ac:dyDescent="0.25"/>
  <cols>
    <col min="1" max="1" width="25.7109375" style="1390" customWidth="1"/>
    <col min="2" max="6" width="13.7109375" style="1390" customWidth="1"/>
    <col min="7" max="16384" width="9.140625" style="1390"/>
  </cols>
  <sheetData>
    <row r="1" spans="1:7" ht="15" customHeight="1" x14ac:dyDescent="0.25">
      <c r="A1" s="2027" t="s">
        <v>1926</v>
      </c>
    </row>
    <row r="2" spans="1:7" ht="15" customHeight="1" x14ac:dyDescent="0.25">
      <c r="A2" s="1817" t="s">
        <v>1701</v>
      </c>
      <c r="B2" s="1817"/>
      <c r="C2" s="1402"/>
      <c r="D2" s="1827"/>
      <c r="E2" s="1827"/>
      <c r="F2" s="1827"/>
    </row>
    <row r="3" spans="1:7" ht="23.25" customHeight="1" x14ac:dyDescent="0.25">
      <c r="A3" s="2246" t="s">
        <v>1700</v>
      </c>
      <c r="B3" s="2246"/>
      <c r="C3" s="2246"/>
      <c r="D3" s="2246"/>
      <c r="E3" s="2246"/>
      <c r="F3" s="2246"/>
    </row>
    <row r="4" spans="1:7" ht="12.95" customHeight="1" x14ac:dyDescent="0.25">
      <c r="A4" s="1401"/>
      <c r="B4" s="1401"/>
      <c r="F4" s="1220" t="s">
        <v>1692</v>
      </c>
    </row>
    <row r="5" spans="1:7" ht="13.5" customHeight="1" x14ac:dyDescent="0.25">
      <c r="A5" s="2294" t="s">
        <v>752</v>
      </c>
      <c r="B5" s="2300" t="s">
        <v>1699</v>
      </c>
      <c r="C5" s="2300"/>
      <c r="D5" s="2300"/>
      <c r="E5" s="2300"/>
      <c r="F5" s="2300"/>
    </row>
    <row r="6" spans="1:7" ht="13.5" customHeight="1" x14ac:dyDescent="0.25">
      <c r="A6" s="2294"/>
      <c r="B6" s="2300"/>
      <c r="C6" s="2300"/>
      <c r="D6" s="2300"/>
      <c r="E6" s="2300"/>
      <c r="F6" s="2300"/>
    </row>
    <row r="7" spans="1:7" ht="13.5" customHeight="1" x14ac:dyDescent="0.25">
      <c r="A7" s="2294"/>
      <c r="B7" s="2300"/>
      <c r="C7" s="2300"/>
      <c r="D7" s="2300"/>
      <c r="E7" s="2300"/>
      <c r="F7" s="2300"/>
    </row>
    <row r="8" spans="1:7" ht="15.75" customHeight="1" x14ac:dyDescent="0.25">
      <c r="A8" s="2294"/>
      <c r="B8" s="1614">
        <v>2020</v>
      </c>
      <c r="C8" s="1614">
        <v>2019</v>
      </c>
      <c r="D8" s="1614">
        <v>2018</v>
      </c>
      <c r="E8" s="1614">
        <v>2017</v>
      </c>
      <c r="F8" s="1614">
        <v>2016</v>
      </c>
    </row>
    <row r="9" spans="1:7" ht="12.95" customHeight="1" x14ac:dyDescent="0.25"/>
    <row r="10" spans="1:7" ht="12.95" customHeight="1" x14ac:dyDescent="0.25">
      <c r="A10" s="1391" t="s">
        <v>390</v>
      </c>
      <c r="B10" s="1814">
        <f>+B12+B20+B22</f>
        <v>3053.0909999999999</v>
      </c>
      <c r="C10" s="1814">
        <f>+C12+C20+C22</f>
        <v>2792.06</v>
      </c>
      <c r="D10" s="1814">
        <f>+D12+D20+D22</f>
        <v>2527.8959999999997</v>
      </c>
      <c r="E10" s="1814">
        <f>+E12+E20+E22</f>
        <v>2278.5639999999999</v>
      </c>
      <c r="F10" s="1814">
        <f>+F12+F20+F22</f>
        <v>2005.0920000000001</v>
      </c>
      <c r="G10" s="1814"/>
    </row>
    <row r="11" spans="1:7" ht="12.95" customHeight="1" x14ac:dyDescent="0.25">
      <c r="A11" s="1391"/>
      <c r="B11" s="1815"/>
      <c r="C11" s="1815"/>
      <c r="D11" s="1815"/>
      <c r="E11" s="1815"/>
      <c r="F11" s="1815"/>
    </row>
    <row r="12" spans="1:7" ht="12.95" customHeight="1" x14ac:dyDescent="0.25">
      <c r="A12" s="1391" t="s">
        <v>1662</v>
      </c>
      <c r="B12" s="1814">
        <f>SUM(B14:B18)</f>
        <v>2908.348</v>
      </c>
      <c r="C12" s="1814">
        <f>SUM(C14:C18)</f>
        <v>2661.2339999999999</v>
      </c>
      <c r="D12" s="1814">
        <f>SUM(D14:D18)</f>
        <v>2412.0169999999998</v>
      </c>
      <c r="E12" s="1814">
        <f>SUM(E14:E18)</f>
        <v>2175.5369999999998</v>
      </c>
      <c r="F12" s="1814">
        <f>SUM(F14:F18)</f>
        <v>1915.0610000000001</v>
      </c>
    </row>
    <row r="13" spans="1:7" ht="12.95" customHeight="1" x14ac:dyDescent="0.25"/>
    <row r="14" spans="1:7" ht="12.95" customHeight="1" x14ac:dyDescent="0.25">
      <c r="A14" s="1390" t="s">
        <v>1674</v>
      </c>
      <c r="B14" s="1826">
        <v>966.04100000000005</v>
      </c>
      <c r="C14" s="1826">
        <v>881.11500000000001</v>
      </c>
      <c r="D14" s="1826">
        <v>794.00199999999995</v>
      </c>
      <c r="E14" s="1826">
        <v>714.95899999999995</v>
      </c>
      <c r="F14" s="1826">
        <v>631.49599999999998</v>
      </c>
    </row>
    <row r="15" spans="1:7" ht="12.95" customHeight="1" x14ac:dyDescent="0.25">
      <c r="A15" s="1390" t="s">
        <v>1673</v>
      </c>
      <c r="B15" s="1826">
        <v>574.41300000000001</v>
      </c>
      <c r="C15" s="1826">
        <v>500.25099999999998</v>
      </c>
      <c r="D15" s="1826">
        <v>425.56099999999998</v>
      </c>
      <c r="E15" s="1826">
        <v>351.16699999999997</v>
      </c>
      <c r="F15" s="1826">
        <v>281.16500000000002</v>
      </c>
    </row>
    <row r="16" spans="1:7" ht="12.95" customHeight="1" x14ac:dyDescent="0.25">
      <c r="A16" s="1390" t="s">
        <v>1672</v>
      </c>
      <c r="B16" s="1826">
        <v>1078.818</v>
      </c>
      <c r="C16" s="1826">
        <v>1026.4069999999999</v>
      </c>
      <c r="D16" s="1826">
        <v>973.24900000000002</v>
      </c>
      <c r="E16" s="1826">
        <v>929.09900000000005</v>
      </c>
      <c r="F16" s="1826">
        <v>866.00699999999995</v>
      </c>
    </row>
    <row r="17" spans="1:6" ht="12.95" customHeight="1" x14ac:dyDescent="0.25">
      <c r="A17" s="1390" t="s">
        <v>1690</v>
      </c>
      <c r="B17" s="1826">
        <v>160.125</v>
      </c>
      <c r="C17" s="1826">
        <v>140.99</v>
      </c>
      <c r="D17" s="1826">
        <v>121.304</v>
      </c>
      <c r="E17" s="1826">
        <v>97.171000000000006</v>
      </c>
      <c r="F17" s="1826">
        <v>67.186000000000007</v>
      </c>
    </row>
    <row r="18" spans="1:6" ht="12.95" customHeight="1" x14ac:dyDescent="0.25">
      <c r="A18" s="1390" t="s">
        <v>1689</v>
      </c>
      <c r="B18" s="1826">
        <v>128.95099999999999</v>
      </c>
      <c r="C18" s="1826">
        <v>112.471</v>
      </c>
      <c r="D18" s="1826">
        <v>97.900999999999996</v>
      </c>
      <c r="E18" s="1826">
        <v>83.141000000000005</v>
      </c>
      <c r="F18" s="1826">
        <v>69.206999999999994</v>
      </c>
    </row>
    <row r="19" spans="1:6" ht="12.95" customHeight="1" x14ac:dyDescent="0.25"/>
    <row r="20" spans="1:6" s="1391" customFormat="1" ht="12.95" customHeight="1" x14ac:dyDescent="0.25">
      <c r="A20" s="1391" t="s">
        <v>1688</v>
      </c>
      <c r="B20" s="1812">
        <v>67.899000000000001</v>
      </c>
      <c r="C20" s="1812">
        <v>59.606999999999999</v>
      </c>
      <c r="D20" s="1812">
        <v>51.226999999999997</v>
      </c>
      <c r="E20" s="1812">
        <v>42.234000000000002</v>
      </c>
      <c r="F20" s="1812">
        <v>35.915999999999997</v>
      </c>
    </row>
    <row r="21" spans="1:6" s="1391" customFormat="1" ht="12.95" customHeight="1" x14ac:dyDescent="0.25">
      <c r="B21" s="1390"/>
      <c r="C21" s="1390"/>
      <c r="D21" s="1390"/>
      <c r="E21" s="1390"/>
      <c r="F21" s="1390"/>
    </row>
    <row r="22" spans="1:6" s="1391" customFormat="1" ht="12.95" customHeight="1" x14ac:dyDescent="0.25">
      <c r="A22" s="1391" t="s">
        <v>1687</v>
      </c>
      <c r="B22" s="1812">
        <v>76.843999999999994</v>
      </c>
      <c r="C22" s="1812">
        <v>71.218999999999994</v>
      </c>
      <c r="D22" s="1812">
        <v>64.652000000000001</v>
      </c>
      <c r="E22" s="1812">
        <v>60.792999999999999</v>
      </c>
      <c r="F22" s="1812">
        <v>54.115000000000002</v>
      </c>
    </row>
    <row r="23" spans="1:6" ht="6.95" customHeight="1" thickBot="1" x14ac:dyDescent="0.3">
      <c r="A23" s="1782"/>
      <c r="B23" s="1782"/>
      <c r="C23" s="1782"/>
      <c r="D23" s="1782"/>
      <c r="E23" s="1782"/>
      <c r="F23" s="1782"/>
    </row>
    <row r="24" spans="1:6" ht="3.75" customHeight="1" thickTop="1" x14ac:dyDescent="0.25"/>
    <row r="25" spans="1:6" ht="12.95" customHeight="1" x14ac:dyDescent="0.25">
      <c r="A25" s="2357" t="s">
        <v>1633</v>
      </c>
      <c r="B25" s="2357"/>
      <c r="C25" s="2357"/>
      <c r="D25" s="2357"/>
      <c r="E25" s="2357"/>
      <c r="F25" s="2357"/>
    </row>
    <row r="26" spans="1:6" ht="9.75" customHeight="1" x14ac:dyDescent="0.25">
      <c r="A26" s="1825"/>
      <c r="B26" s="1825"/>
      <c r="C26" s="1779"/>
      <c r="D26" s="1779"/>
      <c r="E26" s="1779"/>
      <c r="F26" s="1779"/>
    </row>
  </sheetData>
  <mergeCells count="4">
    <mergeCell ref="A3:F3"/>
    <mergeCell ref="A5:A8"/>
    <mergeCell ref="A25:F25"/>
    <mergeCell ref="B5:F7"/>
  </mergeCells>
  <hyperlinks>
    <hyperlink ref="A1" location="Índice!A1" display="Voltar ao índice" xr:uid="{321B76D9-0832-4430-95A9-5BFD936DAB0A}"/>
  </hyperlinks>
  <pageMargins left="0.26" right="0.24" top="1.1811023622047245" bottom="0.78740157480314965" header="0" footer="0"/>
  <pageSetup paperSize="9" orientation="portrait" r:id="rId1"/>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8C953F-194E-4017-A279-AA757DEB4C90}">
  <dimension ref="A1:G55"/>
  <sheetViews>
    <sheetView workbookViewId="0">
      <selection activeCell="A2" sqref="A2"/>
    </sheetView>
  </sheetViews>
  <sheetFormatPr defaultRowHeight="12.75" x14ac:dyDescent="0.2"/>
  <cols>
    <col min="1" max="1" width="24.140625" bestFit="1" customWidth="1"/>
  </cols>
  <sheetData>
    <row r="1" spans="1:7" ht="15" customHeight="1" x14ac:dyDescent="0.2">
      <c r="A1" s="2027" t="s">
        <v>1926</v>
      </c>
      <c r="B1" s="199"/>
      <c r="C1" s="199"/>
      <c r="D1" s="199"/>
      <c r="E1" s="199"/>
      <c r="F1" s="199"/>
      <c r="G1" s="199"/>
    </row>
    <row r="2" spans="1:7" ht="15" customHeight="1" x14ac:dyDescent="0.25">
      <c r="A2" s="1597" t="s">
        <v>1729</v>
      </c>
      <c r="B2" s="1597"/>
      <c r="C2" s="1833"/>
      <c r="D2" s="1833"/>
      <c r="E2" s="1833"/>
      <c r="F2" s="1833"/>
      <c r="G2" s="199"/>
    </row>
    <row r="3" spans="1:7" ht="25.5" customHeight="1" x14ac:dyDescent="0.2">
      <c r="A3" s="2245" t="s">
        <v>1728</v>
      </c>
      <c r="B3" s="2245"/>
      <c r="C3" s="2245"/>
      <c r="D3" s="2245"/>
      <c r="E3" s="2245"/>
      <c r="F3" s="2245"/>
      <c r="G3" s="199"/>
    </row>
    <row r="4" spans="1:7" ht="13.5" x14ac:dyDescent="0.25">
      <c r="A4" s="1401"/>
      <c r="B4" s="1401"/>
      <c r="C4" s="1390"/>
      <c r="D4" s="1390"/>
      <c r="E4" s="1390"/>
      <c r="F4" s="1220" t="s">
        <v>1692</v>
      </c>
      <c r="G4" s="199"/>
    </row>
    <row r="5" spans="1:7" ht="12.75" customHeight="1" x14ac:dyDescent="0.2">
      <c r="A5" s="2294" t="s">
        <v>752</v>
      </c>
      <c r="B5" s="2300" t="s">
        <v>1727</v>
      </c>
      <c r="C5" s="2300"/>
      <c r="D5" s="2300"/>
      <c r="E5" s="2300"/>
      <c r="F5" s="2300"/>
      <c r="G5" s="199"/>
    </row>
    <row r="6" spans="1:7" x14ac:dyDescent="0.2">
      <c r="A6" s="2294"/>
      <c r="B6" s="2300"/>
      <c r="C6" s="2300"/>
      <c r="D6" s="2300"/>
      <c r="E6" s="2300"/>
      <c r="F6" s="2300"/>
      <c r="G6" s="199"/>
    </row>
    <row r="7" spans="1:7" x14ac:dyDescent="0.2">
      <c r="A7" s="2294"/>
      <c r="B7" s="2300"/>
      <c r="C7" s="2300"/>
      <c r="D7" s="2300"/>
      <c r="E7" s="2300"/>
      <c r="F7" s="2300"/>
      <c r="G7" s="199"/>
    </row>
    <row r="8" spans="1:7" ht="15" customHeight="1" x14ac:dyDescent="0.2">
      <c r="A8" s="2294"/>
      <c r="B8" s="1614">
        <v>2020</v>
      </c>
      <c r="C8" s="1614">
        <v>2019</v>
      </c>
      <c r="D8" s="1614">
        <v>2018</v>
      </c>
      <c r="E8" s="1614">
        <v>2017</v>
      </c>
      <c r="F8" s="1614">
        <v>2016</v>
      </c>
      <c r="G8" s="199"/>
    </row>
    <row r="9" spans="1:7" ht="6" customHeight="1" x14ac:dyDescent="0.25">
      <c r="A9" s="1390"/>
      <c r="B9" s="1390"/>
      <c r="C9" s="1390"/>
      <c r="D9" s="1390"/>
      <c r="E9" s="1390"/>
      <c r="F9" s="1390"/>
      <c r="G9" s="199"/>
    </row>
    <row r="10" spans="1:7" ht="15" customHeight="1" x14ac:dyDescent="0.25">
      <c r="A10" s="1391" t="s">
        <v>390</v>
      </c>
      <c r="B10" s="1814">
        <v>4243.5630000000001</v>
      </c>
      <c r="C10" s="1814">
        <v>4078.8719999999998</v>
      </c>
      <c r="D10" s="1814">
        <v>3931.5279999999998</v>
      </c>
      <c r="E10" s="1814">
        <v>3792.2919999999999</v>
      </c>
      <c r="F10" s="1814">
        <v>3673.1350000000002</v>
      </c>
      <c r="G10" s="199"/>
    </row>
    <row r="11" spans="1:7" ht="6" customHeight="1" x14ac:dyDescent="0.25">
      <c r="A11" s="1391"/>
      <c r="B11" s="1814"/>
      <c r="C11" s="1814"/>
      <c r="D11" s="1814"/>
      <c r="E11" s="1814"/>
      <c r="F11" s="1814"/>
      <c r="G11" s="199"/>
    </row>
    <row r="12" spans="1:7" ht="15" customHeight="1" x14ac:dyDescent="0.25">
      <c r="A12" s="1828" t="s">
        <v>389</v>
      </c>
      <c r="B12" s="1814">
        <v>4045.384</v>
      </c>
      <c r="C12" s="1814">
        <v>3885.194</v>
      </c>
      <c r="D12" s="1814">
        <v>3742.221</v>
      </c>
      <c r="E12" s="1814">
        <v>3607.971</v>
      </c>
      <c r="F12" s="1814">
        <v>3492.462</v>
      </c>
      <c r="G12" s="199"/>
    </row>
    <row r="13" spans="1:7" ht="6" customHeight="1" x14ac:dyDescent="0.25">
      <c r="A13" s="1391"/>
      <c r="B13" s="1814"/>
      <c r="C13" s="1814"/>
      <c r="D13" s="1814"/>
      <c r="E13" s="1814"/>
      <c r="F13" s="1814"/>
      <c r="G13" s="199"/>
    </row>
    <row r="14" spans="1:7" ht="15" customHeight="1" x14ac:dyDescent="0.25">
      <c r="A14" s="1829" t="s">
        <v>637</v>
      </c>
      <c r="B14" s="1814">
        <v>1318.4580000000001</v>
      </c>
      <c r="C14" s="1814">
        <v>1264.7470000000001</v>
      </c>
      <c r="D14" s="1814">
        <v>1209.691</v>
      </c>
      <c r="E14" s="1814">
        <v>1166.0260000000001</v>
      </c>
      <c r="F14" s="1814">
        <v>1129.692</v>
      </c>
      <c r="G14" s="199"/>
    </row>
    <row r="15" spans="1:7" ht="15" customHeight="1" x14ac:dyDescent="0.25">
      <c r="A15" s="1832" t="s">
        <v>1726</v>
      </c>
      <c r="B15" s="1830">
        <v>78.02</v>
      </c>
      <c r="C15" s="1830">
        <v>72.313999999999993</v>
      </c>
      <c r="D15" s="1830">
        <v>67.709999999999994</v>
      </c>
      <c r="E15" s="1830">
        <v>64.587000000000003</v>
      </c>
      <c r="F15" s="1830">
        <v>61.865000000000002</v>
      </c>
      <c r="G15" s="199"/>
    </row>
    <row r="16" spans="1:7" ht="15" customHeight="1" x14ac:dyDescent="0.25">
      <c r="A16" s="1832" t="s">
        <v>1725</v>
      </c>
      <c r="B16" s="1830">
        <v>145.80699999999999</v>
      </c>
      <c r="C16" s="1830">
        <v>138.52699999999999</v>
      </c>
      <c r="D16" s="1830">
        <v>130.166</v>
      </c>
      <c r="E16" s="1830">
        <v>123.346</v>
      </c>
      <c r="F16" s="1830">
        <v>117.554</v>
      </c>
      <c r="G16" s="199"/>
    </row>
    <row r="17" spans="1:7" ht="15" customHeight="1" x14ac:dyDescent="0.25">
      <c r="A17" s="1832" t="s">
        <v>1724</v>
      </c>
      <c r="B17" s="1830">
        <v>140.09100000000001</v>
      </c>
      <c r="C17" s="1830">
        <v>133.422</v>
      </c>
      <c r="D17" s="1830">
        <v>127.324</v>
      </c>
      <c r="E17" s="1830">
        <v>120.571</v>
      </c>
      <c r="F17" s="1830">
        <v>115.974</v>
      </c>
      <c r="G17" s="199"/>
    </row>
    <row r="18" spans="1:7" ht="15" customHeight="1" x14ac:dyDescent="0.25">
      <c r="A18" s="1832" t="s">
        <v>1723</v>
      </c>
      <c r="B18" s="1830">
        <v>700.77099999999996</v>
      </c>
      <c r="C18" s="1830">
        <v>684.07</v>
      </c>
      <c r="D18" s="1830">
        <v>661.50099999999998</v>
      </c>
      <c r="E18" s="1830">
        <v>643.72799999999995</v>
      </c>
      <c r="F18" s="1830">
        <v>631.452</v>
      </c>
      <c r="G18" s="199"/>
    </row>
    <row r="19" spans="1:7" ht="15" customHeight="1" x14ac:dyDescent="0.25">
      <c r="A19" s="1832" t="s">
        <v>1722</v>
      </c>
      <c r="B19" s="1830">
        <v>27.155000000000001</v>
      </c>
      <c r="C19" s="1830">
        <v>24.795999999999999</v>
      </c>
      <c r="D19" s="1830">
        <v>23.213000000000001</v>
      </c>
      <c r="E19" s="1830">
        <v>22.254000000000001</v>
      </c>
      <c r="F19" s="1830">
        <v>21.72</v>
      </c>
      <c r="G19" s="199"/>
    </row>
    <row r="20" spans="1:7" ht="15" customHeight="1" x14ac:dyDescent="0.25">
      <c r="A20" s="1832" t="s">
        <v>1721</v>
      </c>
      <c r="B20" s="1830">
        <v>123.343</v>
      </c>
      <c r="C20" s="1830">
        <v>115.518</v>
      </c>
      <c r="D20" s="1830">
        <v>108.61499999999999</v>
      </c>
      <c r="E20" s="1830">
        <v>102.958</v>
      </c>
      <c r="F20" s="1830">
        <v>94.983000000000004</v>
      </c>
      <c r="G20" s="199"/>
    </row>
    <row r="21" spans="1:7" ht="15" customHeight="1" x14ac:dyDescent="0.25">
      <c r="A21" s="1832" t="s">
        <v>1720</v>
      </c>
      <c r="B21" s="1830">
        <v>66.186000000000007</v>
      </c>
      <c r="C21" s="1830">
        <v>62.031999999999996</v>
      </c>
      <c r="D21" s="1830">
        <v>59.113999999999997</v>
      </c>
      <c r="E21" s="1830">
        <v>57.390999999999998</v>
      </c>
      <c r="F21" s="1830">
        <v>56.171999999999997</v>
      </c>
      <c r="G21" s="199"/>
    </row>
    <row r="22" spans="1:7" ht="15" customHeight="1" x14ac:dyDescent="0.25">
      <c r="A22" s="1832" t="s">
        <v>1719</v>
      </c>
      <c r="B22" s="1830">
        <v>37.085000000000001</v>
      </c>
      <c r="C22" s="1830">
        <v>34.067999999999998</v>
      </c>
      <c r="D22" s="1830">
        <v>32.048000000000002</v>
      </c>
      <c r="E22" s="1830">
        <v>31.190999999999999</v>
      </c>
      <c r="F22" s="1830">
        <v>29.972000000000001</v>
      </c>
      <c r="G22" s="199"/>
    </row>
    <row r="23" spans="1:7" ht="6" customHeight="1" x14ac:dyDescent="0.25">
      <c r="A23" s="1390"/>
      <c r="B23" s="1830"/>
      <c r="C23" s="1830"/>
      <c r="D23" s="1830"/>
      <c r="E23" s="1830"/>
      <c r="F23" s="1830"/>
      <c r="G23" s="199"/>
    </row>
    <row r="24" spans="1:7" ht="15" customHeight="1" x14ac:dyDescent="0.25">
      <c r="A24" s="1829" t="s">
        <v>1718</v>
      </c>
      <c r="B24" s="1814">
        <v>868.91899999999998</v>
      </c>
      <c r="C24" s="1814">
        <v>821.779</v>
      </c>
      <c r="D24" s="1814">
        <v>782.44399999999996</v>
      </c>
      <c r="E24" s="1814">
        <v>745.36400000000003</v>
      </c>
      <c r="F24" s="1814">
        <v>721.00800000000004</v>
      </c>
      <c r="G24" s="199"/>
    </row>
    <row r="25" spans="1:7" ht="15" customHeight="1" x14ac:dyDescent="0.25">
      <c r="A25" s="1832" t="s">
        <v>1717</v>
      </c>
      <c r="B25" s="1830">
        <v>153.047</v>
      </c>
      <c r="C25" s="1830">
        <v>143.88499999999999</v>
      </c>
      <c r="D25" s="1830">
        <v>136.77099999999999</v>
      </c>
      <c r="E25" s="1830">
        <v>127.55500000000001</v>
      </c>
      <c r="F25" s="1830">
        <v>122.803</v>
      </c>
      <c r="G25" s="199"/>
    </row>
    <row r="26" spans="1:7" ht="15" customHeight="1" x14ac:dyDescent="0.25">
      <c r="A26" s="1832" t="s">
        <v>1716</v>
      </c>
      <c r="B26" s="1830">
        <v>143.69300000000001</v>
      </c>
      <c r="C26" s="1830">
        <v>137.97</v>
      </c>
      <c r="D26" s="1830">
        <v>131.398</v>
      </c>
      <c r="E26" s="1830">
        <v>125.922</v>
      </c>
      <c r="F26" s="1830">
        <v>121.68600000000001</v>
      </c>
      <c r="G26" s="199"/>
    </row>
    <row r="27" spans="1:7" ht="15" customHeight="1" x14ac:dyDescent="0.25">
      <c r="A27" s="1832" t="s">
        <v>1715</v>
      </c>
      <c r="B27" s="1830">
        <v>173.333</v>
      </c>
      <c r="C27" s="1830">
        <v>164.81700000000001</v>
      </c>
      <c r="D27" s="1830">
        <v>158.33699999999999</v>
      </c>
      <c r="E27" s="1830">
        <v>152.12700000000001</v>
      </c>
      <c r="F27" s="1830">
        <v>147.547</v>
      </c>
      <c r="G27" s="199"/>
    </row>
    <row r="28" spans="1:7" ht="15" customHeight="1" x14ac:dyDescent="0.25">
      <c r="A28" s="1832" t="s">
        <v>1714</v>
      </c>
      <c r="B28" s="1830">
        <v>108.19</v>
      </c>
      <c r="C28" s="1830">
        <v>102.535</v>
      </c>
      <c r="D28" s="1830">
        <v>96.741</v>
      </c>
      <c r="E28" s="1830">
        <v>92.488</v>
      </c>
      <c r="F28" s="1830">
        <v>89.269000000000005</v>
      </c>
      <c r="G28" s="199"/>
    </row>
    <row r="29" spans="1:7" ht="15" customHeight="1" x14ac:dyDescent="0.25">
      <c r="A29" s="1832" t="s">
        <v>1713</v>
      </c>
      <c r="B29" s="1830">
        <v>91.602999999999994</v>
      </c>
      <c r="C29" s="1830">
        <v>85.763999999999996</v>
      </c>
      <c r="D29" s="1830">
        <v>81.388000000000005</v>
      </c>
      <c r="E29" s="1830">
        <v>77.584000000000003</v>
      </c>
      <c r="F29" s="1830">
        <v>75.049000000000007</v>
      </c>
      <c r="G29" s="199"/>
    </row>
    <row r="30" spans="1:7" ht="15" customHeight="1" x14ac:dyDescent="0.25">
      <c r="A30" s="1832" t="s">
        <v>1712</v>
      </c>
      <c r="B30" s="1830">
        <v>33.124000000000002</v>
      </c>
      <c r="C30" s="1830">
        <v>31.178999999999998</v>
      </c>
      <c r="D30" s="1830">
        <v>29.748000000000001</v>
      </c>
      <c r="E30" s="1830">
        <v>29.004000000000001</v>
      </c>
      <c r="F30" s="1830">
        <v>28.100999999999999</v>
      </c>
      <c r="G30" s="199"/>
    </row>
    <row r="31" spans="1:7" ht="15" customHeight="1" x14ac:dyDescent="0.25">
      <c r="A31" s="1832" t="s">
        <v>1711</v>
      </c>
      <c r="B31" s="1830">
        <v>86.811999999999998</v>
      </c>
      <c r="C31" s="1830">
        <v>81.644999999999996</v>
      </c>
      <c r="D31" s="1830">
        <v>77.429000000000002</v>
      </c>
      <c r="E31" s="1830">
        <v>73.771000000000001</v>
      </c>
      <c r="F31" s="1830">
        <v>71.721000000000004</v>
      </c>
      <c r="G31" s="199"/>
    </row>
    <row r="32" spans="1:7" ht="15" customHeight="1" x14ac:dyDescent="0.25">
      <c r="A32" s="1832" t="s">
        <v>1710</v>
      </c>
      <c r="B32" s="1830">
        <v>79.117000000000004</v>
      </c>
      <c r="C32" s="1830">
        <v>73.983999999999995</v>
      </c>
      <c r="D32" s="1830">
        <v>70.632000000000005</v>
      </c>
      <c r="E32" s="1830">
        <v>66.912999999999997</v>
      </c>
      <c r="F32" s="1830">
        <v>64.831999999999994</v>
      </c>
      <c r="G32" s="199"/>
    </row>
    <row r="33" spans="1:7" ht="6" customHeight="1" x14ac:dyDescent="0.25">
      <c r="A33" s="1390"/>
      <c r="B33" s="1830"/>
      <c r="C33" s="1830"/>
      <c r="D33" s="1830"/>
      <c r="E33" s="1830"/>
      <c r="F33" s="1830"/>
      <c r="G33" s="199"/>
    </row>
    <row r="34" spans="1:7" ht="15" customHeight="1" x14ac:dyDescent="0.25">
      <c r="A34" s="1829" t="s">
        <v>1709</v>
      </c>
      <c r="B34" s="1814">
        <v>1328.9839999999999</v>
      </c>
      <c r="C34" s="1814">
        <v>1297.9760000000001</v>
      </c>
      <c r="D34" s="1814">
        <v>1270.6690000000001</v>
      </c>
      <c r="E34" s="1814">
        <v>1239.722</v>
      </c>
      <c r="F34" s="1814">
        <v>1205.008</v>
      </c>
      <c r="G34" s="199"/>
    </row>
    <row r="35" spans="1:7" ht="6" customHeight="1" x14ac:dyDescent="0.25">
      <c r="A35" s="1391"/>
      <c r="B35" s="1814"/>
      <c r="C35" s="1814"/>
      <c r="D35" s="1814"/>
      <c r="E35" s="1814"/>
      <c r="F35" s="1814"/>
      <c r="G35" s="199"/>
    </row>
    <row r="36" spans="1:7" ht="15" customHeight="1" x14ac:dyDescent="0.25">
      <c r="A36" s="1829" t="s">
        <v>634</v>
      </c>
      <c r="B36" s="1814">
        <v>288.98500000000001</v>
      </c>
      <c r="C36" s="1814">
        <v>273.82900000000001</v>
      </c>
      <c r="D36" s="1814">
        <v>264.75299999999999</v>
      </c>
      <c r="E36" s="1814">
        <v>257.21800000000002</v>
      </c>
      <c r="F36" s="1814">
        <v>251.02099999999999</v>
      </c>
      <c r="G36" s="199"/>
    </row>
    <row r="37" spans="1:7" ht="15" customHeight="1" x14ac:dyDescent="0.25">
      <c r="A37" s="1832" t="s">
        <v>1708</v>
      </c>
      <c r="B37" s="1830">
        <v>43.436</v>
      </c>
      <c r="C37" s="1830">
        <v>40.857999999999997</v>
      </c>
      <c r="D37" s="1830">
        <v>39.39</v>
      </c>
      <c r="E37" s="1830">
        <v>38.698</v>
      </c>
      <c r="F37" s="1830">
        <v>37.420999999999999</v>
      </c>
      <c r="G37" s="199"/>
    </row>
    <row r="38" spans="1:7" ht="15" customHeight="1" x14ac:dyDescent="0.25">
      <c r="A38" s="1832" t="s">
        <v>1707</v>
      </c>
      <c r="B38" s="1815">
        <v>46.064</v>
      </c>
      <c r="C38" s="1815">
        <v>43.758000000000003</v>
      </c>
      <c r="D38" s="1815">
        <v>42.186</v>
      </c>
      <c r="E38" s="1815">
        <v>41.228000000000002</v>
      </c>
      <c r="F38" s="1815">
        <v>40.313000000000002</v>
      </c>
      <c r="G38" s="199"/>
    </row>
    <row r="39" spans="1:7" ht="15" customHeight="1" x14ac:dyDescent="0.25">
      <c r="A39" s="1832" t="s">
        <v>1706</v>
      </c>
      <c r="B39" s="1830">
        <v>90.808000000000007</v>
      </c>
      <c r="C39" s="1830">
        <v>86.034000000000006</v>
      </c>
      <c r="D39" s="1830">
        <v>82.528000000000006</v>
      </c>
      <c r="E39" s="1830">
        <v>79.765000000000001</v>
      </c>
      <c r="F39" s="1830">
        <v>77.927000000000007</v>
      </c>
      <c r="G39" s="199"/>
    </row>
    <row r="40" spans="1:7" ht="15" customHeight="1" x14ac:dyDescent="0.25">
      <c r="A40" s="1832" t="s">
        <v>1705</v>
      </c>
      <c r="B40" s="1830">
        <v>43.250999999999998</v>
      </c>
      <c r="C40" s="1830">
        <v>41.036999999999999</v>
      </c>
      <c r="D40" s="1830">
        <v>40.064</v>
      </c>
      <c r="E40" s="1830">
        <v>38.853000000000002</v>
      </c>
      <c r="F40" s="1830">
        <v>38.15</v>
      </c>
      <c r="G40" s="199"/>
    </row>
    <row r="41" spans="1:7" ht="15" customHeight="1" x14ac:dyDescent="0.25">
      <c r="A41" s="1832" t="s">
        <v>1704</v>
      </c>
      <c r="B41" s="1830">
        <v>65.426000000000002</v>
      </c>
      <c r="C41" s="1830">
        <v>62.142000000000003</v>
      </c>
      <c r="D41" s="1830">
        <v>60.585000000000001</v>
      </c>
      <c r="E41" s="1830">
        <v>58.673999999999999</v>
      </c>
      <c r="F41" s="1830">
        <v>57.21</v>
      </c>
      <c r="G41" s="199"/>
    </row>
    <row r="42" spans="1:7" ht="6" customHeight="1" x14ac:dyDescent="0.25">
      <c r="A42" s="1831"/>
      <c r="B42" s="1830"/>
      <c r="C42" s="1830"/>
      <c r="D42" s="1830"/>
      <c r="E42" s="1830"/>
      <c r="F42" s="1830"/>
      <c r="G42" s="199"/>
    </row>
    <row r="43" spans="1:7" ht="15" customHeight="1" x14ac:dyDescent="0.25">
      <c r="A43" s="1829" t="s">
        <v>633</v>
      </c>
      <c r="B43" s="1814">
        <v>240.03800000000001</v>
      </c>
      <c r="C43" s="1814">
        <v>226.863</v>
      </c>
      <c r="D43" s="1814">
        <v>214.66399999999999</v>
      </c>
      <c r="E43" s="1814">
        <v>199.64099999999999</v>
      </c>
      <c r="F43" s="1814">
        <v>185.733</v>
      </c>
      <c r="G43" s="199"/>
    </row>
    <row r="44" spans="1:7" ht="6" customHeight="1" x14ac:dyDescent="0.25">
      <c r="A44" s="1829"/>
      <c r="B44" s="1814"/>
      <c r="C44" s="1814"/>
      <c r="D44" s="1814"/>
      <c r="E44" s="1814"/>
      <c r="F44" s="1814"/>
      <c r="G44" s="199"/>
    </row>
    <row r="45" spans="1:7" ht="15" customHeight="1" x14ac:dyDescent="0.25">
      <c r="A45" s="1828" t="s">
        <v>746</v>
      </c>
      <c r="B45" s="1814">
        <v>93.116</v>
      </c>
      <c r="C45" s="1814">
        <v>90.804000000000002</v>
      </c>
      <c r="D45" s="1814">
        <v>88.658000000000001</v>
      </c>
      <c r="E45" s="1814">
        <v>86.2</v>
      </c>
      <c r="F45" s="1814">
        <v>84.411000000000001</v>
      </c>
      <c r="G45" s="199"/>
    </row>
    <row r="46" spans="1:7" ht="6" customHeight="1" x14ac:dyDescent="0.25">
      <c r="A46" s="1828"/>
      <c r="B46" s="1814"/>
      <c r="C46" s="1814"/>
      <c r="D46" s="1814"/>
      <c r="E46" s="1814"/>
      <c r="F46" s="1814"/>
      <c r="G46" s="199"/>
    </row>
    <row r="47" spans="1:7" ht="15" customHeight="1" x14ac:dyDescent="0.25">
      <c r="A47" s="1828" t="s">
        <v>745</v>
      </c>
      <c r="B47" s="1814">
        <v>105.063</v>
      </c>
      <c r="C47" s="1814">
        <v>102.874</v>
      </c>
      <c r="D47" s="1814">
        <v>100.649</v>
      </c>
      <c r="E47" s="1814">
        <v>98.120999999999995</v>
      </c>
      <c r="F47" s="1814">
        <v>96.262</v>
      </c>
      <c r="G47" s="199"/>
    </row>
    <row r="48" spans="1:7" ht="6" customHeight="1" thickBot="1" x14ac:dyDescent="0.3">
      <c r="A48" s="1782"/>
      <c r="B48" s="1782"/>
      <c r="C48" s="1782"/>
      <c r="D48" s="1782"/>
      <c r="E48" s="1782"/>
      <c r="F48" s="1782"/>
      <c r="G48" s="199"/>
    </row>
    <row r="49" spans="1:7" ht="6" customHeight="1" thickTop="1" x14ac:dyDescent="0.25">
      <c r="A49" s="1390"/>
      <c r="B49" s="1390"/>
      <c r="C49" s="1390"/>
      <c r="D49" s="1390"/>
      <c r="E49" s="1390"/>
      <c r="F49" s="1390"/>
      <c r="G49" s="199"/>
    </row>
    <row r="50" spans="1:7" ht="62.25" customHeight="1" x14ac:dyDescent="0.2">
      <c r="A50" s="2297" t="s">
        <v>1703</v>
      </c>
      <c r="B50" s="2297"/>
      <c r="C50" s="2297"/>
      <c r="D50" s="2297"/>
      <c r="E50" s="2297"/>
      <c r="F50" s="2297"/>
      <c r="G50" s="199"/>
    </row>
    <row r="51" spans="1:7" ht="13.5" x14ac:dyDescent="0.25">
      <c r="A51" s="2357" t="s">
        <v>1633</v>
      </c>
      <c r="B51" s="2357"/>
      <c r="C51" s="2357"/>
      <c r="D51" s="2357"/>
      <c r="E51" s="2357"/>
      <c r="F51" s="2357"/>
      <c r="G51" s="199"/>
    </row>
    <row r="52" spans="1:7" ht="13.5" x14ac:dyDescent="0.25">
      <c r="A52" s="2359" t="s">
        <v>1702</v>
      </c>
      <c r="B52" s="2357"/>
      <c r="C52" s="2357"/>
      <c r="D52" s="2357"/>
      <c r="E52" s="2357"/>
      <c r="F52" s="2357"/>
      <c r="G52" s="199"/>
    </row>
    <row r="53" spans="1:7" x14ac:dyDescent="0.2">
      <c r="A53" s="199"/>
      <c r="B53" s="199"/>
      <c r="C53" s="199"/>
      <c r="D53" s="199"/>
      <c r="E53" s="199"/>
      <c r="F53" s="199"/>
      <c r="G53" s="199"/>
    </row>
    <row r="54" spans="1:7" x14ac:dyDescent="0.2">
      <c r="A54" s="199"/>
      <c r="B54" s="199"/>
      <c r="C54" s="199"/>
      <c r="D54" s="199"/>
      <c r="E54" s="199"/>
      <c r="F54" s="199"/>
      <c r="G54" s="199"/>
    </row>
    <row r="55" spans="1:7" x14ac:dyDescent="0.2">
      <c r="A55" s="199"/>
      <c r="B55" s="199"/>
      <c r="C55" s="199"/>
      <c r="D55" s="199"/>
      <c r="E55" s="199"/>
      <c r="F55" s="199"/>
    </row>
  </sheetData>
  <mergeCells count="6">
    <mergeCell ref="A52:F52"/>
    <mergeCell ref="A51:F51"/>
    <mergeCell ref="A3:F3"/>
    <mergeCell ref="A5:A8"/>
    <mergeCell ref="B5:F7"/>
    <mergeCell ref="A50:F50"/>
  </mergeCells>
  <hyperlinks>
    <hyperlink ref="A1" location="Índice!A1" display="Voltar ao índice" xr:uid="{7CC43294-DF5C-4498-B36B-7FF638768F8A}"/>
  </hyperlink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5891B5-06CE-4842-99C7-FCEA3141DB64}">
  <dimension ref="A1:V49"/>
  <sheetViews>
    <sheetView workbookViewId="0">
      <selection activeCell="A2" sqref="A2"/>
    </sheetView>
  </sheetViews>
  <sheetFormatPr defaultRowHeight="12.75" x14ac:dyDescent="0.2"/>
  <cols>
    <col min="1" max="1" width="10.5703125" style="678" customWidth="1"/>
    <col min="2" max="3" width="7.85546875" style="678" customWidth="1"/>
    <col min="4" max="8" width="7.42578125" style="678" customWidth="1"/>
    <col min="9" max="9" width="7.7109375" style="678" customWidth="1"/>
    <col min="10" max="10" width="8" style="678" customWidth="1"/>
    <col min="11" max="16384" width="9.140625" style="678"/>
  </cols>
  <sheetData>
    <row r="1" spans="1:22" ht="15" customHeight="1" x14ac:dyDescent="0.2">
      <c r="A1" s="2027" t="s">
        <v>1926</v>
      </c>
      <c r="B1" s="679"/>
      <c r="C1" s="679"/>
      <c r="D1" s="679"/>
      <c r="E1" s="679"/>
      <c r="F1" s="679"/>
      <c r="G1" s="679"/>
      <c r="H1" s="679"/>
      <c r="I1" s="679"/>
      <c r="J1" s="679"/>
    </row>
    <row r="2" spans="1:22" ht="15" customHeight="1" x14ac:dyDescent="0.25">
      <c r="A2" s="720" t="s">
        <v>417</v>
      </c>
      <c r="B2" s="719"/>
      <c r="C2" s="719"/>
      <c r="D2" s="719"/>
      <c r="E2" s="719"/>
      <c r="F2" s="719"/>
      <c r="G2" s="719"/>
      <c r="H2" s="719"/>
      <c r="I2" s="719"/>
      <c r="J2" s="719"/>
      <c r="K2" s="679"/>
      <c r="L2" s="679"/>
      <c r="M2" s="679"/>
      <c r="N2" s="679"/>
      <c r="O2" s="679"/>
      <c r="P2" s="679"/>
      <c r="Q2" s="679"/>
      <c r="R2" s="679"/>
      <c r="S2" s="679"/>
      <c r="T2" s="679"/>
      <c r="U2" s="679"/>
      <c r="V2" s="679"/>
    </row>
    <row r="3" spans="1:22" ht="23.25" customHeight="1" x14ac:dyDescent="0.25">
      <c r="A3" s="2090" t="s">
        <v>416</v>
      </c>
      <c r="B3" s="2090"/>
      <c r="C3" s="2090"/>
      <c r="D3" s="2090"/>
      <c r="E3" s="2090"/>
      <c r="F3" s="2090"/>
      <c r="G3" s="2090"/>
      <c r="H3" s="2090"/>
      <c r="I3" s="2090"/>
      <c r="J3" s="2090"/>
      <c r="K3" s="832"/>
      <c r="L3" s="832"/>
      <c r="M3" s="679"/>
      <c r="N3" s="679"/>
      <c r="O3" s="679"/>
      <c r="P3" s="679"/>
      <c r="Q3" s="679"/>
      <c r="R3" s="679"/>
      <c r="S3" s="679"/>
      <c r="T3" s="679"/>
      <c r="U3" s="679"/>
      <c r="V3" s="679"/>
    </row>
    <row r="4" spans="1:22" ht="13.5" x14ac:dyDescent="0.25">
      <c r="A4" s="718">
        <v>2019</v>
      </c>
      <c r="B4" s="650"/>
      <c r="C4" s="642"/>
      <c r="D4" s="642"/>
      <c r="E4" s="642"/>
      <c r="F4" s="717"/>
      <c r="G4" s="642"/>
      <c r="H4" s="642"/>
      <c r="I4" s="642"/>
      <c r="J4" s="642"/>
      <c r="K4" s="679"/>
      <c r="L4" s="679"/>
      <c r="M4" s="679"/>
      <c r="N4" s="679"/>
      <c r="O4" s="679"/>
      <c r="P4" s="679"/>
      <c r="Q4" s="679"/>
      <c r="R4" s="679"/>
      <c r="S4" s="679"/>
      <c r="T4" s="679"/>
      <c r="U4" s="679"/>
      <c r="V4" s="679"/>
    </row>
    <row r="5" spans="1:22" ht="12.75" customHeight="1" x14ac:dyDescent="0.2">
      <c r="A5" s="2075" t="s">
        <v>379</v>
      </c>
      <c r="B5" s="2075" t="s">
        <v>378</v>
      </c>
      <c r="C5" s="2075" t="s">
        <v>377</v>
      </c>
      <c r="D5" s="2074" t="s">
        <v>376</v>
      </c>
      <c r="E5" s="2074"/>
      <c r="F5" s="2074"/>
      <c r="G5" s="2075" t="s">
        <v>375</v>
      </c>
      <c r="H5" s="2076"/>
      <c r="I5" s="2076"/>
      <c r="J5" s="2075" t="s">
        <v>374</v>
      </c>
      <c r="K5" s="838"/>
      <c r="L5" s="839"/>
      <c r="M5" s="679"/>
      <c r="N5" s="679"/>
      <c r="O5" s="679"/>
      <c r="P5" s="679"/>
      <c r="Q5" s="679"/>
      <c r="R5" s="679"/>
      <c r="S5" s="679"/>
      <c r="T5" s="679"/>
      <c r="U5" s="679"/>
      <c r="V5" s="679"/>
    </row>
    <row r="6" spans="1:22" x14ac:dyDescent="0.2">
      <c r="A6" s="2075"/>
      <c r="B6" s="2075"/>
      <c r="C6" s="2075"/>
      <c r="D6" s="2075" t="s">
        <v>371</v>
      </c>
      <c r="E6" s="2075" t="s">
        <v>370</v>
      </c>
      <c r="F6" s="2075" t="s">
        <v>369</v>
      </c>
      <c r="G6" s="2075" t="s">
        <v>0</v>
      </c>
      <c r="H6" s="2075" t="s">
        <v>368</v>
      </c>
      <c r="I6" s="2075" t="s">
        <v>367</v>
      </c>
      <c r="J6" s="2076"/>
      <c r="K6" s="838"/>
      <c r="L6" s="839"/>
      <c r="M6" s="679"/>
      <c r="N6" s="679"/>
      <c r="O6" s="679"/>
      <c r="P6" s="679"/>
      <c r="Q6" s="679"/>
      <c r="R6" s="679"/>
      <c r="S6" s="679"/>
      <c r="T6" s="679"/>
      <c r="U6" s="679"/>
      <c r="V6" s="679"/>
    </row>
    <row r="7" spans="1:22" x14ac:dyDescent="0.2">
      <c r="A7" s="2075"/>
      <c r="B7" s="2075"/>
      <c r="C7" s="2075"/>
      <c r="D7" s="2075"/>
      <c r="E7" s="2075"/>
      <c r="F7" s="2075"/>
      <c r="G7" s="2075"/>
      <c r="H7" s="2075"/>
      <c r="I7" s="2075"/>
      <c r="J7" s="2076"/>
      <c r="K7" s="838"/>
      <c r="L7" s="839"/>
      <c r="M7" s="679"/>
      <c r="N7" s="679"/>
      <c r="O7" s="679"/>
      <c r="P7" s="679"/>
      <c r="Q7" s="679"/>
      <c r="R7" s="679"/>
      <c r="S7" s="679"/>
      <c r="T7" s="679"/>
      <c r="U7" s="679"/>
      <c r="V7" s="679"/>
    </row>
    <row r="8" spans="1:22" x14ac:dyDescent="0.2">
      <c r="A8" s="2075"/>
      <c r="B8" s="2075"/>
      <c r="C8" s="2075"/>
      <c r="D8" s="2075"/>
      <c r="E8" s="2075"/>
      <c r="F8" s="2075"/>
      <c r="G8" s="2075"/>
      <c r="H8" s="2075"/>
      <c r="I8" s="2075"/>
      <c r="J8" s="2076"/>
      <c r="K8" s="838"/>
      <c r="L8" s="839"/>
      <c r="M8" s="679"/>
      <c r="N8" s="679"/>
      <c r="O8" s="679"/>
      <c r="P8" s="679"/>
      <c r="Q8" s="679"/>
      <c r="R8" s="679"/>
      <c r="S8" s="679"/>
      <c r="T8" s="679"/>
      <c r="U8" s="679"/>
      <c r="V8" s="679"/>
    </row>
    <row r="9" spans="1:22" x14ac:dyDescent="0.2">
      <c r="A9" s="2075"/>
      <c r="B9" s="2075"/>
      <c r="C9" s="2075"/>
      <c r="D9" s="2075"/>
      <c r="E9" s="2075"/>
      <c r="F9" s="2075"/>
      <c r="G9" s="2075"/>
      <c r="H9" s="2075"/>
      <c r="I9" s="2075"/>
      <c r="J9" s="2076"/>
      <c r="K9" s="838"/>
      <c r="L9" s="839"/>
      <c r="M9" s="679"/>
      <c r="N9" s="679"/>
      <c r="O9" s="679"/>
      <c r="P9" s="679"/>
      <c r="Q9" s="679"/>
      <c r="R9" s="679"/>
      <c r="S9" s="679"/>
      <c r="T9" s="679"/>
      <c r="U9" s="679"/>
      <c r="V9" s="679"/>
    </row>
    <row r="10" spans="1:22" x14ac:dyDescent="0.2">
      <c r="A10" s="2075"/>
      <c r="B10" s="2075"/>
      <c r="C10" s="2075"/>
      <c r="D10" s="2075"/>
      <c r="E10" s="2075"/>
      <c r="F10" s="2075"/>
      <c r="G10" s="2075"/>
      <c r="H10" s="2075"/>
      <c r="I10" s="2075"/>
      <c r="J10" s="2076"/>
      <c r="K10" s="838"/>
      <c r="L10" s="839"/>
      <c r="M10" s="679"/>
      <c r="N10" s="679"/>
      <c r="O10" s="679"/>
      <c r="P10" s="679"/>
      <c r="Q10" s="679"/>
      <c r="R10" s="679"/>
      <c r="S10" s="679"/>
      <c r="T10" s="679"/>
      <c r="U10" s="679"/>
      <c r="V10" s="679"/>
    </row>
    <row r="11" spans="1:22" x14ac:dyDescent="0.2">
      <c r="A11" s="2075"/>
      <c r="B11" s="2074" t="s">
        <v>49</v>
      </c>
      <c r="C11" s="2074"/>
      <c r="D11" s="2074" t="s">
        <v>366</v>
      </c>
      <c r="E11" s="2074"/>
      <c r="F11" s="2074"/>
      <c r="G11" s="2074"/>
      <c r="H11" s="2074"/>
      <c r="I11" s="2074"/>
      <c r="J11" s="2074"/>
      <c r="K11" s="838"/>
      <c r="L11" s="839"/>
      <c r="M11" s="679"/>
      <c r="N11" s="679"/>
      <c r="O11" s="679"/>
      <c r="P11" s="679"/>
      <c r="Q11" s="679"/>
      <c r="R11" s="679"/>
      <c r="S11" s="679"/>
      <c r="T11" s="679"/>
      <c r="U11" s="679"/>
      <c r="V11" s="679"/>
    </row>
    <row r="12" spans="1:22" ht="7.5" customHeight="1" x14ac:dyDescent="0.2">
      <c r="A12" s="659"/>
      <c r="B12" s="659"/>
      <c r="C12" s="659"/>
      <c r="D12" s="659"/>
      <c r="E12" s="659"/>
      <c r="F12" s="659"/>
      <c r="G12" s="659"/>
      <c r="H12" s="659"/>
      <c r="I12" s="659"/>
      <c r="J12" s="659"/>
      <c r="K12" s="679"/>
      <c r="L12" s="679"/>
      <c r="M12" s="679"/>
      <c r="N12" s="679"/>
      <c r="O12" s="679"/>
      <c r="P12" s="679"/>
      <c r="Q12" s="679"/>
      <c r="R12" s="679"/>
      <c r="S12" s="679"/>
      <c r="T12" s="679"/>
      <c r="U12" s="679"/>
      <c r="V12" s="679"/>
    </row>
    <row r="13" spans="1:22" ht="13.5" x14ac:dyDescent="0.25">
      <c r="A13" s="644" t="s">
        <v>415</v>
      </c>
      <c r="B13" s="715"/>
      <c r="C13" s="715"/>
      <c r="D13" s="714"/>
      <c r="E13" s="713"/>
      <c r="F13" s="713"/>
      <c r="G13" s="714"/>
      <c r="H13" s="713"/>
      <c r="I13" s="713"/>
      <c r="J13" s="713"/>
      <c r="K13" s="679"/>
      <c r="L13" s="679"/>
      <c r="M13" s="679"/>
      <c r="N13" s="679"/>
      <c r="O13" s="679"/>
      <c r="P13" s="679"/>
      <c r="Q13" s="679"/>
      <c r="R13" s="679"/>
      <c r="S13" s="679"/>
      <c r="T13" s="679"/>
      <c r="U13" s="679"/>
      <c r="V13" s="679"/>
    </row>
    <row r="14" spans="1:22" ht="7.5" customHeight="1" x14ac:dyDescent="0.25">
      <c r="A14" s="644"/>
      <c r="B14" s="716"/>
      <c r="C14" s="715"/>
      <c r="D14" s="714"/>
      <c r="E14" s="713"/>
      <c r="F14" s="713"/>
      <c r="G14" s="714"/>
      <c r="H14" s="713"/>
      <c r="I14" s="713"/>
      <c r="J14" s="713"/>
      <c r="K14" s="679"/>
      <c r="L14" s="679"/>
      <c r="M14" s="679"/>
      <c r="N14" s="679"/>
      <c r="O14" s="679"/>
      <c r="P14" s="679"/>
      <c r="Q14" s="679"/>
      <c r="R14" s="679"/>
      <c r="S14" s="679"/>
      <c r="T14" s="679"/>
      <c r="U14" s="679"/>
      <c r="V14" s="679"/>
    </row>
    <row r="15" spans="1:22" ht="13.5" x14ac:dyDescent="0.25">
      <c r="A15" s="681" t="s">
        <v>0</v>
      </c>
      <c r="B15" s="667">
        <v>762</v>
      </c>
      <c r="C15" s="667">
        <v>2051</v>
      </c>
      <c r="D15" s="667">
        <v>25727.625</v>
      </c>
      <c r="E15" s="667">
        <v>62871.618999999999</v>
      </c>
      <c r="F15" s="667">
        <v>18515.161</v>
      </c>
      <c r="G15" s="667">
        <v>117297.55</v>
      </c>
      <c r="H15" s="667">
        <v>104744.393</v>
      </c>
      <c r="I15" s="667">
        <v>12553.156999999999</v>
      </c>
      <c r="J15" s="667">
        <v>4333.5219999999999</v>
      </c>
      <c r="K15" s="679"/>
      <c r="L15" s="679"/>
      <c r="M15" s="679"/>
      <c r="N15" s="679"/>
      <c r="O15" s="679"/>
      <c r="P15" s="679"/>
      <c r="Q15" s="679"/>
      <c r="R15" s="679"/>
      <c r="S15" s="679"/>
      <c r="T15" s="679"/>
      <c r="U15" s="679"/>
      <c r="V15" s="679"/>
    </row>
    <row r="16" spans="1:22" ht="13.5" x14ac:dyDescent="0.25">
      <c r="A16" s="685" t="s">
        <v>364</v>
      </c>
      <c r="B16" s="673">
        <v>726</v>
      </c>
      <c r="C16" s="675">
        <v>1255</v>
      </c>
      <c r="D16" s="675">
        <v>11275.686</v>
      </c>
      <c r="E16" s="675">
        <v>33419.288</v>
      </c>
      <c r="F16" s="675">
        <v>9864.9959999999992</v>
      </c>
      <c r="G16" s="675">
        <v>61191.446000000004</v>
      </c>
      <c r="H16" s="675">
        <v>56250.309000000001</v>
      </c>
      <c r="I16" s="675">
        <v>4941.1369999999997</v>
      </c>
      <c r="J16" s="675">
        <v>2722.7890000000002</v>
      </c>
      <c r="K16" s="679"/>
      <c r="L16" s="679"/>
      <c r="M16" s="679"/>
      <c r="N16" s="679"/>
      <c r="O16" s="679"/>
      <c r="P16" s="679"/>
      <c r="Q16" s="679"/>
      <c r="R16" s="679"/>
      <c r="S16" s="679"/>
      <c r="T16" s="679"/>
      <c r="U16" s="679"/>
      <c r="V16" s="679"/>
    </row>
    <row r="17" spans="1:22" ht="13.5" x14ac:dyDescent="0.25">
      <c r="A17" s="687" t="s">
        <v>363</v>
      </c>
      <c r="B17" s="673">
        <v>32</v>
      </c>
      <c r="C17" s="673" t="s">
        <v>269</v>
      </c>
      <c r="D17" s="673" t="s">
        <v>270</v>
      </c>
      <c r="E17" s="673" t="s">
        <v>270</v>
      </c>
      <c r="F17" s="673" t="s">
        <v>270</v>
      </c>
      <c r="G17" s="673" t="s">
        <v>270</v>
      </c>
      <c r="H17" s="673" t="s">
        <v>270</v>
      </c>
      <c r="I17" s="673" t="s">
        <v>270</v>
      </c>
      <c r="J17" s="673" t="s">
        <v>270</v>
      </c>
      <c r="K17" s="679"/>
      <c r="L17" s="679"/>
      <c r="M17" s="679"/>
      <c r="N17" s="679"/>
      <c r="O17" s="679"/>
      <c r="P17" s="679"/>
      <c r="Q17" s="679"/>
      <c r="R17" s="679"/>
      <c r="S17" s="679"/>
      <c r="T17" s="679"/>
      <c r="U17" s="679"/>
      <c r="V17" s="679"/>
    </row>
    <row r="18" spans="1:22" ht="13.5" x14ac:dyDescent="0.25">
      <c r="A18" s="687" t="s">
        <v>362</v>
      </c>
      <c r="B18" s="673">
        <v>4</v>
      </c>
      <c r="C18" s="675" t="s">
        <v>269</v>
      </c>
      <c r="D18" s="675" t="s">
        <v>270</v>
      </c>
      <c r="E18" s="675" t="s">
        <v>270</v>
      </c>
      <c r="F18" s="675" t="s">
        <v>270</v>
      </c>
      <c r="G18" s="675" t="s">
        <v>270</v>
      </c>
      <c r="H18" s="675" t="s">
        <v>270</v>
      </c>
      <c r="I18" s="675" t="s">
        <v>270</v>
      </c>
      <c r="J18" s="675" t="s">
        <v>270</v>
      </c>
      <c r="K18" s="679"/>
      <c r="L18" s="679"/>
      <c r="M18" s="679"/>
      <c r="N18" s="679"/>
      <c r="O18" s="679"/>
      <c r="P18" s="679"/>
      <c r="Q18" s="679"/>
      <c r="R18" s="679"/>
      <c r="S18" s="679"/>
      <c r="T18" s="679"/>
      <c r="U18" s="679"/>
      <c r="V18" s="679"/>
    </row>
    <row r="19" spans="1:22" ht="13.5" x14ac:dyDescent="0.25">
      <c r="A19" s="685" t="s">
        <v>361</v>
      </c>
      <c r="B19" s="712">
        <v>0</v>
      </c>
      <c r="C19" s="712">
        <v>0</v>
      </c>
      <c r="D19" s="712">
        <v>0</v>
      </c>
      <c r="E19" s="712">
        <v>0</v>
      </c>
      <c r="F19" s="712">
        <v>0</v>
      </c>
      <c r="G19" s="712">
        <v>0</v>
      </c>
      <c r="H19" s="712">
        <v>0</v>
      </c>
      <c r="I19" s="712">
        <v>0</v>
      </c>
      <c r="J19" s="712">
        <v>0</v>
      </c>
      <c r="K19" s="679"/>
      <c r="L19" s="679"/>
      <c r="M19" s="679"/>
      <c r="N19" s="679"/>
      <c r="O19" s="679"/>
      <c r="P19" s="679"/>
      <c r="Q19" s="679"/>
      <c r="R19" s="679"/>
      <c r="S19" s="679"/>
      <c r="T19" s="679"/>
      <c r="U19" s="679"/>
      <c r="V19" s="679"/>
    </row>
    <row r="20" spans="1:22" ht="7.5" customHeight="1" x14ac:dyDescent="0.25">
      <c r="A20" s="685"/>
      <c r="B20" s="671"/>
      <c r="C20" s="671"/>
      <c r="D20" s="671"/>
      <c r="E20" s="671"/>
      <c r="F20" s="671"/>
      <c r="G20" s="671"/>
      <c r="H20" s="671"/>
      <c r="I20" s="671"/>
      <c r="J20" s="671"/>
      <c r="K20" s="679"/>
      <c r="L20" s="679"/>
      <c r="M20" s="679"/>
      <c r="N20" s="679"/>
      <c r="O20" s="679"/>
      <c r="P20" s="679"/>
      <c r="Q20" s="679"/>
      <c r="R20" s="679"/>
      <c r="S20" s="679"/>
      <c r="T20" s="679"/>
      <c r="U20" s="679"/>
      <c r="V20" s="679"/>
    </row>
    <row r="21" spans="1:22" ht="13.5" x14ac:dyDescent="0.25">
      <c r="A21" s="681" t="s">
        <v>414</v>
      </c>
      <c r="B21" s="712"/>
      <c r="C21" s="712"/>
      <c r="D21" s="712"/>
      <c r="E21" s="712"/>
      <c r="F21" s="712"/>
      <c r="G21" s="712"/>
      <c r="H21" s="712"/>
      <c r="I21" s="712"/>
      <c r="J21" s="712"/>
      <c r="K21" s="679"/>
      <c r="L21" s="679"/>
      <c r="M21" s="679"/>
      <c r="N21" s="679"/>
      <c r="O21" s="679"/>
      <c r="P21" s="679"/>
      <c r="Q21" s="679"/>
      <c r="R21" s="679"/>
      <c r="S21" s="679"/>
      <c r="T21" s="679"/>
      <c r="U21" s="679"/>
      <c r="V21" s="679"/>
    </row>
    <row r="22" spans="1:22" ht="7.5" customHeight="1" x14ac:dyDescent="0.25">
      <c r="A22" s="681"/>
      <c r="B22" s="712"/>
      <c r="C22" s="712"/>
      <c r="D22" s="712"/>
      <c r="E22" s="712"/>
      <c r="F22" s="712"/>
      <c r="G22" s="712"/>
      <c r="H22" s="712"/>
      <c r="I22" s="712"/>
      <c r="J22" s="712"/>
      <c r="K22" s="679"/>
      <c r="L22" s="679"/>
      <c r="M22" s="679"/>
      <c r="N22" s="679"/>
      <c r="O22" s="679"/>
      <c r="P22" s="679"/>
      <c r="Q22" s="679"/>
      <c r="R22" s="679"/>
      <c r="S22" s="679"/>
      <c r="T22" s="679"/>
      <c r="U22" s="679"/>
      <c r="V22" s="679"/>
    </row>
    <row r="23" spans="1:22" ht="13.5" x14ac:dyDescent="0.25">
      <c r="A23" s="681" t="s">
        <v>0</v>
      </c>
      <c r="B23" s="667">
        <v>56</v>
      </c>
      <c r="C23" s="667">
        <v>209</v>
      </c>
      <c r="D23" s="667">
        <v>2660.5039999999999</v>
      </c>
      <c r="E23" s="667">
        <v>2101.4670000000001</v>
      </c>
      <c r="F23" s="667">
        <v>1552.181</v>
      </c>
      <c r="G23" s="667">
        <v>7031.8789999999999</v>
      </c>
      <c r="H23" s="667">
        <v>6482.085</v>
      </c>
      <c r="I23" s="667">
        <v>549.79399999999998</v>
      </c>
      <c r="J23" s="667">
        <v>279.76299999999998</v>
      </c>
      <c r="K23" s="679"/>
      <c r="L23" s="679"/>
      <c r="M23" s="679"/>
      <c r="N23" s="679"/>
      <c r="O23" s="679"/>
      <c r="P23" s="679"/>
      <c r="Q23" s="679"/>
      <c r="R23" s="679"/>
      <c r="S23" s="679"/>
      <c r="T23" s="679"/>
      <c r="U23" s="679"/>
      <c r="V23" s="679"/>
    </row>
    <row r="24" spans="1:22" ht="13.5" x14ac:dyDescent="0.25">
      <c r="A24" s="685" t="s">
        <v>364</v>
      </c>
      <c r="B24" s="673">
        <v>51</v>
      </c>
      <c r="C24" s="673">
        <v>64</v>
      </c>
      <c r="D24" s="673">
        <v>310.97000000000003</v>
      </c>
      <c r="E24" s="673">
        <v>400.98500000000001</v>
      </c>
      <c r="F24" s="673">
        <v>450.988</v>
      </c>
      <c r="G24" s="673">
        <v>1320.248</v>
      </c>
      <c r="H24" s="673">
        <v>809.51900000000001</v>
      </c>
      <c r="I24" s="673">
        <v>510.72899999999998</v>
      </c>
      <c r="J24" s="673">
        <v>66.893000000000001</v>
      </c>
      <c r="K24" s="679"/>
      <c r="L24" s="679"/>
      <c r="M24" s="679"/>
      <c r="N24" s="679"/>
      <c r="O24" s="679"/>
      <c r="P24" s="679"/>
      <c r="Q24" s="679"/>
      <c r="R24" s="679"/>
      <c r="S24" s="679"/>
      <c r="T24" s="679"/>
      <c r="U24" s="679"/>
      <c r="V24" s="679"/>
    </row>
    <row r="25" spans="1:22" ht="13.5" x14ac:dyDescent="0.25">
      <c r="A25" s="687" t="s">
        <v>363</v>
      </c>
      <c r="B25" s="673">
        <v>4</v>
      </c>
      <c r="C25" s="675" t="s">
        <v>269</v>
      </c>
      <c r="D25" s="675" t="s">
        <v>270</v>
      </c>
      <c r="E25" s="675" t="s">
        <v>270</v>
      </c>
      <c r="F25" s="675" t="s">
        <v>270</v>
      </c>
      <c r="G25" s="675" t="s">
        <v>270</v>
      </c>
      <c r="H25" s="675" t="s">
        <v>270</v>
      </c>
      <c r="I25" s="675" t="s">
        <v>270</v>
      </c>
      <c r="J25" s="675" t="s">
        <v>270</v>
      </c>
      <c r="K25" s="679"/>
      <c r="L25" s="679"/>
      <c r="M25" s="679"/>
      <c r="N25" s="679"/>
      <c r="O25" s="679"/>
      <c r="P25" s="679"/>
      <c r="Q25" s="679"/>
      <c r="R25" s="679"/>
      <c r="S25" s="679"/>
      <c r="T25" s="679"/>
      <c r="U25" s="679"/>
      <c r="V25" s="679"/>
    </row>
    <row r="26" spans="1:22" ht="13.5" x14ac:dyDescent="0.25">
      <c r="A26" s="687" t="s">
        <v>362</v>
      </c>
      <c r="B26" s="673">
        <v>1</v>
      </c>
      <c r="C26" s="675" t="s">
        <v>269</v>
      </c>
      <c r="D26" s="675" t="s">
        <v>270</v>
      </c>
      <c r="E26" s="675" t="s">
        <v>270</v>
      </c>
      <c r="F26" s="675" t="s">
        <v>270</v>
      </c>
      <c r="G26" s="675" t="s">
        <v>270</v>
      </c>
      <c r="H26" s="675" t="s">
        <v>270</v>
      </c>
      <c r="I26" s="675" t="s">
        <v>270</v>
      </c>
      <c r="J26" s="675" t="s">
        <v>270</v>
      </c>
      <c r="K26" s="679"/>
      <c r="L26" s="679"/>
      <c r="M26" s="679"/>
      <c r="N26" s="679"/>
      <c r="O26" s="679"/>
      <c r="P26" s="679"/>
      <c r="Q26" s="679"/>
      <c r="R26" s="679"/>
      <c r="S26" s="679"/>
      <c r="T26" s="679"/>
      <c r="U26" s="679"/>
      <c r="V26" s="679"/>
    </row>
    <row r="27" spans="1:22" ht="13.5" x14ac:dyDescent="0.25">
      <c r="A27" s="685" t="s">
        <v>361</v>
      </c>
      <c r="B27" s="673">
        <v>0</v>
      </c>
      <c r="C27" s="673">
        <v>0</v>
      </c>
      <c r="D27" s="673">
        <v>0</v>
      </c>
      <c r="E27" s="673">
        <v>0</v>
      </c>
      <c r="F27" s="673">
        <v>0</v>
      </c>
      <c r="G27" s="673">
        <v>0</v>
      </c>
      <c r="H27" s="673">
        <v>0</v>
      </c>
      <c r="I27" s="673">
        <v>0</v>
      </c>
      <c r="J27" s="673">
        <v>0</v>
      </c>
      <c r="K27" s="679"/>
      <c r="L27" s="679"/>
      <c r="M27" s="679"/>
      <c r="N27" s="679"/>
      <c r="O27" s="679"/>
      <c r="P27" s="679"/>
      <c r="Q27" s="679"/>
      <c r="R27" s="679"/>
      <c r="S27" s="679"/>
      <c r="T27" s="679"/>
      <c r="U27" s="679"/>
      <c r="V27" s="679"/>
    </row>
    <row r="28" spans="1:22" ht="7.5" customHeight="1" x14ac:dyDescent="0.25">
      <c r="A28" s="685"/>
      <c r="B28" s="712"/>
      <c r="C28" s="712"/>
      <c r="D28" s="712"/>
      <c r="E28" s="712"/>
      <c r="F28" s="712"/>
      <c r="G28" s="712"/>
      <c r="H28" s="712"/>
      <c r="I28" s="712"/>
      <c r="J28" s="712"/>
      <c r="K28" s="679"/>
      <c r="L28" s="679"/>
      <c r="M28" s="679"/>
      <c r="N28" s="679"/>
      <c r="O28" s="679"/>
      <c r="P28" s="679"/>
      <c r="Q28" s="679"/>
      <c r="R28" s="679"/>
      <c r="S28" s="679"/>
      <c r="T28" s="679"/>
      <c r="U28" s="679"/>
      <c r="V28" s="679"/>
    </row>
    <row r="29" spans="1:22" ht="13.5" x14ac:dyDescent="0.25">
      <c r="A29" s="681" t="s">
        <v>413</v>
      </c>
      <c r="B29" s="710"/>
      <c r="C29" s="710"/>
      <c r="D29" s="709"/>
      <c r="E29" s="708"/>
      <c r="F29" s="708"/>
      <c r="G29" s="709"/>
      <c r="H29" s="708"/>
      <c r="I29" s="708"/>
      <c r="J29" s="708"/>
      <c r="K29" s="679"/>
      <c r="L29" s="679"/>
      <c r="M29" s="679"/>
      <c r="N29" s="679"/>
      <c r="O29" s="679"/>
      <c r="P29" s="679"/>
      <c r="Q29" s="679"/>
      <c r="R29" s="679"/>
      <c r="S29" s="679"/>
      <c r="T29" s="679"/>
      <c r="U29" s="679"/>
      <c r="V29" s="679"/>
    </row>
    <row r="30" spans="1:22" ht="7.5" customHeight="1" x14ac:dyDescent="0.25">
      <c r="A30" s="681"/>
      <c r="B30" s="711"/>
      <c r="C30" s="710"/>
      <c r="D30" s="709"/>
      <c r="E30" s="708"/>
      <c r="F30" s="708"/>
      <c r="G30" s="709"/>
      <c r="H30" s="708"/>
      <c r="I30" s="708"/>
      <c r="J30" s="708"/>
      <c r="K30" s="679"/>
      <c r="L30" s="679"/>
      <c r="M30" s="679"/>
      <c r="N30" s="679"/>
      <c r="O30" s="679"/>
      <c r="P30" s="679"/>
      <c r="Q30" s="679"/>
      <c r="R30" s="679"/>
      <c r="S30" s="679"/>
      <c r="T30" s="679"/>
      <c r="U30" s="679"/>
      <c r="V30" s="679"/>
    </row>
    <row r="31" spans="1:22" ht="13.5" x14ac:dyDescent="0.25">
      <c r="A31" s="681" t="s">
        <v>0</v>
      </c>
      <c r="B31" s="667">
        <v>56</v>
      </c>
      <c r="C31" s="667">
        <v>209</v>
      </c>
      <c r="D31" s="667">
        <v>2660.5039999999999</v>
      </c>
      <c r="E31" s="667">
        <v>2101.4670000000001</v>
      </c>
      <c r="F31" s="667">
        <v>1552.181</v>
      </c>
      <c r="G31" s="667">
        <v>7031.8789999999999</v>
      </c>
      <c r="H31" s="667">
        <v>6482.085</v>
      </c>
      <c r="I31" s="667">
        <v>549.79399999999998</v>
      </c>
      <c r="J31" s="667">
        <v>279.76299999999998</v>
      </c>
      <c r="K31" s="679"/>
      <c r="L31" s="679"/>
      <c r="M31" s="679"/>
      <c r="N31" s="679"/>
      <c r="O31" s="679"/>
      <c r="P31" s="679"/>
      <c r="Q31" s="679"/>
      <c r="R31" s="679"/>
      <c r="S31" s="679"/>
      <c r="T31" s="679"/>
      <c r="U31" s="679"/>
      <c r="V31" s="679"/>
    </row>
    <row r="32" spans="1:22" ht="13.5" x14ac:dyDescent="0.25">
      <c r="A32" s="685" t="s">
        <v>364</v>
      </c>
      <c r="B32" s="673">
        <v>51</v>
      </c>
      <c r="C32" s="675">
        <v>64</v>
      </c>
      <c r="D32" s="675">
        <v>310.97000000000003</v>
      </c>
      <c r="E32" s="675">
        <v>400.98500000000001</v>
      </c>
      <c r="F32" s="675">
        <v>450.988</v>
      </c>
      <c r="G32" s="675">
        <v>1320.248</v>
      </c>
      <c r="H32" s="675">
        <v>809.51900000000001</v>
      </c>
      <c r="I32" s="675">
        <v>510.72899999999998</v>
      </c>
      <c r="J32" s="675">
        <v>66.893000000000001</v>
      </c>
      <c r="K32" s="679"/>
      <c r="L32" s="679"/>
      <c r="M32" s="679"/>
      <c r="N32" s="679"/>
      <c r="O32" s="679"/>
      <c r="P32" s="679"/>
      <c r="Q32" s="679"/>
      <c r="R32" s="679"/>
      <c r="S32" s="679"/>
      <c r="T32" s="679"/>
      <c r="U32" s="679"/>
      <c r="V32" s="679"/>
    </row>
    <row r="33" spans="1:22" ht="13.5" x14ac:dyDescent="0.25">
      <c r="A33" s="687" t="s">
        <v>363</v>
      </c>
      <c r="B33" s="673">
        <v>4</v>
      </c>
      <c r="C33" s="675" t="s">
        <v>269</v>
      </c>
      <c r="D33" s="675" t="s">
        <v>270</v>
      </c>
      <c r="E33" s="675" t="s">
        <v>270</v>
      </c>
      <c r="F33" s="675" t="s">
        <v>270</v>
      </c>
      <c r="G33" s="675" t="s">
        <v>270</v>
      </c>
      <c r="H33" s="675" t="s">
        <v>270</v>
      </c>
      <c r="I33" s="675" t="s">
        <v>270</v>
      </c>
      <c r="J33" s="675" t="s">
        <v>270</v>
      </c>
      <c r="K33" s="679"/>
      <c r="L33" s="679"/>
      <c r="M33" s="679"/>
      <c r="N33" s="679"/>
      <c r="O33" s="679"/>
      <c r="P33" s="679"/>
      <c r="Q33" s="679"/>
      <c r="R33" s="679"/>
      <c r="S33" s="679"/>
      <c r="T33" s="679"/>
      <c r="U33" s="679"/>
      <c r="V33" s="679"/>
    </row>
    <row r="34" spans="1:22" ht="13.5" x14ac:dyDescent="0.25">
      <c r="A34" s="687" t="s">
        <v>362</v>
      </c>
      <c r="B34" s="673">
        <v>1</v>
      </c>
      <c r="C34" s="673" t="s">
        <v>269</v>
      </c>
      <c r="D34" s="673" t="s">
        <v>270</v>
      </c>
      <c r="E34" s="673" t="s">
        <v>270</v>
      </c>
      <c r="F34" s="673" t="s">
        <v>270</v>
      </c>
      <c r="G34" s="673" t="s">
        <v>270</v>
      </c>
      <c r="H34" s="673" t="s">
        <v>270</v>
      </c>
      <c r="I34" s="673" t="s">
        <v>270</v>
      </c>
      <c r="J34" s="673" t="s">
        <v>270</v>
      </c>
      <c r="K34" s="679"/>
      <c r="L34" s="679"/>
      <c r="M34" s="679"/>
      <c r="N34" s="679"/>
      <c r="O34" s="679"/>
      <c r="P34" s="679"/>
      <c r="Q34" s="679"/>
      <c r="R34" s="679"/>
      <c r="S34" s="679"/>
      <c r="T34" s="679"/>
      <c r="U34" s="679"/>
      <c r="V34" s="679"/>
    </row>
    <row r="35" spans="1:22" ht="13.5" x14ac:dyDescent="0.25">
      <c r="A35" s="685" t="s">
        <v>361</v>
      </c>
      <c r="B35" s="673">
        <v>0</v>
      </c>
      <c r="C35" s="673">
        <v>0</v>
      </c>
      <c r="D35" s="673">
        <v>0</v>
      </c>
      <c r="E35" s="673">
        <v>0</v>
      </c>
      <c r="F35" s="673">
        <v>0</v>
      </c>
      <c r="G35" s="673">
        <v>0</v>
      </c>
      <c r="H35" s="673">
        <v>0</v>
      </c>
      <c r="I35" s="673">
        <v>0</v>
      </c>
      <c r="J35" s="673">
        <v>0</v>
      </c>
      <c r="K35" s="679"/>
      <c r="L35" s="679"/>
      <c r="M35" s="679"/>
      <c r="N35" s="679"/>
      <c r="O35" s="679"/>
      <c r="P35" s="679"/>
      <c r="Q35" s="679"/>
      <c r="R35" s="679"/>
      <c r="S35" s="679"/>
      <c r="T35" s="679"/>
      <c r="U35" s="679"/>
      <c r="V35" s="679"/>
    </row>
    <row r="36" spans="1:22" ht="6" customHeight="1" thickBot="1" x14ac:dyDescent="0.3">
      <c r="A36" s="683"/>
      <c r="B36" s="683"/>
      <c r="C36" s="683"/>
      <c r="D36" s="707"/>
      <c r="E36" s="683"/>
      <c r="F36" s="683"/>
      <c r="G36" s="707"/>
      <c r="H36" s="683"/>
      <c r="I36" s="683"/>
      <c r="J36" s="683"/>
      <c r="K36" s="679"/>
      <c r="L36" s="679"/>
      <c r="M36" s="679"/>
      <c r="N36" s="679"/>
      <c r="O36" s="679"/>
      <c r="P36" s="679"/>
      <c r="Q36" s="679"/>
      <c r="R36" s="679"/>
      <c r="S36" s="679"/>
      <c r="T36" s="679"/>
      <c r="U36" s="679"/>
      <c r="V36" s="679"/>
    </row>
    <row r="37" spans="1:22" ht="14.25" thickTop="1" x14ac:dyDescent="0.25">
      <c r="A37" s="2089" t="s">
        <v>412</v>
      </c>
      <c r="B37" s="2089"/>
      <c r="C37" s="2089"/>
      <c r="D37" s="2089"/>
      <c r="E37" s="2089"/>
      <c r="F37" s="2089"/>
      <c r="G37" s="2089"/>
      <c r="H37" s="2089"/>
      <c r="I37" s="2089"/>
      <c r="J37" s="2089"/>
      <c r="K37" s="679"/>
      <c r="L37" s="679"/>
      <c r="M37" s="679"/>
      <c r="N37" s="679"/>
      <c r="O37" s="679"/>
      <c r="P37" s="679"/>
      <c r="Q37" s="679"/>
      <c r="R37" s="679"/>
      <c r="S37" s="679"/>
      <c r="T37" s="679"/>
      <c r="U37" s="679"/>
      <c r="V37" s="679"/>
    </row>
    <row r="38" spans="1:22" x14ac:dyDescent="0.2">
      <c r="A38" s="679"/>
      <c r="B38" s="679"/>
      <c r="C38" s="679"/>
      <c r="D38" s="679"/>
      <c r="E38" s="679"/>
      <c r="F38" s="679"/>
      <c r="G38" s="679"/>
      <c r="H38" s="679"/>
      <c r="I38" s="679"/>
      <c r="J38" s="679"/>
      <c r="K38" s="679"/>
      <c r="L38" s="679"/>
      <c r="M38" s="679"/>
      <c r="N38" s="679"/>
      <c r="O38" s="679"/>
      <c r="P38" s="679"/>
      <c r="Q38" s="679"/>
      <c r="R38" s="679"/>
      <c r="S38" s="679"/>
      <c r="T38" s="679"/>
      <c r="U38" s="679"/>
      <c r="V38" s="679"/>
    </row>
    <row r="39" spans="1:22" x14ac:dyDescent="0.2">
      <c r="A39" s="679"/>
      <c r="B39" s="679"/>
      <c r="C39" s="679"/>
      <c r="D39" s="679"/>
      <c r="E39" s="679"/>
      <c r="F39" s="679"/>
      <c r="G39" s="679"/>
      <c r="H39" s="679"/>
      <c r="I39" s="679"/>
      <c r="J39" s="679"/>
      <c r="K39" s="679"/>
      <c r="L39" s="679"/>
      <c r="M39" s="679"/>
      <c r="N39" s="679"/>
      <c r="O39" s="679"/>
      <c r="P39" s="679"/>
      <c r="Q39" s="679"/>
      <c r="R39" s="679"/>
      <c r="S39" s="679"/>
      <c r="T39" s="679"/>
      <c r="U39" s="679"/>
      <c r="V39" s="679"/>
    </row>
    <row r="40" spans="1:22" x14ac:dyDescent="0.2">
      <c r="A40" s="679"/>
      <c r="B40" s="679"/>
      <c r="C40" s="679"/>
      <c r="D40" s="679"/>
      <c r="E40" s="679"/>
      <c r="F40" s="679"/>
      <c r="G40" s="679"/>
      <c r="H40" s="679"/>
      <c r="I40" s="679"/>
      <c r="J40" s="679"/>
      <c r="K40" s="679"/>
      <c r="L40" s="679"/>
      <c r="M40" s="679"/>
      <c r="N40" s="679"/>
      <c r="O40" s="679"/>
      <c r="P40" s="679"/>
      <c r="Q40" s="679"/>
      <c r="R40" s="679"/>
      <c r="S40" s="679"/>
      <c r="T40" s="679"/>
      <c r="U40" s="679"/>
      <c r="V40" s="679"/>
    </row>
    <row r="41" spans="1:22" x14ac:dyDescent="0.2">
      <c r="A41" s="679"/>
      <c r="B41" s="679"/>
      <c r="C41" s="679"/>
      <c r="D41" s="679"/>
      <c r="E41" s="679"/>
      <c r="F41" s="679"/>
      <c r="G41" s="679"/>
      <c r="H41" s="679"/>
      <c r="I41" s="679"/>
      <c r="J41" s="679"/>
      <c r="K41" s="679"/>
      <c r="L41" s="679"/>
      <c r="M41" s="679"/>
      <c r="N41" s="679"/>
      <c r="O41" s="679"/>
      <c r="P41" s="679"/>
      <c r="Q41" s="679"/>
      <c r="R41" s="679"/>
      <c r="S41" s="679"/>
      <c r="T41" s="679"/>
      <c r="U41" s="679"/>
      <c r="V41" s="679"/>
    </row>
    <row r="42" spans="1:22" x14ac:dyDescent="0.2">
      <c r="A42" s="679"/>
      <c r="B42" s="679"/>
      <c r="C42" s="679"/>
      <c r="D42" s="679"/>
      <c r="E42" s="679"/>
      <c r="F42" s="679"/>
      <c r="G42" s="679"/>
      <c r="H42" s="679"/>
      <c r="I42" s="679"/>
      <c r="J42" s="679"/>
      <c r="K42" s="679"/>
      <c r="L42" s="679"/>
      <c r="M42" s="679"/>
      <c r="N42" s="679"/>
      <c r="O42" s="679"/>
      <c r="P42" s="679"/>
      <c r="Q42" s="679"/>
      <c r="R42" s="679"/>
      <c r="S42" s="679"/>
      <c r="T42" s="679"/>
      <c r="U42" s="679"/>
      <c r="V42" s="679"/>
    </row>
    <row r="43" spans="1:22" x14ac:dyDescent="0.2">
      <c r="A43" s="679"/>
      <c r="B43" s="679"/>
      <c r="C43" s="679"/>
      <c r="D43" s="679"/>
      <c r="E43" s="679"/>
      <c r="F43" s="679"/>
      <c r="G43" s="679"/>
      <c r="H43" s="679"/>
      <c r="I43" s="679"/>
      <c r="J43" s="679"/>
      <c r="K43" s="679"/>
      <c r="L43" s="679"/>
      <c r="M43" s="679"/>
      <c r="N43" s="679"/>
      <c r="O43" s="679"/>
      <c r="P43" s="679"/>
      <c r="Q43" s="679"/>
      <c r="R43" s="679"/>
      <c r="S43" s="679"/>
      <c r="T43" s="679"/>
      <c r="U43" s="679"/>
      <c r="V43" s="679"/>
    </row>
    <row r="44" spans="1:22" x14ac:dyDescent="0.2">
      <c r="A44" s="679"/>
      <c r="B44" s="679"/>
      <c r="C44" s="679"/>
      <c r="D44" s="679"/>
      <c r="E44" s="679"/>
      <c r="F44" s="679"/>
      <c r="G44" s="679"/>
      <c r="H44" s="679"/>
      <c r="I44" s="679"/>
      <c r="J44" s="679"/>
      <c r="K44" s="679"/>
      <c r="L44" s="679"/>
      <c r="M44" s="679"/>
      <c r="N44" s="679"/>
      <c r="O44" s="679"/>
      <c r="P44" s="679"/>
      <c r="Q44" s="679"/>
      <c r="R44" s="679"/>
      <c r="S44" s="679"/>
      <c r="T44" s="679"/>
      <c r="U44" s="679"/>
      <c r="V44" s="679"/>
    </row>
    <row r="45" spans="1:22" x14ac:dyDescent="0.2">
      <c r="A45" s="679"/>
      <c r="B45" s="679"/>
      <c r="C45" s="679"/>
      <c r="D45" s="679"/>
      <c r="E45" s="679"/>
      <c r="F45" s="679"/>
      <c r="G45" s="679"/>
      <c r="H45" s="679"/>
      <c r="I45" s="679"/>
      <c r="J45" s="679"/>
      <c r="K45" s="679"/>
      <c r="L45" s="679"/>
      <c r="M45" s="679"/>
      <c r="N45" s="679"/>
      <c r="O45" s="679"/>
      <c r="P45" s="679"/>
      <c r="Q45" s="679"/>
      <c r="R45" s="679"/>
      <c r="S45" s="679"/>
      <c r="T45" s="679"/>
      <c r="U45" s="679"/>
      <c r="V45" s="679"/>
    </row>
    <row r="46" spans="1:22" x14ac:dyDescent="0.2">
      <c r="A46" s="679"/>
      <c r="B46" s="679"/>
      <c r="C46" s="679"/>
      <c r="D46" s="679"/>
      <c r="E46" s="679"/>
      <c r="F46" s="679"/>
      <c r="G46" s="679"/>
      <c r="H46" s="679"/>
      <c r="I46" s="679"/>
      <c r="J46" s="679"/>
      <c r="K46" s="679"/>
      <c r="L46" s="679"/>
      <c r="M46" s="679"/>
      <c r="N46" s="679"/>
      <c r="O46" s="679"/>
      <c r="P46" s="679"/>
      <c r="Q46" s="679"/>
      <c r="R46" s="679"/>
      <c r="S46" s="679"/>
      <c r="T46" s="679"/>
      <c r="U46" s="679"/>
      <c r="V46" s="679"/>
    </row>
    <row r="47" spans="1:22" x14ac:dyDescent="0.2">
      <c r="A47" s="679"/>
      <c r="B47" s="679"/>
      <c r="C47" s="679"/>
      <c r="D47" s="679"/>
      <c r="E47" s="679"/>
      <c r="F47" s="679"/>
      <c r="G47" s="679"/>
      <c r="H47" s="679"/>
      <c r="I47" s="679"/>
      <c r="J47" s="679"/>
      <c r="K47" s="679"/>
      <c r="L47" s="679"/>
      <c r="M47" s="679"/>
      <c r="N47" s="679"/>
      <c r="O47" s="679"/>
      <c r="P47" s="679"/>
      <c r="Q47" s="679"/>
      <c r="R47" s="679"/>
      <c r="S47" s="679"/>
      <c r="T47" s="679"/>
      <c r="U47" s="679"/>
      <c r="V47" s="679"/>
    </row>
    <row r="48" spans="1:22" x14ac:dyDescent="0.2">
      <c r="A48" s="679"/>
      <c r="B48" s="679"/>
      <c r="C48" s="679"/>
      <c r="D48" s="679"/>
      <c r="E48" s="679"/>
      <c r="F48" s="679"/>
      <c r="G48" s="679"/>
      <c r="H48" s="679"/>
      <c r="I48" s="679"/>
      <c r="J48" s="679"/>
      <c r="K48" s="679"/>
      <c r="L48" s="679"/>
      <c r="M48" s="679"/>
      <c r="N48" s="679"/>
      <c r="O48" s="679"/>
      <c r="P48" s="679"/>
      <c r="Q48" s="679"/>
      <c r="R48" s="679"/>
      <c r="S48" s="679"/>
      <c r="T48" s="679"/>
      <c r="U48" s="679"/>
      <c r="V48" s="679"/>
    </row>
    <row r="49" spans="1:22" x14ac:dyDescent="0.2">
      <c r="A49" s="679"/>
      <c r="B49" s="679"/>
      <c r="C49" s="679"/>
      <c r="D49" s="679"/>
      <c r="E49" s="679"/>
      <c r="F49" s="679"/>
      <c r="G49" s="679"/>
      <c r="H49" s="679"/>
      <c r="I49" s="679"/>
      <c r="J49" s="679"/>
      <c r="K49" s="679"/>
      <c r="L49" s="679"/>
      <c r="M49" s="679"/>
      <c r="N49" s="679"/>
      <c r="O49" s="679"/>
      <c r="P49" s="679"/>
      <c r="Q49" s="679"/>
      <c r="R49" s="679"/>
      <c r="S49" s="679"/>
      <c r="T49" s="679"/>
      <c r="U49" s="679"/>
      <c r="V49" s="679"/>
    </row>
  </sheetData>
  <mergeCells count="16">
    <mergeCell ref="A3:J3"/>
    <mergeCell ref="A5:A11"/>
    <mergeCell ref="B5:B10"/>
    <mergeCell ref="C5:C10"/>
    <mergeCell ref="D5:F5"/>
    <mergeCell ref="G5:I5"/>
    <mergeCell ref="J5:J10"/>
    <mergeCell ref="D6:D10"/>
    <mergeCell ref="A37:J37"/>
    <mergeCell ref="E6:E10"/>
    <mergeCell ref="F6:F10"/>
    <mergeCell ref="G6:G10"/>
    <mergeCell ref="H6:H10"/>
    <mergeCell ref="I6:I10"/>
    <mergeCell ref="B11:C11"/>
    <mergeCell ref="D11:J11"/>
  </mergeCells>
  <hyperlinks>
    <hyperlink ref="A1" location="Índice!A1" display="Voltar ao índice" xr:uid="{B52928A4-4B30-4721-8E9A-64D6D0385438}"/>
  </hyperlinks>
  <pageMargins left="0.78740157480314965" right="0.78740157480314965" top="1.1811023622047243" bottom="0.78740157480314965" header="0" footer="0"/>
  <pageSetup paperSize="9" orientation="portrait" r:id="rId1"/>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FE5E61-CB8E-418A-826F-228933921EA7}">
  <dimension ref="A1:C18"/>
  <sheetViews>
    <sheetView workbookViewId="0">
      <selection activeCell="A2" sqref="A2"/>
    </sheetView>
  </sheetViews>
  <sheetFormatPr defaultRowHeight="12.75" x14ac:dyDescent="0.2"/>
  <cols>
    <col min="1" max="1" width="17.28515625" customWidth="1"/>
    <col min="2" max="2" width="37.7109375" customWidth="1"/>
  </cols>
  <sheetData>
    <row r="1" spans="1:3" ht="15" customHeight="1" x14ac:dyDescent="0.2">
      <c r="A1" s="2027" t="s">
        <v>1926</v>
      </c>
      <c r="B1" s="199"/>
      <c r="C1" s="199"/>
    </row>
    <row r="2" spans="1:3" ht="15" customHeight="1" x14ac:dyDescent="0.25">
      <c r="A2" s="1597" t="s">
        <v>1927</v>
      </c>
      <c r="B2" s="199"/>
      <c r="C2" s="199"/>
    </row>
    <row r="3" spans="1:3" ht="25.5" customHeight="1" x14ac:dyDescent="0.2">
      <c r="A3" s="2360" t="s">
        <v>1734</v>
      </c>
      <c r="B3" s="2360"/>
      <c r="C3" s="199"/>
    </row>
    <row r="4" spans="1:3" ht="13.5" x14ac:dyDescent="0.25">
      <c r="B4" s="1220" t="s">
        <v>618</v>
      </c>
      <c r="C4" s="199"/>
    </row>
    <row r="5" spans="1:3" ht="26.25" customHeight="1" x14ac:dyDescent="0.2">
      <c r="A5" s="2361" t="s">
        <v>1733</v>
      </c>
      <c r="B5" s="2361" t="s">
        <v>1732</v>
      </c>
      <c r="C5" s="199"/>
    </row>
    <row r="6" spans="1:3" x14ac:dyDescent="0.2">
      <c r="A6" s="2362"/>
      <c r="B6" s="2362"/>
      <c r="C6" s="199"/>
    </row>
    <row r="7" spans="1:3" ht="6" customHeight="1" x14ac:dyDescent="0.2">
      <c r="A7" s="199"/>
      <c r="B7" s="199"/>
      <c r="C7" s="199"/>
    </row>
    <row r="8" spans="1:3" ht="15" customHeight="1" x14ac:dyDescent="0.25">
      <c r="A8" s="1828" t="s">
        <v>586</v>
      </c>
      <c r="B8" s="1838">
        <v>70.900000000000006</v>
      </c>
      <c r="C8" s="199"/>
    </row>
    <row r="9" spans="1:3" ht="15" customHeight="1" x14ac:dyDescent="0.25">
      <c r="A9" s="1837" t="s">
        <v>292</v>
      </c>
      <c r="B9" s="1836">
        <v>68.400000000000006</v>
      </c>
      <c r="C9" s="199"/>
    </row>
    <row r="10" spans="1:3" ht="15" customHeight="1" x14ac:dyDescent="0.25">
      <c r="A10" s="1837" t="s">
        <v>585</v>
      </c>
      <c r="B10" s="1836">
        <v>66</v>
      </c>
      <c r="C10" s="199"/>
    </row>
    <row r="11" spans="1:3" ht="15" customHeight="1" x14ac:dyDescent="0.25">
      <c r="A11" s="1837" t="s">
        <v>291</v>
      </c>
      <c r="B11" s="1836">
        <v>63.8</v>
      </c>
      <c r="C11" s="199"/>
    </row>
    <row r="12" spans="1:3" ht="15" customHeight="1" x14ac:dyDescent="0.25">
      <c r="A12" s="1837" t="s">
        <v>290</v>
      </c>
      <c r="B12" s="1836">
        <v>61.9</v>
      </c>
      <c r="C12" s="199"/>
    </row>
    <row r="13" spans="1:3" ht="6" customHeight="1" thickBot="1" x14ac:dyDescent="0.25">
      <c r="A13" s="1835"/>
      <c r="B13" s="1835"/>
      <c r="C13" s="199"/>
    </row>
    <row r="14" spans="1:3" ht="6" customHeight="1" thickTop="1" x14ac:dyDescent="0.2">
      <c r="A14" s="199"/>
      <c r="B14" s="199"/>
      <c r="C14" s="199"/>
    </row>
    <row r="15" spans="1:3" ht="27" customHeight="1" x14ac:dyDescent="0.2">
      <c r="A15" s="2050" t="s">
        <v>1731</v>
      </c>
      <c r="B15" s="2050"/>
      <c r="C15" s="199"/>
    </row>
    <row r="16" spans="1:3" ht="13.5" x14ac:dyDescent="0.25">
      <c r="A16" s="1834" t="s">
        <v>1730</v>
      </c>
      <c r="B16" s="1834"/>
      <c r="C16" s="199"/>
    </row>
    <row r="17" spans="1:3" x14ac:dyDescent="0.2">
      <c r="A17" s="199"/>
      <c r="B17" s="199"/>
      <c r="C17" s="199"/>
    </row>
    <row r="18" spans="1:3" x14ac:dyDescent="0.2">
      <c r="A18" s="199"/>
      <c r="B18" s="199"/>
      <c r="C18" s="199"/>
    </row>
  </sheetData>
  <mergeCells count="4">
    <mergeCell ref="A3:B3"/>
    <mergeCell ref="B5:B6"/>
    <mergeCell ref="A5:A6"/>
    <mergeCell ref="A15:B15"/>
  </mergeCells>
  <hyperlinks>
    <hyperlink ref="A1" location="Índice!A1" display="Voltar ao índice" xr:uid="{3AB07FD2-D069-4A5F-B39A-32FC913BF928}"/>
  </hyperlinks>
  <pageMargins left="0.7" right="0.7" top="0.75" bottom="0.75" header="0.3" footer="0.3"/>
  <pageSetup paperSize="9" orientation="portrait" r:id="rId1"/>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75F261-82DC-4046-984B-D77B96635FFB}">
  <dimension ref="A1:L35"/>
  <sheetViews>
    <sheetView workbookViewId="0">
      <selection activeCell="A2" sqref="A2"/>
    </sheetView>
  </sheetViews>
  <sheetFormatPr defaultRowHeight="12.75" x14ac:dyDescent="0.2"/>
  <cols>
    <col min="1" max="1" width="36.7109375" customWidth="1"/>
    <col min="2" max="6" width="9.28515625" customWidth="1"/>
  </cols>
  <sheetData>
    <row r="1" spans="1:12" ht="15" customHeight="1" x14ac:dyDescent="0.2">
      <c r="A1" s="2027" t="s">
        <v>1926</v>
      </c>
      <c r="B1" s="199"/>
      <c r="C1" s="199"/>
      <c r="D1" s="199"/>
      <c r="E1" s="199"/>
      <c r="F1" s="199"/>
      <c r="G1" s="199"/>
    </row>
    <row r="2" spans="1:12" ht="15" customHeight="1" x14ac:dyDescent="0.25">
      <c r="A2" s="1597" t="s">
        <v>1735</v>
      </c>
      <c r="B2" s="199"/>
      <c r="C2" s="199"/>
      <c r="D2" s="199"/>
      <c r="E2" s="199"/>
      <c r="F2" s="199"/>
      <c r="G2" s="199"/>
    </row>
    <row r="3" spans="1:12" ht="15" customHeight="1" x14ac:dyDescent="0.2">
      <c r="A3" s="2360" t="s">
        <v>1756</v>
      </c>
      <c r="B3" s="2360"/>
      <c r="C3" s="2360"/>
      <c r="D3" s="2360"/>
      <c r="E3" s="2360"/>
      <c r="F3" s="2360"/>
      <c r="G3" s="199"/>
    </row>
    <row r="4" spans="1:12" ht="14.25" x14ac:dyDescent="0.2">
      <c r="A4" s="1857"/>
      <c r="B4" s="1856"/>
      <c r="C4" s="1856"/>
      <c r="D4" s="1855"/>
      <c r="F4" s="1854" t="s">
        <v>1692</v>
      </c>
      <c r="G4" s="199"/>
    </row>
    <row r="5" spans="1:12" ht="18" customHeight="1" x14ac:dyDescent="0.2">
      <c r="A5" s="1614" t="s">
        <v>1742</v>
      </c>
      <c r="B5" s="1614">
        <v>2020</v>
      </c>
      <c r="C5" s="1614">
        <v>2019</v>
      </c>
      <c r="D5" s="1614" t="s">
        <v>1755</v>
      </c>
      <c r="E5" s="1614">
        <v>2017</v>
      </c>
      <c r="F5" s="1614">
        <v>2016</v>
      </c>
      <c r="G5" s="199"/>
    </row>
    <row r="6" spans="1:12" ht="6.75" customHeight="1" x14ac:dyDescent="0.2">
      <c r="A6" s="1852"/>
      <c r="B6" s="1852"/>
      <c r="C6" s="1852"/>
      <c r="D6" s="1853"/>
      <c r="E6" s="1852"/>
      <c r="F6" s="1852"/>
      <c r="G6" s="199"/>
    </row>
    <row r="7" spans="1:12" ht="15" customHeight="1" x14ac:dyDescent="0.25">
      <c r="A7" s="1851" t="s">
        <v>0</v>
      </c>
      <c r="B7" s="1850">
        <v>4247.9129999999996</v>
      </c>
      <c r="C7" s="1850">
        <v>4067.2890000000002</v>
      </c>
      <c r="D7" s="1850">
        <v>3881.5369999999998</v>
      </c>
      <c r="E7" s="1850">
        <v>3736.0309999999999</v>
      </c>
      <c r="F7" s="1850">
        <v>3514.241</v>
      </c>
      <c r="G7" s="199"/>
      <c r="H7" s="1849"/>
      <c r="I7" s="1849"/>
      <c r="J7" s="1849"/>
      <c r="K7" s="1849"/>
      <c r="L7" s="1849"/>
    </row>
    <row r="8" spans="1:12" ht="6.75" customHeight="1" x14ac:dyDescent="0.2">
      <c r="A8" s="1848"/>
      <c r="B8" s="1847"/>
      <c r="C8" s="1847"/>
      <c r="D8" s="1847"/>
      <c r="E8" s="1847"/>
      <c r="F8" s="1847"/>
      <c r="G8" s="199"/>
    </row>
    <row r="9" spans="1:12" ht="15" customHeight="1" x14ac:dyDescent="0.2">
      <c r="A9" s="1845" t="s">
        <v>1741</v>
      </c>
      <c r="B9" s="1846">
        <v>408.22300000000001</v>
      </c>
      <c r="C9" s="1846">
        <v>424.11599999999999</v>
      </c>
      <c r="D9" s="1846">
        <v>464.24200000000002</v>
      </c>
      <c r="E9" s="1846">
        <v>519.20299999999997</v>
      </c>
      <c r="F9" s="1846">
        <v>500.685</v>
      </c>
      <c r="G9" s="199"/>
    </row>
    <row r="10" spans="1:12" ht="15" customHeight="1" x14ac:dyDescent="0.2">
      <c r="A10" s="1845" t="s">
        <v>1740</v>
      </c>
      <c r="B10" s="1844">
        <v>1704.886</v>
      </c>
      <c r="C10" s="1844">
        <v>1620.008</v>
      </c>
      <c r="D10" s="1844">
        <v>1619.328</v>
      </c>
      <c r="E10" s="1844">
        <v>1542.1959999999999</v>
      </c>
      <c r="F10" s="1844">
        <v>1444.4480000000001</v>
      </c>
      <c r="G10" s="199"/>
    </row>
    <row r="11" spans="1:12" ht="15" customHeight="1" x14ac:dyDescent="0.2">
      <c r="A11" s="1845" t="s">
        <v>1739</v>
      </c>
      <c r="B11" s="1844">
        <v>2134.8040000000001</v>
      </c>
      <c r="C11" s="1844">
        <v>2023.165</v>
      </c>
      <c r="D11" s="1844">
        <v>1797.9670000000001</v>
      </c>
      <c r="E11" s="1844">
        <v>1674.6320000000001</v>
      </c>
      <c r="F11" s="1844">
        <v>1569.1079999999999</v>
      </c>
      <c r="G11" s="199"/>
    </row>
    <row r="12" spans="1:12" ht="6.75" customHeight="1" thickBot="1" x14ac:dyDescent="0.25">
      <c r="A12" s="1843"/>
      <c r="B12" s="1843"/>
      <c r="C12" s="1843"/>
      <c r="D12" s="1843"/>
      <c r="E12" s="1843"/>
      <c r="F12" s="1843"/>
      <c r="G12" s="199"/>
    </row>
    <row r="13" spans="1:12" ht="14.25" thickTop="1" x14ac:dyDescent="0.25">
      <c r="A13" s="1842" t="s">
        <v>1738</v>
      </c>
      <c r="B13" s="1840"/>
      <c r="C13" s="1840"/>
      <c r="D13" s="1839"/>
      <c r="E13" s="1839"/>
      <c r="F13" s="1839"/>
      <c r="G13" s="199"/>
    </row>
    <row r="14" spans="1:12" ht="13.5" x14ac:dyDescent="0.25">
      <c r="A14" s="1841" t="s">
        <v>1737</v>
      </c>
      <c r="B14" s="1840"/>
      <c r="C14" s="1840"/>
      <c r="D14" s="1839"/>
      <c r="E14" s="1839"/>
      <c r="F14" s="1839"/>
      <c r="G14" s="199"/>
    </row>
    <row r="15" spans="1:12" ht="40.5" customHeight="1" x14ac:dyDescent="0.25">
      <c r="A15" s="2364" t="s">
        <v>1736</v>
      </c>
      <c r="B15" s="2364"/>
      <c r="C15" s="2364"/>
      <c r="D15" s="2364"/>
      <c r="E15" s="2364"/>
      <c r="F15" s="2364"/>
      <c r="G15" s="199"/>
    </row>
    <row r="16" spans="1:12" ht="13.5" x14ac:dyDescent="0.25">
      <c r="A16" s="2365" t="s">
        <v>1633</v>
      </c>
      <c r="B16" s="2365"/>
      <c r="C16" s="2365"/>
      <c r="D16" s="2365"/>
      <c r="E16" s="2365"/>
      <c r="F16" s="199"/>
      <c r="G16" s="199"/>
    </row>
    <row r="17" spans="1:7" x14ac:dyDescent="0.2">
      <c r="A17" s="199"/>
      <c r="B17" s="199"/>
      <c r="C17" s="199"/>
      <c r="D17" s="199"/>
      <c r="E17" s="199"/>
      <c r="F17" s="199"/>
      <c r="G17" s="199"/>
    </row>
    <row r="18" spans="1:7" ht="15" customHeight="1" x14ac:dyDescent="0.2">
      <c r="A18" s="199"/>
      <c r="B18" s="199"/>
      <c r="C18" s="199"/>
      <c r="D18" s="199"/>
      <c r="E18" s="199"/>
      <c r="F18" s="199"/>
      <c r="G18" s="199"/>
    </row>
    <row r="19" spans="1:7" ht="12" customHeight="1" x14ac:dyDescent="0.2">
      <c r="A19" s="2363"/>
      <c r="B19" s="2363"/>
      <c r="C19" s="2363"/>
      <c r="D19" s="2363"/>
      <c r="E19" s="2363"/>
      <c r="F19" s="199"/>
      <c r="G19" s="199"/>
    </row>
    <row r="20" spans="1:7" ht="12" customHeight="1" x14ac:dyDescent="0.2">
      <c r="A20" s="199"/>
      <c r="B20" s="199"/>
      <c r="C20" s="199"/>
      <c r="D20" s="199"/>
      <c r="E20" s="199"/>
      <c r="F20" s="199"/>
      <c r="G20" s="199"/>
    </row>
    <row r="21" spans="1:7" x14ac:dyDescent="0.2">
      <c r="A21" s="199"/>
      <c r="B21" s="199"/>
      <c r="C21" s="199"/>
      <c r="D21" s="199"/>
      <c r="E21" s="199"/>
      <c r="F21" s="199"/>
      <c r="G21" s="199"/>
    </row>
    <row r="22" spans="1:7" x14ac:dyDescent="0.2">
      <c r="A22" s="199"/>
      <c r="B22" s="199"/>
      <c r="C22" s="199"/>
      <c r="D22" s="199"/>
      <c r="E22" s="199"/>
      <c r="F22" s="199"/>
      <c r="G22" s="199"/>
    </row>
    <row r="23" spans="1:7" x14ac:dyDescent="0.2">
      <c r="A23" s="199"/>
      <c r="B23" s="199"/>
      <c r="C23" s="199"/>
      <c r="D23" s="199"/>
      <c r="E23" s="199"/>
      <c r="F23" s="199"/>
      <c r="G23" s="199"/>
    </row>
    <row r="24" spans="1:7" x14ac:dyDescent="0.2">
      <c r="A24" s="199"/>
      <c r="B24" s="199"/>
      <c r="C24" s="199"/>
      <c r="D24" s="199"/>
      <c r="E24" s="199"/>
      <c r="F24" s="199"/>
      <c r="G24" s="199"/>
    </row>
    <row r="25" spans="1:7" x14ac:dyDescent="0.2">
      <c r="A25" s="199"/>
      <c r="B25" s="199"/>
      <c r="C25" s="199"/>
      <c r="D25" s="199"/>
      <c r="E25" s="199"/>
      <c r="F25" s="199"/>
      <c r="G25" s="199"/>
    </row>
    <row r="26" spans="1:7" x14ac:dyDescent="0.2">
      <c r="A26" s="199"/>
      <c r="B26" s="199"/>
      <c r="C26" s="199"/>
      <c r="D26" s="199"/>
      <c r="E26" s="199"/>
      <c r="F26" s="199"/>
      <c r="G26" s="199"/>
    </row>
    <row r="27" spans="1:7" x14ac:dyDescent="0.2">
      <c r="A27" s="199"/>
      <c r="B27" s="199"/>
      <c r="C27" s="199"/>
      <c r="D27" s="199"/>
      <c r="E27" s="199"/>
      <c r="F27" s="199"/>
      <c r="G27" s="199"/>
    </row>
    <row r="28" spans="1:7" x14ac:dyDescent="0.2">
      <c r="A28" s="199"/>
      <c r="B28" s="199"/>
      <c r="C28" s="199"/>
      <c r="D28" s="199"/>
      <c r="E28" s="199"/>
      <c r="F28" s="199"/>
      <c r="G28" s="199"/>
    </row>
    <row r="29" spans="1:7" x14ac:dyDescent="0.2">
      <c r="A29" s="199"/>
      <c r="B29" s="199"/>
      <c r="C29" s="199"/>
      <c r="D29" s="199"/>
      <c r="E29" s="199"/>
      <c r="F29" s="199"/>
      <c r="G29" s="199"/>
    </row>
    <row r="30" spans="1:7" x14ac:dyDescent="0.2">
      <c r="A30" s="199"/>
      <c r="B30" s="199"/>
      <c r="C30" s="199"/>
      <c r="D30" s="199"/>
      <c r="E30" s="199"/>
      <c r="F30" s="199"/>
      <c r="G30" s="199"/>
    </row>
    <row r="31" spans="1:7" x14ac:dyDescent="0.2">
      <c r="A31" s="199"/>
      <c r="B31" s="199"/>
      <c r="C31" s="199"/>
      <c r="D31" s="199"/>
      <c r="E31" s="199"/>
      <c r="F31" s="199"/>
      <c r="G31" s="199"/>
    </row>
    <row r="32" spans="1:7" x14ac:dyDescent="0.2">
      <c r="A32" s="199"/>
      <c r="B32" s="199"/>
      <c r="C32" s="199"/>
      <c r="D32" s="199"/>
      <c r="E32" s="199"/>
      <c r="F32" s="199"/>
      <c r="G32" s="199"/>
    </row>
    <row r="33" spans="1:7" x14ac:dyDescent="0.2">
      <c r="A33" s="199"/>
      <c r="B33" s="199"/>
      <c r="C33" s="199"/>
      <c r="D33" s="199"/>
      <c r="E33" s="199"/>
      <c r="F33" s="199"/>
      <c r="G33" s="199"/>
    </row>
    <row r="34" spans="1:7" x14ac:dyDescent="0.2">
      <c r="A34" s="199"/>
      <c r="B34" s="199"/>
      <c r="C34" s="199"/>
      <c r="D34" s="199"/>
      <c r="E34" s="199"/>
      <c r="F34" s="199"/>
      <c r="G34" s="199"/>
    </row>
    <row r="35" spans="1:7" x14ac:dyDescent="0.2">
      <c r="G35" s="199"/>
    </row>
  </sheetData>
  <mergeCells count="4">
    <mergeCell ref="A19:E19"/>
    <mergeCell ref="A3:F3"/>
    <mergeCell ref="A15:F15"/>
    <mergeCell ref="A16:E16"/>
  </mergeCells>
  <hyperlinks>
    <hyperlink ref="A1" location="Índice!A1" display="Voltar ao índice" xr:uid="{4EBE5AF4-2064-4CAD-A141-DB0213249C6C}"/>
  </hyperlinks>
  <pageMargins left="0.7" right="0.7" top="0.75" bottom="0.75" header="0.3" footer="0.3"/>
  <pageSetup paperSize="9" orientation="portrait" r:id="rId1"/>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D2671B-CBF2-4861-BB13-13B5E6AD567A}">
  <dimension ref="A1:L22"/>
  <sheetViews>
    <sheetView workbookViewId="0">
      <selection activeCell="A2" sqref="A2"/>
    </sheetView>
  </sheetViews>
  <sheetFormatPr defaultRowHeight="12.75" x14ac:dyDescent="0.2"/>
  <cols>
    <col min="1" max="1" width="36.7109375" customWidth="1"/>
    <col min="2" max="6" width="9.28515625" customWidth="1"/>
  </cols>
  <sheetData>
    <row r="1" spans="1:12" ht="15" customHeight="1" x14ac:dyDescent="0.2">
      <c r="A1" s="2027" t="s">
        <v>1926</v>
      </c>
      <c r="B1" s="199"/>
      <c r="C1" s="199"/>
      <c r="D1" s="199"/>
      <c r="E1" s="199"/>
      <c r="F1" s="199"/>
      <c r="G1" s="199"/>
    </row>
    <row r="2" spans="1:12" ht="15" customHeight="1" x14ac:dyDescent="0.25">
      <c r="A2" s="1597" t="s">
        <v>1743</v>
      </c>
      <c r="B2" s="199"/>
      <c r="C2" s="199"/>
      <c r="D2" s="199"/>
      <c r="E2" s="199"/>
      <c r="F2" s="199"/>
      <c r="G2" s="199"/>
    </row>
    <row r="3" spans="1:12" ht="15" customHeight="1" x14ac:dyDescent="0.2">
      <c r="A3" s="2360" t="s">
        <v>1758</v>
      </c>
      <c r="B3" s="2360"/>
      <c r="C3" s="2360"/>
      <c r="D3" s="2360"/>
      <c r="E3" s="2360"/>
      <c r="F3" s="2360"/>
      <c r="G3" s="199"/>
    </row>
    <row r="4" spans="1:12" ht="14.25" x14ac:dyDescent="0.2">
      <c r="A4" s="1857"/>
      <c r="B4" s="1856"/>
      <c r="C4" s="1856"/>
      <c r="D4" s="1855"/>
      <c r="F4" s="1854" t="s">
        <v>593</v>
      </c>
      <c r="G4" s="199"/>
    </row>
    <row r="5" spans="1:12" ht="18" customHeight="1" x14ac:dyDescent="0.2">
      <c r="A5" s="1614" t="s">
        <v>1742</v>
      </c>
      <c r="B5" s="1614">
        <v>2020</v>
      </c>
      <c r="C5" s="1614">
        <v>2019</v>
      </c>
      <c r="D5" s="1614" t="s">
        <v>1757</v>
      </c>
      <c r="E5" s="1614">
        <v>2017</v>
      </c>
      <c r="F5" s="1614">
        <v>2016</v>
      </c>
      <c r="G5" s="199"/>
    </row>
    <row r="6" spans="1:12" ht="6.75" customHeight="1" x14ac:dyDescent="0.2">
      <c r="A6" s="1852"/>
      <c r="B6" s="1852"/>
      <c r="C6" s="1852"/>
      <c r="D6" s="1853"/>
      <c r="E6" s="1852"/>
      <c r="F6" s="1852"/>
      <c r="G6" s="199"/>
    </row>
    <row r="7" spans="1:12" ht="15" customHeight="1" x14ac:dyDescent="0.25">
      <c r="A7" s="1851" t="s">
        <v>0</v>
      </c>
      <c r="B7" s="1850">
        <v>1730972.7109999999</v>
      </c>
      <c r="C7" s="1850">
        <v>1648726.3430000001</v>
      </c>
      <c r="D7" s="1850">
        <v>1582495.1370000001</v>
      </c>
      <c r="E7" s="1850">
        <v>1698322.939</v>
      </c>
      <c r="F7" s="1850">
        <v>1683259.2390000001</v>
      </c>
      <c r="G7" s="199"/>
      <c r="H7" s="1849"/>
      <c r="I7" s="1849"/>
      <c r="J7" s="1849"/>
      <c r="K7" s="1849"/>
      <c r="L7" s="1849"/>
    </row>
    <row r="8" spans="1:12" ht="6.75" customHeight="1" x14ac:dyDescent="0.2">
      <c r="A8" s="1848"/>
      <c r="B8" s="1847"/>
      <c r="C8" s="1847"/>
      <c r="D8" s="1847"/>
      <c r="E8" s="1847"/>
      <c r="F8" s="1847"/>
      <c r="G8" s="199"/>
    </row>
    <row r="9" spans="1:12" ht="15" customHeight="1" x14ac:dyDescent="0.2">
      <c r="A9" s="1845" t="s">
        <v>1747</v>
      </c>
      <c r="B9" s="1846">
        <v>93252.754000000001</v>
      </c>
      <c r="C9" s="1846">
        <v>99939.67</v>
      </c>
      <c r="D9" s="1846">
        <v>108697.79300000001</v>
      </c>
      <c r="E9" s="1846">
        <v>132182.85800000001</v>
      </c>
      <c r="F9" s="1846">
        <v>141149.367</v>
      </c>
      <c r="G9" s="199"/>
    </row>
    <row r="10" spans="1:12" ht="15" customHeight="1" x14ac:dyDescent="0.2">
      <c r="A10" s="1845" t="s">
        <v>1746</v>
      </c>
      <c r="B10" s="1844">
        <v>545365.62199999997</v>
      </c>
      <c r="C10" s="1844">
        <v>509949.78700000001</v>
      </c>
      <c r="D10" s="1844">
        <v>518827.78600000002</v>
      </c>
      <c r="E10" s="1844">
        <v>560309.02500000002</v>
      </c>
      <c r="F10" s="1844">
        <v>537264.00100000005</v>
      </c>
      <c r="G10" s="199"/>
      <c r="H10" s="1849"/>
    </row>
    <row r="11" spans="1:12" ht="15" customHeight="1" x14ac:dyDescent="0.2">
      <c r="A11" s="1845" t="s">
        <v>1745</v>
      </c>
      <c r="B11" s="1844">
        <v>1092354.3359999999</v>
      </c>
      <c r="C11" s="1844">
        <v>1038836.8860000001</v>
      </c>
      <c r="D11" s="1844">
        <v>954969.55799999996</v>
      </c>
      <c r="E11" s="1844">
        <v>1005831.056</v>
      </c>
      <c r="F11" s="1844">
        <v>1004845.871</v>
      </c>
      <c r="G11" s="199"/>
    </row>
    <row r="12" spans="1:12" ht="6.75" customHeight="1" thickBot="1" x14ac:dyDescent="0.25">
      <c r="A12" s="1843"/>
      <c r="B12" s="1843"/>
      <c r="C12" s="1843"/>
      <c r="D12" s="1843"/>
      <c r="E12" s="1843"/>
      <c r="F12" s="1843"/>
      <c r="G12" s="199"/>
    </row>
    <row r="13" spans="1:12" ht="17.25" customHeight="1" thickTop="1" x14ac:dyDescent="0.25">
      <c r="A13" s="1842" t="s">
        <v>1738</v>
      </c>
      <c r="B13" s="1840"/>
      <c r="C13" s="1840"/>
      <c r="D13" s="1839"/>
      <c r="E13" s="1839"/>
      <c r="F13" s="1839"/>
      <c r="G13" s="199"/>
    </row>
    <row r="14" spans="1:12" ht="13.5" x14ac:dyDescent="0.25">
      <c r="A14" s="1841" t="s">
        <v>1737</v>
      </c>
      <c r="B14" s="1840"/>
      <c r="C14" s="1840"/>
      <c r="D14" s="1839"/>
      <c r="E14" s="1839"/>
      <c r="F14" s="1839"/>
      <c r="G14" s="199"/>
    </row>
    <row r="15" spans="1:12" ht="64.5" customHeight="1" x14ac:dyDescent="0.25">
      <c r="A15" s="2364" t="s">
        <v>1744</v>
      </c>
      <c r="B15" s="2366"/>
      <c r="C15" s="2366"/>
      <c r="D15" s="2366"/>
      <c r="E15" s="2366"/>
      <c r="F15" s="2366"/>
      <c r="G15" s="199"/>
    </row>
    <row r="16" spans="1:12" ht="13.5" x14ac:dyDescent="0.25">
      <c r="A16" s="1858" t="s">
        <v>1633</v>
      </c>
      <c r="B16" s="199"/>
      <c r="C16" s="199"/>
      <c r="D16" s="199"/>
      <c r="E16" s="199"/>
      <c r="F16" s="199"/>
      <c r="G16" s="199"/>
    </row>
    <row r="17" spans="1:7" x14ac:dyDescent="0.2">
      <c r="A17" s="199"/>
      <c r="B17" s="199"/>
      <c r="C17" s="199"/>
      <c r="D17" s="199"/>
      <c r="E17" s="199"/>
      <c r="F17" s="199"/>
      <c r="G17" s="199"/>
    </row>
    <row r="18" spans="1:7" x14ac:dyDescent="0.2">
      <c r="A18" s="199"/>
      <c r="B18" s="199"/>
      <c r="C18" s="199"/>
      <c r="D18" s="199"/>
      <c r="E18" s="199"/>
      <c r="F18" s="199"/>
      <c r="G18" s="199"/>
    </row>
    <row r="19" spans="1:7" x14ac:dyDescent="0.2">
      <c r="A19" s="199"/>
      <c r="B19" s="199"/>
      <c r="C19" s="199"/>
      <c r="D19" s="199"/>
      <c r="E19" s="199"/>
      <c r="F19" s="199"/>
      <c r="G19" s="199"/>
    </row>
    <row r="20" spans="1:7" x14ac:dyDescent="0.2">
      <c r="A20" s="199"/>
      <c r="B20" s="199"/>
      <c r="C20" s="199"/>
      <c r="D20" s="199"/>
      <c r="E20" s="199"/>
      <c r="F20" s="199"/>
      <c r="G20" s="199"/>
    </row>
    <row r="21" spans="1:7" x14ac:dyDescent="0.2">
      <c r="A21" s="199"/>
      <c r="B21" s="199"/>
      <c r="C21" s="199"/>
      <c r="D21" s="199"/>
      <c r="E21" s="199"/>
      <c r="F21" s="199"/>
      <c r="G21" s="199"/>
    </row>
    <row r="22" spans="1:7" x14ac:dyDescent="0.2">
      <c r="A22" s="199"/>
      <c r="B22" s="199"/>
      <c r="C22" s="199"/>
      <c r="D22" s="199"/>
      <c r="E22" s="199"/>
      <c r="F22" s="199"/>
    </row>
  </sheetData>
  <mergeCells count="2">
    <mergeCell ref="A3:F3"/>
    <mergeCell ref="A15:F15"/>
  </mergeCells>
  <hyperlinks>
    <hyperlink ref="A1" location="Índice!A1" display="Voltar ao índice" xr:uid="{D55DDBFC-8941-46F7-9287-2ADDCA548DFB}"/>
  </hyperlinks>
  <pageMargins left="0.7" right="0.7" top="0.75" bottom="0.75" header="0.3" footer="0.3"/>
  <pageSetup paperSize="9" orientation="portrait" r:id="rId1"/>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D9D86B-013D-4FC4-BC42-A22B9DD1B954}">
  <sheetPr>
    <pageSetUpPr fitToPage="1"/>
  </sheetPr>
  <dimension ref="A1:N576"/>
  <sheetViews>
    <sheetView showGridLines="0" workbookViewId="0">
      <selection activeCell="A4" sqref="A4"/>
    </sheetView>
  </sheetViews>
  <sheetFormatPr defaultColWidth="23" defaultRowHeight="9" x14ac:dyDescent="0.15"/>
  <cols>
    <col min="1" max="1" width="42.7109375" style="1862" customWidth="1"/>
    <col min="2" max="4" width="16.7109375" style="1862" customWidth="1"/>
    <col min="5" max="16384" width="23" style="1862"/>
  </cols>
  <sheetData>
    <row r="1" spans="1:14" s="1886" customFormat="1" ht="15" customHeight="1" x14ac:dyDescent="0.2">
      <c r="A1" s="2027" t="s">
        <v>1926</v>
      </c>
      <c r="B1" s="1888"/>
      <c r="C1" s="1888"/>
      <c r="D1" s="1888"/>
      <c r="E1" s="1888"/>
      <c r="F1" s="1888"/>
    </row>
    <row r="2" spans="1:14" ht="15" customHeight="1" x14ac:dyDescent="0.2">
      <c r="A2" s="2367" t="s">
        <v>1782</v>
      </c>
      <c r="B2" s="2367"/>
      <c r="C2" s="2367"/>
      <c r="D2" s="2367"/>
      <c r="E2" s="2367"/>
      <c r="F2" s="1889"/>
    </row>
    <row r="3" spans="1:14" s="1886" customFormat="1" ht="19.5" customHeight="1" x14ac:dyDescent="0.15">
      <c r="A3" s="2368" t="s">
        <v>1887</v>
      </c>
      <c r="B3" s="2368"/>
      <c r="C3" s="2368"/>
      <c r="D3" s="2368"/>
      <c r="E3" s="2368"/>
      <c r="F3" s="2368"/>
      <c r="G3" s="1888"/>
      <c r="H3" s="1888"/>
      <c r="I3" s="1888"/>
      <c r="J3" s="1888"/>
      <c r="K3" s="1887"/>
      <c r="L3" s="1887"/>
      <c r="M3" s="1887"/>
      <c r="N3" s="1887"/>
    </row>
    <row r="4" spans="1:14" s="1" customFormat="1" ht="12.95" customHeight="1" x14ac:dyDescent="0.25">
      <c r="A4" s="895"/>
      <c r="B4" s="895"/>
      <c r="C4" s="895"/>
      <c r="D4" s="888"/>
      <c r="E4" s="1885"/>
      <c r="F4" s="1884" t="s">
        <v>1781</v>
      </c>
      <c r="I4" s="1873"/>
      <c r="L4" s="1883"/>
    </row>
    <row r="5" spans="1:14" s="1" customFormat="1" ht="18" customHeight="1" x14ac:dyDescent="0.25">
      <c r="A5" s="2009" t="s">
        <v>1780</v>
      </c>
      <c r="B5" s="2001" t="s">
        <v>1885</v>
      </c>
      <c r="C5" s="2315">
        <v>2019</v>
      </c>
      <c r="D5" s="2315"/>
      <c r="E5" s="2315"/>
      <c r="F5" s="2315"/>
      <c r="G5" s="2"/>
      <c r="H5" s="2"/>
      <c r="I5" s="1881"/>
      <c r="J5" s="1881"/>
      <c r="K5" s="1881"/>
      <c r="L5" s="1881"/>
      <c r="M5" s="1881"/>
      <c r="N5" s="1881"/>
    </row>
    <row r="6" spans="1:14" s="1" customFormat="1" ht="18" customHeight="1" x14ac:dyDescent="0.25">
      <c r="A6" s="2010"/>
      <c r="B6" s="2002" t="s">
        <v>1776</v>
      </c>
      <c r="C6" s="2315" t="s">
        <v>1776</v>
      </c>
      <c r="D6" s="2315"/>
      <c r="E6" s="2315"/>
      <c r="F6" s="2315"/>
      <c r="G6" s="1882"/>
      <c r="H6" s="2"/>
      <c r="I6" s="2"/>
      <c r="J6" s="2"/>
      <c r="K6" s="1881"/>
      <c r="L6" s="1881"/>
      <c r="M6" s="1881"/>
      <c r="N6" s="1881"/>
    </row>
    <row r="7" spans="1:14" s="1" customFormat="1" ht="20.100000000000001" customHeight="1" x14ac:dyDescent="0.25">
      <c r="A7" s="2007"/>
      <c r="B7" s="2003" t="s">
        <v>0</v>
      </c>
      <c r="C7" s="2003" t="s">
        <v>0</v>
      </c>
      <c r="D7" s="2003" t="s">
        <v>1779</v>
      </c>
      <c r="E7" s="2003" t="s">
        <v>1778</v>
      </c>
      <c r="F7" s="2003" t="s">
        <v>1777</v>
      </c>
      <c r="G7" s="2"/>
      <c r="H7" s="2"/>
      <c r="I7" s="2"/>
      <c r="J7" s="2"/>
      <c r="K7" s="2"/>
      <c r="L7" s="2"/>
      <c r="M7" s="2"/>
      <c r="N7" s="2"/>
    </row>
    <row r="8" spans="1:14" s="1" customFormat="1" ht="14.1" customHeight="1" x14ac:dyDescent="0.25">
      <c r="A8" s="2007"/>
      <c r="B8" s="2007"/>
      <c r="C8" s="2007"/>
      <c r="D8" s="2008"/>
      <c r="E8" s="2008" t="s">
        <v>1886</v>
      </c>
      <c r="F8" s="2008" t="s">
        <v>1776</v>
      </c>
      <c r="G8" s="2"/>
      <c r="H8" s="2"/>
      <c r="I8" s="2"/>
      <c r="J8" s="2"/>
      <c r="K8" s="2"/>
      <c r="L8" s="2"/>
      <c r="M8" s="2"/>
      <c r="N8" s="2"/>
    </row>
    <row r="9" spans="1:14" s="1" customFormat="1" ht="14.1" customHeight="1" x14ac:dyDescent="0.25">
      <c r="A9" s="2004" t="s">
        <v>1775</v>
      </c>
      <c r="B9" s="2005"/>
      <c r="C9" s="2005"/>
      <c r="D9" s="2006"/>
      <c r="E9" s="2006"/>
      <c r="F9" s="2006"/>
      <c r="G9" s="2"/>
      <c r="H9" s="2"/>
      <c r="I9" s="2"/>
      <c r="J9" s="2"/>
      <c r="K9" s="2"/>
      <c r="L9" s="2"/>
      <c r="M9" s="2"/>
      <c r="N9" s="2"/>
    </row>
    <row r="10" spans="1:14" s="1" customFormat="1" ht="14.25" customHeight="1" x14ac:dyDescent="0.25">
      <c r="A10" s="888"/>
      <c r="B10" s="888"/>
      <c r="C10" s="888"/>
      <c r="D10" s="888"/>
      <c r="E10" s="888"/>
      <c r="F10" s="888"/>
    </row>
    <row r="11" spans="1:14" s="8" customFormat="1" ht="14.25" customHeight="1" x14ac:dyDescent="0.25">
      <c r="A11" s="890" t="s">
        <v>1774</v>
      </c>
      <c r="B11" s="1877">
        <v>72852767</v>
      </c>
      <c r="C11" s="1877">
        <v>66527550</v>
      </c>
      <c r="D11" s="1875">
        <v>41767965</v>
      </c>
      <c r="E11" s="1877">
        <v>24270580</v>
      </c>
      <c r="F11" s="1877">
        <v>489004.99999999994</v>
      </c>
      <c r="G11" s="1876"/>
      <c r="H11" s="1875"/>
      <c r="I11" s="1875"/>
      <c r="J11" s="880"/>
      <c r="K11" s="1879"/>
      <c r="L11" s="1880"/>
      <c r="M11" s="1880"/>
      <c r="N11" s="1879"/>
    </row>
    <row r="12" spans="1:14" s="8" customFormat="1" ht="14.25" customHeight="1" x14ac:dyDescent="0.25">
      <c r="A12" s="888"/>
      <c r="B12" s="1878"/>
      <c r="C12" s="1878"/>
      <c r="D12" s="1875"/>
      <c r="E12" s="1878"/>
      <c r="F12" s="1878"/>
      <c r="G12" s="1874"/>
      <c r="H12" s="1875"/>
      <c r="I12" s="1875"/>
      <c r="J12" s="880"/>
      <c r="K12" s="1879"/>
      <c r="L12" s="1880"/>
      <c r="M12" s="1880"/>
      <c r="N12" s="1879"/>
    </row>
    <row r="13" spans="1:14" s="8" customFormat="1" ht="14.25" customHeight="1" x14ac:dyDescent="0.25">
      <c r="A13" s="888" t="s">
        <v>1773</v>
      </c>
      <c r="B13" s="1878">
        <v>803040</v>
      </c>
      <c r="C13" s="1878">
        <v>779741</v>
      </c>
      <c r="D13" s="1866">
        <v>126757</v>
      </c>
      <c r="E13" s="1878">
        <v>639654</v>
      </c>
      <c r="F13" s="1878">
        <v>13330</v>
      </c>
      <c r="G13" s="1874"/>
      <c r="H13" s="1875"/>
      <c r="I13" s="1875"/>
      <c r="J13" s="880"/>
      <c r="K13" s="1879"/>
      <c r="L13" s="1880"/>
      <c r="M13" s="1880"/>
      <c r="N13" s="1879"/>
    </row>
    <row r="14" spans="1:14" s="1" customFormat="1" ht="14.25" customHeight="1" x14ac:dyDescent="0.25">
      <c r="A14" s="888" t="s">
        <v>1772</v>
      </c>
      <c r="B14" s="1866">
        <v>213772.99999999997</v>
      </c>
      <c r="C14" s="1878">
        <v>200145</v>
      </c>
      <c r="D14" s="1866">
        <v>60526</v>
      </c>
      <c r="E14" s="1878">
        <v>127408.00000000001</v>
      </c>
      <c r="F14" s="1878">
        <v>12211</v>
      </c>
      <c r="G14" s="1874"/>
      <c r="H14" s="1875"/>
      <c r="I14" s="1875"/>
      <c r="J14" s="880"/>
      <c r="K14" s="1865"/>
      <c r="L14" s="1873"/>
      <c r="M14" s="1873"/>
      <c r="N14" s="1865"/>
    </row>
    <row r="15" spans="1:14" s="1" customFormat="1" ht="14.25" customHeight="1" x14ac:dyDescent="0.25">
      <c r="A15" s="888"/>
      <c r="B15" s="1878"/>
      <c r="C15" s="1878"/>
      <c r="D15" s="1875"/>
      <c r="E15" s="1878"/>
      <c r="F15" s="1878"/>
      <c r="G15" s="1874"/>
      <c r="H15" s="1875"/>
      <c r="I15" s="1875"/>
      <c r="J15" s="880"/>
      <c r="K15" s="1865"/>
      <c r="L15" s="1873"/>
      <c r="M15" s="1873"/>
      <c r="N15" s="1865"/>
    </row>
    <row r="16" spans="1:14" s="1" customFormat="1" ht="14.25" customHeight="1" x14ac:dyDescent="0.25">
      <c r="A16" s="890" t="s">
        <v>1771</v>
      </c>
      <c r="B16" s="1875">
        <v>66377763.000000007</v>
      </c>
      <c r="C16" s="1877">
        <v>61927468</v>
      </c>
      <c r="D16" s="1875">
        <v>40727513.999999993</v>
      </c>
      <c r="E16" s="1877">
        <v>20770654.000000004</v>
      </c>
      <c r="F16" s="1877">
        <v>429300.00000000006</v>
      </c>
      <c r="G16" s="1876"/>
      <c r="H16" s="1875"/>
      <c r="I16" s="1875"/>
      <c r="J16" s="880"/>
      <c r="K16" s="1865"/>
      <c r="L16" s="1873"/>
      <c r="M16" s="1873"/>
      <c r="N16" s="1865"/>
    </row>
    <row r="17" spans="1:14" s="1" customFormat="1" ht="14.25" customHeight="1" x14ac:dyDescent="0.25">
      <c r="A17" s="890" t="s">
        <v>1770</v>
      </c>
      <c r="B17" s="1875">
        <v>19146964</v>
      </c>
      <c r="C17" s="1877">
        <v>18580217</v>
      </c>
      <c r="D17" s="1875">
        <v>10130131</v>
      </c>
      <c r="E17" s="1877">
        <v>8215987.0000000009</v>
      </c>
      <c r="F17" s="1877">
        <v>234099</v>
      </c>
      <c r="G17" s="1876"/>
      <c r="H17" s="1875"/>
      <c r="I17" s="1875"/>
      <c r="J17" s="880"/>
      <c r="K17" s="1865"/>
      <c r="L17" s="1873"/>
      <c r="M17" s="1873"/>
      <c r="N17" s="1865"/>
    </row>
    <row r="18" spans="1:14" s="1" customFormat="1" ht="14.25" customHeight="1" x14ac:dyDescent="0.25">
      <c r="A18" s="888" t="s">
        <v>1769</v>
      </c>
      <c r="B18" s="1866">
        <v>274784</v>
      </c>
      <c r="C18" s="1878">
        <v>274704</v>
      </c>
      <c r="D18" s="1866">
        <v>33962</v>
      </c>
      <c r="E18" s="1878">
        <v>234546</v>
      </c>
      <c r="F18" s="1878">
        <v>6196</v>
      </c>
      <c r="G18" s="1874"/>
      <c r="H18" s="1866"/>
      <c r="I18" s="1866"/>
      <c r="J18" s="880"/>
      <c r="K18" s="1865"/>
      <c r="L18" s="1873"/>
      <c r="M18" s="1873"/>
      <c r="N18" s="1865"/>
    </row>
    <row r="19" spans="1:14" s="1" customFormat="1" ht="14.25" customHeight="1" x14ac:dyDescent="0.25">
      <c r="A19" s="888" t="s">
        <v>1765</v>
      </c>
      <c r="B19" s="1866">
        <v>61080</v>
      </c>
      <c r="C19" s="1878">
        <v>56949</v>
      </c>
      <c r="D19" s="1866">
        <v>5415</v>
      </c>
      <c r="E19" s="1878">
        <v>45628</v>
      </c>
      <c r="F19" s="1878">
        <v>5906</v>
      </c>
      <c r="G19" s="1874"/>
      <c r="H19" s="1866"/>
      <c r="I19" s="1866"/>
      <c r="J19" s="880"/>
      <c r="K19" s="1865"/>
      <c r="L19" s="1873"/>
      <c r="M19" s="1873"/>
      <c r="N19" s="1865"/>
    </row>
    <row r="20" spans="1:14" s="1" customFormat="1" ht="14.25" customHeight="1" x14ac:dyDescent="0.25">
      <c r="A20" s="888"/>
      <c r="B20" s="1878"/>
      <c r="C20" s="1878"/>
      <c r="D20" s="1875"/>
      <c r="E20" s="1878"/>
      <c r="F20" s="1878"/>
      <c r="G20" s="1874"/>
      <c r="H20" s="1875"/>
      <c r="I20" s="1875"/>
      <c r="J20" s="880"/>
      <c r="K20" s="1865"/>
      <c r="L20" s="1873"/>
      <c r="M20" s="1873"/>
      <c r="N20" s="1865"/>
    </row>
    <row r="21" spans="1:14" s="1" customFormat="1" ht="14.25" customHeight="1" x14ac:dyDescent="0.25">
      <c r="A21" s="890" t="s">
        <v>1768</v>
      </c>
      <c r="B21" s="1875">
        <v>47230799.000000007</v>
      </c>
      <c r="C21" s="1875">
        <v>43347251</v>
      </c>
      <c r="D21" s="1875">
        <v>30597382.999999993</v>
      </c>
      <c r="E21" s="1875">
        <v>12554667.000000004</v>
      </c>
      <c r="F21" s="1875">
        <v>195201.00000000006</v>
      </c>
      <c r="G21" s="1876"/>
      <c r="H21" s="1875"/>
      <c r="I21" s="1875"/>
      <c r="J21" s="880"/>
      <c r="K21" s="1865"/>
      <c r="L21" s="1873"/>
      <c r="M21" s="1873"/>
      <c r="N21" s="1865"/>
    </row>
    <row r="22" spans="1:14" s="1" customFormat="1" ht="14.25" customHeight="1" x14ac:dyDescent="0.25">
      <c r="A22" s="888" t="s">
        <v>1766</v>
      </c>
      <c r="B22" s="1866">
        <v>381549</v>
      </c>
      <c r="C22" s="1866">
        <v>374120</v>
      </c>
      <c r="D22" s="1866">
        <v>86386.000000000015</v>
      </c>
      <c r="E22" s="1866">
        <v>281299</v>
      </c>
      <c r="F22" s="1866">
        <v>6435.0000000000009</v>
      </c>
      <c r="G22" s="1874"/>
      <c r="H22" s="1866"/>
      <c r="I22" s="1866"/>
      <c r="J22" s="880"/>
      <c r="K22" s="1865"/>
      <c r="L22" s="1873"/>
      <c r="M22" s="1873"/>
      <c r="N22" s="1865"/>
    </row>
    <row r="23" spans="1:14" s="1" customFormat="1" ht="14.25" customHeight="1" x14ac:dyDescent="0.25">
      <c r="A23" s="888" t="s">
        <v>1765</v>
      </c>
      <c r="B23" s="1866">
        <v>140582</v>
      </c>
      <c r="C23" s="1866">
        <v>132826</v>
      </c>
      <c r="D23" s="1866">
        <v>53954</v>
      </c>
      <c r="E23" s="1866">
        <v>73099</v>
      </c>
      <c r="F23" s="1866">
        <v>5773</v>
      </c>
      <c r="G23" s="1874"/>
      <c r="H23" s="1866"/>
      <c r="I23" s="1866"/>
      <c r="J23" s="880"/>
      <c r="K23" s="1865"/>
      <c r="L23" s="1873"/>
      <c r="M23" s="1873"/>
      <c r="N23" s="1865"/>
    </row>
    <row r="24" spans="1:14" s="1" customFormat="1" ht="14.25" customHeight="1" x14ac:dyDescent="0.25">
      <c r="A24" s="888"/>
      <c r="B24" s="1878"/>
      <c r="C24" s="1878"/>
      <c r="D24" s="1875"/>
      <c r="E24" s="1878"/>
      <c r="F24" s="1878"/>
      <c r="G24" s="1874"/>
      <c r="H24" s="1875"/>
      <c r="I24" s="1875"/>
      <c r="J24" s="880"/>
      <c r="K24" s="1865"/>
      <c r="L24" s="1873"/>
      <c r="M24" s="1873"/>
      <c r="N24" s="1865"/>
    </row>
    <row r="25" spans="1:14" s="1" customFormat="1" ht="14.25" customHeight="1" x14ac:dyDescent="0.25">
      <c r="A25" s="890" t="s">
        <v>1767</v>
      </c>
      <c r="B25" s="1875">
        <v>6475003.9999999925</v>
      </c>
      <c r="C25" s="1877">
        <v>4600082.0000000037</v>
      </c>
      <c r="D25" s="1875">
        <v>1040451.0000000075</v>
      </c>
      <c r="E25" s="1877">
        <v>3499925.9999999963</v>
      </c>
      <c r="F25" s="1877">
        <v>59704.999999999884</v>
      </c>
      <c r="G25" s="1876"/>
      <c r="H25" s="1875"/>
      <c r="I25" s="1875"/>
      <c r="J25" s="880"/>
      <c r="K25" s="1865"/>
      <c r="L25" s="1873"/>
      <c r="M25" s="1873"/>
      <c r="N25" s="1865"/>
    </row>
    <row r="26" spans="1:14" s="1" customFormat="1" ht="14.25" customHeight="1" x14ac:dyDescent="0.25">
      <c r="A26" s="888" t="s">
        <v>1766</v>
      </c>
      <c r="B26" s="1866">
        <v>146707</v>
      </c>
      <c r="C26" s="1866">
        <v>130916.99999999999</v>
      </c>
      <c r="D26" s="1866">
        <v>6408.9999999999854</v>
      </c>
      <c r="E26" s="1866">
        <v>123809</v>
      </c>
      <c r="F26" s="1866">
        <v>698.99999999999909</v>
      </c>
      <c r="G26" s="1874"/>
      <c r="H26" s="1866"/>
      <c r="I26" s="1866"/>
      <c r="J26" s="880"/>
      <c r="K26" s="1865"/>
      <c r="L26" s="1873"/>
      <c r="M26" s="1873"/>
      <c r="N26" s="1865"/>
    </row>
    <row r="27" spans="1:14" s="1" customFormat="1" ht="14.25" customHeight="1" x14ac:dyDescent="0.25">
      <c r="A27" s="888" t="s">
        <v>1765</v>
      </c>
      <c r="B27" s="1866">
        <v>12110.999999999971</v>
      </c>
      <c r="C27" s="1866">
        <v>10370.000000000015</v>
      </c>
      <c r="D27" s="1866">
        <v>1157</v>
      </c>
      <c r="E27" s="1866">
        <v>8681.0000000000146</v>
      </c>
      <c r="F27" s="1866">
        <v>532</v>
      </c>
      <c r="G27" s="1874"/>
      <c r="H27" s="1866"/>
      <c r="I27" s="1866"/>
      <c r="J27" s="880"/>
      <c r="K27" s="1865"/>
      <c r="L27" s="1873"/>
      <c r="M27" s="1873"/>
      <c r="N27" s="1865"/>
    </row>
    <row r="28" spans="1:14" ht="6.95" customHeight="1" thickBot="1" x14ac:dyDescent="0.3">
      <c r="A28" s="1872"/>
      <c r="B28" s="1872"/>
      <c r="C28" s="1872"/>
      <c r="D28" s="1871"/>
      <c r="E28" s="1871"/>
      <c r="F28" s="1871"/>
      <c r="G28" s="1867"/>
      <c r="H28" s="1867"/>
      <c r="I28" s="1868"/>
      <c r="J28" s="1868"/>
      <c r="K28" s="1867"/>
      <c r="L28" s="1868"/>
      <c r="M28" s="1868"/>
      <c r="N28" s="1867"/>
    </row>
    <row r="29" spans="1:14" ht="3.75" customHeight="1" thickTop="1" x14ac:dyDescent="0.2">
      <c r="A29" s="1870"/>
      <c r="B29" s="1870"/>
      <c r="C29" s="1870"/>
      <c r="D29" s="1869"/>
      <c r="E29" s="1869"/>
      <c r="F29" s="1869"/>
      <c r="G29" s="1867"/>
      <c r="H29" s="1867"/>
      <c r="I29" s="1868"/>
      <c r="J29" s="1868"/>
      <c r="K29" s="1867"/>
      <c r="L29" s="1868"/>
      <c r="M29" s="1868"/>
      <c r="N29" s="1867"/>
    </row>
    <row r="30" spans="1:14" s="1" customFormat="1" ht="12.95" customHeight="1" x14ac:dyDescent="0.25">
      <c r="A30" s="888" t="s">
        <v>1764</v>
      </c>
      <c r="B30" s="888"/>
      <c r="C30" s="888"/>
      <c r="D30" s="1866"/>
      <c r="E30" s="1866"/>
      <c r="F30" s="1866"/>
      <c r="G30" s="1865"/>
      <c r="H30" s="1864"/>
    </row>
    <row r="31" spans="1:14" s="1" customFormat="1" ht="12.95" customHeight="1" x14ac:dyDescent="0.25">
      <c r="A31" s="888" t="s">
        <v>1763</v>
      </c>
      <c r="B31" s="888"/>
      <c r="C31" s="888"/>
    </row>
    <row r="32" spans="1:14" s="1" customFormat="1" ht="12.95" customHeight="1" x14ac:dyDescent="0.25">
      <c r="A32" s="888" t="s">
        <v>1762</v>
      </c>
      <c r="B32" s="888"/>
      <c r="C32" s="888"/>
    </row>
    <row r="33" spans="1:8" s="1" customFormat="1" ht="12.95" customHeight="1" x14ac:dyDescent="0.25">
      <c r="A33" s="1" t="s">
        <v>1761</v>
      </c>
    </row>
    <row r="34" spans="1:8" s="1" customFormat="1" ht="12.95" customHeight="1" x14ac:dyDescent="0.25">
      <c r="A34" s="1" t="s">
        <v>1760</v>
      </c>
    </row>
    <row r="35" spans="1:8" s="1" customFormat="1" ht="12.95" customHeight="1" x14ac:dyDescent="0.25">
      <c r="A35" s="890" t="s">
        <v>1759</v>
      </c>
      <c r="B35" s="890"/>
      <c r="C35" s="890"/>
      <c r="D35" s="1866"/>
      <c r="E35" s="1866"/>
      <c r="F35" s="1866"/>
      <c r="G35" s="1865"/>
      <c r="H35" s="1864"/>
    </row>
    <row r="36" spans="1:8" x14ac:dyDescent="0.15">
      <c r="A36" s="1863"/>
      <c r="B36" s="1863"/>
      <c r="C36" s="1863"/>
      <c r="D36" s="1863"/>
      <c r="E36" s="1863"/>
      <c r="F36" s="1863"/>
    </row>
    <row r="37" spans="1:8" x14ac:dyDescent="0.15">
      <c r="A37" s="1863"/>
      <c r="B37" s="1863"/>
      <c r="C37" s="1863"/>
      <c r="D37" s="1863"/>
      <c r="E37" s="1863"/>
      <c r="F37" s="1863"/>
    </row>
    <row r="38" spans="1:8" x14ac:dyDescent="0.15">
      <c r="A38" s="1863"/>
      <c r="B38" s="1863"/>
      <c r="C38" s="1863"/>
      <c r="D38" s="1863"/>
      <c r="E38" s="1863"/>
      <c r="F38" s="1863"/>
    </row>
    <row r="39" spans="1:8" x14ac:dyDescent="0.15">
      <c r="A39" s="1863"/>
      <c r="B39" s="1863"/>
      <c r="C39" s="1863"/>
      <c r="D39" s="1863"/>
      <c r="E39" s="1863"/>
      <c r="F39" s="1863"/>
    </row>
    <row r="40" spans="1:8" x14ac:dyDescent="0.15">
      <c r="A40" s="1863"/>
      <c r="B40" s="1863"/>
      <c r="C40" s="1863"/>
      <c r="D40" s="1863"/>
      <c r="E40" s="1863"/>
      <c r="F40" s="1863"/>
    </row>
    <row r="41" spans="1:8" x14ac:dyDescent="0.15">
      <c r="A41" s="1863"/>
      <c r="B41" s="1863"/>
      <c r="C41" s="1863"/>
      <c r="D41" s="1863"/>
      <c r="E41" s="1863"/>
      <c r="F41" s="1863"/>
    </row>
    <row r="42" spans="1:8" x14ac:dyDescent="0.15">
      <c r="A42" s="1863"/>
      <c r="B42" s="1863"/>
      <c r="C42" s="1863"/>
      <c r="D42" s="1863"/>
      <c r="E42" s="1863"/>
      <c r="F42" s="1863"/>
    </row>
    <row r="43" spans="1:8" x14ac:dyDescent="0.15">
      <c r="A43" s="1863"/>
      <c r="B43" s="1863"/>
      <c r="C43" s="1863"/>
      <c r="D43" s="1863"/>
      <c r="E43" s="1863"/>
      <c r="F43" s="1863"/>
    </row>
    <row r="44" spans="1:8" x14ac:dyDescent="0.15">
      <c r="A44" s="1863"/>
      <c r="B44" s="1863"/>
      <c r="C44" s="1863"/>
      <c r="D44" s="1863"/>
      <c r="E44" s="1863"/>
      <c r="F44" s="1863"/>
    </row>
    <row r="45" spans="1:8" x14ac:dyDescent="0.15">
      <c r="A45" s="1863"/>
      <c r="B45" s="1863"/>
      <c r="C45" s="1863"/>
      <c r="D45" s="1863"/>
      <c r="E45" s="1863"/>
      <c r="F45" s="1863"/>
    </row>
    <row r="46" spans="1:8" x14ac:dyDescent="0.15">
      <c r="A46" s="1863"/>
      <c r="B46" s="1863"/>
      <c r="C46" s="1863"/>
      <c r="D46" s="1863"/>
      <c r="E46" s="1863"/>
      <c r="F46" s="1863"/>
    </row>
    <row r="47" spans="1:8" x14ac:dyDescent="0.15">
      <c r="A47" s="1863"/>
      <c r="B47" s="1863"/>
      <c r="C47" s="1863"/>
      <c r="D47" s="1863"/>
      <c r="E47" s="1863"/>
      <c r="F47" s="1863"/>
    </row>
    <row r="48" spans="1:8" x14ac:dyDescent="0.15">
      <c r="A48" s="1863"/>
      <c r="B48" s="1863"/>
      <c r="C48" s="1863"/>
      <c r="D48" s="1863"/>
      <c r="E48" s="1863"/>
      <c r="F48" s="1863"/>
    </row>
    <row r="49" spans="1:6" x14ac:dyDescent="0.15">
      <c r="A49" s="1863"/>
      <c r="B49" s="1863"/>
      <c r="C49" s="1863"/>
      <c r="D49" s="1863"/>
      <c r="E49" s="1863"/>
      <c r="F49" s="1863"/>
    </row>
    <row r="50" spans="1:6" x14ac:dyDescent="0.15">
      <c r="A50" s="1863"/>
      <c r="B50" s="1863"/>
      <c r="C50" s="1863"/>
      <c r="D50" s="1863"/>
      <c r="E50" s="1863"/>
      <c r="F50" s="1863"/>
    </row>
    <row r="51" spans="1:6" x14ac:dyDescent="0.15">
      <c r="A51" s="1863"/>
      <c r="B51" s="1863"/>
      <c r="C51" s="1863"/>
      <c r="D51" s="1863"/>
      <c r="E51" s="1863"/>
      <c r="F51" s="1863"/>
    </row>
    <row r="52" spans="1:6" x14ac:dyDescent="0.15">
      <c r="A52" s="1863"/>
      <c r="B52" s="1863"/>
      <c r="C52" s="1863"/>
      <c r="D52" s="1863"/>
      <c r="E52" s="1863"/>
      <c r="F52" s="1863"/>
    </row>
    <row r="53" spans="1:6" x14ac:dyDescent="0.15">
      <c r="A53" s="1863"/>
      <c r="B53" s="1863"/>
      <c r="C53" s="1863"/>
      <c r="D53" s="1863"/>
      <c r="E53" s="1863"/>
      <c r="F53" s="1863"/>
    </row>
    <row r="54" spans="1:6" x14ac:dyDescent="0.15">
      <c r="A54" s="1863"/>
      <c r="B54" s="1863"/>
      <c r="C54" s="1863"/>
      <c r="D54" s="1863"/>
      <c r="E54" s="1863"/>
      <c r="F54" s="1863"/>
    </row>
    <row r="55" spans="1:6" x14ac:dyDescent="0.15">
      <c r="A55" s="1863"/>
      <c r="B55" s="1863"/>
      <c r="C55" s="1863"/>
      <c r="D55" s="1863"/>
      <c r="E55" s="1863"/>
      <c r="F55" s="1863"/>
    </row>
    <row r="56" spans="1:6" x14ac:dyDescent="0.15">
      <c r="A56" s="1863"/>
      <c r="B56" s="1863"/>
      <c r="C56" s="1863"/>
      <c r="D56" s="1863"/>
      <c r="E56" s="1863"/>
      <c r="F56" s="1863"/>
    </row>
    <row r="57" spans="1:6" x14ac:dyDescent="0.15">
      <c r="A57" s="1863"/>
      <c r="B57" s="1863"/>
      <c r="C57" s="1863"/>
      <c r="D57" s="1863"/>
      <c r="E57" s="1863"/>
      <c r="F57" s="1863"/>
    </row>
    <row r="58" spans="1:6" x14ac:dyDescent="0.15">
      <c r="A58" s="1863"/>
      <c r="B58" s="1863"/>
      <c r="C58" s="1863"/>
      <c r="D58" s="1863"/>
      <c r="E58" s="1863"/>
      <c r="F58" s="1863"/>
    </row>
    <row r="59" spans="1:6" x14ac:dyDescent="0.15">
      <c r="A59" s="1863"/>
      <c r="B59" s="1863"/>
      <c r="C59" s="1863"/>
      <c r="D59" s="1863"/>
      <c r="E59" s="1863"/>
      <c r="F59" s="1863"/>
    </row>
    <row r="60" spans="1:6" x14ac:dyDescent="0.15">
      <c r="A60" s="1863"/>
      <c r="B60" s="1863"/>
      <c r="C60" s="1863"/>
      <c r="D60" s="1863"/>
      <c r="E60" s="1863"/>
      <c r="F60" s="1863"/>
    </row>
    <row r="61" spans="1:6" x14ac:dyDescent="0.15">
      <c r="A61" s="1863"/>
      <c r="B61" s="1863"/>
      <c r="C61" s="1863"/>
      <c r="D61" s="1863"/>
      <c r="E61" s="1863"/>
      <c r="F61" s="1863"/>
    </row>
    <row r="62" spans="1:6" x14ac:dyDescent="0.15">
      <c r="A62" s="1863"/>
      <c r="B62" s="1863"/>
      <c r="C62" s="1863"/>
      <c r="D62" s="1863"/>
      <c r="E62" s="1863"/>
      <c r="F62" s="1863"/>
    </row>
    <row r="63" spans="1:6" x14ac:dyDescent="0.15">
      <c r="A63" s="1863"/>
      <c r="B63" s="1863"/>
      <c r="C63" s="1863"/>
      <c r="D63" s="1863"/>
      <c r="E63" s="1863"/>
      <c r="F63" s="1863"/>
    </row>
    <row r="64" spans="1:6" x14ac:dyDescent="0.15">
      <c r="A64" s="1863"/>
      <c r="B64" s="1863"/>
      <c r="C64" s="1863"/>
      <c r="D64" s="1863"/>
      <c r="E64" s="1863"/>
      <c r="F64" s="1863"/>
    </row>
    <row r="65" spans="1:6" x14ac:dyDescent="0.15">
      <c r="A65" s="1863"/>
      <c r="B65" s="1863"/>
      <c r="C65" s="1863"/>
      <c r="D65" s="1863"/>
      <c r="E65" s="1863"/>
      <c r="F65" s="1863"/>
    </row>
    <row r="66" spans="1:6" x14ac:dyDescent="0.15">
      <c r="A66" s="1863"/>
      <c r="B66" s="1863"/>
      <c r="C66" s="1863"/>
      <c r="D66" s="1863"/>
      <c r="E66" s="1863"/>
      <c r="F66" s="1863"/>
    </row>
    <row r="67" spans="1:6" x14ac:dyDescent="0.15">
      <c r="A67" s="1863"/>
      <c r="B67" s="1863"/>
      <c r="C67" s="1863"/>
      <c r="D67" s="1863"/>
      <c r="E67" s="1863"/>
      <c r="F67" s="1863"/>
    </row>
    <row r="68" spans="1:6" x14ac:dyDescent="0.15">
      <c r="A68" s="1863"/>
      <c r="B68" s="1863"/>
      <c r="C68" s="1863"/>
      <c r="D68" s="1863"/>
      <c r="E68" s="1863"/>
      <c r="F68" s="1863"/>
    </row>
    <row r="69" spans="1:6" x14ac:dyDescent="0.15">
      <c r="A69" s="1863"/>
      <c r="B69" s="1863"/>
      <c r="C69" s="1863"/>
      <c r="D69" s="1863"/>
      <c r="E69" s="1863"/>
      <c r="F69" s="1863"/>
    </row>
    <row r="70" spans="1:6" x14ac:dyDescent="0.15">
      <c r="A70" s="1863"/>
      <c r="B70" s="1863"/>
      <c r="C70" s="1863"/>
      <c r="D70" s="1863"/>
      <c r="E70" s="1863"/>
      <c r="F70" s="1863"/>
    </row>
    <row r="71" spans="1:6" x14ac:dyDescent="0.15">
      <c r="A71" s="1863"/>
      <c r="B71" s="1863"/>
      <c r="C71" s="1863"/>
      <c r="D71" s="1863"/>
      <c r="E71" s="1863"/>
      <c r="F71" s="1863"/>
    </row>
    <row r="72" spans="1:6" x14ac:dyDescent="0.15">
      <c r="A72" s="1863"/>
      <c r="B72" s="1863"/>
      <c r="C72" s="1863"/>
      <c r="D72" s="1863"/>
      <c r="E72" s="1863"/>
      <c r="F72" s="1863"/>
    </row>
    <row r="73" spans="1:6" x14ac:dyDescent="0.15">
      <c r="A73" s="1863"/>
      <c r="B73" s="1863"/>
      <c r="C73" s="1863"/>
      <c r="D73" s="1863"/>
      <c r="E73" s="1863"/>
      <c r="F73" s="1863"/>
    </row>
    <row r="74" spans="1:6" x14ac:dyDescent="0.15">
      <c r="A74" s="1863"/>
      <c r="B74" s="1863"/>
      <c r="C74" s="1863"/>
      <c r="D74" s="1863"/>
      <c r="E74" s="1863"/>
      <c r="F74" s="1863"/>
    </row>
    <row r="75" spans="1:6" x14ac:dyDescent="0.15">
      <c r="A75" s="1863"/>
      <c r="B75" s="1863"/>
      <c r="C75" s="1863"/>
      <c r="D75" s="1863"/>
      <c r="E75" s="1863"/>
      <c r="F75" s="1863"/>
    </row>
    <row r="76" spans="1:6" x14ac:dyDescent="0.15">
      <c r="A76" s="1863"/>
      <c r="B76" s="1863"/>
      <c r="C76" s="1863"/>
      <c r="D76" s="1863"/>
      <c r="E76" s="1863"/>
      <c r="F76" s="1863"/>
    </row>
    <row r="77" spans="1:6" x14ac:dyDescent="0.15">
      <c r="A77" s="1863"/>
      <c r="B77" s="1863"/>
      <c r="C77" s="1863"/>
      <c r="D77" s="1863"/>
      <c r="E77" s="1863"/>
      <c r="F77" s="1863"/>
    </row>
    <row r="78" spans="1:6" x14ac:dyDescent="0.15">
      <c r="A78" s="1863"/>
      <c r="B78" s="1863"/>
      <c r="C78" s="1863"/>
      <c r="D78" s="1863"/>
      <c r="E78" s="1863"/>
      <c r="F78" s="1863"/>
    </row>
    <row r="79" spans="1:6" x14ac:dyDescent="0.15">
      <c r="A79" s="1863"/>
      <c r="B79" s="1863"/>
      <c r="C79" s="1863"/>
      <c r="D79" s="1863"/>
      <c r="E79" s="1863"/>
      <c r="F79" s="1863"/>
    </row>
    <row r="80" spans="1:6" x14ac:dyDescent="0.15">
      <c r="A80" s="1863"/>
      <c r="B80" s="1863"/>
      <c r="C80" s="1863"/>
      <c r="D80" s="1863"/>
      <c r="E80" s="1863"/>
      <c r="F80" s="1863"/>
    </row>
    <row r="81" spans="1:6" x14ac:dyDescent="0.15">
      <c r="A81" s="1863"/>
      <c r="B81" s="1863"/>
      <c r="C81" s="1863"/>
      <c r="D81" s="1863"/>
      <c r="E81" s="1863"/>
      <c r="F81" s="1863"/>
    </row>
    <row r="82" spans="1:6" x14ac:dyDescent="0.15">
      <c r="A82" s="1863"/>
      <c r="B82" s="1863"/>
      <c r="C82" s="1863"/>
      <c r="D82" s="1863"/>
      <c r="E82" s="1863"/>
      <c r="F82" s="1863"/>
    </row>
    <row r="83" spans="1:6" x14ac:dyDescent="0.15">
      <c r="A83" s="1863"/>
      <c r="B83" s="1863"/>
      <c r="C83" s="1863"/>
      <c r="D83" s="1863"/>
      <c r="E83" s="1863"/>
      <c r="F83" s="1863"/>
    </row>
    <row r="84" spans="1:6" x14ac:dyDescent="0.15">
      <c r="A84" s="1863"/>
      <c r="B84" s="1863"/>
      <c r="C84" s="1863"/>
      <c r="D84" s="1863"/>
      <c r="E84" s="1863"/>
      <c r="F84" s="1863"/>
    </row>
    <row r="85" spans="1:6" x14ac:dyDescent="0.15">
      <c r="A85" s="1863"/>
      <c r="B85" s="1863"/>
      <c r="C85" s="1863"/>
      <c r="D85" s="1863"/>
      <c r="E85" s="1863"/>
      <c r="F85" s="1863"/>
    </row>
    <row r="86" spans="1:6" x14ac:dyDescent="0.15">
      <c r="A86" s="1863"/>
      <c r="B86" s="1863"/>
      <c r="C86" s="1863"/>
      <c r="D86" s="1863"/>
      <c r="E86" s="1863"/>
      <c r="F86" s="1863"/>
    </row>
    <row r="87" spans="1:6" x14ac:dyDescent="0.15">
      <c r="A87" s="1863"/>
      <c r="B87" s="1863"/>
      <c r="C87" s="1863"/>
      <c r="D87" s="1863"/>
      <c r="E87" s="1863"/>
      <c r="F87" s="1863"/>
    </row>
    <row r="88" spans="1:6" x14ac:dyDescent="0.15">
      <c r="A88" s="1863"/>
      <c r="B88" s="1863"/>
      <c r="C88" s="1863"/>
      <c r="D88" s="1863"/>
      <c r="E88" s="1863"/>
      <c r="F88" s="1863"/>
    </row>
    <row r="89" spans="1:6" x14ac:dyDescent="0.15">
      <c r="A89" s="1863"/>
      <c r="B89" s="1863"/>
      <c r="C89" s="1863"/>
      <c r="D89" s="1863"/>
      <c r="E89" s="1863"/>
      <c r="F89" s="1863"/>
    </row>
    <row r="90" spans="1:6" x14ac:dyDescent="0.15">
      <c r="A90" s="1863"/>
      <c r="B90" s="1863"/>
      <c r="C90" s="1863"/>
      <c r="D90" s="1863"/>
      <c r="E90" s="1863"/>
      <c r="F90" s="1863"/>
    </row>
    <row r="91" spans="1:6" x14ac:dyDescent="0.15">
      <c r="A91" s="1863"/>
      <c r="B91" s="1863"/>
      <c r="C91" s="1863"/>
      <c r="D91" s="1863"/>
      <c r="E91" s="1863"/>
      <c r="F91" s="1863"/>
    </row>
    <row r="92" spans="1:6" x14ac:dyDescent="0.15">
      <c r="A92" s="1863"/>
      <c r="B92" s="1863"/>
      <c r="C92" s="1863"/>
      <c r="D92" s="1863"/>
      <c r="E92" s="1863"/>
      <c r="F92" s="1863"/>
    </row>
    <row r="93" spans="1:6" x14ac:dyDescent="0.15">
      <c r="A93" s="1863"/>
      <c r="B93" s="1863"/>
      <c r="C93" s="1863"/>
      <c r="D93" s="1863"/>
      <c r="E93" s="1863"/>
      <c r="F93" s="1863"/>
    </row>
    <row r="94" spans="1:6" x14ac:dyDescent="0.15">
      <c r="A94" s="1863"/>
      <c r="B94" s="1863"/>
      <c r="C94" s="1863"/>
      <c r="D94" s="1863"/>
      <c r="E94" s="1863"/>
      <c r="F94" s="1863"/>
    </row>
    <row r="95" spans="1:6" x14ac:dyDescent="0.15">
      <c r="A95" s="1863"/>
      <c r="B95" s="1863"/>
      <c r="C95" s="1863"/>
      <c r="D95" s="1863"/>
      <c r="E95" s="1863"/>
      <c r="F95" s="1863"/>
    </row>
    <row r="96" spans="1:6" x14ac:dyDescent="0.15">
      <c r="A96" s="1863"/>
      <c r="B96" s="1863"/>
      <c r="C96" s="1863"/>
      <c r="D96" s="1863"/>
      <c r="E96" s="1863"/>
      <c r="F96" s="1863"/>
    </row>
    <row r="97" spans="1:6" x14ac:dyDescent="0.15">
      <c r="A97" s="1863"/>
      <c r="B97" s="1863"/>
      <c r="C97" s="1863"/>
      <c r="D97" s="1863"/>
      <c r="E97" s="1863"/>
      <c r="F97" s="1863"/>
    </row>
    <row r="98" spans="1:6" x14ac:dyDescent="0.15">
      <c r="A98" s="1863"/>
      <c r="B98" s="1863"/>
      <c r="C98" s="1863"/>
      <c r="D98" s="1863"/>
      <c r="E98" s="1863"/>
      <c r="F98" s="1863"/>
    </row>
    <row r="99" spans="1:6" x14ac:dyDescent="0.15">
      <c r="A99" s="1863"/>
      <c r="B99" s="1863"/>
      <c r="C99" s="1863"/>
      <c r="D99" s="1863"/>
      <c r="E99" s="1863"/>
      <c r="F99" s="1863"/>
    </row>
    <row r="100" spans="1:6" x14ac:dyDescent="0.15">
      <c r="A100" s="1863"/>
      <c r="B100" s="1863"/>
      <c r="C100" s="1863"/>
      <c r="D100" s="1863"/>
      <c r="E100" s="1863"/>
      <c r="F100" s="1863"/>
    </row>
    <row r="101" spans="1:6" x14ac:dyDescent="0.15">
      <c r="A101" s="1863"/>
      <c r="B101" s="1863"/>
      <c r="C101" s="1863"/>
      <c r="D101" s="1863"/>
      <c r="E101" s="1863"/>
      <c r="F101" s="1863"/>
    </row>
    <row r="102" spans="1:6" x14ac:dyDescent="0.15">
      <c r="A102" s="1863"/>
      <c r="B102" s="1863"/>
      <c r="C102" s="1863"/>
      <c r="D102" s="1863"/>
      <c r="E102" s="1863"/>
      <c r="F102" s="1863"/>
    </row>
    <row r="103" spans="1:6" x14ac:dyDescent="0.15">
      <c r="A103" s="1863"/>
      <c r="B103" s="1863"/>
      <c r="C103" s="1863"/>
      <c r="D103" s="1863"/>
      <c r="E103" s="1863"/>
      <c r="F103" s="1863"/>
    </row>
    <row r="104" spans="1:6" x14ac:dyDescent="0.15">
      <c r="A104" s="1863"/>
      <c r="B104" s="1863"/>
      <c r="C104" s="1863"/>
      <c r="D104" s="1863"/>
      <c r="E104" s="1863"/>
      <c r="F104" s="1863"/>
    </row>
    <row r="105" spans="1:6" x14ac:dyDescent="0.15">
      <c r="A105" s="1863"/>
      <c r="B105" s="1863"/>
      <c r="C105" s="1863"/>
      <c r="D105" s="1863"/>
      <c r="E105" s="1863"/>
      <c r="F105" s="1863"/>
    </row>
    <row r="106" spans="1:6" x14ac:dyDescent="0.15">
      <c r="A106" s="1863"/>
      <c r="B106" s="1863"/>
      <c r="C106" s="1863"/>
      <c r="D106" s="1863"/>
      <c r="E106" s="1863"/>
      <c r="F106" s="1863"/>
    </row>
    <row r="107" spans="1:6" x14ac:dyDescent="0.15">
      <c r="A107" s="1863"/>
      <c r="B107" s="1863"/>
      <c r="C107" s="1863"/>
      <c r="D107" s="1863"/>
      <c r="E107" s="1863"/>
      <c r="F107" s="1863"/>
    </row>
    <row r="108" spans="1:6" x14ac:dyDescent="0.15">
      <c r="A108" s="1863"/>
      <c r="B108" s="1863"/>
      <c r="C108" s="1863"/>
      <c r="D108" s="1863"/>
      <c r="E108" s="1863"/>
      <c r="F108" s="1863"/>
    </row>
    <row r="109" spans="1:6" x14ac:dyDescent="0.15">
      <c r="A109" s="1863"/>
      <c r="B109" s="1863"/>
      <c r="C109" s="1863"/>
      <c r="D109" s="1863"/>
      <c r="E109" s="1863"/>
      <c r="F109" s="1863"/>
    </row>
    <row r="110" spans="1:6" x14ac:dyDescent="0.15">
      <c r="A110" s="1863"/>
      <c r="B110" s="1863"/>
      <c r="C110" s="1863"/>
      <c r="D110" s="1863"/>
      <c r="E110" s="1863"/>
      <c r="F110" s="1863"/>
    </row>
    <row r="111" spans="1:6" x14ac:dyDescent="0.15">
      <c r="A111" s="1863"/>
      <c r="B111" s="1863"/>
      <c r="C111" s="1863"/>
      <c r="D111" s="1863"/>
      <c r="E111" s="1863"/>
      <c r="F111" s="1863"/>
    </row>
    <row r="112" spans="1:6" x14ac:dyDescent="0.15">
      <c r="A112" s="1863"/>
      <c r="B112" s="1863"/>
      <c r="C112" s="1863"/>
      <c r="D112" s="1863"/>
      <c r="E112" s="1863"/>
      <c r="F112" s="1863"/>
    </row>
    <row r="113" spans="1:6" x14ac:dyDescent="0.15">
      <c r="A113" s="1863"/>
      <c r="B113" s="1863"/>
      <c r="C113" s="1863"/>
      <c r="D113" s="1863"/>
      <c r="E113" s="1863"/>
      <c r="F113" s="1863"/>
    </row>
    <row r="114" spans="1:6" x14ac:dyDescent="0.15">
      <c r="A114" s="1863"/>
      <c r="B114" s="1863"/>
      <c r="C114" s="1863"/>
      <c r="D114" s="1863"/>
      <c r="E114" s="1863"/>
      <c r="F114" s="1863"/>
    </row>
    <row r="115" spans="1:6" x14ac:dyDescent="0.15">
      <c r="A115" s="1863"/>
      <c r="B115" s="1863"/>
      <c r="C115" s="1863"/>
      <c r="D115" s="1863"/>
      <c r="E115" s="1863"/>
      <c r="F115" s="1863"/>
    </row>
    <row r="116" spans="1:6" x14ac:dyDescent="0.15">
      <c r="A116" s="1863"/>
      <c r="B116" s="1863"/>
      <c r="C116" s="1863"/>
      <c r="D116" s="1863"/>
      <c r="E116" s="1863"/>
      <c r="F116" s="1863"/>
    </row>
    <row r="117" spans="1:6" x14ac:dyDescent="0.15">
      <c r="A117" s="1863"/>
      <c r="B117" s="1863"/>
      <c r="C117" s="1863"/>
      <c r="D117" s="1863"/>
      <c r="E117" s="1863"/>
      <c r="F117" s="1863"/>
    </row>
    <row r="118" spans="1:6" x14ac:dyDescent="0.15">
      <c r="A118" s="1863"/>
      <c r="B118" s="1863"/>
      <c r="C118" s="1863"/>
      <c r="D118" s="1863"/>
      <c r="E118" s="1863"/>
      <c r="F118" s="1863"/>
    </row>
    <row r="119" spans="1:6" x14ac:dyDescent="0.15">
      <c r="A119" s="1863"/>
      <c r="B119" s="1863"/>
      <c r="C119" s="1863"/>
      <c r="D119" s="1863"/>
      <c r="E119" s="1863"/>
      <c r="F119" s="1863"/>
    </row>
    <row r="120" spans="1:6" x14ac:dyDescent="0.15">
      <c r="A120" s="1863"/>
      <c r="B120" s="1863"/>
      <c r="C120" s="1863"/>
      <c r="D120" s="1863"/>
      <c r="E120" s="1863"/>
      <c r="F120" s="1863"/>
    </row>
    <row r="121" spans="1:6" x14ac:dyDescent="0.15">
      <c r="A121" s="1863"/>
      <c r="B121" s="1863"/>
      <c r="C121" s="1863"/>
      <c r="D121" s="1863"/>
      <c r="E121" s="1863"/>
      <c r="F121" s="1863"/>
    </row>
    <row r="122" spans="1:6" x14ac:dyDescent="0.15">
      <c r="A122" s="1863"/>
      <c r="B122" s="1863"/>
      <c r="C122" s="1863"/>
      <c r="D122" s="1863"/>
      <c r="E122" s="1863"/>
      <c r="F122" s="1863"/>
    </row>
    <row r="123" spans="1:6" x14ac:dyDescent="0.15">
      <c r="A123" s="1863"/>
      <c r="B123" s="1863"/>
      <c r="C123" s="1863"/>
      <c r="D123" s="1863"/>
      <c r="E123" s="1863"/>
      <c r="F123" s="1863"/>
    </row>
    <row r="124" spans="1:6" x14ac:dyDescent="0.15">
      <c r="A124" s="1863"/>
      <c r="B124" s="1863"/>
      <c r="C124" s="1863"/>
      <c r="D124" s="1863"/>
      <c r="E124" s="1863"/>
      <c r="F124" s="1863"/>
    </row>
    <row r="125" spans="1:6" x14ac:dyDescent="0.15">
      <c r="A125" s="1863"/>
      <c r="B125" s="1863"/>
      <c r="C125" s="1863"/>
      <c r="D125" s="1863"/>
      <c r="E125" s="1863"/>
      <c r="F125" s="1863"/>
    </row>
    <row r="126" spans="1:6" x14ac:dyDescent="0.15">
      <c r="A126" s="1863"/>
      <c r="B126" s="1863"/>
      <c r="C126" s="1863"/>
      <c r="D126" s="1863"/>
      <c r="E126" s="1863"/>
      <c r="F126" s="1863"/>
    </row>
    <row r="127" spans="1:6" x14ac:dyDescent="0.15">
      <c r="A127" s="1863"/>
      <c r="B127" s="1863"/>
      <c r="C127" s="1863"/>
      <c r="D127" s="1863"/>
      <c r="E127" s="1863"/>
      <c r="F127" s="1863"/>
    </row>
    <row r="128" spans="1:6" x14ac:dyDescent="0.15">
      <c r="A128" s="1863"/>
      <c r="B128" s="1863"/>
      <c r="C128" s="1863"/>
      <c r="D128" s="1863"/>
      <c r="E128" s="1863"/>
      <c r="F128" s="1863"/>
    </row>
    <row r="129" spans="1:6" x14ac:dyDescent="0.15">
      <c r="A129" s="1863"/>
      <c r="B129" s="1863"/>
      <c r="C129" s="1863"/>
      <c r="D129" s="1863"/>
      <c r="E129" s="1863"/>
      <c r="F129" s="1863"/>
    </row>
    <row r="130" spans="1:6" x14ac:dyDescent="0.15">
      <c r="A130" s="1863"/>
      <c r="B130" s="1863"/>
      <c r="C130" s="1863"/>
      <c r="D130" s="1863"/>
      <c r="E130" s="1863"/>
      <c r="F130" s="1863"/>
    </row>
    <row r="131" spans="1:6" x14ac:dyDescent="0.15">
      <c r="A131" s="1863"/>
      <c r="B131" s="1863"/>
      <c r="C131" s="1863"/>
      <c r="D131" s="1863"/>
      <c r="E131" s="1863"/>
      <c r="F131" s="1863"/>
    </row>
    <row r="132" spans="1:6" x14ac:dyDescent="0.15">
      <c r="A132" s="1863"/>
      <c r="B132" s="1863"/>
      <c r="C132" s="1863"/>
      <c r="D132" s="1863"/>
      <c r="E132" s="1863"/>
      <c r="F132" s="1863"/>
    </row>
    <row r="133" spans="1:6" x14ac:dyDescent="0.15">
      <c r="A133" s="1863"/>
      <c r="B133" s="1863"/>
      <c r="C133" s="1863"/>
      <c r="D133" s="1863"/>
      <c r="E133" s="1863"/>
      <c r="F133" s="1863"/>
    </row>
    <row r="134" spans="1:6" x14ac:dyDescent="0.15">
      <c r="A134" s="1863"/>
      <c r="B134" s="1863"/>
      <c r="C134" s="1863"/>
      <c r="D134" s="1863"/>
      <c r="E134" s="1863"/>
      <c r="F134" s="1863"/>
    </row>
    <row r="135" spans="1:6" x14ac:dyDescent="0.15">
      <c r="A135" s="1863"/>
      <c r="B135" s="1863"/>
      <c r="C135" s="1863"/>
      <c r="D135" s="1863"/>
      <c r="E135" s="1863"/>
      <c r="F135" s="1863"/>
    </row>
    <row r="136" spans="1:6" x14ac:dyDescent="0.15">
      <c r="A136" s="1863"/>
      <c r="B136" s="1863"/>
      <c r="C136" s="1863"/>
      <c r="D136" s="1863"/>
      <c r="E136" s="1863"/>
      <c r="F136" s="1863"/>
    </row>
    <row r="137" spans="1:6" x14ac:dyDescent="0.15">
      <c r="A137" s="1863"/>
      <c r="B137" s="1863"/>
      <c r="C137" s="1863"/>
      <c r="D137" s="1863"/>
      <c r="E137" s="1863"/>
      <c r="F137" s="1863"/>
    </row>
    <row r="138" spans="1:6" x14ac:dyDescent="0.15">
      <c r="A138" s="1863"/>
      <c r="B138" s="1863"/>
      <c r="C138" s="1863"/>
      <c r="D138" s="1863"/>
      <c r="E138" s="1863"/>
      <c r="F138" s="1863"/>
    </row>
    <row r="139" spans="1:6" x14ac:dyDescent="0.15">
      <c r="A139" s="1863"/>
      <c r="B139" s="1863"/>
      <c r="C139" s="1863"/>
      <c r="D139" s="1863"/>
      <c r="E139" s="1863"/>
      <c r="F139" s="1863"/>
    </row>
    <row r="140" spans="1:6" x14ac:dyDescent="0.15">
      <c r="A140" s="1863"/>
      <c r="B140" s="1863"/>
      <c r="C140" s="1863"/>
      <c r="D140" s="1863"/>
      <c r="E140" s="1863"/>
      <c r="F140" s="1863"/>
    </row>
    <row r="141" spans="1:6" x14ac:dyDescent="0.15">
      <c r="A141" s="1863"/>
      <c r="B141" s="1863"/>
      <c r="C141" s="1863"/>
      <c r="D141" s="1863"/>
      <c r="E141" s="1863"/>
      <c r="F141" s="1863"/>
    </row>
    <row r="142" spans="1:6" x14ac:dyDescent="0.15">
      <c r="A142" s="1863"/>
      <c r="B142" s="1863"/>
      <c r="C142" s="1863"/>
      <c r="D142" s="1863"/>
      <c r="E142" s="1863"/>
      <c r="F142" s="1863"/>
    </row>
    <row r="143" spans="1:6" x14ac:dyDescent="0.15">
      <c r="A143" s="1863"/>
      <c r="B143" s="1863"/>
      <c r="C143" s="1863"/>
      <c r="D143" s="1863"/>
      <c r="E143" s="1863"/>
      <c r="F143" s="1863"/>
    </row>
    <row r="144" spans="1:6" x14ac:dyDescent="0.15">
      <c r="A144" s="1863"/>
      <c r="B144" s="1863"/>
      <c r="C144" s="1863"/>
      <c r="D144" s="1863"/>
      <c r="E144" s="1863"/>
      <c r="F144" s="1863"/>
    </row>
    <row r="145" spans="1:6" x14ac:dyDescent="0.15">
      <c r="A145" s="1863"/>
      <c r="B145" s="1863"/>
      <c r="C145" s="1863"/>
      <c r="D145" s="1863"/>
      <c r="E145" s="1863"/>
      <c r="F145" s="1863"/>
    </row>
    <row r="146" spans="1:6" x14ac:dyDescent="0.15">
      <c r="A146" s="1863"/>
      <c r="B146" s="1863"/>
      <c r="C146" s="1863"/>
      <c r="D146" s="1863"/>
      <c r="E146" s="1863"/>
      <c r="F146" s="1863"/>
    </row>
    <row r="147" spans="1:6" x14ac:dyDescent="0.15">
      <c r="A147" s="1863"/>
      <c r="B147" s="1863"/>
      <c r="C147" s="1863"/>
      <c r="D147" s="1863"/>
      <c r="E147" s="1863"/>
      <c r="F147" s="1863"/>
    </row>
    <row r="148" spans="1:6" x14ac:dyDescent="0.15">
      <c r="A148" s="1863"/>
      <c r="B148" s="1863"/>
      <c r="C148" s="1863"/>
      <c r="D148" s="1863"/>
      <c r="E148" s="1863"/>
      <c r="F148" s="1863"/>
    </row>
    <row r="149" spans="1:6" x14ac:dyDescent="0.15">
      <c r="A149" s="1863"/>
      <c r="B149" s="1863"/>
      <c r="C149" s="1863"/>
      <c r="D149" s="1863"/>
      <c r="E149" s="1863"/>
      <c r="F149" s="1863"/>
    </row>
    <row r="150" spans="1:6" x14ac:dyDescent="0.15">
      <c r="A150" s="1863"/>
      <c r="B150" s="1863"/>
      <c r="C150" s="1863"/>
      <c r="D150" s="1863"/>
      <c r="E150" s="1863"/>
      <c r="F150" s="1863"/>
    </row>
    <row r="151" spans="1:6" x14ac:dyDescent="0.15">
      <c r="A151" s="1863"/>
      <c r="B151" s="1863"/>
      <c r="C151" s="1863"/>
      <c r="D151" s="1863"/>
      <c r="E151" s="1863"/>
      <c r="F151" s="1863"/>
    </row>
    <row r="152" spans="1:6" x14ac:dyDescent="0.15">
      <c r="A152" s="1863"/>
      <c r="B152" s="1863"/>
      <c r="C152" s="1863"/>
      <c r="D152" s="1863"/>
      <c r="E152" s="1863"/>
      <c r="F152" s="1863"/>
    </row>
    <row r="153" spans="1:6" x14ac:dyDescent="0.15">
      <c r="A153" s="1863"/>
      <c r="B153" s="1863"/>
      <c r="C153" s="1863"/>
      <c r="D153" s="1863"/>
      <c r="E153" s="1863"/>
      <c r="F153" s="1863"/>
    </row>
    <row r="154" spans="1:6" x14ac:dyDescent="0.15">
      <c r="A154" s="1863"/>
      <c r="B154" s="1863"/>
      <c r="C154" s="1863"/>
      <c r="D154" s="1863"/>
      <c r="E154" s="1863"/>
      <c r="F154" s="1863"/>
    </row>
    <row r="155" spans="1:6" x14ac:dyDescent="0.15">
      <c r="A155" s="1863"/>
      <c r="B155" s="1863"/>
      <c r="C155" s="1863"/>
      <c r="D155" s="1863"/>
      <c r="E155" s="1863"/>
      <c r="F155" s="1863"/>
    </row>
    <row r="156" spans="1:6" x14ac:dyDescent="0.15">
      <c r="A156" s="1863"/>
      <c r="B156" s="1863"/>
      <c r="C156" s="1863"/>
      <c r="D156" s="1863"/>
      <c r="E156" s="1863"/>
      <c r="F156" s="1863"/>
    </row>
    <row r="157" spans="1:6" x14ac:dyDescent="0.15">
      <c r="A157" s="1863"/>
      <c r="B157" s="1863"/>
      <c r="C157" s="1863"/>
      <c r="D157" s="1863"/>
      <c r="E157" s="1863"/>
      <c r="F157" s="1863"/>
    </row>
    <row r="158" spans="1:6" x14ac:dyDescent="0.15">
      <c r="A158" s="1863"/>
      <c r="B158" s="1863"/>
      <c r="C158" s="1863"/>
      <c r="D158" s="1863"/>
      <c r="E158" s="1863"/>
      <c r="F158" s="1863"/>
    </row>
    <row r="159" spans="1:6" x14ac:dyDescent="0.15">
      <c r="A159" s="1863"/>
      <c r="B159" s="1863"/>
      <c r="C159" s="1863"/>
      <c r="D159" s="1863"/>
      <c r="E159" s="1863"/>
      <c r="F159" s="1863"/>
    </row>
    <row r="160" spans="1:6" x14ac:dyDescent="0.15">
      <c r="A160" s="1863"/>
      <c r="B160" s="1863"/>
      <c r="C160" s="1863"/>
      <c r="D160" s="1863"/>
      <c r="E160" s="1863"/>
      <c r="F160" s="1863"/>
    </row>
    <row r="161" spans="1:6" x14ac:dyDescent="0.15">
      <c r="A161" s="1863"/>
      <c r="B161" s="1863"/>
      <c r="C161" s="1863"/>
      <c r="D161" s="1863"/>
      <c r="E161" s="1863"/>
      <c r="F161" s="1863"/>
    </row>
    <row r="162" spans="1:6" x14ac:dyDescent="0.15">
      <c r="A162" s="1863"/>
      <c r="B162" s="1863"/>
      <c r="C162" s="1863"/>
      <c r="D162" s="1863"/>
      <c r="E162" s="1863"/>
      <c r="F162" s="1863"/>
    </row>
    <row r="163" spans="1:6" x14ac:dyDescent="0.15">
      <c r="A163" s="1863"/>
      <c r="B163" s="1863"/>
      <c r="C163" s="1863"/>
      <c r="D163" s="1863"/>
      <c r="E163" s="1863"/>
      <c r="F163" s="1863"/>
    </row>
    <row r="164" spans="1:6" x14ac:dyDescent="0.15">
      <c r="A164" s="1863"/>
      <c r="B164" s="1863"/>
      <c r="C164" s="1863"/>
      <c r="D164" s="1863"/>
      <c r="E164" s="1863"/>
      <c r="F164" s="1863"/>
    </row>
    <row r="165" spans="1:6" x14ac:dyDescent="0.15">
      <c r="A165" s="1863"/>
      <c r="B165" s="1863"/>
      <c r="C165" s="1863"/>
      <c r="D165" s="1863"/>
      <c r="E165" s="1863"/>
      <c r="F165" s="1863"/>
    </row>
    <row r="166" spans="1:6" x14ac:dyDescent="0.15">
      <c r="A166" s="1863"/>
      <c r="B166" s="1863"/>
      <c r="C166" s="1863"/>
      <c r="D166" s="1863"/>
      <c r="E166" s="1863"/>
      <c r="F166" s="1863"/>
    </row>
    <row r="167" spans="1:6" x14ac:dyDescent="0.15">
      <c r="A167" s="1863"/>
      <c r="B167" s="1863"/>
      <c r="C167" s="1863"/>
      <c r="D167" s="1863"/>
      <c r="E167" s="1863"/>
      <c r="F167" s="1863"/>
    </row>
    <row r="168" spans="1:6" x14ac:dyDescent="0.15">
      <c r="A168" s="1863"/>
      <c r="B168" s="1863"/>
      <c r="C168" s="1863"/>
      <c r="D168" s="1863"/>
      <c r="E168" s="1863"/>
      <c r="F168" s="1863"/>
    </row>
    <row r="169" spans="1:6" x14ac:dyDescent="0.15">
      <c r="A169" s="1863"/>
      <c r="B169" s="1863"/>
      <c r="C169" s="1863"/>
      <c r="D169" s="1863"/>
      <c r="E169" s="1863"/>
      <c r="F169" s="1863"/>
    </row>
    <row r="170" spans="1:6" x14ac:dyDescent="0.15">
      <c r="A170" s="1863"/>
      <c r="B170" s="1863"/>
      <c r="C170" s="1863"/>
      <c r="D170" s="1863"/>
      <c r="E170" s="1863"/>
      <c r="F170" s="1863"/>
    </row>
    <row r="171" spans="1:6" x14ac:dyDescent="0.15">
      <c r="A171" s="1863"/>
      <c r="B171" s="1863"/>
      <c r="C171" s="1863"/>
      <c r="D171" s="1863"/>
      <c r="E171" s="1863"/>
      <c r="F171" s="1863"/>
    </row>
    <row r="172" spans="1:6" x14ac:dyDescent="0.15">
      <c r="A172" s="1863"/>
      <c r="B172" s="1863"/>
      <c r="C172" s="1863"/>
      <c r="D172" s="1863"/>
      <c r="E172" s="1863"/>
      <c r="F172" s="1863"/>
    </row>
    <row r="173" spans="1:6" x14ac:dyDescent="0.15">
      <c r="A173" s="1863"/>
      <c r="B173" s="1863"/>
      <c r="C173" s="1863"/>
      <c r="D173" s="1863"/>
      <c r="E173" s="1863"/>
      <c r="F173" s="1863"/>
    </row>
    <row r="174" spans="1:6" x14ac:dyDescent="0.15">
      <c r="A174" s="1863"/>
      <c r="B174" s="1863"/>
      <c r="C174" s="1863"/>
      <c r="D174" s="1863"/>
      <c r="E174" s="1863"/>
      <c r="F174" s="1863"/>
    </row>
    <row r="175" spans="1:6" x14ac:dyDescent="0.15">
      <c r="A175" s="1863"/>
      <c r="B175" s="1863"/>
      <c r="C175" s="1863"/>
      <c r="D175" s="1863"/>
      <c r="E175" s="1863"/>
      <c r="F175" s="1863"/>
    </row>
    <row r="176" spans="1:6" x14ac:dyDescent="0.15">
      <c r="A176" s="1863"/>
      <c r="B176" s="1863"/>
      <c r="C176" s="1863"/>
      <c r="D176" s="1863"/>
      <c r="E176" s="1863"/>
      <c r="F176" s="1863"/>
    </row>
    <row r="177" spans="1:6" x14ac:dyDescent="0.15">
      <c r="A177" s="1863"/>
      <c r="B177" s="1863"/>
      <c r="C177" s="1863"/>
      <c r="D177" s="1863"/>
      <c r="E177" s="1863"/>
      <c r="F177" s="1863"/>
    </row>
    <row r="178" spans="1:6" x14ac:dyDescent="0.15">
      <c r="A178" s="1863"/>
      <c r="B178" s="1863"/>
      <c r="C178" s="1863"/>
      <c r="D178" s="1863"/>
      <c r="E178" s="1863"/>
      <c r="F178" s="1863"/>
    </row>
    <row r="179" spans="1:6" x14ac:dyDescent="0.15">
      <c r="A179" s="1863"/>
      <c r="B179" s="1863"/>
      <c r="C179" s="1863"/>
      <c r="D179" s="1863"/>
      <c r="E179" s="1863"/>
      <c r="F179" s="1863"/>
    </row>
    <row r="180" spans="1:6" x14ac:dyDescent="0.15">
      <c r="A180" s="1863"/>
      <c r="B180" s="1863"/>
      <c r="C180" s="1863"/>
      <c r="D180" s="1863"/>
      <c r="E180" s="1863"/>
      <c r="F180" s="1863"/>
    </row>
    <row r="181" spans="1:6" x14ac:dyDescent="0.15">
      <c r="A181" s="1863"/>
      <c r="B181" s="1863"/>
      <c r="C181" s="1863"/>
      <c r="D181" s="1863"/>
      <c r="E181" s="1863"/>
      <c r="F181" s="1863"/>
    </row>
    <row r="182" spans="1:6" x14ac:dyDescent="0.15">
      <c r="A182" s="1863"/>
      <c r="B182" s="1863"/>
      <c r="C182" s="1863"/>
      <c r="D182" s="1863"/>
      <c r="E182" s="1863"/>
      <c r="F182" s="1863"/>
    </row>
    <row r="183" spans="1:6" x14ac:dyDescent="0.15">
      <c r="A183" s="1863"/>
      <c r="B183" s="1863"/>
      <c r="C183" s="1863"/>
      <c r="D183" s="1863"/>
      <c r="E183" s="1863"/>
      <c r="F183" s="1863"/>
    </row>
    <row r="184" spans="1:6" x14ac:dyDescent="0.15">
      <c r="A184" s="1863"/>
      <c r="B184" s="1863"/>
      <c r="C184" s="1863"/>
      <c r="D184" s="1863"/>
      <c r="E184" s="1863"/>
      <c r="F184" s="1863"/>
    </row>
    <row r="185" spans="1:6" x14ac:dyDescent="0.15">
      <c r="A185" s="1863"/>
      <c r="B185" s="1863"/>
      <c r="C185" s="1863"/>
      <c r="D185" s="1863"/>
      <c r="E185" s="1863"/>
      <c r="F185" s="1863"/>
    </row>
    <row r="186" spans="1:6" x14ac:dyDescent="0.15">
      <c r="A186" s="1863"/>
      <c r="B186" s="1863"/>
      <c r="C186" s="1863"/>
      <c r="D186" s="1863"/>
      <c r="E186" s="1863"/>
      <c r="F186" s="1863"/>
    </row>
    <row r="187" spans="1:6" x14ac:dyDescent="0.15">
      <c r="A187" s="1863"/>
      <c r="B187" s="1863"/>
      <c r="C187" s="1863"/>
      <c r="D187" s="1863"/>
      <c r="E187" s="1863"/>
      <c r="F187" s="1863"/>
    </row>
    <row r="188" spans="1:6" x14ac:dyDescent="0.15">
      <c r="A188" s="1863"/>
      <c r="B188" s="1863"/>
      <c r="C188" s="1863"/>
      <c r="D188" s="1863"/>
      <c r="E188" s="1863"/>
      <c r="F188" s="1863"/>
    </row>
    <row r="189" spans="1:6" x14ac:dyDescent="0.15">
      <c r="A189" s="1863"/>
      <c r="B189" s="1863"/>
      <c r="C189" s="1863"/>
      <c r="D189" s="1863"/>
      <c r="E189" s="1863"/>
      <c r="F189" s="1863"/>
    </row>
    <row r="190" spans="1:6" x14ac:dyDescent="0.15">
      <c r="A190" s="1863"/>
      <c r="B190" s="1863"/>
      <c r="C190" s="1863"/>
      <c r="D190" s="1863"/>
      <c r="E190" s="1863"/>
      <c r="F190" s="1863"/>
    </row>
    <row r="191" spans="1:6" x14ac:dyDescent="0.15">
      <c r="A191" s="1863"/>
      <c r="B191" s="1863"/>
      <c r="C191" s="1863"/>
      <c r="D191" s="1863"/>
      <c r="E191" s="1863"/>
      <c r="F191" s="1863"/>
    </row>
    <row r="192" spans="1:6" x14ac:dyDescent="0.15">
      <c r="A192" s="1863"/>
      <c r="B192" s="1863"/>
      <c r="C192" s="1863"/>
      <c r="D192" s="1863"/>
      <c r="E192" s="1863"/>
      <c r="F192" s="1863"/>
    </row>
    <row r="193" spans="1:6" x14ac:dyDescent="0.15">
      <c r="A193" s="1863"/>
      <c r="B193" s="1863"/>
      <c r="C193" s="1863"/>
      <c r="D193" s="1863"/>
      <c r="E193" s="1863"/>
      <c r="F193" s="1863"/>
    </row>
    <row r="194" spans="1:6" x14ac:dyDescent="0.15">
      <c r="A194" s="1863"/>
      <c r="B194" s="1863"/>
      <c r="C194" s="1863"/>
      <c r="D194" s="1863"/>
      <c r="E194" s="1863"/>
      <c r="F194" s="1863"/>
    </row>
    <row r="195" spans="1:6" x14ac:dyDescent="0.15">
      <c r="A195" s="1863"/>
      <c r="B195" s="1863"/>
      <c r="C195" s="1863"/>
      <c r="D195" s="1863"/>
      <c r="E195" s="1863"/>
      <c r="F195" s="1863"/>
    </row>
    <row r="196" spans="1:6" x14ac:dyDescent="0.15">
      <c r="A196" s="1863"/>
      <c r="B196" s="1863"/>
      <c r="C196" s="1863"/>
      <c r="D196" s="1863"/>
      <c r="E196" s="1863"/>
      <c r="F196" s="1863"/>
    </row>
    <row r="197" spans="1:6" x14ac:dyDescent="0.15">
      <c r="A197" s="1863"/>
      <c r="B197" s="1863"/>
      <c r="C197" s="1863"/>
      <c r="D197" s="1863"/>
      <c r="E197" s="1863"/>
      <c r="F197" s="1863"/>
    </row>
    <row r="198" spans="1:6" x14ac:dyDescent="0.15">
      <c r="A198" s="1863"/>
      <c r="B198" s="1863"/>
      <c r="C198" s="1863"/>
      <c r="D198" s="1863"/>
      <c r="E198" s="1863"/>
      <c r="F198" s="1863"/>
    </row>
    <row r="199" spans="1:6" x14ac:dyDescent="0.15">
      <c r="A199" s="1863"/>
      <c r="B199" s="1863"/>
      <c r="C199" s="1863"/>
      <c r="D199" s="1863"/>
      <c r="E199" s="1863"/>
      <c r="F199" s="1863"/>
    </row>
    <row r="200" spans="1:6" x14ac:dyDescent="0.15">
      <c r="A200" s="1863"/>
      <c r="B200" s="1863"/>
      <c r="C200" s="1863"/>
      <c r="D200" s="1863"/>
      <c r="E200" s="1863"/>
      <c r="F200" s="1863"/>
    </row>
    <row r="201" spans="1:6" x14ac:dyDescent="0.15">
      <c r="A201" s="1863"/>
      <c r="B201" s="1863"/>
      <c r="C201" s="1863"/>
      <c r="D201" s="1863"/>
      <c r="E201" s="1863"/>
      <c r="F201" s="1863"/>
    </row>
    <row r="202" spans="1:6" x14ac:dyDescent="0.15">
      <c r="A202" s="1863"/>
      <c r="B202" s="1863"/>
      <c r="C202" s="1863"/>
      <c r="D202" s="1863"/>
      <c r="E202" s="1863"/>
      <c r="F202" s="1863"/>
    </row>
    <row r="203" spans="1:6" x14ac:dyDescent="0.15">
      <c r="A203" s="1863"/>
      <c r="B203" s="1863"/>
      <c r="C203" s="1863"/>
      <c r="D203" s="1863"/>
      <c r="E203" s="1863"/>
      <c r="F203" s="1863"/>
    </row>
    <row r="204" spans="1:6" x14ac:dyDescent="0.15">
      <c r="A204" s="1863"/>
      <c r="B204" s="1863"/>
      <c r="C204" s="1863"/>
      <c r="D204" s="1863"/>
      <c r="E204" s="1863"/>
      <c r="F204" s="1863"/>
    </row>
    <row r="205" spans="1:6" x14ac:dyDescent="0.15">
      <c r="A205" s="1863"/>
      <c r="B205" s="1863"/>
      <c r="C205" s="1863"/>
      <c r="D205" s="1863"/>
      <c r="E205" s="1863"/>
      <c r="F205" s="1863"/>
    </row>
    <row r="206" spans="1:6" x14ac:dyDescent="0.15">
      <c r="A206" s="1863"/>
      <c r="B206" s="1863"/>
      <c r="C206" s="1863"/>
      <c r="D206" s="1863"/>
      <c r="E206" s="1863"/>
      <c r="F206" s="1863"/>
    </row>
    <row r="207" spans="1:6" x14ac:dyDescent="0.15">
      <c r="A207" s="1863"/>
      <c r="B207" s="1863"/>
      <c r="C207" s="1863"/>
      <c r="D207" s="1863"/>
      <c r="E207" s="1863"/>
      <c r="F207" s="1863"/>
    </row>
    <row r="208" spans="1:6" x14ac:dyDescent="0.15">
      <c r="A208" s="1863"/>
      <c r="B208" s="1863"/>
      <c r="C208" s="1863"/>
      <c r="D208" s="1863"/>
      <c r="E208" s="1863"/>
      <c r="F208" s="1863"/>
    </row>
    <row r="209" spans="1:6" x14ac:dyDescent="0.15">
      <c r="A209" s="1863"/>
      <c r="B209" s="1863"/>
      <c r="C209" s="1863"/>
      <c r="D209" s="1863"/>
      <c r="E209" s="1863"/>
      <c r="F209" s="1863"/>
    </row>
    <row r="210" spans="1:6" x14ac:dyDescent="0.15">
      <c r="A210" s="1863"/>
      <c r="B210" s="1863"/>
      <c r="C210" s="1863"/>
      <c r="D210" s="1863"/>
      <c r="E210" s="1863"/>
      <c r="F210" s="1863"/>
    </row>
    <row r="211" spans="1:6" x14ac:dyDescent="0.15">
      <c r="A211" s="1863"/>
      <c r="B211" s="1863"/>
      <c r="C211" s="1863"/>
      <c r="D211" s="1863"/>
      <c r="E211" s="1863"/>
      <c r="F211" s="1863"/>
    </row>
    <row r="212" spans="1:6" x14ac:dyDescent="0.15">
      <c r="A212" s="1863"/>
      <c r="B212" s="1863"/>
      <c r="C212" s="1863"/>
      <c r="D212" s="1863"/>
      <c r="E212" s="1863"/>
      <c r="F212" s="1863"/>
    </row>
    <row r="213" spans="1:6" x14ac:dyDescent="0.15">
      <c r="A213" s="1863"/>
      <c r="B213" s="1863"/>
      <c r="C213" s="1863"/>
      <c r="D213" s="1863"/>
      <c r="E213" s="1863"/>
      <c r="F213" s="1863"/>
    </row>
    <row r="214" spans="1:6" x14ac:dyDescent="0.15">
      <c r="A214" s="1863"/>
      <c r="B214" s="1863"/>
      <c r="C214" s="1863"/>
      <c r="D214" s="1863"/>
      <c r="E214" s="1863"/>
      <c r="F214" s="1863"/>
    </row>
    <row r="215" spans="1:6" x14ac:dyDescent="0.15">
      <c r="A215" s="1863"/>
      <c r="B215" s="1863"/>
      <c r="C215" s="1863"/>
      <c r="D215" s="1863"/>
      <c r="E215" s="1863"/>
      <c r="F215" s="1863"/>
    </row>
    <row r="216" spans="1:6" x14ac:dyDescent="0.15">
      <c r="A216" s="1863"/>
      <c r="B216" s="1863"/>
      <c r="C216" s="1863"/>
      <c r="D216" s="1863"/>
      <c r="E216" s="1863"/>
      <c r="F216" s="1863"/>
    </row>
    <row r="217" spans="1:6" x14ac:dyDescent="0.15">
      <c r="A217" s="1863"/>
      <c r="B217" s="1863"/>
      <c r="C217" s="1863"/>
      <c r="D217" s="1863"/>
      <c r="E217" s="1863"/>
      <c r="F217" s="1863"/>
    </row>
    <row r="218" spans="1:6" x14ac:dyDescent="0.15">
      <c r="A218" s="1863"/>
      <c r="B218" s="1863"/>
      <c r="C218" s="1863"/>
      <c r="D218" s="1863"/>
      <c r="E218" s="1863"/>
      <c r="F218" s="1863"/>
    </row>
    <row r="219" spans="1:6" x14ac:dyDescent="0.15">
      <c r="A219" s="1863"/>
      <c r="B219" s="1863"/>
      <c r="C219" s="1863"/>
      <c r="D219" s="1863"/>
      <c r="E219" s="1863"/>
      <c r="F219" s="1863"/>
    </row>
    <row r="220" spans="1:6" x14ac:dyDescent="0.15">
      <c r="A220" s="1863"/>
      <c r="B220" s="1863"/>
      <c r="C220" s="1863"/>
      <c r="D220" s="1863"/>
      <c r="E220" s="1863"/>
      <c r="F220" s="1863"/>
    </row>
    <row r="221" spans="1:6" x14ac:dyDescent="0.15">
      <c r="A221" s="1863"/>
      <c r="B221" s="1863"/>
      <c r="C221" s="1863"/>
      <c r="D221" s="1863"/>
      <c r="E221" s="1863"/>
      <c r="F221" s="1863"/>
    </row>
    <row r="222" spans="1:6" x14ac:dyDescent="0.15">
      <c r="A222" s="1863"/>
      <c r="B222" s="1863"/>
      <c r="C222" s="1863"/>
      <c r="D222" s="1863"/>
      <c r="E222" s="1863"/>
      <c r="F222" s="1863"/>
    </row>
    <row r="223" spans="1:6" x14ac:dyDescent="0.15">
      <c r="A223" s="1863"/>
      <c r="B223" s="1863"/>
      <c r="C223" s="1863"/>
      <c r="D223" s="1863"/>
      <c r="E223" s="1863"/>
      <c r="F223" s="1863"/>
    </row>
    <row r="224" spans="1:6" x14ac:dyDescent="0.15">
      <c r="A224" s="1863"/>
      <c r="B224" s="1863"/>
      <c r="C224" s="1863"/>
      <c r="D224" s="1863"/>
      <c r="E224" s="1863"/>
      <c r="F224" s="1863"/>
    </row>
    <row r="225" spans="1:6" x14ac:dyDescent="0.15">
      <c r="A225" s="1863"/>
      <c r="B225" s="1863"/>
      <c r="C225" s="1863"/>
      <c r="D225" s="1863"/>
      <c r="E225" s="1863"/>
      <c r="F225" s="1863"/>
    </row>
    <row r="226" spans="1:6" x14ac:dyDescent="0.15">
      <c r="A226" s="1863"/>
      <c r="B226" s="1863"/>
      <c r="C226" s="1863"/>
      <c r="D226" s="1863"/>
      <c r="E226" s="1863"/>
      <c r="F226" s="1863"/>
    </row>
    <row r="227" spans="1:6" x14ac:dyDescent="0.15">
      <c r="A227" s="1863"/>
      <c r="B227" s="1863"/>
      <c r="C227" s="1863"/>
      <c r="D227" s="1863"/>
      <c r="E227" s="1863"/>
      <c r="F227" s="1863"/>
    </row>
    <row r="228" spans="1:6" x14ac:dyDescent="0.15">
      <c r="A228" s="1863"/>
      <c r="B228" s="1863"/>
      <c r="C228" s="1863"/>
      <c r="D228" s="1863"/>
      <c r="E228" s="1863"/>
      <c r="F228" s="1863"/>
    </row>
    <row r="229" spans="1:6" x14ac:dyDescent="0.15">
      <c r="A229" s="1863"/>
      <c r="B229" s="1863"/>
      <c r="C229" s="1863"/>
      <c r="D229" s="1863"/>
      <c r="E229" s="1863"/>
      <c r="F229" s="1863"/>
    </row>
    <row r="230" spans="1:6" x14ac:dyDescent="0.15">
      <c r="A230" s="1863"/>
      <c r="B230" s="1863"/>
      <c r="C230" s="1863"/>
      <c r="D230" s="1863"/>
      <c r="E230" s="1863"/>
      <c r="F230" s="1863"/>
    </row>
    <row r="231" spans="1:6" x14ac:dyDescent="0.15">
      <c r="A231" s="1863"/>
      <c r="B231" s="1863"/>
      <c r="C231" s="1863"/>
      <c r="D231" s="1863"/>
      <c r="E231" s="1863"/>
      <c r="F231" s="1863"/>
    </row>
    <row r="232" spans="1:6" x14ac:dyDescent="0.15">
      <c r="A232" s="1863"/>
      <c r="B232" s="1863"/>
      <c r="C232" s="1863"/>
      <c r="D232" s="1863"/>
      <c r="E232" s="1863"/>
      <c r="F232" s="1863"/>
    </row>
    <row r="233" spans="1:6" x14ac:dyDescent="0.15">
      <c r="A233" s="1863"/>
      <c r="B233" s="1863"/>
      <c r="C233" s="1863"/>
      <c r="D233" s="1863"/>
      <c r="E233" s="1863"/>
      <c r="F233" s="1863"/>
    </row>
    <row r="234" spans="1:6" x14ac:dyDescent="0.15">
      <c r="A234" s="1863"/>
      <c r="B234" s="1863"/>
      <c r="C234" s="1863"/>
      <c r="D234" s="1863"/>
      <c r="E234" s="1863"/>
      <c r="F234" s="1863"/>
    </row>
    <row r="235" spans="1:6" x14ac:dyDescent="0.15">
      <c r="A235" s="1863"/>
      <c r="B235" s="1863"/>
      <c r="C235" s="1863"/>
      <c r="D235" s="1863"/>
      <c r="E235" s="1863"/>
      <c r="F235" s="1863"/>
    </row>
    <row r="236" spans="1:6" x14ac:dyDescent="0.15">
      <c r="A236" s="1863"/>
      <c r="B236" s="1863"/>
      <c r="C236" s="1863"/>
      <c r="D236" s="1863"/>
      <c r="E236" s="1863"/>
      <c r="F236" s="1863"/>
    </row>
    <row r="237" spans="1:6" x14ac:dyDescent="0.15">
      <c r="A237" s="1863"/>
      <c r="B237" s="1863"/>
      <c r="C237" s="1863"/>
      <c r="D237" s="1863"/>
      <c r="E237" s="1863"/>
      <c r="F237" s="1863"/>
    </row>
    <row r="238" spans="1:6" x14ac:dyDescent="0.15">
      <c r="A238" s="1863"/>
      <c r="B238" s="1863"/>
      <c r="C238" s="1863"/>
      <c r="D238" s="1863"/>
      <c r="E238" s="1863"/>
      <c r="F238" s="1863"/>
    </row>
    <row r="239" spans="1:6" x14ac:dyDescent="0.15">
      <c r="A239" s="1863"/>
      <c r="B239" s="1863"/>
      <c r="C239" s="1863"/>
      <c r="D239" s="1863"/>
      <c r="E239" s="1863"/>
      <c r="F239" s="1863"/>
    </row>
    <row r="240" spans="1:6" x14ac:dyDescent="0.15">
      <c r="A240" s="1863"/>
      <c r="B240" s="1863"/>
      <c r="C240" s="1863"/>
      <c r="D240" s="1863"/>
      <c r="E240" s="1863"/>
      <c r="F240" s="1863"/>
    </row>
    <row r="241" spans="1:6" x14ac:dyDescent="0.15">
      <c r="A241" s="1863"/>
      <c r="B241" s="1863"/>
      <c r="C241" s="1863"/>
      <c r="D241" s="1863"/>
      <c r="E241" s="1863"/>
      <c r="F241" s="1863"/>
    </row>
    <row r="242" spans="1:6" x14ac:dyDescent="0.15">
      <c r="A242" s="1863"/>
      <c r="B242" s="1863"/>
      <c r="C242" s="1863"/>
      <c r="D242" s="1863"/>
      <c r="E242" s="1863"/>
      <c r="F242" s="1863"/>
    </row>
    <row r="243" spans="1:6" x14ac:dyDescent="0.15">
      <c r="A243" s="1863"/>
      <c r="B243" s="1863"/>
      <c r="C243" s="1863"/>
      <c r="D243" s="1863"/>
      <c r="E243" s="1863"/>
      <c r="F243" s="1863"/>
    </row>
    <row r="244" spans="1:6" x14ac:dyDescent="0.15">
      <c r="A244" s="1863"/>
      <c r="B244" s="1863"/>
      <c r="C244" s="1863"/>
      <c r="D244" s="1863"/>
      <c r="E244" s="1863"/>
      <c r="F244" s="1863"/>
    </row>
    <row r="245" spans="1:6" x14ac:dyDescent="0.15">
      <c r="A245" s="1863"/>
      <c r="B245" s="1863"/>
      <c r="C245" s="1863"/>
      <c r="D245" s="1863"/>
      <c r="E245" s="1863"/>
      <c r="F245" s="1863"/>
    </row>
    <row r="246" spans="1:6" x14ac:dyDescent="0.15">
      <c r="A246" s="1863"/>
      <c r="B246" s="1863"/>
      <c r="C246" s="1863"/>
      <c r="D246" s="1863"/>
      <c r="E246" s="1863"/>
      <c r="F246" s="1863"/>
    </row>
    <row r="247" spans="1:6" x14ac:dyDescent="0.15">
      <c r="A247" s="1863"/>
      <c r="B247" s="1863"/>
      <c r="C247" s="1863"/>
      <c r="D247" s="1863"/>
      <c r="E247" s="1863"/>
      <c r="F247" s="1863"/>
    </row>
    <row r="248" spans="1:6" x14ac:dyDescent="0.15">
      <c r="A248" s="1863"/>
      <c r="B248" s="1863"/>
      <c r="C248" s="1863"/>
      <c r="D248" s="1863"/>
      <c r="E248" s="1863"/>
      <c r="F248" s="1863"/>
    </row>
    <row r="249" spans="1:6" x14ac:dyDescent="0.15">
      <c r="A249" s="1863"/>
      <c r="B249" s="1863"/>
      <c r="C249" s="1863"/>
      <c r="D249" s="1863"/>
      <c r="E249" s="1863"/>
      <c r="F249" s="1863"/>
    </row>
    <row r="250" spans="1:6" x14ac:dyDescent="0.15">
      <c r="A250" s="1863"/>
      <c r="B250" s="1863"/>
      <c r="C250" s="1863"/>
      <c r="D250" s="1863"/>
      <c r="E250" s="1863"/>
      <c r="F250" s="1863"/>
    </row>
    <row r="251" spans="1:6" x14ac:dyDescent="0.15">
      <c r="A251" s="1863"/>
      <c r="B251" s="1863"/>
      <c r="C251" s="1863"/>
      <c r="D251" s="1863"/>
      <c r="E251" s="1863"/>
      <c r="F251" s="1863"/>
    </row>
    <row r="252" spans="1:6" x14ac:dyDescent="0.15">
      <c r="A252" s="1863"/>
      <c r="B252" s="1863"/>
      <c r="C252" s="1863"/>
      <c r="D252" s="1863"/>
      <c r="E252" s="1863"/>
      <c r="F252" s="1863"/>
    </row>
    <row r="253" spans="1:6" x14ac:dyDescent="0.15">
      <c r="A253" s="1863"/>
      <c r="B253" s="1863"/>
      <c r="C253" s="1863"/>
      <c r="D253" s="1863"/>
      <c r="E253" s="1863"/>
      <c r="F253" s="1863"/>
    </row>
    <row r="254" spans="1:6" x14ac:dyDescent="0.15">
      <c r="A254" s="1863"/>
      <c r="B254" s="1863"/>
      <c r="C254" s="1863"/>
      <c r="D254" s="1863"/>
      <c r="E254" s="1863"/>
      <c r="F254" s="1863"/>
    </row>
    <row r="255" spans="1:6" x14ac:dyDescent="0.15">
      <c r="A255" s="1863"/>
      <c r="B255" s="1863"/>
      <c r="C255" s="1863"/>
      <c r="D255" s="1863"/>
      <c r="E255" s="1863"/>
      <c r="F255" s="1863"/>
    </row>
    <row r="256" spans="1:6" x14ac:dyDescent="0.15">
      <c r="A256" s="1863"/>
      <c r="B256" s="1863"/>
      <c r="C256" s="1863"/>
      <c r="D256" s="1863"/>
      <c r="E256" s="1863"/>
      <c r="F256" s="1863"/>
    </row>
    <row r="257" spans="1:6" x14ac:dyDescent="0.15">
      <c r="A257" s="1863"/>
      <c r="B257" s="1863"/>
      <c r="C257" s="1863"/>
      <c r="D257" s="1863"/>
      <c r="E257" s="1863"/>
      <c r="F257" s="1863"/>
    </row>
    <row r="258" spans="1:6" x14ac:dyDescent="0.15">
      <c r="A258" s="1863"/>
      <c r="B258" s="1863"/>
      <c r="C258" s="1863"/>
      <c r="D258" s="1863"/>
      <c r="E258" s="1863"/>
      <c r="F258" s="1863"/>
    </row>
    <row r="259" spans="1:6" x14ac:dyDescent="0.15">
      <c r="A259" s="1863"/>
      <c r="B259" s="1863"/>
      <c r="C259" s="1863"/>
      <c r="D259" s="1863"/>
      <c r="E259" s="1863"/>
      <c r="F259" s="1863"/>
    </row>
    <row r="260" spans="1:6" x14ac:dyDescent="0.15">
      <c r="A260" s="1863"/>
      <c r="B260" s="1863"/>
      <c r="C260" s="1863"/>
      <c r="D260" s="1863"/>
      <c r="E260" s="1863"/>
      <c r="F260" s="1863"/>
    </row>
    <row r="261" spans="1:6" x14ac:dyDescent="0.15">
      <c r="A261" s="1863"/>
      <c r="B261" s="1863"/>
      <c r="C261" s="1863"/>
      <c r="D261" s="1863"/>
      <c r="E261" s="1863"/>
      <c r="F261" s="1863"/>
    </row>
    <row r="262" spans="1:6" x14ac:dyDescent="0.15">
      <c r="A262" s="1863"/>
      <c r="B262" s="1863"/>
      <c r="C262" s="1863"/>
      <c r="D262" s="1863"/>
      <c r="E262" s="1863"/>
      <c r="F262" s="1863"/>
    </row>
    <row r="263" spans="1:6" x14ac:dyDescent="0.15">
      <c r="A263" s="1863"/>
      <c r="B263" s="1863"/>
      <c r="C263" s="1863"/>
      <c r="D263" s="1863"/>
      <c r="E263" s="1863"/>
      <c r="F263" s="1863"/>
    </row>
    <row r="264" spans="1:6" x14ac:dyDescent="0.15">
      <c r="A264" s="1863"/>
      <c r="B264" s="1863"/>
      <c r="C264" s="1863"/>
      <c r="D264" s="1863"/>
      <c r="E264" s="1863"/>
      <c r="F264" s="1863"/>
    </row>
    <row r="265" spans="1:6" x14ac:dyDescent="0.15">
      <c r="A265" s="1863"/>
      <c r="B265" s="1863"/>
      <c r="C265" s="1863"/>
      <c r="D265" s="1863"/>
      <c r="E265" s="1863"/>
      <c r="F265" s="1863"/>
    </row>
    <row r="266" spans="1:6" x14ac:dyDescent="0.15">
      <c r="A266" s="1863"/>
      <c r="B266" s="1863"/>
      <c r="C266" s="1863"/>
      <c r="D266" s="1863"/>
      <c r="E266" s="1863"/>
      <c r="F266" s="1863"/>
    </row>
    <row r="267" spans="1:6" x14ac:dyDescent="0.15">
      <c r="A267" s="1863"/>
      <c r="B267" s="1863"/>
      <c r="C267" s="1863"/>
      <c r="D267" s="1863"/>
      <c r="E267" s="1863"/>
      <c r="F267" s="1863"/>
    </row>
    <row r="268" spans="1:6" x14ac:dyDescent="0.15">
      <c r="A268" s="1863"/>
      <c r="B268" s="1863"/>
      <c r="C268" s="1863"/>
      <c r="D268" s="1863"/>
      <c r="E268" s="1863"/>
      <c r="F268" s="1863"/>
    </row>
    <row r="269" spans="1:6" x14ac:dyDescent="0.15">
      <c r="A269" s="1863"/>
      <c r="B269" s="1863"/>
      <c r="C269" s="1863"/>
      <c r="D269" s="1863"/>
      <c r="E269" s="1863"/>
      <c r="F269" s="1863"/>
    </row>
    <row r="270" spans="1:6" x14ac:dyDescent="0.15">
      <c r="A270" s="1863"/>
      <c r="B270" s="1863"/>
      <c r="C270" s="1863"/>
      <c r="D270" s="1863"/>
      <c r="E270" s="1863"/>
      <c r="F270" s="1863"/>
    </row>
    <row r="271" spans="1:6" x14ac:dyDescent="0.15">
      <c r="A271" s="1863"/>
      <c r="B271" s="1863"/>
      <c r="C271" s="1863"/>
      <c r="D271" s="1863"/>
      <c r="E271" s="1863"/>
      <c r="F271" s="1863"/>
    </row>
    <row r="272" spans="1:6" x14ac:dyDescent="0.15">
      <c r="A272" s="1863"/>
      <c r="B272" s="1863"/>
      <c r="C272" s="1863"/>
      <c r="D272" s="1863"/>
      <c r="E272" s="1863"/>
      <c r="F272" s="1863"/>
    </row>
    <row r="273" spans="1:6" x14ac:dyDescent="0.15">
      <c r="A273" s="1863"/>
      <c r="B273" s="1863"/>
      <c r="C273" s="1863"/>
      <c r="D273" s="1863"/>
      <c r="E273" s="1863"/>
      <c r="F273" s="1863"/>
    </row>
    <row r="274" spans="1:6" x14ac:dyDescent="0.15">
      <c r="A274" s="1863"/>
      <c r="B274" s="1863"/>
      <c r="C274" s="1863"/>
      <c r="D274" s="1863"/>
      <c r="E274" s="1863"/>
      <c r="F274" s="1863"/>
    </row>
    <row r="275" spans="1:6" x14ac:dyDescent="0.15">
      <c r="A275" s="1863"/>
      <c r="B275" s="1863"/>
      <c r="C275" s="1863"/>
      <c r="D275" s="1863"/>
      <c r="E275" s="1863"/>
      <c r="F275" s="1863"/>
    </row>
    <row r="276" spans="1:6" x14ac:dyDescent="0.15">
      <c r="A276" s="1863"/>
      <c r="B276" s="1863"/>
      <c r="C276" s="1863"/>
      <c r="D276" s="1863"/>
      <c r="E276" s="1863"/>
      <c r="F276" s="1863"/>
    </row>
    <row r="277" spans="1:6" x14ac:dyDescent="0.15">
      <c r="A277" s="1863"/>
      <c r="B277" s="1863"/>
      <c r="C277" s="1863"/>
      <c r="D277" s="1863"/>
      <c r="E277" s="1863"/>
      <c r="F277" s="1863"/>
    </row>
    <row r="278" spans="1:6" x14ac:dyDescent="0.15">
      <c r="A278" s="1863"/>
      <c r="B278" s="1863"/>
      <c r="C278" s="1863"/>
      <c r="D278" s="1863"/>
      <c r="E278" s="1863"/>
      <c r="F278" s="1863"/>
    </row>
    <row r="279" spans="1:6" x14ac:dyDescent="0.15">
      <c r="A279" s="1863"/>
      <c r="B279" s="1863"/>
      <c r="C279" s="1863"/>
      <c r="D279" s="1863"/>
      <c r="E279" s="1863"/>
      <c r="F279" s="1863"/>
    </row>
    <row r="280" spans="1:6" x14ac:dyDescent="0.15">
      <c r="A280" s="1863"/>
      <c r="B280" s="1863"/>
      <c r="C280" s="1863"/>
      <c r="D280" s="1863"/>
      <c r="E280" s="1863"/>
      <c r="F280" s="1863"/>
    </row>
    <row r="281" spans="1:6" x14ac:dyDescent="0.15">
      <c r="A281" s="1863"/>
      <c r="B281" s="1863"/>
      <c r="C281" s="1863"/>
      <c r="D281" s="1863"/>
      <c r="E281" s="1863"/>
      <c r="F281" s="1863"/>
    </row>
    <row r="282" spans="1:6" x14ac:dyDescent="0.15">
      <c r="A282" s="1863"/>
      <c r="B282" s="1863"/>
      <c r="C282" s="1863"/>
      <c r="D282" s="1863"/>
      <c r="E282" s="1863"/>
      <c r="F282" s="1863"/>
    </row>
    <row r="283" spans="1:6" x14ac:dyDescent="0.15">
      <c r="A283" s="1863"/>
      <c r="B283" s="1863"/>
      <c r="C283" s="1863"/>
      <c r="D283" s="1863"/>
      <c r="E283" s="1863"/>
      <c r="F283" s="1863"/>
    </row>
    <row r="284" spans="1:6" x14ac:dyDescent="0.15">
      <c r="A284" s="1863"/>
      <c r="B284" s="1863"/>
      <c r="C284" s="1863"/>
      <c r="D284" s="1863"/>
      <c r="E284" s="1863"/>
      <c r="F284" s="1863"/>
    </row>
    <row r="285" spans="1:6" x14ac:dyDescent="0.15">
      <c r="A285" s="1863"/>
      <c r="B285" s="1863"/>
      <c r="C285" s="1863"/>
      <c r="D285" s="1863"/>
      <c r="E285" s="1863"/>
      <c r="F285" s="1863"/>
    </row>
    <row r="286" spans="1:6" x14ac:dyDescent="0.15">
      <c r="A286" s="1863"/>
      <c r="B286" s="1863"/>
      <c r="C286" s="1863"/>
      <c r="D286" s="1863"/>
      <c r="E286" s="1863"/>
      <c r="F286" s="1863"/>
    </row>
    <row r="287" spans="1:6" x14ac:dyDescent="0.15">
      <c r="A287" s="1863"/>
      <c r="B287" s="1863"/>
      <c r="C287" s="1863"/>
      <c r="D287" s="1863"/>
      <c r="E287" s="1863"/>
      <c r="F287" s="1863"/>
    </row>
    <row r="288" spans="1:6" x14ac:dyDescent="0.15">
      <c r="A288" s="1863"/>
      <c r="B288" s="1863"/>
      <c r="C288" s="1863"/>
      <c r="D288" s="1863"/>
      <c r="E288" s="1863"/>
      <c r="F288" s="1863"/>
    </row>
    <row r="289" spans="1:6" x14ac:dyDescent="0.15">
      <c r="A289" s="1863"/>
      <c r="B289" s="1863"/>
      <c r="C289" s="1863"/>
      <c r="D289" s="1863"/>
      <c r="E289" s="1863"/>
      <c r="F289" s="1863"/>
    </row>
    <row r="290" spans="1:6" x14ac:dyDescent="0.15">
      <c r="A290" s="1863"/>
      <c r="B290" s="1863"/>
      <c r="C290" s="1863"/>
      <c r="D290" s="1863"/>
      <c r="E290" s="1863"/>
      <c r="F290" s="1863"/>
    </row>
    <row r="291" spans="1:6" x14ac:dyDescent="0.15">
      <c r="A291" s="1863"/>
      <c r="B291" s="1863"/>
      <c r="C291" s="1863"/>
      <c r="D291" s="1863"/>
      <c r="E291" s="1863"/>
      <c r="F291" s="1863"/>
    </row>
    <row r="292" spans="1:6" x14ac:dyDescent="0.15">
      <c r="A292" s="1863"/>
      <c r="B292" s="1863"/>
      <c r="C292" s="1863"/>
      <c r="D292" s="1863"/>
      <c r="E292" s="1863"/>
      <c r="F292" s="1863"/>
    </row>
    <row r="293" spans="1:6" x14ac:dyDescent="0.15">
      <c r="A293" s="1863"/>
      <c r="B293" s="1863"/>
      <c r="C293" s="1863"/>
      <c r="D293" s="1863"/>
      <c r="E293" s="1863"/>
      <c r="F293" s="1863"/>
    </row>
    <row r="294" spans="1:6" x14ac:dyDescent="0.15">
      <c r="A294" s="1863"/>
      <c r="B294" s="1863"/>
      <c r="C294" s="1863"/>
      <c r="D294" s="1863"/>
      <c r="E294" s="1863"/>
      <c r="F294" s="1863"/>
    </row>
    <row r="295" spans="1:6" x14ac:dyDescent="0.15">
      <c r="A295" s="1863"/>
      <c r="B295" s="1863"/>
      <c r="C295" s="1863"/>
      <c r="D295" s="1863"/>
      <c r="E295" s="1863"/>
      <c r="F295" s="1863"/>
    </row>
    <row r="296" spans="1:6" x14ac:dyDescent="0.15">
      <c r="A296" s="1863"/>
      <c r="B296" s="1863"/>
      <c r="C296" s="1863"/>
      <c r="D296" s="1863"/>
      <c r="E296" s="1863"/>
      <c r="F296" s="1863"/>
    </row>
    <row r="297" spans="1:6" x14ac:dyDescent="0.15">
      <c r="A297" s="1863"/>
      <c r="B297" s="1863"/>
      <c r="C297" s="1863"/>
      <c r="D297" s="1863"/>
      <c r="E297" s="1863"/>
      <c r="F297" s="1863"/>
    </row>
    <row r="298" spans="1:6" x14ac:dyDescent="0.15">
      <c r="A298" s="1863"/>
      <c r="B298" s="1863"/>
      <c r="C298" s="1863"/>
      <c r="D298" s="1863"/>
      <c r="E298" s="1863"/>
      <c r="F298" s="1863"/>
    </row>
    <row r="299" spans="1:6" x14ac:dyDescent="0.15">
      <c r="A299" s="1863"/>
      <c r="B299" s="1863"/>
      <c r="C299" s="1863"/>
      <c r="D299" s="1863"/>
      <c r="E299" s="1863"/>
      <c r="F299" s="1863"/>
    </row>
    <row r="300" spans="1:6" x14ac:dyDescent="0.15">
      <c r="A300" s="1863"/>
      <c r="B300" s="1863"/>
      <c r="C300" s="1863"/>
      <c r="D300" s="1863"/>
      <c r="E300" s="1863"/>
      <c r="F300" s="1863"/>
    </row>
    <row r="301" spans="1:6" x14ac:dyDescent="0.15">
      <c r="A301" s="1863"/>
      <c r="B301" s="1863"/>
      <c r="C301" s="1863"/>
      <c r="D301" s="1863"/>
      <c r="E301" s="1863"/>
      <c r="F301" s="1863"/>
    </row>
    <row r="302" spans="1:6" x14ac:dyDescent="0.15">
      <c r="A302" s="1863"/>
      <c r="B302" s="1863"/>
      <c r="C302" s="1863"/>
      <c r="D302" s="1863"/>
      <c r="E302" s="1863"/>
      <c r="F302" s="1863"/>
    </row>
    <row r="303" spans="1:6" x14ac:dyDescent="0.15">
      <c r="A303" s="1863"/>
      <c r="B303" s="1863"/>
      <c r="C303" s="1863"/>
      <c r="D303" s="1863"/>
      <c r="E303" s="1863"/>
      <c r="F303" s="1863"/>
    </row>
    <row r="304" spans="1:6" x14ac:dyDescent="0.15">
      <c r="A304" s="1863"/>
      <c r="B304" s="1863"/>
      <c r="C304" s="1863"/>
      <c r="D304" s="1863"/>
      <c r="E304" s="1863"/>
      <c r="F304" s="1863"/>
    </row>
    <row r="305" spans="1:6" x14ac:dyDescent="0.15">
      <c r="A305" s="1863"/>
      <c r="B305" s="1863"/>
      <c r="C305" s="1863"/>
      <c r="D305" s="1863"/>
      <c r="E305" s="1863"/>
      <c r="F305" s="1863"/>
    </row>
    <row r="306" spans="1:6" x14ac:dyDescent="0.15">
      <c r="A306" s="1863"/>
      <c r="B306" s="1863"/>
      <c r="C306" s="1863"/>
      <c r="D306" s="1863"/>
      <c r="E306" s="1863"/>
      <c r="F306" s="1863"/>
    </row>
    <row r="307" spans="1:6" x14ac:dyDescent="0.15">
      <c r="A307" s="1863"/>
      <c r="B307" s="1863"/>
      <c r="C307" s="1863"/>
      <c r="D307" s="1863"/>
      <c r="E307" s="1863"/>
      <c r="F307" s="1863"/>
    </row>
    <row r="308" spans="1:6" x14ac:dyDescent="0.15">
      <c r="A308" s="1863"/>
      <c r="B308" s="1863"/>
      <c r="C308" s="1863"/>
      <c r="D308" s="1863"/>
      <c r="E308" s="1863"/>
      <c r="F308" s="1863"/>
    </row>
    <row r="309" spans="1:6" x14ac:dyDescent="0.15">
      <c r="A309" s="1863"/>
      <c r="B309" s="1863"/>
      <c r="C309" s="1863"/>
      <c r="D309" s="1863"/>
      <c r="E309" s="1863"/>
      <c r="F309" s="1863"/>
    </row>
    <row r="310" spans="1:6" x14ac:dyDescent="0.15">
      <c r="A310" s="1863"/>
      <c r="B310" s="1863"/>
      <c r="C310" s="1863"/>
      <c r="D310" s="1863"/>
      <c r="E310" s="1863"/>
      <c r="F310" s="1863"/>
    </row>
    <row r="311" spans="1:6" x14ac:dyDescent="0.15">
      <c r="A311" s="1863"/>
      <c r="B311" s="1863"/>
      <c r="C311" s="1863"/>
      <c r="D311" s="1863"/>
      <c r="E311" s="1863"/>
      <c r="F311" s="1863"/>
    </row>
    <row r="312" spans="1:6" x14ac:dyDescent="0.15">
      <c r="A312" s="1863"/>
      <c r="B312" s="1863"/>
      <c r="C312" s="1863"/>
      <c r="D312" s="1863"/>
      <c r="E312" s="1863"/>
      <c r="F312" s="1863"/>
    </row>
    <row r="313" spans="1:6" x14ac:dyDescent="0.15">
      <c r="A313" s="1863"/>
      <c r="B313" s="1863"/>
      <c r="C313" s="1863"/>
      <c r="D313" s="1863"/>
      <c r="E313" s="1863"/>
      <c r="F313" s="1863"/>
    </row>
    <row r="314" spans="1:6" x14ac:dyDescent="0.15">
      <c r="A314" s="1863"/>
      <c r="B314" s="1863"/>
      <c r="C314" s="1863"/>
      <c r="D314" s="1863"/>
      <c r="E314" s="1863"/>
      <c r="F314" s="1863"/>
    </row>
    <row r="315" spans="1:6" x14ac:dyDescent="0.15">
      <c r="A315" s="1863"/>
      <c r="B315" s="1863"/>
      <c r="C315" s="1863"/>
      <c r="D315" s="1863"/>
      <c r="E315" s="1863"/>
      <c r="F315" s="1863"/>
    </row>
    <row r="316" spans="1:6" x14ac:dyDescent="0.15">
      <c r="A316" s="1863"/>
      <c r="B316" s="1863"/>
      <c r="C316" s="1863"/>
      <c r="D316" s="1863"/>
      <c r="E316" s="1863"/>
      <c r="F316" s="1863"/>
    </row>
    <row r="317" spans="1:6" x14ac:dyDescent="0.15">
      <c r="A317" s="1863"/>
      <c r="B317" s="1863"/>
      <c r="C317" s="1863"/>
      <c r="D317" s="1863"/>
      <c r="E317" s="1863"/>
      <c r="F317" s="1863"/>
    </row>
    <row r="318" spans="1:6" x14ac:dyDescent="0.15">
      <c r="A318" s="1863"/>
      <c r="B318" s="1863"/>
      <c r="C318" s="1863"/>
      <c r="D318" s="1863"/>
      <c r="E318" s="1863"/>
      <c r="F318" s="1863"/>
    </row>
    <row r="319" spans="1:6" x14ac:dyDescent="0.15">
      <c r="A319" s="1863"/>
      <c r="B319" s="1863"/>
      <c r="C319" s="1863"/>
      <c r="D319" s="1863"/>
      <c r="E319" s="1863"/>
      <c r="F319" s="1863"/>
    </row>
    <row r="320" spans="1:6" x14ac:dyDescent="0.15">
      <c r="A320" s="1863"/>
      <c r="B320" s="1863"/>
      <c r="C320" s="1863"/>
      <c r="D320" s="1863"/>
      <c r="E320" s="1863"/>
      <c r="F320" s="1863"/>
    </row>
    <row r="321" spans="1:6" x14ac:dyDescent="0.15">
      <c r="A321" s="1863"/>
      <c r="B321" s="1863"/>
      <c r="C321" s="1863"/>
      <c r="D321" s="1863"/>
      <c r="E321" s="1863"/>
      <c r="F321" s="1863"/>
    </row>
    <row r="322" spans="1:6" x14ac:dyDescent="0.15">
      <c r="A322" s="1863"/>
      <c r="B322" s="1863"/>
      <c r="C322" s="1863"/>
      <c r="D322" s="1863"/>
      <c r="E322" s="1863"/>
      <c r="F322" s="1863"/>
    </row>
    <row r="323" spans="1:6" x14ac:dyDescent="0.15">
      <c r="A323" s="1863"/>
      <c r="B323" s="1863"/>
      <c r="C323" s="1863"/>
      <c r="D323" s="1863"/>
      <c r="E323" s="1863"/>
      <c r="F323" s="1863"/>
    </row>
    <row r="324" spans="1:6" x14ac:dyDescent="0.15">
      <c r="A324" s="1863"/>
      <c r="B324" s="1863"/>
      <c r="C324" s="1863"/>
      <c r="D324" s="1863"/>
      <c r="E324" s="1863"/>
      <c r="F324" s="1863"/>
    </row>
    <row r="325" spans="1:6" x14ac:dyDescent="0.15">
      <c r="A325" s="1863"/>
      <c r="B325" s="1863"/>
      <c r="C325" s="1863"/>
      <c r="D325" s="1863"/>
      <c r="E325" s="1863"/>
      <c r="F325" s="1863"/>
    </row>
    <row r="326" spans="1:6" x14ac:dyDescent="0.15">
      <c r="A326" s="1863"/>
      <c r="B326" s="1863"/>
      <c r="C326" s="1863"/>
      <c r="D326" s="1863"/>
      <c r="E326" s="1863"/>
      <c r="F326" s="1863"/>
    </row>
    <row r="327" spans="1:6" x14ac:dyDescent="0.15">
      <c r="A327" s="1863"/>
      <c r="B327" s="1863"/>
      <c r="C327" s="1863"/>
      <c r="D327" s="1863"/>
      <c r="E327" s="1863"/>
      <c r="F327" s="1863"/>
    </row>
    <row r="328" spans="1:6" x14ac:dyDescent="0.15">
      <c r="A328" s="1863"/>
      <c r="B328" s="1863"/>
      <c r="C328" s="1863"/>
      <c r="D328" s="1863"/>
      <c r="E328" s="1863"/>
      <c r="F328" s="1863"/>
    </row>
    <row r="329" spans="1:6" x14ac:dyDescent="0.15">
      <c r="A329" s="1863"/>
      <c r="B329" s="1863"/>
      <c r="C329" s="1863"/>
      <c r="D329" s="1863"/>
      <c r="E329" s="1863"/>
      <c r="F329" s="1863"/>
    </row>
    <row r="330" spans="1:6" x14ac:dyDescent="0.15">
      <c r="A330" s="1863"/>
      <c r="B330" s="1863"/>
      <c r="C330" s="1863"/>
      <c r="D330" s="1863"/>
      <c r="E330" s="1863"/>
      <c r="F330" s="1863"/>
    </row>
    <row r="331" spans="1:6" x14ac:dyDescent="0.15">
      <c r="A331" s="1863"/>
      <c r="B331" s="1863"/>
      <c r="C331" s="1863"/>
      <c r="D331" s="1863"/>
      <c r="E331" s="1863"/>
      <c r="F331" s="1863"/>
    </row>
    <row r="332" spans="1:6" x14ac:dyDescent="0.15">
      <c r="A332" s="1863"/>
      <c r="B332" s="1863"/>
      <c r="C332" s="1863"/>
      <c r="D332" s="1863"/>
      <c r="E332" s="1863"/>
      <c r="F332" s="1863"/>
    </row>
    <row r="333" spans="1:6" x14ac:dyDescent="0.15">
      <c r="A333" s="1863"/>
      <c r="B333" s="1863"/>
      <c r="C333" s="1863"/>
      <c r="D333" s="1863"/>
      <c r="E333" s="1863"/>
      <c r="F333" s="1863"/>
    </row>
    <row r="334" spans="1:6" x14ac:dyDescent="0.15">
      <c r="A334" s="1863"/>
      <c r="B334" s="1863"/>
      <c r="C334" s="1863"/>
      <c r="D334" s="1863"/>
      <c r="E334" s="1863"/>
      <c r="F334" s="1863"/>
    </row>
    <row r="335" spans="1:6" x14ac:dyDescent="0.15">
      <c r="A335" s="1863"/>
      <c r="B335" s="1863"/>
      <c r="C335" s="1863"/>
      <c r="D335" s="1863"/>
      <c r="E335" s="1863"/>
      <c r="F335" s="1863"/>
    </row>
    <row r="336" spans="1:6" x14ac:dyDescent="0.15">
      <c r="A336" s="1863"/>
      <c r="B336" s="1863"/>
      <c r="C336" s="1863"/>
      <c r="D336" s="1863"/>
      <c r="E336" s="1863"/>
      <c r="F336" s="1863"/>
    </row>
    <row r="337" spans="1:6" x14ac:dyDescent="0.15">
      <c r="A337" s="1863"/>
      <c r="B337" s="1863"/>
      <c r="C337" s="1863"/>
      <c r="D337" s="1863"/>
      <c r="E337" s="1863"/>
      <c r="F337" s="1863"/>
    </row>
    <row r="338" spans="1:6" x14ac:dyDescent="0.15">
      <c r="A338" s="1863"/>
      <c r="B338" s="1863"/>
      <c r="C338" s="1863"/>
      <c r="D338" s="1863"/>
      <c r="E338" s="1863"/>
      <c r="F338" s="1863"/>
    </row>
    <row r="339" spans="1:6" x14ac:dyDescent="0.15">
      <c r="A339" s="1863"/>
      <c r="B339" s="1863"/>
      <c r="C339" s="1863"/>
      <c r="D339" s="1863"/>
      <c r="E339" s="1863"/>
      <c r="F339" s="1863"/>
    </row>
    <row r="340" spans="1:6" x14ac:dyDescent="0.15">
      <c r="A340" s="1863"/>
      <c r="B340" s="1863"/>
      <c r="C340" s="1863"/>
      <c r="D340" s="1863"/>
      <c r="E340" s="1863"/>
      <c r="F340" s="1863"/>
    </row>
    <row r="341" spans="1:6" x14ac:dyDescent="0.15">
      <c r="A341" s="1863"/>
      <c r="B341" s="1863"/>
      <c r="C341" s="1863"/>
      <c r="D341" s="1863"/>
      <c r="E341" s="1863"/>
      <c r="F341" s="1863"/>
    </row>
    <row r="342" spans="1:6" x14ac:dyDescent="0.15">
      <c r="A342" s="1863"/>
      <c r="B342" s="1863"/>
      <c r="C342" s="1863"/>
      <c r="D342" s="1863"/>
      <c r="E342" s="1863"/>
      <c r="F342" s="1863"/>
    </row>
    <row r="343" spans="1:6" x14ac:dyDescent="0.15">
      <c r="A343" s="1863"/>
      <c r="B343" s="1863"/>
      <c r="C343" s="1863"/>
      <c r="D343" s="1863"/>
      <c r="E343" s="1863"/>
      <c r="F343" s="1863"/>
    </row>
    <row r="344" spans="1:6" x14ac:dyDescent="0.15">
      <c r="A344" s="1863"/>
      <c r="B344" s="1863"/>
      <c r="C344" s="1863"/>
      <c r="D344" s="1863"/>
      <c r="E344" s="1863"/>
      <c r="F344" s="1863"/>
    </row>
    <row r="345" spans="1:6" x14ac:dyDescent="0.15">
      <c r="A345" s="1863"/>
      <c r="B345" s="1863"/>
      <c r="C345" s="1863"/>
      <c r="D345" s="1863"/>
      <c r="E345" s="1863"/>
      <c r="F345" s="1863"/>
    </row>
    <row r="346" spans="1:6" x14ac:dyDescent="0.15">
      <c r="A346" s="1863"/>
      <c r="B346" s="1863"/>
      <c r="C346" s="1863"/>
      <c r="D346" s="1863"/>
      <c r="E346" s="1863"/>
      <c r="F346" s="1863"/>
    </row>
    <row r="347" spans="1:6" x14ac:dyDescent="0.15">
      <c r="A347" s="1863"/>
      <c r="B347" s="1863"/>
      <c r="C347" s="1863"/>
      <c r="D347" s="1863"/>
      <c r="E347" s="1863"/>
      <c r="F347" s="1863"/>
    </row>
    <row r="348" spans="1:6" x14ac:dyDescent="0.15">
      <c r="A348" s="1863"/>
      <c r="B348" s="1863"/>
      <c r="C348" s="1863"/>
      <c r="D348" s="1863"/>
      <c r="E348" s="1863"/>
      <c r="F348" s="1863"/>
    </row>
    <row r="349" spans="1:6" x14ac:dyDescent="0.15">
      <c r="A349" s="1863"/>
      <c r="B349" s="1863"/>
      <c r="C349" s="1863"/>
      <c r="D349" s="1863"/>
      <c r="E349" s="1863"/>
      <c r="F349" s="1863"/>
    </row>
    <row r="350" spans="1:6" x14ac:dyDescent="0.15">
      <c r="A350" s="1863"/>
      <c r="B350" s="1863"/>
      <c r="C350" s="1863"/>
      <c r="D350" s="1863"/>
      <c r="E350" s="1863"/>
      <c r="F350" s="1863"/>
    </row>
    <row r="351" spans="1:6" x14ac:dyDescent="0.15">
      <c r="A351" s="1863"/>
      <c r="B351" s="1863"/>
      <c r="C351" s="1863"/>
      <c r="D351" s="1863"/>
      <c r="E351" s="1863"/>
      <c r="F351" s="1863"/>
    </row>
    <row r="352" spans="1:6" x14ac:dyDescent="0.15">
      <c r="A352" s="1863"/>
      <c r="B352" s="1863"/>
      <c r="C352" s="1863"/>
      <c r="D352" s="1863"/>
      <c r="E352" s="1863"/>
      <c r="F352" s="1863"/>
    </row>
    <row r="353" spans="1:6" x14ac:dyDescent="0.15">
      <c r="A353" s="1863"/>
      <c r="B353" s="1863"/>
      <c r="C353" s="1863"/>
      <c r="D353" s="1863"/>
      <c r="E353" s="1863"/>
      <c r="F353" s="1863"/>
    </row>
    <row r="354" spans="1:6" x14ac:dyDescent="0.15">
      <c r="A354" s="1863"/>
      <c r="B354" s="1863"/>
      <c r="C354" s="1863"/>
      <c r="D354" s="1863"/>
      <c r="E354" s="1863"/>
      <c r="F354" s="1863"/>
    </row>
    <row r="355" spans="1:6" x14ac:dyDescent="0.15">
      <c r="A355" s="1863"/>
      <c r="B355" s="1863"/>
      <c r="C355" s="1863"/>
      <c r="D355" s="1863"/>
      <c r="E355" s="1863"/>
      <c r="F355" s="1863"/>
    </row>
    <row r="356" spans="1:6" x14ac:dyDescent="0.15">
      <c r="A356" s="1863"/>
      <c r="B356" s="1863"/>
      <c r="C356" s="1863"/>
      <c r="D356" s="1863"/>
      <c r="E356" s="1863"/>
      <c r="F356" s="1863"/>
    </row>
    <row r="357" spans="1:6" x14ac:dyDescent="0.15">
      <c r="A357" s="1863"/>
      <c r="B357" s="1863"/>
      <c r="C357" s="1863"/>
      <c r="D357" s="1863"/>
      <c r="E357" s="1863"/>
      <c r="F357" s="1863"/>
    </row>
    <row r="358" spans="1:6" x14ac:dyDescent="0.15">
      <c r="A358" s="1863"/>
      <c r="B358" s="1863"/>
      <c r="C358" s="1863"/>
      <c r="D358" s="1863"/>
      <c r="E358" s="1863"/>
      <c r="F358" s="1863"/>
    </row>
    <row r="359" spans="1:6" x14ac:dyDescent="0.15">
      <c r="A359" s="1863"/>
      <c r="B359" s="1863"/>
      <c r="C359" s="1863"/>
      <c r="D359" s="1863"/>
      <c r="E359" s="1863"/>
      <c r="F359" s="1863"/>
    </row>
    <row r="360" spans="1:6" x14ac:dyDescent="0.15">
      <c r="A360" s="1863"/>
      <c r="B360" s="1863"/>
      <c r="C360" s="1863"/>
      <c r="D360" s="1863"/>
      <c r="E360" s="1863"/>
      <c r="F360" s="1863"/>
    </row>
    <row r="361" spans="1:6" x14ac:dyDescent="0.15">
      <c r="A361" s="1863"/>
      <c r="B361" s="1863"/>
      <c r="C361" s="1863"/>
      <c r="D361" s="1863"/>
      <c r="E361" s="1863"/>
      <c r="F361" s="1863"/>
    </row>
    <row r="362" spans="1:6" x14ac:dyDescent="0.15">
      <c r="A362" s="1863"/>
      <c r="B362" s="1863"/>
      <c r="C362" s="1863"/>
      <c r="D362" s="1863"/>
      <c r="E362" s="1863"/>
      <c r="F362" s="1863"/>
    </row>
    <row r="363" spans="1:6" x14ac:dyDescent="0.15">
      <c r="A363" s="1863"/>
      <c r="B363" s="1863"/>
      <c r="C363" s="1863"/>
      <c r="D363" s="1863"/>
      <c r="E363" s="1863"/>
      <c r="F363" s="1863"/>
    </row>
    <row r="364" spans="1:6" x14ac:dyDescent="0.15">
      <c r="A364" s="1863"/>
      <c r="B364" s="1863"/>
      <c r="C364" s="1863"/>
      <c r="D364" s="1863"/>
      <c r="E364" s="1863"/>
      <c r="F364" s="1863"/>
    </row>
    <row r="365" spans="1:6" x14ac:dyDescent="0.15">
      <c r="A365" s="1863"/>
      <c r="B365" s="1863"/>
      <c r="C365" s="1863"/>
      <c r="D365" s="1863"/>
      <c r="E365" s="1863"/>
      <c r="F365" s="1863"/>
    </row>
    <row r="366" spans="1:6" x14ac:dyDescent="0.15">
      <c r="A366" s="1863"/>
      <c r="B366" s="1863"/>
      <c r="C366" s="1863"/>
      <c r="D366" s="1863"/>
      <c r="E366" s="1863"/>
      <c r="F366" s="1863"/>
    </row>
    <row r="367" spans="1:6" x14ac:dyDescent="0.15">
      <c r="A367" s="1863"/>
      <c r="B367" s="1863"/>
      <c r="C367" s="1863"/>
      <c r="D367" s="1863"/>
      <c r="E367" s="1863"/>
      <c r="F367" s="1863"/>
    </row>
    <row r="368" spans="1:6" x14ac:dyDescent="0.15">
      <c r="A368" s="1863"/>
      <c r="B368" s="1863"/>
      <c r="C368" s="1863"/>
      <c r="D368" s="1863"/>
      <c r="E368" s="1863"/>
      <c r="F368" s="1863"/>
    </row>
    <row r="369" spans="1:6" x14ac:dyDescent="0.15">
      <c r="A369" s="1863"/>
      <c r="B369" s="1863"/>
      <c r="C369" s="1863"/>
      <c r="D369" s="1863"/>
      <c r="E369" s="1863"/>
      <c r="F369" s="1863"/>
    </row>
    <row r="370" spans="1:6" x14ac:dyDescent="0.15">
      <c r="A370" s="1863"/>
      <c r="B370" s="1863"/>
      <c r="C370" s="1863"/>
      <c r="D370" s="1863"/>
      <c r="E370" s="1863"/>
      <c r="F370" s="1863"/>
    </row>
    <row r="371" spans="1:6" x14ac:dyDescent="0.15">
      <c r="A371" s="1863"/>
      <c r="B371" s="1863"/>
      <c r="C371" s="1863"/>
      <c r="D371" s="1863"/>
      <c r="E371" s="1863"/>
      <c r="F371" s="1863"/>
    </row>
    <row r="372" spans="1:6" x14ac:dyDescent="0.15">
      <c r="A372" s="1863"/>
      <c r="B372" s="1863"/>
      <c r="C372" s="1863"/>
      <c r="D372" s="1863"/>
      <c r="E372" s="1863"/>
      <c r="F372" s="1863"/>
    </row>
    <row r="373" spans="1:6" x14ac:dyDescent="0.15">
      <c r="A373" s="1863"/>
      <c r="B373" s="1863"/>
      <c r="C373" s="1863"/>
      <c r="D373" s="1863"/>
      <c r="E373" s="1863"/>
      <c r="F373" s="1863"/>
    </row>
    <row r="374" spans="1:6" x14ac:dyDescent="0.15">
      <c r="A374" s="1863"/>
      <c r="B374" s="1863"/>
      <c r="C374" s="1863"/>
      <c r="D374" s="1863"/>
      <c r="E374" s="1863"/>
      <c r="F374" s="1863"/>
    </row>
    <row r="375" spans="1:6" x14ac:dyDescent="0.15">
      <c r="A375" s="1863"/>
      <c r="B375" s="1863"/>
      <c r="C375" s="1863"/>
      <c r="D375" s="1863"/>
      <c r="E375" s="1863"/>
      <c r="F375" s="1863"/>
    </row>
    <row r="376" spans="1:6" x14ac:dyDescent="0.15">
      <c r="A376" s="1863"/>
      <c r="B376" s="1863"/>
      <c r="C376" s="1863"/>
      <c r="D376" s="1863"/>
      <c r="E376" s="1863"/>
      <c r="F376" s="1863"/>
    </row>
    <row r="377" spans="1:6" x14ac:dyDescent="0.15">
      <c r="A377" s="1863"/>
      <c r="B377" s="1863"/>
      <c r="C377" s="1863"/>
      <c r="D377" s="1863"/>
      <c r="E377" s="1863"/>
      <c r="F377" s="1863"/>
    </row>
    <row r="378" spans="1:6" x14ac:dyDescent="0.15">
      <c r="A378" s="1863"/>
      <c r="B378" s="1863"/>
      <c r="C378" s="1863"/>
      <c r="D378" s="1863"/>
      <c r="E378" s="1863"/>
      <c r="F378" s="1863"/>
    </row>
    <row r="379" spans="1:6" x14ac:dyDescent="0.15">
      <c r="A379" s="1863"/>
      <c r="B379" s="1863"/>
      <c r="C379" s="1863"/>
      <c r="D379" s="1863"/>
      <c r="E379" s="1863"/>
      <c r="F379" s="1863"/>
    </row>
    <row r="380" spans="1:6" x14ac:dyDescent="0.15">
      <c r="A380" s="1863"/>
      <c r="B380" s="1863"/>
      <c r="C380" s="1863"/>
      <c r="D380" s="1863"/>
      <c r="E380" s="1863"/>
      <c r="F380" s="1863"/>
    </row>
    <row r="381" spans="1:6" x14ac:dyDescent="0.15">
      <c r="A381" s="1863"/>
      <c r="B381" s="1863"/>
      <c r="C381" s="1863"/>
      <c r="D381" s="1863"/>
      <c r="E381" s="1863"/>
      <c r="F381" s="1863"/>
    </row>
    <row r="382" spans="1:6" x14ac:dyDescent="0.15">
      <c r="A382" s="1863"/>
      <c r="B382" s="1863"/>
      <c r="C382" s="1863"/>
      <c r="D382" s="1863"/>
      <c r="E382" s="1863"/>
      <c r="F382" s="1863"/>
    </row>
    <row r="383" spans="1:6" x14ac:dyDescent="0.15">
      <c r="A383" s="1863"/>
      <c r="B383" s="1863"/>
      <c r="C383" s="1863"/>
      <c r="D383" s="1863"/>
      <c r="E383" s="1863"/>
      <c r="F383" s="1863"/>
    </row>
    <row r="384" spans="1:6" x14ac:dyDescent="0.15">
      <c r="A384" s="1863"/>
      <c r="B384" s="1863"/>
      <c r="C384" s="1863"/>
      <c r="D384" s="1863"/>
      <c r="E384" s="1863"/>
      <c r="F384" s="1863"/>
    </row>
    <row r="385" spans="1:6" x14ac:dyDescent="0.15">
      <c r="A385" s="1863"/>
      <c r="B385" s="1863"/>
      <c r="C385" s="1863"/>
      <c r="D385" s="1863"/>
      <c r="E385" s="1863"/>
      <c r="F385" s="1863"/>
    </row>
    <row r="386" spans="1:6" x14ac:dyDescent="0.15">
      <c r="A386" s="1863"/>
      <c r="B386" s="1863"/>
      <c r="C386" s="1863"/>
      <c r="D386" s="1863"/>
      <c r="E386" s="1863"/>
      <c r="F386" s="1863"/>
    </row>
    <row r="387" spans="1:6" x14ac:dyDescent="0.15">
      <c r="A387" s="1863"/>
      <c r="B387" s="1863"/>
      <c r="C387" s="1863"/>
      <c r="D387" s="1863"/>
      <c r="E387" s="1863"/>
      <c r="F387" s="1863"/>
    </row>
    <row r="388" spans="1:6" x14ac:dyDescent="0.15">
      <c r="A388" s="1863"/>
      <c r="B388" s="1863"/>
      <c r="C388" s="1863"/>
      <c r="D388" s="1863"/>
      <c r="E388" s="1863"/>
      <c r="F388" s="1863"/>
    </row>
    <row r="389" spans="1:6" x14ac:dyDescent="0.15">
      <c r="A389" s="1863"/>
      <c r="B389" s="1863"/>
      <c r="C389" s="1863"/>
      <c r="D389" s="1863"/>
      <c r="E389" s="1863"/>
      <c r="F389" s="1863"/>
    </row>
    <row r="390" spans="1:6" x14ac:dyDescent="0.15">
      <c r="A390" s="1863"/>
      <c r="B390" s="1863"/>
      <c r="C390" s="1863"/>
      <c r="D390" s="1863"/>
      <c r="E390" s="1863"/>
      <c r="F390" s="1863"/>
    </row>
    <row r="391" spans="1:6" x14ac:dyDescent="0.15">
      <c r="A391" s="1863"/>
      <c r="B391" s="1863"/>
      <c r="C391" s="1863"/>
      <c r="D391" s="1863"/>
      <c r="E391" s="1863"/>
      <c r="F391" s="1863"/>
    </row>
    <row r="392" spans="1:6" x14ac:dyDescent="0.15">
      <c r="A392" s="1863"/>
      <c r="B392" s="1863"/>
      <c r="C392" s="1863"/>
      <c r="D392" s="1863"/>
      <c r="E392" s="1863"/>
      <c r="F392" s="1863"/>
    </row>
    <row r="393" spans="1:6" x14ac:dyDescent="0.15">
      <c r="A393" s="1863"/>
      <c r="B393" s="1863"/>
      <c r="C393" s="1863"/>
      <c r="D393" s="1863"/>
      <c r="E393" s="1863"/>
      <c r="F393" s="1863"/>
    </row>
    <row r="394" spans="1:6" x14ac:dyDescent="0.15">
      <c r="A394" s="1863"/>
      <c r="B394" s="1863"/>
      <c r="C394" s="1863"/>
      <c r="D394" s="1863"/>
      <c r="E394" s="1863"/>
      <c r="F394" s="1863"/>
    </row>
    <row r="395" spans="1:6" x14ac:dyDescent="0.15">
      <c r="A395" s="1863"/>
      <c r="B395" s="1863"/>
      <c r="C395" s="1863"/>
      <c r="D395" s="1863"/>
      <c r="E395" s="1863"/>
      <c r="F395" s="1863"/>
    </row>
    <row r="396" spans="1:6" x14ac:dyDescent="0.15">
      <c r="A396" s="1863"/>
      <c r="B396" s="1863"/>
      <c r="C396" s="1863"/>
      <c r="D396" s="1863"/>
      <c r="E396" s="1863"/>
      <c r="F396" s="1863"/>
    </row>
    <row r="397" spans="1:6" x14ac:dyDescent="0.15">
      <c r="A397" s="1863"/>
      <c r="B397" s="1863"/>
      <c r="C397" s="1863"/>
      <c r="D397" s="1863"/>
      <c r="E397" s="1863"/>
      <c r="F397" s="1863"/>
    </row>
    <row r="398" spans="1:6" x14ac:dyDescent="0.15">
      <c r="A398" s="1863"/>
      <c r="B398" s="1863"/>
      <c r="C398" s="1863"/>
      <c r="D398" s="1863"/>
      <c r="E398" s="1863"/>
      <c r="F398" s="1863"/>
    </row>
    <row r="399" spans="1:6" x14ac:dyDescent="0.15">
      <c r="A399" s="1863"/>
      <c r="B399" s="1863"/>
      <c r="C399" s="1863"/>
      <c r="D399" s="1863"/>
      <c r="E399" s="1863"/>
      <c r="F399" s="1863"/>
    </row>
    <row r="400" spans="1:6" x14ac:dyDescent="0.15">
      <c r="A400" s="1863"/>
      <c r="B400" s="1863"/>
      <c r="C400" s="1863"/>
      <c r="D400" s="1863"/>
      <c r="E400" s="1863"/>
      <c r="F400" s="1863"/>
    </row>
    <row r="401" spans="1:6" x14ac:dyDescent="0.15">
      <c r="A401" s="1863"/>
      <c r="B401" s="1863"/>
      <c r="C401" s="1863"/>
      <c r="D401" s="1863"/>
      <c r="E401" s="1863"/>
      <c r="F401" s="1863"/>
    </row>
    <row r="402" spans="1:6" x14ac:dyDescent="0.15">
      <c r="A402" s="1863"/>
      <c r="B402" s="1863"/>
      <c r="C402" s="1863"/>
      <c r="D402" s="1863"/>
      <c r="E402" s="1863"/>
      <c r="F402" s="1863"/>
    </row>
    <row r="403" spans="1:6" x14ac:dyDescent="0.15">
      <c r="A403" s="1863"/>
      <c r="B403" s="1863"/>
      <c r="C403" s="1863"/>
      <c r="D403" s="1863"/>
      <c r="E403" s="1863"/>
      <c r="F403" s="1863"/>
    </row>
    <row r="404" spans="1:6" x14ac:dyDescent="0.15">
      <c r="A404" s="1863"/>
      <c r="B404" s="1863"/>
      <c r="C404" s="1863"/>
      <c r="D404" s="1863"/>
      <c r="E404" s="1863"/>
      <c r="F404" s="1863"/>
    </row>
    <row r="405" spans="1:6" x14ac:dyDescent="0.15">
      <c r="A405" s="1863"/>
      <c r="B405" s="1863"/>
      <c r="C405" s="1863"/>
      <c r="D405" s="1863"/>
      <c r="E405" s="1863"/>
      <c r="F405" s="1863"/>
    </row>
    <row r="406" spans="1:6" x14ac:dyDescent="0.15">
      <c r="A406" s="1863"/>
      <c r="B406" s="1863"/>
      <c r="C406" s="1863"/>
      <c r="D406" s="1863"/>
      <c r="E406" s="1863"/>
      <c r="F406" s="1863"/>
    </row>
    <row r="407" spans="1:6" x14ac:dyDescent="0.15">
      <c r="A407" s="1863"/>
      <c r="B407" s="1863"/>
      <c r="C407" s="1863"/>
      <c r="D407" s="1863"/>
      <c r="E407" s="1863"/>
      <c r="F407" s="1863"/>
    </row>
    <row r="408" spans="1:6" x14ac:dyDescent="0.15">
      <c r="A408" s="1863"/>
      <c r="B408" s="1863"/>
      <c r="C408" s="1863"/>
      <c r="D408" s="1863"/>
      <c r="E408" s="1863"/>
      <c r="F408" s="1863"/>
    </row>
    <row r="409" spans="1:6" x14ac:dyDescent="0.15">
      <c r="A409" s="1863"/>
      <c r="B409" s="1863"/>
      <c r="C409" s="1863"/>
      <c r="D409" s="1863"/>
      <c r="E409" s="1863"/>
      <c r="F409" s="1863"/>
    </row>
    <row r="410" spans="1:6" x14ac:dyDescent="0.15">
      <c r="A410" s="1863"/>
      <c r="B410" s="1863"/>
      <c r="C410" s="1863"/>
      <c r="D410" s="1863"/>
      <c r="E410" s="1863"/>
      <c r="F410" s="1863"/>
    </row>
    <row r="411" spans="1:6" x14ac:dyDescent="0.15">
      <c r="A411" s="1863"/>
      <c r="B411" s="1863"/>
      <c r="C411" s="1863"/>
      <c r="D411" s="1863"/>
      <c r="E411" s="1863"/>
      <c r="F411" s="1863"/>
    </row>
    <row r="412" spans="1:6" x14ac:dyDescent="0.15">
      <c r="A412" s="1863"/>
      <c r="B412" s="1863"/>
      <c r="C412" s="1863"/>
      <c r="D412" s="1863"/>
      <c r="E412" s="1863"/>
      <c r="F412" s="1863"/>
    </row>
    <row r="413" spans="1:6" x14ac:dyDescent="0.15">
      <c r="A413" s="1863"/>
      <c r="B413" s="1863"/>
      <c r="C413" s="1863"/>
      <c r="D413" s="1863"/>
      <c r="E413" s="1863"/>
      <c r="F413" s="1863"/>
    </row>
    <row r="414" spans="1:6" x14ac:dyDescent="0.15">
      <c r="A414" s="1863"/>
      <c r="B414" s="1863"/>
      <c r="C414" s="1863"/>
      <c r="D414" s="1863"/>
      <c r="E414" s="1863"/>
      <c r="F414" s="1863"/>
    </row>
    <row r="415" spans="1:6" x14ac:dyDescent="0.15">
      <c r="A415" s="1863"/>
      <c r="B415" s="1863"/>
      <c r="C415" s="1863"/>
      <c r="D415" s="1863"/>
      <c r="E415" s="1863"/>
      <c r="F415" s="1863"/>
    </row>
    <row r="416" spans="1:6" x14ac:dyDescent="0.15">
      <c r="A416" s="1863"/>
      <c r="B416" s="1863"/>
      <c r="C416" s="1863"/>
      <c r="D416" s="1863"/>
      <c r="E416" s="1863"/>
      <c r="F416" s="1863"/>
    </row>
    <row r="417" spans="1:6" x14ac:dyDescent="0.15">
      <c r="A417" s="1863"/>
      <c r="B417" s="1863"/>
      <c r="C417" s="1863"/>
      <c r="D417" s="1863"/>
      <c r="E417" s="1863"/>
      <c r="F417" s="1863"/>
    </row>
    <row r="418" spans="1:6" x14ac:dyDescent="0.15">
      <c r="A418" s="1863"/>
      <c r="B418" s="1863"/>
      <c r="C418" s="1863"/>
      <c r="D418" s="1863"/>
      <c r="E418" s="1863"/>
      <c r="F418" s="1863"/>
    </row>
    <row r="419" spans="1:6" x14ac:dyDescent="0.15">
      <c r="A419" s="1863"/>
      <c r="B419" s="1863"/>
      <c r="C419" s="1863"/>
      <c r="D419" s="1863"/>
      <c r="E419" s="1863"/>
      <c r="F419" s="1863"/>
    </row>
    <row r="420" spans="1:6" x14ac:dyDescent="0.15">
      <c r="A420" s="1863"/>
      <c r="B420" s="1863"/>
      <c r="C420" s="1863"/>
      <c r="D420" s="1863"/>
      <c r="E420" s="1863"/>
      <c r="F420" s="1863"/>
    </row>
    <row r="421" spans="1:6" x14ac:dyDescent="0.15">
      <c r="A421" s="1863"/>
      <c r="B421" s="1863"/>
      <c r="C421" s="1863"/>
      <c r="D421" s="1863"/>
      <c r="E421" s="1863"/>
      <c r="F421" s="1863"/>
    </row>
    <row r="422" spans="1:6" x14ac:dyDescent="0.15">
      <c r="A422" s="1863"/>
      <c r="B422" s="1863"/>
      <c r="C422" s="1863"/>
      <c r="D422" s="1863"/>
      <c r="E422" s="1863"/>
      <c r="F422" s="1863"/>
    </row>
    <row r="423" spans="1:6" x14ac:dyDescent="0.15">
      <c r="A423" s="1863"/>
      <c r="B423" s="1863"/>
      <c r="C423" s="1863"/>
      <c r="D423" s="1863"/>
      <c r="E423" s="1863"/>
      <c r="F423" s="1863"/>
    </row>
    <row r="424" spans="1:6" x14ac:dyDescent="0.15">
      <c r="A424" s="1863"/>
      <c r="B424" s="1863"/>
      <c r="C424" s="1863"/>
      <c r="D424" s="1863"/>
      <c r="E424" s="1863"/>
      <c r="F424" s="1863"/>
    </row>
    <row r="425" spans="1:6" x14ac:dyDescent="0.15">
      <c r="A425" s="1863"/>
      <c r="B425" s="1863"/>
      <c r="C425" s="1863"/>
      <c r="D425" s="1863"/>
      <c r="E425" s="1863"/>
      <c r="F425" s="1863"/>
    </row>
    <row r="426" spans="1:6" x14ac:dyDescent="0.15">
      <c r="A426" s="1863"/>
      <c r="B426" s="1863"/>
      <c r="C426" s="1863"/>
      <c r="D426" s="1863"/>
      <c r="E426" s="1863"/>
      <c r="F426" s="1863"/>
    </row>
    <row r="427" spans="1:6" x14ac:dyDescent="0.15">
      <c r="A427" s="1863"/>
      <c r="B427" s="1863"/>
      <c r="C427" s="1863"/>
      <c r="D427" s="1863"/>
      <c r="E427" s="1863"/>
      <c r="F427" s="1863"/>
    </row>
    <row r="428" spans="1:6" x14ac:dyDescent="0.15">
      <c r="A428" s="1863"/>
      <c r="B428" s="1863"/>
      <c r="C428" s="1863"/>
      <c r="D428" s="1863"/>
      <c r="E428" s="1863"/>
      <c r="F428" s="1863"/>
    </row>
    <row r="429" spans="1:6" x14ac:dyDescent="0.15">
      <c r="A429" s="1863"/>
      <c r="B429" s="1863"/>
      <c r="C429" s="1863"/>
      <c r="D429" s="1863"/>
      <c r="E429" s="1863"/>
      <c r="F429" s="1863"/>
    </row>
    <row r="430" spans="1:6" x14ac:dyDescent="0.15">
      <c r="A430" s="1863"/>
      <c r="B430" s="1863"/>
      <c r="C430" s="1863"/>
      <c r="D430" s="1863"/>
      <c r="E430" s="1863"/>
      <c r="F430" s="1863"/>
    </row>
    <row r="431" spans="1:6" x14ac:dyDescent="0.15">
      <c r="A431" s="1863"/>
      <c r="B431" s="1863"/>
      <c r="C431" s="1863"/>
      <c r="D431" s="1863"/>
      <c r="E431" s="1863"/>
      <c r="F431" s="1863"/>
    </row>
    <row r="432" spans="1:6" x14ac:dyDescent="0.15">
      <c r="A432" s="1863"/>
      <c r="B432" s="1863"/>
      <c r="C432" s="1863"/>
      <c r="D432" s="1863"/>
      <c r="E432" s="1863"/>
      <c r="F432" s="1863"/>
    </row>
    <row r="433" spans="1:6" x14ac:dyDescent="0.15">
      <c r="A433" s="1863"/>
      <c r="B433" s="1863"/>
      <c r="C433" s="1863"/>
      <c r="D433" s="1863"/>
      <c r="E433" s="1863"/>
      <c r="F433" s="1863"/>
    </row>
    <row r="434" spans="1:6" x14ac:dyDescent="0.15">
      <c r="A434" s="1863"/>
      <c r="B434" s="1863"/>
      <c r="C434" s="1863"/>
      <c r="D434" s="1863"/>
      <c r="E434" s="1863"/>
      <c r="F434" s="1863"/>
    </row>
    <row r="435" spans="1:6" x14ac:dyDescent="0.15">
      <c r="A435" s="1863"/>
      <c r="B435" s="1863"/>
      <c r="C435" s="1863"/>
      <c r="D435" s="1863"/>
      <c r="E435" s="1863"/>
      <c r="F435" s="1863"/>
    </row>
    <row r="436" spans="1:6" x14ac:dyDescent="0.15">
      <c r="A436" s="1863"/>
      <c r="B436" s="1863"/>
      <c r="C436" s="1863"/>
      <c r="D436" s="1863"/>
      <c r="E436" s="1863"/>
      <c r="F436" s="1863"/>
    </row>
    <row r="437" spans="1:6" x14ac:dyDescent="0.15">
      <c r="A437" s="1863"/>
      <c r="B437" s="1863"/>
      <c r="C437" s="1863"/>
      <c r="D437" s="1863"/>
      <c r="E437" s="1863"/>
      <c r="F437" s="1863"/>
    </row>
    <row r="438" spans="1:6" x14ac:dyDescent="0.15">
      <c r="A438" s="1863"/>
      <c r="B438" s="1863"/>
      <c r="C438" s="1863"/>
      <c r="D438" s="1863"/>
      <c r="E438" s="1863"/>
      <c r="F438" s="1863"/>
    </row>
    <row r="439" spans="1:6" x14ac:dyDescent="0.15">
      <c r="A439" s="1863"/>
      <c r="B439" s="1863"/>
      <c r="C439" s="1863"/>
      <c r="D439" s="1863"/>
      <c r="E439" s="1863"/>
      <c r="F439" s="1863"/>
    </row>
    <row r="440" spans="1:6" x14ac:dyDescent="0.15">
      <c r="A440" s="1863"/>
      <c r="B440" s="1863"/>
      <c r="C440" s="1863"/>
      <c r="D440" s="1863"/>
      <c r="E440" s="1863"/>
      <c r="F440" s="1863"/>
    </row>
    <row r="441" spans="1:6" x14ac:dyDescent="0.15">
      <c r="A441" s="1863"/>
      <c r="B441" s="1863"/>
      <c r="C441" s="1863"/>
      <c r="D441" s="1863"/>
      <c r="E441" s="1863"/>
      <c r="F441" s="1863"/>
    </row>
    <row r="442" spans="1:6" x14ac:dyDescent="0.15">
      <c r="A442" s="1863"/>
      <c r="B442" s="1863"/>
      <c r="C442" s="1863"/>
      <c r="D442" s="1863"/>
      <c r="E442" s="1863"/>
      <c r="F442" s="1863"/>
    </row>
    <row r="443" spans="1:6" x14ac:dyDescent="0.15">
      <c r="A443" s="1863"/>
      <c r="B443" s="1863"/>
      <c r="C443" s="1863"/>
      <c r="D443" s="1863"/>
      <c r="E443" s="1863"/>
      <c r="F443" s="1863"/>
    </row>
    <row r="444" spans="1:6" x14ac:dyDescent="0.15">
      <c r="A444" s="1863"/>
      <c r="B444" s="1863"/>
      <c r="C444" s="1863"/>
      <c r="D444" s="1863"/>
      <c r="E444" s="1863"/>
      <c r="F444" s="1863"/>
    </row>
    <row r="445" spans="1:6" x14ac:dyDescent="0.15">
      <c r="A445" s="1863"/>
      <c r="B445" s="1863"/>
      <c r="C445" s="1863"/>
      <c r="D445" s="1863"/>
      <c r="E445" s="1863"/>
      <c r="F445" s="1863"/>
    </row>
    <row r="446" spans="1:6" x14ac:dyDescent="0.15">
      <c r="A446" s="1863"/>
      <c r="B446" s="1863"/>
      <c r="C446" s="1863"/>
      <c r="D446" s="1863"/>
      <c r="E446" s="1863"/>
      <c r="F446" s="1863"/>
    </row>
    <row r="447" spans="1:6" x14ac:dyDescent="0.15">
      <c r="A447" s="1863"/>
      <c r="B447" s="1863"/>
      <c r="C447" s="1863"/>
      <c r="D447" s="1863"/>
      <c r="E447" s="1863"/>
      <c r="F447" s="1863"/>
    </row>
    <row r="448" spans="1:6" x14ac:dyDescent="0.15">
      <c r="A448" s="1863"/>
      <c r="B448" s="1863"/>
      <c r="C448" s="1863"/>
      <c r="D448" s="1863"/>
      <c r="E448" s="1863"/>
      <c r="F448" s="1863"/>
    </row>
    <row r="449" spans="1:6" x14ac:dyDescent="0.15">
      <c r="A449" s="1863"/>
      <c r="B449" s="1863"/>
      <c r="C449" s="1863"/>
      <c r="D449" s="1863"/>
      <c r="E449" s="1863"/>
      <c r="F449" s="1863"/>
    </row>
    <row r="450" spans="1:6" x14ac:dyDescent="0.15">
      <c r="A450" s="1863"/>
      <c r="B450" s="1863"/>
      <c r="C450" s="1863"/>
      <c r="D450" s="1863"/>
      <c r="E450" s="1863"/>
      <c r="F450" s="1863"/>
    </row>
    <row r="451" spans="1:6" x14ac:dyDescent="0.15">
      <c r="A451" s="1863"/>
      <c r="B451" s="1863"/>
      <c r="C451" s="1863"/>
      <c r="D451" s="1863"/>
      <c r="E451" s="1863"/>
      <c r="F451" s="1863"/>
    </row>
    <row r="452" spans="1:6" x14ac:dyDescent="0.15">
      <c r="A452" s="1863"/>
      <c r="B452" s="1863"/>
      <c r="C452" s="1863"/>
      <c r="D452" s="1863"/>
      <c r="E452" s="1863"/>
      <c r="F452" s="1863"/>
    </row>
    <row r="453" spans="1:6" x14ac:dyDescent="0.15">
      <c r="A453" s="1863"/>
      <c r="B453" s="1863"/>
      <c r="C453" s="1863"/>
      <c r="D453" s="1863"/>
      <c r="E453" s="1863"/>
      <c r="F453" s="1863"/>
    </row>
    <row r="454" spans="1:6" x14ac:dyDescent="0.15">
      <c r="A454" s="1863"/>
      <c r="B454" s="1863"/>
      <c r="C454" s="1863"/>
      <c r="D454" s="1863"/>
      <c r="E454" s="1863"/>
      <c r="F454" s="1863"/>
    </row>
    <row r="455" spans="1:6" x14ac:dyDescent="0.15">
      <c r="A455" s="1863"/>
      <c r="B455" s="1863"/>
      <c r="C455" s="1863"/>
      <c r="D455" s="1863"/>
      <c r="E455" s="1863"/>
      <c r="F455" s="1863"/>
    </row>
    <row r="456" spans="1:6" x14ac:dyDescent="0.15">
      <c r="A456" s="1863"/>
      <c r="B456" s="1863"/>
      <c r="C456" s="1863"/>
      <c r="D456" s="1863"/>
      <c r="E456" s="1863"/>
      <c r="F456" s="1863"/>
    </row>
    <row r="457" spans="1:6" x14ac:dyDescent="0.15">
      <c r="A457" s="1863"/>
      <c r="B457" s="1863"/>
      <c r="C457" s="1863"/>
      <c r="D457" s="1863"/>
      <c r="E457" s="1863"/>
      <c r="F457" s="1863"/>
    </row>
    <row r="458" spans="1:6" x14ac:dyDescent="0.15">
      <c r="A458" s="1863"/>
      <c r="B458" s="1863"/>
      <c r="C458" s="1863"/>
      <c r="D458" s="1863"/>
      <c r="E458" s="1863"/>
      <c r="F458" s="1863"/>
    </row>
    <row r="459" spans="1:6" x14ac:dyDescent="0.15">
      <c r="A459" s="1863"/>
      <c r="B459" s="1863"/>
      <c r="C459" s="1863"/>
      <c r="D459" s="1863"/>
      <c r="E459" s="1863"/>
      <c r="F459" s="1863"/>
    </row>
    <row r="460" spans="1:6" x14ac:dyDescent="0.15">
      <c r="A460" s="1863"/>
      <c r="B460" s="1863"/>
      <c r="C460" s="1863"/>
      <c r="D460" s="1863"/>
      <c r="E460" s="1863"/>
      <c r="F460" s="1863"/>
    </row>
    <row r="461" spans="1:6" x14ac:dyDescent="0.15">
      <c r="A461" s="1863"/>
      <c r="B461" s="1863"/>
      <c r="C461" s="1863"/>
      <c r="D461" s="1863"/>
      <c r="E461" s="1863"/>
      <c r="F461" s="1863"/>
    </row>
    <row r="462" spans="1:6" x14ac:dyDescent="0.15">
      <c r="A462" s="1863"/>
      <c r="B462" s="1863"/>
      <c r="C462" s="1863"/>
      <c r="D462" s="1863"/>
      <c r="E462" s="1863"/>
      <c r="F462" s="1863"/>
    </row>
    <row r="463" spans="1:6" x14ac:dyDescent="0.15">
      <c r="A463" s="1863"/>
      <c r="B463" s="1863"/>
      <c r="C463" s="1863"/>
      <c r="D463" s="1863"/>
      <c r="E463" s="1863"/>
      <c r="F463" s="1863"/>
    </row>
    <row r="464" spans="1:6" x14ac:dyDescent="0.15">
      <c r="A464" s="1863"/>
      <c r="B464" s="1863"/>
      <c r="C464" s="1863"/>
      <c r="D464" s="1863"/>
      <c r="E464" s="1863"/>
      <c r="F464" s="1863"/>
    </row>
    <row r="465" spans="1:6" x14ac:dyDescent="0.15">
      <c r="A465" s="1863"/>
      <c r="B465" s="1863"/>
      <c r="C465" s="1863"/>
      <c r="D465" s="1863"/>
      <c r="E465" s="1863"/>
      <c r="F465" s="1863"/>
    </row>
    <row r="466" spans="1:6" x14ac:dyDescent="0.15">
      <c r="A466" s="1863"/>
      <c r="B466" s="1863"/>
      <c r="C466" s="1863"/>
      <c r="D466" s="1863"/>
      <c r="E466" s="1863"/>
      <c r="F466" s="1863"/>
    </row>
    <row r="467" spans="1:6" x14ac:dyDescent="0.15">
      <c r="A467" s="1863"/>
      <c r="B467" s="1863"/>
      <c r="C467" s="1863"/>
      <c r="D467" s="1863"/>
      <c r="E467" s="1863"/>
      <c r="F467" s="1863"/>
    </row>
    <row r="468" spans="1:6" x14ac:dyDescent="0.15">
      <c r="A468" s="1863"/>
      <c r="B468" s="1863"/>
      <c r="C468" s="1863"/>
      <c r="D468" s="1863"/>
      <c r="E468" s="1863"/>
      <c r="F468" s="1863"/>
    </row>
    <row r="469" spans="1:6" x14ac:dyDescent="0.15">
      <c r="A469" s="1863"/>
      <c r="B469" s="1863"/>
      <c r="C469" s="1863"/>
      <c r="D469" s="1863"/>
      <c r="E469" s="1863"/>
      <c r="F469" s="1863"/>
    </row>
    <row r="470" spans="1:6" x14ac:dyDescent="0.15">
      <c r="A470" s="1863"/>
      <c r="B470" s="1863"/>
      <c r="C470" s="1863"/>
      <c r="D470" s="1863"/>
      <c r="E470" s="1863"/>
      <c r="F470" s="1863"/>
    </row>
    <row r="471" spans="1:6" x14ac:dyDescent="0.15">
      <c r="A471" s="1863"/>
      <c r="B471" s="1863"/>
      <c r="C471" s="1863"/>
      <c r="D471" s="1863"/>
      <c r="E471" s="1863"/>
      <c r="F471" s="1863"/>
    </row>
    <row r="472" spans="1:6" x14ac:dyDescent="0.15">
      <c r="A472" s="1863"/>
      <c r="B472" s="1863"/>
      <c r="C472" s="1863"/>
      <c r="D472" s="1863"/>
      <c r="E472" s="1863"/>
      <c r="F472" s="1863"/>
    </row>
    <row r="473" spans="1:6" x14ac:dyDescent="0.15">
      <c r="A473" s="1863"/>
      <c r="B473" s="1863"/>
      <c r="C473" s="1863"/>
      <c r="D473" s="1863"/>
      <c r="E473" s="1863"/>
      <c r="F473" s="1863"/>
    </row>
    <row r="474" spans="1:6" x14ac:dyDescent="0.15">
      <c r="A474" s="1863"/>
      <c r="B474" s="1863"/>
      <c r="C474" s="1863"/>
      <c r="D474" s="1863"/>
      <c r="E474" s="1863"/>
      <c r="F474" s="1863"/>
    </row>
    <row r="475" spans="1:6" x14ac:dyDescent="0.15">
      <c r="A475" s="1863"/>
      <c r="B475" s="1863"/>
      <c r="C475" s="1863"/>
      <c r="D475" s="1863"/>
      <c r="E475" s="1863"/>
      <c r="F475" s="1863"/>
    </row>
    <row r="476" spans="1:6" x14ac:dyDescent="0.15">
      <c r="A476" s="1863"/>
      <c r="B476" s="1863"/>
      <c r="C476" s="1863"/>
      <c r="D476" s="1863"/>
      <c r="E476" s="1863"/>
      <c r="F476" s="1863"/>
    </row>
    <row r="477" spans="1:6" x14ac:dyDescent="0.15">
      <c r="A477" s="1863"/>
      <c r="B477" s="1863"/>
      <c r="C477" s="1863"/>
      <c r="D477" s="1863"/>
      <c r="E477" s="1863"/>
      <c r="F477" s="1863"/>
    </row>
    <row r="478" spans="1:6" x14ac:dyDescent="0.15">
      <c r="A478" s="1863"/>
      <c r="B478" s="1863"/>
      <c r="C478" s="1863"/>
      <c r="D478" s="1863"/>
      <c r="E478" s="1863"/>
      <c r="F478" s="1863"/>
    </row>
    <row r="479" spans="1:6" x14ac:dyDescent="0.15">
      <c r="A479" s="1863"/>
      <c r="B479" s="1863"/>
      <c r="C479" s="1863"/>
      <c r="D479" s="1863"/>
      <c r="E479" s="1863"/>
      <c r="F479" s="1863"/>
    </row>
    <row r="480" spans="1:6" x14ac:dyDescent="0.15">
      <c r="A480" s="1863"/>
      <c r="B480" s="1863"/>
      <c r="C480" s="1863"/>
      <c r="D480" s="1863"/>
      <c r="E480" s="1863"/>
      <c r="F480" s="1863"/>
    </row>
    <row r="481" spans="1:6" x14ac:dyDescent="0.15">
      <c r="A481" s="1863"/>
      <c r="B481" s="1863"/>
      <c r="C481" s="1863"/>
      <c r="D481" s="1863"/>
      <c r="E481" s="1863"/>
      <c r="F481" s="1863"/>
    </row>
    <row r="482" spans="1:6" x14ac:dyDescent="0.15">
      <c r="A482" s="1863"/>
      <c r="B482" s="1863"/>
      <c r="C482" s="1863"/>
      <c r="D482" s="1863"/>
      <c r="E482" s="1863"/>
      <c r="F482" s="1863"/>
    </row>
    <row r="483" spans="1:6" x14ac:dyDescent="0.15">
      <c r="A483" s="1863"/>
      <c r="B483" s="1863"/>
      <c r="C483" s="1863"/>
      <c r="D483" s="1863"/>
      <c r="E483" s="1863"/>
      <c r="F483" s="1863"/>
    </row>
    <row r="484" spans="1:6" x14ac:dyDescent="0.15">
      <c r="A484" s="1863"/>
      <c r="B484" s="1863"/>
      <c r="C484" s="1863"/>
      <c r="D484" s="1863"/>
      <c r="E484" s="1863"/>
      <c r="F484" s="1863"/>
    </row>
    <row r="485" spans="1:6" x14ac:dyDescent="0.15">
      <c r="A485" s="1863"/>
      <c r="B485" s="1863"/>
      <c r="C485" s="1863"/>
      <c r="D485" s="1863"/>
      <c r="E485" s="1863"/>
      <c r="F485" s="1863"/>
    </row>
    <row r="486" spans="1:6" x14ac:dyDescent="0.15">
      <c r="A486" s="1863"/>
      <c r="B486" s="1863"/>
      <c r="C486" s="1863"/>
      <c r="D486" s="1863"/>
      <c r="E486" s="1863"/>
      <c r="F486" s="1863"/>
    </row>
    <row r="487" spans="1:6" x14ac:dyDescent="0.15">
      <c r="A487" s="1863"/>
      <c r="B487" s="1863"/>
      <c r="C487" s="1863"/>
      <c r="D487" s="1863"/>
      <c r="E487" s="1863"/>
      <c r="F487" s="1863"/>
    </row>
    <row r="488" spans="1:6" x14ac:dyDescent="0.15">
      <c r="A488" s="1863"/>
      <c r="B488" s="1863"/>
      <c r="C488" s="1863"/>
      <c r="D488" s="1863"/>
      <c r="E488" s="1863"/>
      <c r="F488" s="1863"/>
    </row>
    <row r="489" spans="1:6" x14ac:dyDescent="0.15">
      <c r="A489" s="1863"/>
      <c r="B489" s="1863"/>
      <c r="C489" s="1863"/>
      <c r="D489" s="1863"/>
      <c r="E489" s="1863"/>
      <c r="F489" s="1863"/>
    </row>
    <row r="490" spans="1:6" x14ac:dyDescent="0.15">
      <c r="A490" s="1863"/>
      <c r="B490" s="1863"/>
      <c r="C490" s="1863"/>
      <c r="D490" s="1863"/>
      <c r="E490" s="1863"/>
      <c r="F490" s="1863"/>
    </row>
    <row r="491" spans="1:6" x14ac:dyDescent="0.15">
      <c r="A491" s="1863"/>
      <c r="B491" s="1863"/>
      <c r="C491" s="1863"/>
      <c r="D491" s="1863"/>
      <c r="E491" s="1863"/>
      <c r="F491" s="1863"/>
    </row>
    <row r="492" spans="1:6" x14ac:dyDescent="0.15">
      <c r="A492" s="1863"/>
      <c r="B492" s="1863"/>
      <c r="C492" s="1863"/>
      <c r="D492" s="1863"/>
      <c r="E492" s="1863"/>
      <c r="F492" s="1863"/>
    </row>
    <row r="493" spans="1:6" x14ac:dyDescent="0.15">
      <c r="A493" s="1863"/>
      <c r="B493" s="1863"/>
      <c r="C493" s="1863"/>
      <c r="D493" s="1863"/>
      <c r="E493" s="1863"/>
      <c r="F493" s="1863"/>
    </row>
    <row r="494" spans="1:6" x14ac:dyDescent="0.15">
      <c r="A494" s="1863"/>
      <c r="B494" s="1863"/>
      <c r="C494" s="1863"/>
      <c r="D494" s="1863"/>
      <c r="E494" s="1863"/>
      <c r="F494" s="1863"/>
    </row>
    <row r="495" spans="1:6" x14ac:dyDescent="0.15">
      <c r="A495" s="1863"/>
      <c r="B495" s="1863"/>
      <c r="C495" s="1863"/>
      <c r="D495" s="1863"/>
      <c r="E495" s="1863"/>
      <c r="F495" s="1863"/>
    </row>
    <row r="496" spans="1:6" x14ac:dyDescent="0.15">
      <c r="A496" s="1863"/>
      <c r="B496" s="1863"/>
      <c r="C496" s="1863"/>
      <c r="D496" s="1863"/>
      <c r="E496" s="1863"/>
      <c r="F496" s="1863"/>
    </row>
    <row r="497" spans="1:6" x14ac:dyDescent="0.15">
      <c r="A497" s="1863"/>
      <c r="B497" s="1863"/>
      <c r="C497" s="1863"/>
      <c r="D497" s="1863"/>
      <c r="E497" s="1863"/>
      <c r="F497" s="1863"/>
    </row>
    <row r="498" spans="1:6" x14ac:dyDescent="0.15">
      <c r="A498" s="1863"/>
      <c r="B498" s="1863"/>
      <c r="C498" s="1863"/>
      <c r="D498" s="1863"/>
      <c r="E498" s="1863"/>
      <c r="F498" s="1863"/>
    </row>
    <row r="499" spans="1:6" x14ac:dyDescent="0.15">
      <c r="A499" s="1863"/>
      <c r="B499" s="1863"/>
      <c r="C499" s="1863"/>
      <c r="D499" s="1863"/>
      <c r="E499" s="1863"/>
      <c r="F499" s="1863"/>
    </row>
    <row r="500" spans="1:6" x14ac:dyDescent="0.15">
      <c r="A500" s="1863"/>
      <c r="B500" s="1863"/>
      <c r="C500" s="1863"/>
      <c r="D500" s="1863"/>
      <c r="E500" s="1863"/>
      <c r="F500" s="1863"/>
    </row>
    <row r="501" spans="1:6" x14ac:dyDescent="0.15">
      <c r="A501" s="1863"/>
      <c r="B501" s="1863"/>
      <c r="C501" s="1863"/>
      <c r="D501" s="1863"/>
      <c r="E501" s="1863"/>
      <c r="F501" s="1863"/>
    </row>
    <row r="502" spans="1:6" x14ac:dyDescent="0.15">
      <c r="A502" s="1863"/>
      <c r="B502" s="1863"/>
      <c r="C502" s="1863"/>
      <c r="D502" s="1863"/>
      <c r="E502" s="1863"/>
      <c r="F502" s="1863"/>
    </row>
    <row r="503" spans="1:6" x14ac:dyDescent="0.15">
      <c r="A503" s="1863"/>
      <c r="B503" s="1863"/>
      <c r="C503" s="1863"/>
      <c r="D503" s="1863"/>
      <c r="E503" s="1863"/>
      <c r="F503" s="1863"/>
    </row>
    <row r="504" spans="1:6" x14ac:dyDescent="0.15">
      <c r="A504" s="1863"/>
      <c r="B504" s="1863"/>
      <c r="C504" s="1863"/>
      <c r="D504" s="1863"/>
      <c r="E504" s="1863"/>
      <c r="F504" s="1863"/>
    </row>
    <row r="505" spans="1:6" x14ac:dyDescent="0.15">
      <c r="A505" s="1863"/>
      <c r="B505" s="1863"/>
      <c r="C505" s="1863"/>
      <c r="D505" s="1863"/>
      <c r="E505" s="1863"/>
      <c r="F505" s="1863"/>
    </row>
    <row r="506" spans="1:6" x14ac:dyDescent="0.15">
      <c r="A506" s="1863"/>
      <c r="B506" s="1863"/>
      <c r="C506" s="1863"/>
      <c r="D506" s="1863"/>
      <c r="E506" s="1863"/>
      <c r="F506" s="1863"/>
    </row>
    <row r="507" spans="1:6" x14ac:dyDescent="0.15">
      <c r="A507" s="1863"/>
      <c r="B507" s="1863"/>
      <c r="C507" s="1863"/>
      <c r="D507" s="1863"/>
      <c r="E507" s="1863"/>
      <c r="F507" s="1863"/>
    </row>
    <row r="508" spans="1:6" x14ac:dyDescent="0.15">
      <c r="A508" s="1863"/>
      <c r="B508" s="1863"/>
      <c r="C508" s="1863"/>
      <c r="D508" s="1863"/>
      <c r="E508" s="1863"/>
      <c r="F508" s="1863"/>
    </row>
    <row r="509" spans="1:6" x14ac:dyDescent="0.15">
      <c r="A509" s="1863"/>
      <c r="B509" s="1863"/>
      <c r="C509" s="1863"/>
      <c r="D509" s="1863"/>
      <c r="E509" s="1863"/>
      <c r="F509" s="1863"/>
    </row>
    <row r="510" spans="1:6" x14ac:dyDescent="0.15">
      <c r="A510" s="1863"/>
      <c r="B510" s="1863"/>
      <c r="C510" s="1863"/>
      <c r="D510" s="1863"/>
      <c r="E510" s="1863"/>
      <c r="F510" s="1863"/>
    </row>
    <row r="511" spans="1:6" x14ac:dyDescent="0.15">
      <c r="A511" s="1863"/>
      <c r="B511" s="1863"/>
      <c r="C511" s="1863"/>
      <c r="D511" s="1863"/>
      <c r="E511" s="1863"/>
      <c r="F511" s="1863"/>
    </row>
    <row r="512" spans="1:6" x14ac:dyDescent="0.15">
      <c r="A512" s="1863"/>
      <c r="B512" s="1863"/>
      <c r="C512" s="1863"/>
      <c r="D512" s="1863"/>
      <c r="E512" s="1863"/>
      <c r="F512" s="1863"/>
    </row>
    <row r="513" spans="1:6" x14ac:dyDescent="0.15">
      <c r="A513" s="1863"/>
      <c r="B513" s="1863"/>
      <c r="C513" s="1863"/>
      <c r="D513" s="1863"/>
      <c r="E513" s="1863"/>
      <c r="F513" s="1863"/>
    </row>
    <row r="514" spans="1:6" x14ac:dyDescent="0.15">
      <c r="A514" s="1863"/>
      <c r="B514" s="1863"/>
      <c r="C514" s="1863"/>
      <c r="D514" s="1863"/>
      <c r="E514" s="1863"/>
      <c r="F514" s="1863"/>
    </row>
    <row r="515" spans="1:6" x14ac:dyDescent="0.15">
      <c r="A515" s="1863"/>
      <c r="B515" s="1863"/>
      <c r="C515" s="1863"/>
      <c r="D515" s="1863"/>
      <c r="E515" s="1863"/>
      <c r="F515" s="1863"/>
    </row>
    <row r="516" spans="1:6" x14ac:dyDescent="0.15">
      <c r="A516" s="1863"/>
      <c r="B516" s="1863"/>
      <c r="C516" s="1863"/>
      <c r="D516" s="1863"/>
      <c r="E516" s="1863"/>
      <c r="F516" s="1863"/>
    </row>
    <row r="517" spans="1:6" x14ac:dyDescent="0.15">
      <c r="A517" s="1863"/>
      <c r="B517" s="1863"/>
      <c r="C517" s="1863"/>
      <c r="D517" s="1863"/>
      <c r="E517" s="1863"/>
      <c r="F517" s="1863"/>
    </row>
    <row r="518" spans="1:6" x14ac:dyDescent="0.15">
      <c r="A518" s="1863"/>
      <c r="B518" s="1863"/>
      <c r="C518" s="1863"/>
      <c r="D518" s="1863"/>
      <c r="E518" s="1863"/>
      <c r="F518" s="1863"/>
    </row>
    <row r="519" spans="1:6" x14ac:dyDescent="0.15">
      <c r="A519" s="1863"/>
      <c r="B519" s="1863"/>
      <c r="C519" s="1863"/>
      <c r="D519" s="1863"/>
      <c r="E519" s="1863"/>
      <c r="F519" s="1863"/>
    </row>
    <row r="520" spans="1:6" x14ac:dyDescent="0.15">
      <c r="A520" s="1863"/>
      <c r="B520" s="1863"/>
      <c r="C520" s="1863"/>
      <c r="D520" s="1863"/>
      <c r="E520" s="1863"/>
      <c r="F520" s="1863"/>
    </row>
    <row r="521" spans="1:6" x14ac:dyDescent="0.15">
      <c r="A521" s="1863"/>
      <c r="B521" s="1863"/>
      <c r="C521" s="1863"/>
      <c r="D521" s="1863"/>
      <c r="E521" s="1863"/>
      <c r="F521" s="1863"/>
    </row>
    <row r="522" spans="1:6" x14ac:dyDescent="0.15">
      <c r="A522" s="1863"/>
      <c r="B522" s="1863"/>
      <c r="C522" s="1863"/>
      <c r="D522" s="1863"/>
      <c r="E522" s="1863"/>
      <c r="F522" s="1863"/>
    </row>
    <row r="523" spans="1:6" x14ac:dyDescent="0.15">
      <c r="A523" s="1863"/>
      <c r="B523" s="1863"/>
      <c r="C523" s="1863"/>
      <c r="D523" s="1863"/>
      <c r="E523" s="1863"/>
      <c r="F523" s="1863"/>
    </row>
    <row r="524" spans="1:6" x14ac:dyDescent="0.15">
      <c r="A524" s="1863"/>
      <c r="B524" s="1863"/>
      <c r="C524" s="1863"/>
      <c r="D524" s="1863"/>
      <c r="E524" s="1863"/>
      <c r="F524" s="1863"/>
    </row>
    <row r="525" spans="1:6" x14ac:dyDescent="0.15">
      <c r="A525" s="1863"/>
      <c r="B525" s="1863"/>
      <c r="C525" s="1863"/>
      <c r="D525" s="1863"/>
      <c r="E525" s="1863"/>
      <c r="F525" s="1863"/>
    </row>
    <row r="526" spans="1:6" x14ac:dyDescent="0.15">
      <c r="A526" s="1863"/>
      <c r="B526" s="1863"/>
      <c r="C526" s="1863"/>
      <c r="D526" s="1863"/>
      <c r="E526" s="1863"/>
      <c r="F526" s="1863"/>
    </row>
    <row r="527" spans="1:6" x14ac:dyDescent="0.15">
      <c r="A527" s="1863"/>
      <c r="B527" s="1863"/>
      <c r="C527" s="1863"/>
      <c r="D527" s="1863"/>
      <c r="E527" s="1863"/>
      <c r="F527" s="1863"/>
    </row>
    <row r="528" spans="1:6" x14ac:dyDescent="0.15">
      <c r="A528" s="1863"/>
      <c r="B528" s="1863"/>
      <c r="C528" s="1863"/>
      <c r="D528" s="1863"/>
      <c r="E528" s="1863"/>
      <c r="F528" s="1863"/>
    </row>
    <row r="529" spans="1:6" x14ac:dyDescent="0.15">
      <c r="A529" s="1863"/>
      <c r="B529" s="1863"/>
      <c r="C529" s="1863"/>
      <c r="D529" s="1863"/>
      <c r="E529" s="1863"/>
      <c r="F529" s="1863"/>
    </row>
    <row r="530" spans="1:6" x14ac:dyDescent="0.15">
      <c r="A530" s="1863"/>
      <c r="B530" s="1863"/>
      <c r="C530" s="1863"/>
      <c r="D530" s="1863"/>
      <c r="E530" s="1863"/>
      <c r="F530" s="1863"/>
    </row>
    <row r="531" spans="1:6" x14ac:dyDescent="0.15">
      <c r="A531" s="1863"/>
      <c r="B531" s="1863"/>
      <c r="C531" s="1863"/>
      <c r="D531" s="1863"/>
      <c r="E531" s="1863"/>
      <c r="F531" s="1863"/>
    </row>
    <row r="532" spans="1:6" x14ac:dyDescent="0.15">
      <c r="A532" s="1863"/>
      <c r="B532" s="1863"/>
      <c r="C532" s="1863"/>
      <c r="D532" s="1863"/>
      <c r="E532" s="1863"/>
      <c r="F532" s="1863"/>
    </row>
    <row r="533" spans="1:6" x14ac:dyDescent="0.15">
      <c r="A533" s="1863"/>
      <c r="B533" s="1863"/>
      <c r="C533" s="1863"/>
      <c r="D533" s="1863"/>
      <c r="E533" s="1863"/>
      <c r="F533" s="1863"/>
    </row>
    <row r="534" spans="1:6" x14ac:dyDescent="0.15">
      <c r="A534" s="1863"/>
      <c r="B534" s="1863"/>
      <c r="C534" s="1863"/>
      <c r="D534" s="1863"/>
      <c r="E534" s="1863"/>
      <c r="F534" s="1863"/>
    </row>
    <row r="535" spans="1:6" x14ac:dyDescent="0.15">
      <c r="A535" s="1863"/>
      <c r="B535" s="1863"/>
      <c r="C535" s="1863"/>
      <c r="D535" s="1863"/>
      <c r="E535" s="1863"/>
      <c r="F535" s="1863"/>
    </row>
    <row r="536" spans="1:6" x14ac:dyDescent="0.15">
      <c r="A536" s="1863"/>
      <c r="B536" s="1863"/>
      <c r="C536" s="1863"/>
      <c r="D536" s="1863"/>
      <c r="E536" s="1863"/>
      <c r="F536" s="1863"/>
    </row>
    <row r="537" spans="1:6" x14ac:dyDescent="0.15">
      <c r="A537" s="1863"/>
      <c r="B537" s="1863"/>
      <c r="C537" s="1863"/>
      <c r="D537" s="1863"/>
      <c r="E537" s="1863"/>
      <c r="F537" s="1863"/>
    </row>
    <row r="538" spans="1:6" x14ac:dyDescent="0.15">
      <c r="A538" s="1863"/>
      <c r="B538" s="1863"/>
      <c r="C538" s="1863"/>
      <c r="D538" s="1863"/>
      <c r="E538" s="1863"/>
      <c r="F538" s="1863"/>
    </row>
    <row r="539" spans="1:6" x14ac:dyDescent="0.15">
      <c r="A539" s="1863"/>
      <c r="B539" s="1863"/>
      <c r="C539" s="1863"/>
      <c r="D539" s="1863"/>
      <c r="E539" s="1863"/>
      <c r="F539" s="1863"/>
    </row>
    <row r="540" spans="1:6" x14ac:dyDescent="0.15">
      <c r="A540" s="1863"/>
      <c r="B540" s="1863"/>
      <c r="C540" s="1863"/>
      <c r="D540" s="1863"/>
      <c r="E540" s="1863"/>
      <c r="F540" s="1863"/>
    </row>
    <row r="541" spans="1:6" x14ac:dyDescent="0.15">
      <c r="A541" s="1863"/>
      <c r="B541" s="1863"/>
      <c r="C541" s="1863"/>
      <c r="D541" s="1863"/>
      <c r="E541" s="1863"/>
      <c r="F541" s="1863"/>
    </row>
    <row r="542" spans="1:6" x14ac:dyDescent="0.15">
      <c r="A542" s="1863"/>
      <c r="B542" s="1863"/>
      <c r="C542" s="1863"/>
      <c r="D542" s="1863"/>
      <c r="E542" s="1863"/>
      <c r="F542" s="1863"/>
    </row>
    <row r="543" spans="1:6" x14ac:dyDescent="0.15">
      <c r="A543" s="1863"/>
      <c r="B543" s="1863"/>
      <c r="C543" s="1863"/>
      <c r="D543" s="1863"/>
      <c r="E543" s="1863"/>
      <c r="F543" s="1863"/>
    </row>
    <row r="544" spans="1:6" x14ac:dyDescent="0.15">
      <c r="A544" s="1863"/>
      <c r="B544" s="1863"/>
      <c r="C544" s="1863"/>
      <c r="D544" s="1863"/>
      <c r="E544" s="1863"/>
      <c r="F544" s="1863"/>
    </row>
    <row r="545" spans="1:6" x14ac:dyDescent="0.15">
      <c r="A545" s="1863"/>
      <c r="B545" s="1863"/>
      <c r="C545" s="1863"/>
      <c r="D545" s="1863"/>
      <c r="E545" s="1863"/>
      <c r="F545" s="1863"/>
    </row>
    <row r="546" spans="1:6" x14ac:dyDescent="0.15">
      <c r="A546" s="1863"/>
      <c r="B546" s="1863"/>
      <c r="C546" s="1863"/>
      <c r="D546" s="1863"/>
      <c r="E546" s="1863"/>
      <c r="F546" s="1863"/>
    </row>
    <row r="547" spans="1:6" x14ac:dyDescent="0.15">
      <c r="A547" s="1863"/>
      <c r="B547" s="1863"/>
      <c r="C547" s="1863"/>
      <c r="D547" s="1863"/>
      <c r="E547" s="1863"/>
      <c r="F547" s="1863"/>
    </row>
    <row r="548" spans="1:6" x14ac:dyDescent="0.15">
      <c r="A548" s="1863"/>
      <c r="B548" s="1863"/>
      <c r="C548" s="1863"/>
      <c r="D548" s="1863"/>
      <c r="E548" s="1863"/>
      <c r="F548" s="1863"/>
    </row>
    <row r="549" spans="1:6" x14ac:dyDescent="0.15">
      <c r="A549" s="1863"/>
      <c r="B549" s="1863"/>
      <c r="C549" s="1863"/>
      <c r="D549" s="1863"/>
      <c r="E549" s="1863"/>
      <c r="F549" s="1863"/>
    </row>
    <row r="550" spans="1:6" x14ac:dyDescent="0.15">
      <c r="A550" s="1863"/>
      <c r="B550" s="1863"/>
      <c r="C550" s="1863"/>
      <c r="D550" s="1863"/>
      <c r="E550" s="1863"/>
      <c r="F550" s="1863"/>
    </row>
    <row r="551" spans="1:6" x14ac:dyDescent="0.15">
      <c r="A551" s="1863"/>
      <c r="B551" s="1863"/>
      <c r="C551" s="1863"/>
      <c r="D551" s="1863"/>
      <c r="E551" s="1863"/>
      <c r="F551" s="1863"/>
    </row>
    <row r="552" spans="1:6" x14ac:dyDescent="0.15">
      <c r="A552" s="1863"/>
      <c r="B552" s="1863"/>
      <c r="C552" s="1863"/>
      <c r="D552" s="1863"/>
      <c r="E552" s="1863"/>
      <c r="F552" s="1863"/>
    </row>
    <row r="553" spans="1:6" x14ac:dyDescent="0.15">
      <c r="A553" s="1863"/>
      <c r="B553" s="1863"/>
      <c r="C553" s="1863"/>
      <c r="D553" s="1863"/>
      <c r="E553" s="1863"/>
      <c r="F553" s="1863"/>
    </row>
    <row r="554" spans="1:6" x14ac:dyDescent="0.15">
      <c r="A554" s="1863"/>
      <c r="B554" s="1863"/>
      <c r="C554" s="1863"/>
      <c r="D554" s="1863"/>
      <c r="E554" s="1863"/>
      <c r="F554" s="1863"/>
    </row>
    <row r="555" spans="1:6" x14ac:dyDescent="0.15">
      <c r="A555" s="1863"/>
      <c r="B555" s="1863"/>
      <c r="C555" s="1863"/>
      <c r="D555" s="1863"/>
      <c r="E555" s="1863"/>
      <c r="F555" s="1863"/>
    </row>
    <row r="556" spans="1:6" x14ac:dyDescent="0.15">
      <c r="A556" s="1863"/>
      <c r="B556" s="1863"/>
      <c r="C556" s="1863"/>
      <c r="D556" s="1863"/>
      <c r="E556" s="1863"/>
      <c r="F556" s="1863"/>
    </row>
    <row r="557" spans="1:6" x14ac:dyDescent="0.15">
      <c r="A557" s="1863"/>
      <c r="B557" s="1863"/>
      <c r="C557" s="1863"/>
      <c r="D557" s="1863"/>
      <c r="E557" s="1863"/>
      <c r="F557" s="1863"/>
    </row>
    <row r="558" spans="1:6" x14ac:dyDescent="0.15">
      <c r="A558" s="1863"/>
      <c r="B558" s="1863"/>
      <c r="C558" s="1863"/>
      <c r="D558" s="1863"/>
      <c r="E558" s="1863"/>
      <c r="F558" s="1863"/>
    </row>
    <row r="559" spans="1:6" x14ac:dyDescent="0.15">
      <c r="A559" s="1863"/>
      <c r="B559" s="1863"/>
      <c r="C559" s="1863"/>
      <c r="D559" s="1863"/>
      <c r="E559" s="1863"/>
      <c r="F559" s="1863"/>
    </row>
    <row r="560" spans="1:6" x14ac:dyDescent="0.15">
      <c r="A560" s="1863"/>
      <c r="B560" s="1863"/>
      <c r="C560" s="1863"/>
      <c r="D560" s="1863"/>
      <c r="E560" s="1863"/>
      <c r="F560" s="1863"/>
    </row>
    <row r="561" spans="1:6" x14ac:dyDescent="0.15">
      <c r="A561" s="1863"/>
      <c r="B561" s="1863"/>
      <c r="C561" s="1863"/>
      <c r="D561" s="1863"/>
      <c r="E561" s="1863"/>
      <c r="F561" s="1863"/>
    </row>
    <row r="562" spans="1:6" x14ac:dyDescent="0.15">
      <c r="A562" s="1863"/>
      <c r="B562" s="1863"/>
      <c r="C562" s="1863"/>
      <c r="D562" s="1863"/>
      <c r="E562" s="1863"/>
      <c r="F562" s="1863"/>
    </row>
    <row r="563" spans="1:6" x14ac:dyDescent="0.15">
      <c r="A563" s="1863"/>
      <c r="B563" s="1863"/>
      <c r="C563" s="1863"/>
      <c r="D563" s="1863"/>
      <c r="E563" s="1863"/>
      <c r="F563" s="1863"/>
    </row>
    <row r="564" spans="1:6" x14ac:dyDescent="0.15">
      <c r="A564" s="1863"/>
      <c r="B564" s="1863"/>
      <c r="C564" s="1863"/>
      <c r="D564" s="1863"/>
      <c r="E564" s="1863"/>
      <c r="F564" s="1863"/>
    </row>
    <row r="565" spans="1:6" x14ac:dyDescent="0.15">
      <c r="A565" s="1863"/>
      <c r="B565" s="1863"/>
      <c r="C565" s="1863"/>
      <c r="D565" s="1863"/>
      <c r="E565" s="1863"/>
      <c r="F565" s="1863"/>
    </row>
    <row r="566" spans="1:6" x14ac:dyDescent="0.15">
      <c r="A566" s="1863"/>
      <c r="B566" s="1863"/>
      <c r="C566" s="1863"/>
      <c r="D566" s="1863"/>
      <c r="E566" s="1863"/>
      <c r="F566" s="1863"/>
    </row>
    <row r="567" spans="1:6" x14ac:dyDescent="0.15">
      <c r="A567" s="1863"/>
      <c r="B567" s="1863"/>
      <c r="C567" s="1863"/>
      <c r="D567" s="1863"/>
      <c r="E567" s="1863"/>
      <c r="F567" s="1863"/>
    </row>
    <row r="568" spans="1:6" x14ac:dyDescent="0.15">
      <c r="A568" s="1863"/>
      <c r="B568" s="1863"/>
      <c r="C568" s="1863"/>
      <c r="D568" s="1863"/>
      <c r="E568" s="1863"/>
      <c r="F568" s="1863"/>
    </row>
    <row r="569" spans="1:6" x14ac:dyDescent="0.15">
      <c r="A569" s="1863"/>
      <c r="B569" s="1863"/>
      <c r="C569" s="1863"/>
      <c r="D569" s="1863"/>
      <c r="E569" s="1863"/>
      <c r="F569" s="1863"/>
    </row>
    <row r="570" spans="1:6" x14ac:dyDescent="0.15">
      <c r="A570" s="1863"/>
      <c r="B570" s="1863"/>
      <c r="C570" s="1863"/>
      <c r="D570" s="1863"/>
      <c r="E570" s="1863"/>
      <c r="F570" s="1863"/>
    </row>
    <row r="571" spans="1:6" x14ac:dyDescent="0.15">
      <c r="A571" s="1863"/>
      <c r="B571" s="1863"/>
      <c r="C571" s="1863"/>
      <c r="D571" s="1863"/>
      <c r="E571" s="1863"/>
      <c r="F571" s="1863"/>
    </row>
    <row r="572" spans="1:6" x14ac:dyDescent="0.15">
      <c r="A572" s="1863"/>
      <c r="B572" s="1863"/>
      <c r="C572" s="1863"/>
      <c r="D572" s="1863"/>
      <c r="E572" s="1863"/>
      <c r="F572" s="1863"/>
    </row>
    <row r="573" spans="1:6" x14ac:dyDescent="0.15">
      <c r="A573" s="1863"/>
      <c r="B573" s="1863"/>
      <c r="C573" s="1863"/>
      <c r="D573" s="1863"/>
      <c r="E573" s="1863"/>
      <c r="F573" s="1863"/>
    </row>
    <row r="574" spans="1:6" x14ac:dyDescent="0.15">
      <c r="A574" s="1863"/>
      <c r="B574" s="1863"/>
      <c r="C574" s="1863"/>
      <c r="D574" s="1863"/>
      <c r="E574" s="1863"/>
      <c r="F574" s="1863"/>
    </row>
    <row r="575" spans="1:6" x14ac:dyDescent="0.15">
      <c r="A575" s="1863"/>
      <c r="B575" s="1863"/>
      <c r="C575" s="1863"/>
      <c r="D575" s="1863"/>
      <c r="E575" s="1863"/>
      <c r="F575" s="1863"/>
    </row>
    <row r="576" spans="1:6" x14ac:dyDescent="0.15">
      <c r="A576" s="1863"/>
      <c r="B576" s="1863"/>
      <c r="C576" s="1863"/>
      <c r="D576" s="1863"/>
      <c r="E576" s="1863"/>
      <c r="F576" s="1863"/>
    </row>
  </sheetData>
  <mergeCells count="4">
    <mergeCell ref="C5:F5"/>
    <mergeCell ref="A2:E2"/>
    <mergeCell ref="A3:F3"/>
    <mergeCell ref="C6:F6"/>
  </mergeCells>
  <hyperlinks>
    <hyperlink ref="A1" location="Índice!A1" display="Voltar ao índice" xr:uid="{E35BBC16-73E6-44BB-AB93-CE9F3AAF7DDC}"/>
  </hyperlinks>
  <printOptions gridLinesSet="0"/>
  <pageMargins left="0.78740157480314965" right="0.78740157480314965" top="1.1811023622047245" bottom="0.78740157480314965" header="0" footer="0"/>
  <pageSetup paperSize="9" scale="63" orientation="portrait" verticalDpi="300" r:id="rId1"/>
  <headerFooter alignWithMargins="0"/>
  <drawing r:id="rId2"/>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745EE6-0314-453A-97A7-FA174F02AC0C}">
  <dimension ref="A1:J573"/>
  <sheetViews>
    <sheetView showGridLines="0" workbookViewId="0">
      <selection activeCell="A2" sqref="A2"/>
    </sheetView>
  </sheetViews>
  <sheetFormatPr defaultColWidth="9.140625" defaultRowHeight="9" x14ac:dyDescent="0.15"/>
  <cols>
    <col min="1" max="1" width="40" style="1862" customWidth="1"/>
    <col min="2" max="5" width="11.7109375" style="1862" customWidth="1"/>
    <col min="6" max="6" width="10.7109375" style="1862" customWidth="1"/>
    <col min="7" max="7" width="6.7109375" style="1862" customWidth="1"/>
    <col min="8" max="8" width="12.7109375" style="1862" customWidth="1"/>
    <col min="9" max="9" width="10.7109375" style="1862" customWidth="1"/>
    <col min="10" max="10" width="6.7109375" style="1862" customWidth="1"/>
    <col min="11" max="16384" width="9.140625" style="1862"/>
  </cols>
  <sheetData>
    <row r="1" spans="1:10" ht="15" customHeight="1" x14ac:dyDescent="0.2">
      <c r="A1" s="2027" t="s">
        <v>1926</v>
      </c>
    </row>
    <row r="2" spans="1:10" ht="15" customHeight="1" x14ac:dyDescent="0.2">
      <c r="A2" s="2369" t="s">
        <v>1790</v>
      </c>
      <c r="B2" s="2369"/>
      <c r="C2" s="2369"/>
      <c r="D2" s="2369"/>
      <c r="E2" s="1889"/>
    </row>
    <row r="3" spans="1:10" s="1886" customFormat="1" ht="19.5" customHeight="1" x14ac:dyDescent="0.15">
      <c r="A3" s="2370" t="s">
        <v>1890</v>
      </c>
      <c r="B3" s="2370"/>
      <c r="C3" s="2370"/>
      <c r="D3" s="2370"/>
      <c r="E3" s="2370"/>
      <c r="F3" s="1888"/>
      <c r="G3" s="1887"/>
      <c r="H3" s="1887"/>
      <c r="I3" s="1887"/>
      <c r="J3" s="1887"/>
    </row>
    <row r="4" spans="1:10" s="1" customFormat="1" ht="12.95" customHeight="1" x14ac:dyDescent="0.25">
      <c r="A4" s="895"/>
      <c r="B4" s="895"/>
      <c r="C4" s="888"/>
      <c r="D4" s="1885"/>
      <c r="E4" s="1884" t="s">
        <v>1789</v>
      </c>
      <c r="H4" s="1883"/>
    </row>
    <row r="5" spans="1:10" s="1" customFormat="1" ht="18" customHeight="1" x14ac:dyDescent="0.25">
      <c r="A5" s="2003" t="s">
        <v>1788</v>
      </c>
      <c r="B5" s="2315">
        <v>2018</v>
      </c>
      <c r="C5" s="2315"/>
      <c r="D5" s="2315"/>
      <c r="E5" s="2315"/>
      <c r="F5" s="1881"/>
      <c r="G5" s="1881"/>
      <c r="H5" s="1881"/>
      <c r="I5" s="1881"/>
      <c r="J5" s="1881"/>
    </row>
    <row r="6" spans="1:10" s="1" customFormat="1" ht="18" customHeight="1" x14ac:dyDescent="0.25">
      <c r="A6" s="2010"/>
      <c r="B6" s="2315" t="s">
        <v>1776</v>
      </c>
      <c r="C6" s="2315"/>
      <c r="D6" s="2315"/>
      <c r="E6" s="2315"/>
      <c r="F6" s="2"/>
      <c r="G6" s="1881"/>
      <c r="H6" s="1881"/>
      <c r="I6" s="1881"/>
      <c r="J6" s="1881"/>
    </row>
    <row r="7" spans="1:10" s="1" customFormat="1" ht="47.25" customHeight="1" x14ac:dyDescent="0.25">
      <c r="A7" s="2011" t="s">
        <v>1787</v>
      </c>
      <c r="B7" s="2001" t="s">
        <v>0</v>
      </c>
      <c r="C7" s="2001" t="s">
        <v>1786</v>
      </c>
      <c r="D7" s="2002" t="s">
        <v>1889</v>
      </c>
      <c r="E7" s="2002" t="s">
        <v>1785</v>
      </c>
      <c r="F7" s="2"/>
      <c r="G7" s="2"/>
      <c r="H7" s="2"/>
      <c r="I7" s="2"/>
      <c r="J7" s="2"/>
    </row>
    <row r="8" spans="1:10" s="1" customFormat="1" ht="14.25" customHeight="1" x14ac:dyDescent="0.25">
      <c r="A8" s="888"/>
      <c r="B8" s="888"/>
      <c r="C8" s="888"/>
      <c r="D8" s="888"/>
      <c r="E8" s="888"/>
    </row>
    <row r="9" spans="1:10" s="8" customFormat="1" ht="14.25" customHeight="1" x14ac:dyDescent="0.25">
      <c r="A9" s="890" t="s">
        <v>1774</v>
      </c>
      <c r="B9" s="1877">
        <v>65013112.999999985</v>
      </c>
      <c r="C9" s="1893">
        <v>41556168.999999993</v>
      </c>
      <c r="D9" s="1877">
        <v>23011864.999999996</v>
      </c>
      <c r="E9" s="1877">
        <v>445078.99999999994</v>
      </c>
      <c r="F9" s="880"/>
      <c r="G9" s="1879"/>
      <c r="H9" s="1880"/>
      <c r="I9" s="1880"/>
      <c r="J9" s="1879"/>
    </row>
    <row r="10" spans="1:10" s="8" customFormat="1" ht="14.25" customHeight="1" x14ac:dyDescent="0.25">
      <c r="A10" s="888"/>
      <c r="B10" s="1878"/>
      <c r="C10" s="1893"/>
      <c r="D10" s="1878"/>
      <c r="E10" s="1878"/>
      <c r="F10" s="880"/>
      <c r="G10" s="1879"/>
      <c r="H10" s="1880"/>
      <c r="I10" s="1880"/>
      <c r="J10" s="1879"/>
    </row>
    <row r="11" spans="1:10" s="8" customFormat="1" ht="14.25" customHeight="1" x14ac:dyDescent="0.25">
      <c r="A11" s="888" t="s">
        <v>1773</v>
      </c>
      <c r="B11" s="1878">
        <v>737820.99999999988</v>
      </c>
      <c r="C11" s="1890">
        <v>114434.00000000001</v>
      </c>
      <c r="D11" s="1878">
        <v>607513.99999999988</v>
      </c>
      <c r="E11" s="1878">
        <v>15873</v>
      </c>
      <c r="F11" s="880"/>
      <c r="G11" s="1879"/>
      <c r="H11" s="1880"/>
      <c r="I11" s="1880"/>
      <c r="J11" s="1879"/>
    </row>
    <row r="12" spans="1:10" s="1" customFormat="1" ht="14.25" customHeight="1" x14ac:dyDescent="0.25">
      <c r="A12" s="888" t="s">
        <v>1772</v>
      </c>
      <c r="B12" s="1878">
        <v>169674</v>
      </c>
      <c r="C12" s="1890">
        <v>49935</v>
      </c>
      <c r="D12" s="1878">
        <v>106011</v>
      </c>
      <c r="E12" s="1878">
        <v>13728.000000000002</v>
      </c>
      <c r="F12" s="880"/>
      <c r="G12" s="1865"/>
      <c r="H12" s="1873"/>
      <c r="I12" s="1873"/>
      <c r="J12" s="1865"/>
    </row>
    <row r="13" spans="1:10" s="1" customFormat="1" ht="14.25" customHeight="1" x14ac:dyDescent="0.25">
      <c r="A13" s="888"/>
      <c r="B13" s="1878"/>
      <c r="C13" s="1893"/>
      <c r="D13" s="1878"/>
      <c r="E13" s="1878"/>
      <c r="F13" s="880"/>
      <c r="G13" s="1865"/>
      <c r="H13" s="1873"/>
      <c r="I13" s="1873"/>
      <c r="J13" s="1865"/>
    </row>
    <row r="14" spans="1:10" s="1" customFormat="1" ht="14.25" customHeight="1" x14ac:dyDescent="0.25">
      <c r="A14" s="890" t="s">
        <v>1771</v>
      </c>
      <c r="B14" s="1877">
        <v>60706017</v>
      </c>
      <c r="C14" s="1893">
        <v>40272422</v>
      </c>
      <c r="D14" s="1877">
        <v>20026090.999999996</v>
      </c>
      <c r="E14" s="1877">
        <v>407503.99999999994</v>
      </c>
      <c r="F14" s="880"/>
      <c r="G14" s="1865"/>
      <c r="H14" s="1873"/>
      <c r="I14" s="1873"/>
      <c r="J14" s="1865"/>
    </row>
    <row r="15" spans="1:10" s="1" customFormat="1" ht="14.25" customHeight="1" x14ac:dyDescent="0.25">
      <c r="A15" s="890" t="s">
        <v>1770</v>
      </c>
      <c r="B15" s="1877">
        <v>17820734</v>
      </c>
      <c r="C15" s="1893">
        <v>9874705</v>
      </c>
      <c r="D15" s="1877">
        <v>7726451</v>
      </c>
      <c r="E15" s="1877">
        <v>219578</v>
      </c>
      <c r="F15" s="880"/>
      <c r="G15" s="1865"/>
      <c r="H15" s="1873"/>
      <c r="I15" s="1873"/>
      <c r="J15" s="1865"/>
    </row>
    <row r="16" spans="1:10" s="1" customFormat="1" ht="14.25" customHeight="1" x14ac:dyDescent="0.25">
      <c r="A16" s="888" t="s">
        <v>1769</v>
      </c>
      <c r="B16" s="1878">
        <v>257853</v>
      </c>
      <c r="C16" s="1890">
        <v>32121.000000000004</v>
      </c>
      <c r="D16" s="1878">
        <v>219552</v>
      </c>
      <c r="E16" s="1878">
        <v>6180</v>
      </c>
      <c r="F16" s="880"/>
      <c r="G16" s="1865"/>
      <c r="H16" s="1873"/>
      <c r="I16" s="1873"/>
      <c r="J16" s="1865"/>
    </row>
    <row r="17" spans="1:10" s="1" customFormat="1" ht="14.25" customHeight="1" x14ac:dyDescent="0.25">
      <c r="A17" s="888" t="s">
        <v>1765</v>
      </c>
      <c r="B17" s="1878">
        <v>55510</v>
      </c>
      <c r="C17" s="1890">
        <v>5384</v>
      </c>
      <c r="D17" s="1878">
        <v>44268</v>
      </c>
      <c r="E17" s="1878">
        <v>5858</v>
      </c>
      <c r="F17" s="880"/>
      <c r="G17" s="1865"/>
      <c r="H17" s="1873"/>
      <c r="I17" s="1873"/>
      <c r="J17" s="1865"/>
    </row>
    <row r="18" spans="1:10" s="1" customFormat="1" ht="14.25" customHeight="1" x14ac:dyDescent="0.25">
      <c r="A18" s="888"/>
      <c r="B18" s="1878"/>
      <c r="C18" s="1893"/>
      <c r="D18" s="1878"/>
      <c r="E18" s="1878"/>
      <c r="F18" s="880"/>
      <c r="G18" s="1865"/>
      <c r="H18" s="1873"/>
      <c r="I18" s="1873"/>
      <c r="J18" s="1865"/>
    </row>
    <row r="19" spans="1:10" s="1" customFormat="1" ht="14.25" customHeight="1" x14ac:dyDescent="0.25">
      <c r="A19" s="890" t="s">
        <v>1768</v>
      </c>
      <c r="B19" s="1893">
        <v>42885283</v>
      </c>
      <c r="C19" s="1893">
        <v>30397717</v>
      </c>
      <c r="D19" s="1893">
        <v>12299639.999999996</v>
      </c>
      <c r="E19" s="1893">
        <v>187925.99999999994</v>
      </c>
      <c r="F19" s="880"/>
      <c r="G19" s="1865"/>
      <c r="H19" s="1873"/>
      <c r="I19" s="1873"/>
      <c r="J19" s="1865"/>
    </row>
    <row r="20" spans="1:10" s="1" customFormat="1" ht="14.25" customHeight="1" x14ac:dyDescent="0.25">
      <c r="A20" s="888" t="s">
        <v>1766</v>
      </c>
      <c r="B20" s="1890">
        <v>372770.99999999994</v>
      </c>
      <c r="C20" s="1890">
        <v>76173</v>
      </c>
      <c r="D20" s="1890">
        <v>288274.99999999994</v>
      </c>
      <c r="E20" s="1890">
        <v>8323</v>
      </c>
      <c r="F20" s="880"/>
      <c r="G20" s="1865"/>
      <c r="H20" s="1873"/>
      <c r="I20" s="1873"/>
      <c r="J20" s="1865"/>
    </row>
    <row r="21" spans="1:10" s="1" customFormat="1" ht="14.25" customHeight="1" x14ac:dyDescent="0.25">
      <c r="A21" s="888" t="s">
        <v>1765</v>
      </c>
      <c r="B21" s="1890">
        <v>107315</v>
      </c>
      <c r="C21" s="1890">
        <v>43601</v>
      </c>
      <c r="D21" s="1890">
        <v>57069.000000000007</v>
      </c>
      <c r="E21" s="1890">
        <v>6645.0000000000009</v>
      </c>
      <c r="F21" s="880"/>
      <c r="G21" s="1865"/>
      <c r="H21" s="1873"/>
      <c r="I21" s="1873"/>
      <c r="J21" s="1865"/>
    </row>
    <row r="22" spans="1:10" s="1" customFormat="1" ht="14.25" customHeight="1" x14ac:dyDescent="0.25">
      <c r="A22" s="888"/>
      <c r="B22" s="1878"/>
      <c r="C22" s="1893"/>
      <c r="D22" s="1878"/>
      <c r="E22" s="1878"/>
      <c r="F22" s="880"/>
      <c r="G22" s="1865"/>
      <c r="H22" s="1873"/>
      <c r="I22" s="1873"/>
      <c r="J22" s="1865"/>
    </row>
    <row r="23" spans="1:10" s="1" customFormat="1" ht="14.25" customHeight="1" x14ac:dyDescent="0.25">
      <c r="A23" s="890" t="s">
        <v>1767</v>
      </c>
      <c r="B23" s="1877">
        <v>4307095.9999999925</v>
      </c>
      <c r="C23" s="1893">
        <v>1283746.9999999925</v>
      </c>
      <c r="D23" s="1877">
        <v>2985774</v>
      </c>
      <c r="E23" s="1877">
        <v>37575</v>
      </c>
      <c r="F23" s="880"/>
      <c r="G23" s="1865"/>
      <c r="H23" s="1873"/>
      <c r="I23" s="1873"/>
      <c r="J23" s="1865"/>
    </row>
    <row r="24" spans="1:10" s="1" customFormat="1" ht="14.25" customHeight="1" x14ac:dyDescent="0.25">
      <c r="A24" s="888" t="s">
        <v>1766</v>
      </c>
      <c r="B24" s="1890">
        <v>107196.99999999996</v>
      </c>
      <c r="C24" s="1890">
        <v>6140.0000000000146</v>
      </c>
      <c r="D24" s="1890">
        <v>99686.999999999942</v>
      </c>
      <c r="E24" s="1890">
        <v>1370</v>
      </c>
      <c r="F24" s="880"/>
      <c r="G24" s="1865"/>
      <c r="H24" s="1873"/>
      <c r="I24" s="1873"/>
      <c r="J24" s="1865"/>
    </row>
    <row r="25" spans="1:10" s="1" customFormat="1" ht="14.25" customHeight="1" x14ac:dyDescent="0.25">
      <c r="A25" s="888" t="s">
        <v>1765</v>
      </c>
      <c r="B25" s="1890">
        <v>6848.9999999999936</v>
      </c>
      <c r="C25" s="1890">
        <v>950</v>
      </c>
      <c r="D25" s="1890">
        <v>4673.9999999999927</v>
      </c>
      <c r="E25" s="1890">
        <v>1225.0000000000009</v>
      </c>
      <c r="F25" s="880"/>
      <c r="G25" s="1865"/>
      <c r="H25" s="1873"/>
      <c r="I25" s="1873"/>
      <c r="J25" s="1865"/>
    </row>
    <row r="26" spans="1:10" ht="6.95" customHeight="1" thickBot="1" x14ac:dyDescent="0.3">
      <c r="A26" s="1653"/>
      <c r="B26" s="1653"/>
      <c r="C26" s="1892"/>
      <c r="D26" s="1892"/>
      <c r="E26" s="1892"/>
      <c r="F26" s="1868"/>
      <c r="G26" s="1867"/>
      <c r="H26" s="1868"/>
      <c r="I26" s="1868"/>
      <c r="J26" s="1867"/>
    </row>
    <row r="27" spans="1:10" ht="3.75" customHeight="1" thickTop="1" x14ac:dyDescent="0.2">
      <c r="A27" s="1870"/>
      <c r="B27" s="1870"/>
      <c r="C27" s="1869"/>
      <c r="D27" s="1869"/>
      <c r="E27" s="1869"/>
      <c r="F27" s="1868"/>
      <c r="G27" s="1867"/>
      <c r="H27" s="1868"/>
      <c r="I27" s="1868"/>
      <c r="J27" s="1867"/>
    </row>
    <row r="28" spans="1:10" s="1" customFormat="1" ht="12.95" customHeight="1" x14ac:dyDescent="0.25">
      <c r="A28" s="888" t="s">
        <v>1764</v>
      </c>
      <c r="B28" s="888"/>
      <c r="C28" s="1866"/>
      <c r="D28" s="1866"/>
      <c r="E28" s="1866"/>
    </row>
    <row r="29" spans="1:10" s="1" customFormat="1" ht="12.95" customHeight="1" x14ac:dyDescent="0.25">
      <c r="A29" s="888" t="s">
        <v>1763</v>
      </c>
      <c r="B29" s="888"/>
    </row>
    <row r="30" spans="1:10" s="1" customFormat="1" ht="26.25" customHeight="1" x14ac:dyDescent="0.25">
      <c r="A30" s="2371" t="s">
        <v>1784</v>
      </c>
      <c r="B30" s="2372"/>
      <c r="C30" s="2372"/>
      <c r="D30" s="2372"/>
      <c r="E30" s="2372"/>
      <c r="F30" s="1891"/>
    </row>
    <row r="31" spans="1:10" s="1" customFormat="1" ht="12.95" customHeight="1" x14ac:dyDescent="0.25">
      <c r="A31" s="1" t="s">
        <v>1783</v>
      </c>
    </row>
    <row r="32" spans="1:10" s="1487" customFormat="1" ht="12.95" customHeight="1" x14ac:dyDescent="0.25">
      <c r="A32" s="890" t="s">
        <v>1759</v>
      </c>
      <c r="B32" s="1204"/>
      <c r="C32" s="1204"/>
      <c r="D32" s="1890"/>
      <c r="E32" s="1890"/>
      <c r="F32" s="1890"/>
      <c r="G32" s="1865"/>
      <c r="H32" s="1864"/>
    </row>
    <row r="33" spans="1:5" x14ac:dyDescent="0.15">
      <c r="A33" s="1863"/>
      <c r="B33" s="1863"/>
      <c r="C33" s="1863"/>
      <c r="D33" s="1863"/>
      <c r="E33" s="1863"/>
    </row>
    <row r="34" spans="1:5" x14ac:dyDescent="0.15">
      <c r="A34" s="1863"/>
      <c r="B34" s="1863"/>
      <c r="C34" s="1863"/>
      <c r="D34" s="1863"/>
      <c r="E34" s="1863"/>
    </row>
    <row r="35" spans="1:5" x14ac:dyDescent="0.15">
      <c r="A35" s="1863"/>
      <c r="B35" s="1863"/>
      <c r="C35" s="1863"/>
      <c r="D35" s="1863"/>
      <c r="E35" s="1863"/>
    </row>
    <row r="36" spans="1:5" x14ac:dyDescent="0.15">
      <c r="A36" s="1863"/>
      <c r="B36" s="1863"/>
      <c r="C36" s="1863"/>
      <c r="D36" s="1863"/>
      <c r="E36" s="1863"/>
    </row>
    <row r="37" spans="1:5" x14ac:dyDescent="0.15">
      <c r="A37" s="1863"/>
      <c r="B37" s="1863"/>
      <c r="C37" s="1863"/>
      <c r="D37" s="1863"/>
      <c r="E37" s="1863"/>
    </row>
    <row r="38" spans="1:5" x14ac:dyDescent="0.15">
      <c r="A38" s="1863"/>
      <c r="B38" s="1863"/>
      <c r="C38" s="1863"/>
      <c r="D38" s="1863"/>
      <c r="E38" s="1863"/>
    </row>
    <row r="39" spans="1:5" x14ac:dyDescent="0.15">
      <c r="A39" s="1863"/>
      <c r="B39" s="1863"/>
      <c r="C39" s="1863"/>
      <c r="D39" s="1863"/>
      <c r="E39" s="1863"/>
    </row>
    <row r="40" spans="1:5" x14ac:dyDescent="0.15">
      <c r="A40" s="1863"/>
      <c r="B40" s="1863"/>
      <c r="C40" s="1863"/>
      <c r="D40" s="1863"/>
      <c r="E40" s="1863"/>
    </row>
    <row r="41" spans="1:5" x14ac:dyDescent="0.15">
      <c r="A41" s="1863"/>
      <c r="B41" s="1863"/>
      <c r="C41" s="1863"/>
      <c r="D41" s="1863"/>
      <c r="E41" s="1863"/>
    </row>
    <row r="42" spans="1:5" x14ac:dyDescent="0.15">
      <c r="A42" s="1863"/>
      <c r="B42" s="1863"/>
      <c r="C42" s="1863"/>
      <c r="D42" s="1863"/>
      <c r="E42" s="1863"/>
    </row>
    <row r="43" spans="1:5" x14ac:dyDescent="0.15">
      <c r="A43" s="1863"/>
      <c r="B43" s="1863"/>
      <c r="C43" s="1863"/>
      <c r="D43" s="1863"/>
      <c r="E43" s="1863"/>
    </row>
    <row r="44" spans="1:5" x14ac:dyDescent="0.15">
      <c r="A44" s="1863"/>
      <c r="B44" s="1863"/>
      <c r="C44" s="1863"/>
      <c r="D44" s="1863"/>
      <c r="E44" s="1863"/>
    </row>
    <row r="45" spans="1:5" x14ac:dyDescent="0.15">
      <c r="A45" s="1863"/>
      <c r="B45" s="1863"/>
      <c r="C45" s="1863"/>
      <c r="D45" s="1863"/>
      <c r="E45" s="1863"/>
    </row>
    <row r="46" spans="1:5" x14ac:dyDescent="0.15">
      <c r="A46" s="1863"/>
      <c r="B46" s="1863"/>
      <c r="C46" s="1863"/>
      <c r="D46" s="1863"/>
      <c r="E46" s="1863"/>
    </row>
    <row r="47" spans="1:5" x14ac:dyDescent="0.15">
      <c r="A47" s="1863"/>
      <c r="B47" s="1863"/>
      <c r="C47" s="1863"/>
      <c r="D47" s="1863"/>
      <c r="E47" s="1863"/>
    </row>
    <row r="48" spans="1:5" x14ac:dyDescent="0.15">
      <c r="A48" s="1863"/>
      <c r="B48" s="1863"/>
      <c r="C48" s="1863"/>
      <c r="D48" s="1863"/>
      <c r="E48" s="1863"/>
    </row>
    <row r="49" spans="1:5" x14ac:dyDescent="0.15">
      <c r="A49" s="1863"/>
      <c r="B49" s="1863"/>
      <c r="C49" s="1863"/>
      <c r="D49" s="1863"/>
      <c r="E49" s="1863"/>
    </row>
    <row r="50" spans="1:5" x14ac:dyDescent="0.15">
      <c r="A50" s="1863"/>
      <c r="B50" s="1863"/>
      <c r="C50" s="1863"/>
      <c r="D50" s="1863"/>
      <c r="E50" s="1863"/>
    </row>
    <row r="51" spans="1:5" x14ac:dyDescent="0.15">
      <c r="A51" s="1863"/>
      <c r="B51" s="1863"/>
      <c r="C51" s="1863"/>
      <c r="D51" s="1863"/>
      <c r="E51" s="1863"/>
    </row>
    <row r="52" spans="1:5" x14ac:dyDescent="0.15">
      <c r="A52" s="1863"/>
      <c r="B52" s="1863"/>
      <c r="C52" s="1863"/>
      <c r="D52" s="1863"/>
      <c r="E52" s="1863"/>
    </row>
    <row r="53" spans="1:5" x14ac:dyDescent="0.15">
      <c r="A53" s="1863"/>
      <c r="B53" s="1863"/>
      <c r="C53" s="1863"/>
      <c r="D53" s="1863"/>
      <c r="E53" s="1863"/>
    </row>
    <row r="54" spans="1:5" x14ac:dyDescent="0.15">
      <c r="A54" s="1863"/>
      <c r="B54" s="1863"/>
      <c r="C54" s="1863"/>
      <c r="D54" s="1863"/>
      <c r="E54" s="1863"/>
    </row>
    <row r="55" spans="1:5" x14ac:dyDescent="0.15">
      <c r="A55" s="1863"/>
      <c r="B55" s="1863"/>
      <c r="C55" s="1863"/>
      <c r="D55" s="1863"/>
      <c r="E55" s="1863"/>
    </row>
    <row r="56" spans="1:5" x14ac:dyDescent="0.15">
      <c r="A56" s="1863"/>
      <c r="B56" s="1863"/>
      <c r="C56" s="1863"/>
      <c r="D56" s="1863"/>
      <c r="E56" s="1863"/>
    </row>
    <row r="57" spans="1:5" x14ac:dyDescent="0.15">
      <c r="A57" s="1863"/>
      <c r="B57" s="1863"/>
      <c r="C57" s="1863"/>
      <c r="D57" s="1863"/>
      <c r="E57" s="1863"/>
    </row>
    <row r="58" spans="1:5" x14ac:dyDescent="0.15">
      <c r="A58" s="1863"/>
      <c r="B58" s="1863"/>
      <c r="C58" s="1863"/>
      <c r="D58" s="1863"/>
      <c r="E58" s="1863"/>
    </row>
    <row r="59" spans="1:5" x14ac:dyDescent="0.15">
      <c r="A59" s="1863"/>
      <c r="B59" s="1863"/>
      <c r="C59" s="1863"/>
      <c r="D59" s="1863"/>
      <c r="E59" s="1863"/>
    </row>
    <row r="60" spans="1:5" x14ac:dyDescent="0.15">
      <c r="A60" s="1863"/>
      <c r="B60" s="1863"/>
      <c r="C60" s="1863"/>
      <c r="D60" s="1863"/>
      <c r="E60" s="1863"/>
    </row>
    <row r="61" spans="1:5" x14ac:dyDescent="0.15">
      <c r="A61" s="1863"/>
      <c r="B61" s="1863"/>
      <c r="C61" s="1863"/>
      <c r="D61" s="1863"/>
      <c r="E61" s="1863"/>
    </row>
    <row r="62" spans="1:5" x14ac:dyDescent="0.15">
      <c r="A62" s="1863"/>
      <c r="B62" s="1863"/>
      <c r="C62" s="1863"/>
      <c r="D62" s="1863"/>
      <c r="E62" s="1863"/>
    </row>
    <row r="63" spans="1:5" x14ac:dyDescent="0.15">
      <c r="A63" s="1863"/>
      <c r="B63" s="1863"/>
      <c r="C63" s="1863"/>
      <c r="D63" s="1863"/>
      <c r="E63" s="1863"/>
    </row>
    <row r="64" spans="1:5" x14ac:dyDescent="0.15">
      <c r="A64" s="1863"/>
      <c r="B64" s="1863"/>
      <c r="C64" s="1863"/>
      <c r="D64" s="1863"/>
      <c r="E64" s="1863"/>
    </row>
    <row r="65" spans="1:5" x14ac:dyDescent="0.15">
      <c r="A65" s="1863"/>
      <c r="B65" s="1863"/>
      <c r="C65" s="1863"/>
      <c r="D65" s="1863"/>
      <c r="E65" s="1863"/>
    </row>
    <row r="66" spans="1:5" x14ac:dyDescent="0.15">
      <c r="A66" s="1863"/>
      <c r="B66" s="1863"/>
      <c r="C66" s="1863"/>
      <c r="D66" s="1863"/>
      <c r="E66" s="1863"/>
    </row>
    <row r="67" spans="1:5" x14ac:dyDescent="0.15">
      <c r="A67" s="1863"/>
      <c r="B67" s="1863"/>
      <c r="C67" s="1863"/>
      <c r="D67" s="1863"/>
      <c r="E67" s="1863"/>
    </row>
    <row r="68" spans="1:5" x14ac:dyDescent="0.15">
      <c r="A68" s="1863"/>
      <c r="B68" s="1863"/>
      <c r="C68" s="1863"/>
      <c r="D68" s="1863"/>
      <c r="E68" s="1863"/>
    </row>
    <row r="69" spans="1:5" x14ac:dyDescent="0.15">
      <c r="A69" s="1863"/>
      <c r="B69" s="1863"/>
      <c r="C69" s="1863"/>
      <c r="D69" s="1863"/>
      <c r="E69" s="1863"/>
    </row>
    <row r="70" spans="1:5" x14ac:dyDescent="0.15">
      <c r="A70" s="1863"/>
      <c r="B70" s="1863"/>
      <c r="C70" s="1863"/>
      <c r="D70" s="1863"/>
      <c r="E70" s="1863"/>
    </row>
    <row r="71" spans="1:5" x14ac:dyDescent="0.15">
      <c r="A71" s="1863"/>
      <c r="B71" s="1863"/>
      <c r="C71" s="1863"/>
      <c r="D71" s="1863"/>
      <c r="E71" s="1863"/>
    </row>
    <row r="72" spans="1:5" x14ac:dyDescent="0.15">
      <c r="A72" s="1863"/>
      <c r="B72" s="1863"/>
      <c r="C72" s="1863"/>
      <c r="D72" s="1863"/>
      <c r="E72" s="1863"/>
    </row>
    <row r="73" spans="1:5" x14ac:dyDescent="0.15">
      <c r="A73" s="1863"/>
      <c r="B73" s="1863"/>
      <c r="C73" s="1863"/>
      <c r="D73" s="1863"/>
      <c r="E73" s="1863"/>
    </row>
    <row r="74" spans="1:5" x14ac:dyDescent="0.15">
      <c r="A74" s="1863"/>
      <c r="B74" s="1863"/>
      <c r="C74" s="1863"/>
      <c r="D74" s="1863"/>
      <c r="E74" s="1863"/>
    </row>
    <row r="75" spans="1:5" x14ac:dyDescent="0.15">
      <c r="A75" s="1863"/>
      <c r="B75" s="1863"/>
      <c r="C75" s="1863"/>
      <c r="D75" s="1863"/>
      <c r="E75" s="1863"/>
    </row>
    <row r="76" spans="1:5" x14ac:dyDescent="0.15">
      <c r="A76" s="1863"/>
      <c r="B76" s="1863"/>
      <c r="C76" s="1863"/>
      <c r="D76" s="1863"/>
      <c r="E76" s="1863"/>
    </row>
    <row r="77" spans="1:5" x14ac:dyDescent="0.15">
      <c r="A77" s="1863"/>
      <c r="B77" s="1863"/>
      <c r="C77" s="1863"/>
      <c r="D77" s="1863"/>
      <c r="E77" s="1863"/>
    </row>
    <row r="78" spans="1:5" x14ac:dyDescent="0.15">
      <c r="A78" s="1863"/>
      <c r="B78" s="1863"/>
      <c r="C78" s="1863"/>
      <c r="D78" s="1863"/>
      <c r="E78" s="1863"/>
    </row>
    <row r="79" spans="1:5" x14ac:dyDescent="0.15">
      <c r="A79" s="1863"/>
      <c r="B79" s="1863"/>
      <c r="C79" s="1863"/>
      <c r="D79" s="1863"/>
      <c r="E79" s="1863"/>
    </row>
    <row r="80" spans="1:5" x14ac:dyDescent="0.15">
      <c r="A80" s="1863"/>
      <c r="B80" s="1863"/>
      <c r="C80" s="1863"/>
      <c r="D80" s="1863"/>
      <c r="E80" s="1863"/>
    </row>
    <row r="81" spans="1:5" x14ac:dyDescent="0.15">
      <c r="A81" s="1863"/>
      <c r="B81" s="1863"/>
      <c r="C81" s="1863"/>
      <c r="D81" s="1863"/>
      <c r="E81" s="1863"/>
    </row>
    <row r="82" spans="1:5" x14ac:dyDescent="0.15">
      <c r="A82" s="1863"/>
      <c r="B82" s="1863"/>
      <c r="C82" s="1863"/>
      <c r="D82" s="1863"/>
      <c r="E82" s="1863"/>
    </row>
    <row r="83" spans="1:5" x14ac:dyDescent="0.15">
      <c r="A83" s="1863"/>
      <c r="B83" s="1863"/>
      <c r="C83" s="1863"/>
      <c r="D83" s="1863"/>
      <c r="E83" s="1863"/>
    </row>
    <row r="84" spans="1:5" x14ac:dyDescent="0.15">
      <c r="A84" s="1863"/>
      <c r="B84" s="1863"/>
      <c r="C84" s="1863"/>
      <c r="D84" s="1863"/>
      <c r="E84" s="1863"/>
    </row>
    <row r="85" spans="1:5" x14ac:dyDescent="0.15">
      <c r="A85" s="1863"/>
      <c r="B85" s="1863"/>
      <c r="C85" s="1863"/>
      <c r="D85" s="1863"/>
      <c r="E85" s="1863"/>
    </row>
    <row r="86" spans="1:5" x14ac:dyDescent="0.15">
      <c r="A86" s="1863"/>
      <c r="B86" s="1863"/>
      <c r="C86" s="1863"/>
      <c r="D86" s="1863"/>
      <c r="E86" s="1863"/>
    </row>
    <row r="87" spans="1:5" x14ac:dyDescent="0.15">
      <c r="A87" s="1863"/>
      <c r="B87" s="1863"/>
      <c r="C87" s="1863"/>
      <c r="D87" s="1863"/>
      <c r="E87" s="1863"/>
    </row>
    <row r="88" spans="1:5" x14ac:dyDescent="0.15">
      <c r="A88" s="1863"/>
      <c r="B88" s="1863"/>
      <c r="C88" s="1863"/>
      <c r="D88" s="1863"/>
      <c r="E88" s="1863"/>
    </row>
    <row r="89" spans="1:5" x14ac:dyDescent="0.15">
      <c r="A89" s="1863"/>
      <c r="B89" s="1863"/>
      <c r="C89" s="1863"/>
      <c r="D89" s="1863"/>
      <c r="E89" s="1863"/>
    </row>
    <row r="90" spans="1:5" x14ac:dyDescent="0.15">
      <c r="A90" s="1863"/>
      <c r="B90" s="1863"/>
      <c r="C90" s="1863"/>
      <c r="D90" s="1863"/>
      <c r="E90" s="1863"/>
    </row>
    <row r="91" spans="1:5" x14ac:dyDescent="0.15">
      <c r="A91" s="1863"/>
      <c r="B91" s="1863"/>
      <c r="C91" s="1863"/>
      <c r="D91" s="1863"/>
      <c r="E91" s="1863"/>
    </row>
    <row r="92" spans="1:5" x14ac:dyDescent="0.15">
      <c r="A92" s="1863"/>
      <c r="B92" s="1863"/>
      <c r="C92" s="1863"/>
      <c r="D92" s="1863"/>
      <c r="E92" s="1863"/>
    </row>
    <row r="93" spans="1:5" x14ac:dyDescent="0.15">
      <c r="A93" s="1863"/>
      <c r="B93" s="1863"/>
      <c r="C93" s="1863"/>
      <c r="D93" s="1863"/>
      <c r="E93" s="1863"/>
    </row>
    <row r="94" spans="1:5" x14ac:dyDescent="0.15">
      <c r="A94" s="1863"/>
      <c r="B94" s="1863"/>
      <c r="C94" s="1863"/>
      <c r="D94" s="1863"/>
      <c r="E94" s="1863"/>
    </row>
    <row r="95" spans="1:5" x14ac:dyDescent="0.15">
      <c r="A95" s="1863"/>
      <c r="B95" s="1863"/>
      <c r="C95" s="1863"/>
      <c r="D95" s="1863"/>
      <c r="E95" s="1863"/>
    </row>
    <row r="96" spans="1:5" x14ac:dyDescent="0.15">
      <c r="A96" s="1863"/>
      <c r="B96" s="1863"/>
      <c r="C96" s="1863"/>
      <c r="D96" s="1863"/>
      <c r="E96" s="1863"/>
    </row>
    <row r="97" spans="1:5" x14ac:dyDescent="0.15">
      <c r="A97" s="1863"/>
      <c r="B97" s="1863"/>
      <c r="C97" s="1863"/>
      <c r="D97" s="1863"/>
      <c r="E97" s="1863"/>
    </row>
    <row r="98" spans="1:5" x14ac:dyDescent="0.15">
      <c r="A98" s="1863"/>
      <c r="B98" s="1863"/>
      <c r="C98" s="1863"/>
      <c r="D98" s="1863"/>
      <c r="E98" s="1863"/>
    </row>
    <row r="99" spans="1:5" x14ac:dyDescent="0.15">
      <c r="A99" s="1863"/>
      <c r="B99" s="1863"/>
      <c r="C99" s="1863"/>
      <c r="D99" s="1863"/>
      <c r="E99" s="1863"/>
    </row>
    <row r="100" spans="1:5" x14ac:dyDescent="0.15">
      <c r="A100" s="1863"/>
      <c r="B100" s="1863"/>
      <c r="C100" s="1863"/>
      <c r="D100" s="1863"/>
      <c r="E100" s="1863"/>
    </row>
    <row r="101" spans="1:5" x14ac:dyDescent="0.15">
      <c r="A101" s="1863"/>
      <c r="B101" s="1863"/>
      <c r="C101" s="1863"/>
      <c r="D101" s="1863"/>
      <c r="E101" s="1863"/>
    </row>
    <row r="102" spans="1:5" x14ac:dyDescent="0.15">
      <c r="A102" s="1863"/>
      <c r="B102" s="1863"/>
      <c r="C102" s="1863"/>
      <c r="D102" s="1863"/>
      <c r="E102" s="1863"/>
    </row>
    <row r="103" spans="1:5" x14ac:dyDescent="0.15">
      <c r="A103" s="1863"/>
      <c r="B103" s="1863"/>
      <c r="C103" s="1863"/>
      <c r="D103" s="1863"/>
      <c r="E103" s="1863"/>
    </row>
    <row r="104" spans="1:5" x14ac:dyDescent="0.15">
      <c r="A104" s="1863"/>
      <c r="B104" s="1863"/>
      <c r="C104" s="1863"/>
      <c r="D104" s="1863"/>
      <c r="E104" s="1863"/>
    </row>
    <row r="105" spans="1:5" x14ac:dyDescent="0.15">
      <c r="A105" s="1863"/>
      <c r="B105" s="1863"/>
      <c r="C105" s="1863"/>
      <c r="D105" s="1863"/>
      <c r="E105" s="1863"/>
    </row>
    <row r="106" spans="1:5" x14ac:dyDescent="0.15">
      <c r="A106" s="1863"/>
      <c r="B106" s="1863"/>
      <c r="C106" s="1863"/>
      <c r="D106" s="1863"/>
      <c r="E106" s="1863"/>
    </row>
    <row r="107" spans="1:5" x14ac:dyDescent="0.15">
      <c r="A107" s="1863"/>
      <c r="B107" s="1863"/>
      <c r="C107" s="1863"/>
      <c r="D107" s="1863"/>
      <c r="E107" s="1863"/>
    </row>
    <row r="108" spans="1:5" x14ac:dyDescent="0.15">
      <c r="A108" s="1863"/>
      <c r="B108" s="1863"/>
      <c r="C108" s="1863"/>
      <c r="D108" s="1863"/>
      <c r="E108" s="1863"/>
    </row>
    <row r="109" spans="1:5" x14ac:dyDescent="0.15">
      <c r="A109" s="1863"/>
      <c r="B109" s="1863"/>
      <c r="C109" s="1863"/>
      <c r="D109" s="1863"/>
      <c r="E109" s="1863"/>
    </row>
    <row r="110" spans="1:5" x14ac:dyDescent="0.15">
      <c r="A110" s="1863"/>
      <c r="B110" s="1863"/>
      <c r="C110" s="1863"/>
      <c r="D110" s="1863"/>
      <c r="E110" s="1863"/>
    </row>
    <row r="111" spans="1:5" x14ac:dyDescent="0.15">
      <c r="A111" s="1863"/>
      <c r="B111" s="1863"/>
      <c r="C111" s="1863"/>
      <c r="D111" s="1863"/>
      <c r="E111" s="1863"/>
    </row>
    <row r="112" spans="1:5" x14ac:dyDescent="0.15">
      <c r="A112" s="1863"/>
      <c r="B112" s="1863"/>
      <c r="C112" s="1863"/>
      <c r="D112" s="1863"/>
      <c r="E112" s="1863"/>
    </row>
    <row r="113" spans="1:5" x14ac:dyDescent="0.15">
      <c r="A113" s="1863"/>
      <c r="B113" s="1863"/>
      <c r="C113" s="1863"/>
      <c r="D113" s="1863"/>
      <c r="E113" s="1863"/>
    </row>
    <row r="114" spans="1:5" x14ac:dyDescent="0.15">
      <c r="A114" s="1863"/>
      <c r="B114" s="1863"/>
      <c r="C114" s="1863"/>
      <c r="D114" s="1863"/>
      <c r="E114" s="1863"/>
    </row>
    <row r="115" spans="1:5" x14ac:dyDescent="0.15">
      <c r="A115" s="1863"/>
      <c r="B115" s="1863"/>
      <c r="C115" s="1863"/>
      <c r="D115" s="1863"/>
      <c r="E115" s="1863"/>
    </row>
    <row r="116" spans="1:5" x14ac:dyDescent="0.15">
      <c r="A116" s="1863"/>
      <c r="B116" s="1863"/>
      <c r="C116" s="1863"/>
      <c r="D116" s="1863"/>
      <c r="E116" s="1863"/>
    </row>
    <row r="117" spans="1:5" x14ac:dyDescent="0.15">
      <c r="A117" s="1863"/>
      <c r="B117" s="1863"/>
      <c r="C117" s="1863"/>
      <c r="D117" s="1863"/>
      <c r="E117" s="1863"/>
    </row>
    <row r="118" spans="1:5" x14ac:dyDescent="0.15">
      <c r="A118" s="1863"/>
      <c r="B118" s="1863"/>
      <c r="C118" s="1863"/>
      <c r="D118" s="1863"/>
      <c r="E118" s="1863"/>
    </row>
    <row r="119" spans="1:5" x14ac:dyDescent="0.15">
      <c r="A119" s="1863"/>
      <c r="B119" s="1863"/>
      <c r="C119" s="1863"/>
      <c r="D119" s="1863"/>
      <c r="E119" s="1863"/>
    </row>
    <row r="120" spans="1:5" x14ac:dyDescent="0.15">
      <c r="A120" s="1863"/>
      <c r="B120" s="1863"/>
      <c r="C120" s="1863"/>
      <c r="D120" s="1863"/>
      <c r="E120" s="1863"/>
    </row>
    <row r="121" spans="1:5" x14ac:dyDescent="0.15">
      <c r="A121" s="1863"/>
      <c r="B121" s="1863"/>
      <c r="C121" s="1863"/>
      <c r="D121" s="1863"/>
      <c r="E121" s="1863"/>
    </row>
    <row r="122" spans="1:5" x14ac:dyDescent="0.15">
      <c r="A122" s="1863"/>
      <c r="B122" s="1863"/>
      <c r="C122" s="1863"/>
      <c r="D122" s="1863"/>
      <c r="E122" s="1863"/>
    </row>
    <row r="123" spans="1:5" x14ac:dyDescent="0.15">
      <c r="A123" s="1863"/>
      <c r="B123" s="1863"/>
      <c r="C123" s="1863"/>
      <c r="D123" s="1863"/>
      <c r="E123" s="1863"/>
    </row>
    <row r="124" spans="1:5" x14ac:dyDescent="0.15">
      <c r="A124" s="1863"/>
      <c r="B124" s="1863"/>
      <c r="C124" s="1863"/>
      <c r="D124" s="1863"/>
      <c r="E124" s="1863"/>
    </row>
    <row r="125" spans="1:5" x14ac:dyDescent="0.15">
      <c r="A125" s="1863"/>
      <c r="B125" s="1863"/>
      <c r="C125" s="1863"/>
      <c r="D125" s="1863"/>
      <c r="E125" s="1863"/>
    </row>
    <row r="126" spans="1:5" x14ac:dyDescent="0.15">
      <c r="A126" s="1863"/>
      <c r="B126" s="1863"/>
      <c r="C126" s="1863"/>
      <c r="D126" s="1863"/>
      <c r="E126" s="1863"/>
    </row>
    <row r="127" spans="1:5" x14ac:dyDescent="0.15">
      <c r="A127" s="1863"/>
      <c r="B127" s="1863"/>
      <c r="C127" s="1863"/>
      <c r="D127" s="1863"/>
      <c r="E127" s="1863"/>
    </row>
    <row r="128" spans="1:5" x14ac:dyDescent="0.15">
      <c r="A128" s="1863"/>
      <c r="B128" s="1863"/>
      <c r="C128" s="1863"/>
      <c r="D128" s="1863"/>
      <c r="E128" s="1863"/>
    </row>
    <row r="129" spans="1:5" x14ac:dyDescent="0.15">
      <c r="A129" s="1863"/>
      <c r="B129" s="1863"/>
      <c r="C129" s="1863"/>
      <c r="D129" s="1863"/>
      <c r="E129" s="1863"/>
    </row>
    <row r="130" spans="1:5" x14ac:dyDescent="0.15">
      <c r="A130" s="1863"/>
      <c r="B130" s="1863"/>
      <c r="C130" s="1863"/>
      <c r="D130" s="1863"/>
      <c r="E130" s="1863"/>
    </row>
    <row r="131" spans="1:5" x14ac:dyDescent="0.15">
      <c r="A131" s="1863"/>
      <c r="B131" s="1863"/>
      <c r="C131" s="1863"/>
      <c r="D131" s="1863"/>
      <c r="E131" s="1863"/>
    </row>
    <row r="132" spans="1:5" x14ac:dyDescent="0.15">
      <c r="A132" s="1863"/>
      <c r="B132" s="1863"/>
      <c r="C132" s="1863"/>
      <c r="D132" s="1863"/>
      <c r="E132" s="1863"/>
    </row>
    <row r="133" spans="1:5" x14ac:dyDescent="0.15">
      <c r="A133" s="1863"/>
      <c r="B133" s="1863"/>
      <c r="C133" s="1863"/>
      <c r="D133" s="1863"/>
      <c r="E133" s="1863"/>
    </row>
    <row r="134" spans="1:5" x14ac:dyDescent="0.15">
      <c r="A134" s="1863"/>
      <c r="B134" s="1863"/>
      <c r="C134" s="1863"/>
      <c r="D134" s="1863"/>
      <c r="E134" s="1863"/>
    </row>
    <row r="135" spans="1:5" x14ac:dyDescent="0.15">
      <c r="A135" s="1863"/>
      <c r="B135" s="1863"/>
      <c r="C135" s="1863"/>
      <c r="D135" s="1863"/>
      <c r="E135" s="1863"/>
    </row>
    <row r="136" spans="1:5" x14ac:dyDescent="0.15">
      <c r="A136" s="1863"/>
      <c r="B136" s="1863"/>
      <c r="C136" s="1863"/>
      <c r="D136" s="1863"/>
      <c r="E136" s="1863"/>
    </row>
    <row r="137" spans="1:5" x14ac:dyDescent="0.15">
      <c r="A137" s="1863"/>
      <c r="B137" s="1863"/>
      <c r="C137" s="1863"/>
      <c r="D137" s="1863"/>
      <c r="E137" s="1863"/>
    </row>
    <row r="138" spans="1:5" x14ac:dyDescent="0.15">
      <c r="A138" s="1863"/>
      <c r="B138" s="1863"/>
      <c r="C138" s="1863"/>
      <c r="D138" s="1863"/>
      <c r="E138" s="1863"/>
    </row>
    <row r="139" spans="1:5" x14ac:dyDescent="0.15">
      <c r="A139" s="1863"/>
      <c r="B139" s="1863"/>
      <c r="C139" s="1863"/>
      <c r="D139" s="1863"/>
      <c r="E139" s="1863"/>
    </row>
    <row r="140" spans="1:5" x14ac:dyDescent="0.15">
      <c r="A140" s="1863"/>
      <c r="B140" s="1863"/>
      <c r="C140" s="1863"/>
      <c r="D140" s="1863"/>
      <c r="E140" s="1863"/>
    </row>
    <row r="141" spans="1:5" x14ac:dyDescent="0.15">
      <c r="A141" s="1863"/>
      <c r="B141" s="1863"/>
      <c r="C141" s="1863"/>
      <c r="D141" s="1863"/>
      <c r="E141" s="1863"/>
    </row>
    <row r="142" spans="1:5" x14ac:dyDescent="0.15">
      <c r="A142" s="1863"/>
      <c r="B142" s="1863"/>
      <c r="C142" s="1863"/>
      <c r="D142" s="1863"/>
      <c r="E142" s="1863"/>
    </row>
    <row r="143" spans="1:5" x14ac:dyDescent="0.15">
      <c r="A143" s="1863"/>
      <c r="B143" s="1863"/>
      <c r="C143" s="1863"/>
      <c r="D143" s="1863"/>
      <c r="E143" s="1863"/>
    </row>
    <row r="144" spans="1:5" x14ac:dyDescent="0.15">
      <c r="A144" s="1863"/>
      <c r="B144" s="1863"/>
      <c r="C144" s="1863"/>
      <c r="D144" s="1863"/>
      <c r="E144" s="1863"/>
    </row>
    <row r="145" spans="1:5" x14ac:dyDescent="0.15">
      <c r="A145" s="1863"/>
      <c r="B145" s="1863"/>
      <c r="C145" s="1863"/>
      <c r="D145" s="1863"/>
      <c r="E145" s="1863"/>
    </row>
    <row r="146" spans="1:5" x14ac:dyDescent="0.15">
      <c r="A146" s="1863"/>
      <c r="B146" s="1863"/>
      <c r="C146" s="1863"/>
      <c r="D146" s="1863"/>
      <c r="E146" s="1863"/>
    </row>
    <row r="147" spans="1:5" x14ac:dyDescent="0.15">
      <c r="A147" s="1863"/>
      <c r="B147" s="1863"/>
      <c r="C147" s="1863"/>
      <c r="D147" s="1863"/>
      <c r="E147" s="1863"/>
    </row>
    <row r="148" spans="1:5" x14ac:dyDescent="0.15">
      <c r="A148" s="1863"/>
      <c r="B148" s="1863"/>
      <c r="C148" s="1863"/>
      <c r="D148" s="1863"/>
      <c r="E148" s="1863"/>
    </row>
    <row r="149" spans="1:5" x14ac:dyDescent="0.15">
      <c r="A149" s="1863"/>
      <c r="B149" s="1863"/>
      <c r="C149" s="1863"/>
      <c r="D149" s="1863"/>
      <c r="E149" s="1863"/>
    </row>
    <row r="150" spans="1:5" x14ac:dyDescent="0.15">
      <c r="A150" s="1863"/>
      <c r="B150" s="1863"/>
      <c r="C150" s="1863"/>
      <c r="D150" s="1863"/>
      <c r="E150" s="1863"/>
    </row>
    <row r="151" spans="1:5" x14ac:dyDescent="0.15">
      <c r="A151" s="1863"/>
      <c r="B151" s="1863"/>
      <c r="C151" s="1863"/>
      <c r="D151" s="1863"/>
      <c r="E151" s="1863"/>
    </row>
    <row r="152" spans="1:5" x14ac:dyDescent="0.15">
      <c r="A152" s="1863"/>
      <c r="B152" s="1863"/>
      <c r="C152" s="1863"/>
      <c r="D152" s="1863"/>
      <c r="E152" s="1863"/>
    </row>
    <row r="153" spans="1:5" x14ac:dyDescent="0.15">
      <c r="A153" s="1863"/>
      <c r="B153" s="1863"/>
      <c r="C153" s="1863"/>
      <c r="D153" s="1863"/>
      <c r="E153" s="1863"/>
    </row>
    <row r="154" spans="1:5" x14ac:dyDescent="0.15">
      <c r="A154" s="1863"/>
      <c r="B154" s="1863"/>
      <c r="C154" s="1863"/>
      <c r="D154" s="1863"/>
      <c r="E154" s="1863"/>
    </row>
    <row r="155" spans="1:5" x14ac:dyDescent="0.15">
      <c r="A155" s="1863"/>
      <c r="B155" s="1863"/>
      <c r="C155" s="1863"/>
      <c r="D155" s="1863"/>
      <c r="E155" s="1863"/>
    </row>
    <row r="156" spans="1:5" x14ac:dyDescent="0.15">
      <c r="A156" s="1863"/>
      <c r="B156" s="1863"/>
      <c r="C156" s="1863"/>
      <c r="D156" s="1863"/>
      <c r="E156" s="1863"/>
    </row>
    <row r="157" spans="1:5" x14ac:dyDescent="0.15">
      <c r="A157" s="1863"/>
      <c r="B157" s="1863"/>
      <c r="C157" s="1863"/>
      <c r="D157" s="1863"/>
      <c r="E157" s="1863"/>
    </row>
    <row r="158" spans="1:5" x14ac:dyDescent="0.15">
      <c r="A158" s="1863"/>
      <c r="B158" s="1863"/>
      <c r="C158" s="1863"/>
      <c r="D158" s="1863"/>
      <c r="E158" s="1863"/>
    </row>
    <row r="159" spans="1:5" x14ac:dyDescent="0.15">
      <c r="A159" s="1863"/>
      <c r="B159" s="1863"/>
      <c r="C159" s="1863"/>
      <c r="D159" s="1863"/>
      <c r="E159" s="1863"/>
    </row>
    <row r="160" spans="1:5" x14ac:dyDescent="0.15">
      <c r="A160" s="1863"/>
      <c r="B160" s="1863"/>
      <c r="C160" s="1863"/>
      <c r="D160" s="1863"/>
      <c r="E160" s="1863"/>
    </row>
    <row r="161" spans="1:5" x14ac:dyDescent="0.15">
      <c r="A161" s="1863"/>
      <c r="B161" s="1863"/>
      <c r="C161" s="1863"/>
      <c r="D161" s="1863"/>
      <c r="E161" s="1863"/>
    </row>
    <row r="162" spans="1:5" x14ac:dyDescent="0.15">
      <c r="A162" s="1863"/>
      <c r="B162" s="1863"/>
      <c r="C162" s="1863"/>
      <c r="D162" s="1863"/>
      <c r="E162" s="1863"/>
    </row>
    <row r="163" spans="1:5" x14ac:dyDescent="0.15">
      <c r="A163" s="1863"/>
      <c r="B163" s="1863"/>
      <c r="C163" s="1863"/>
      <c r="D163" s="1863"/>
      <c r="E163" s="1863"/>
    </row>
    <row r="164" spans="1:5" x14ac:dyDescent="0.15">
      <c r="A164" s="1863"/>
      <c r="B164" s="1863"/>
      <c r="C164" s="1863"/>
      <c r="D164" s="1863"/>
      <c r="E164" s="1863"/>
    </row>
    <row r="165" spans="1:5" x14ac:dyDescent="0.15">
      <c r="A165" s="1863"/>
      <c r="B165" s="1863"/>
      <c r="C165" s="1863"/>
      <c r="D165" s="1863"/>
      <c r="E165" s="1863"/>
    </row>
    <row r="166" spans="1:5" x14ac:dyDescent="0.15">
      <c r="A166" s="1863"/>
      <c r="B166" s="1863"/>
      <c r="C166" s="1863"/>
      <c r="D166" s="1863"/>
      <c r="E166" s="1863"/>
    </row>
    <row r="167" spans="1:5" x14ac:dyDescent="0.15">
      <c r="A167" s="1863"/>
      <c r="B167" s="1863"/>
      <c r="C167" s="1863"/>
      <c r="D167" s="1863"/>
      <c r="E167" s="1863"/>
    </row>
    <row r="168" spans="1:5" x14ac:dyDescent="0.15">
      <c r="A168" s="1863"/>
      <c r="B168" s="1863"/>
      <c r="C168" s="1863"/>
      <c r="D168" s="1863"/>
      <c r="E168" s="1863"/>
    </row>
    <row r="169" spans="1:5" x14ac:dyDescent="0.15">
      <c r="A169" s="1863"/>
      <c r="B169" s="1863"/>
      <c r="C169" s="1863"/>
      <c r="D169" s="1863"/>
      <c r="E169" s="1863"/>
    </row>
    <row r="170" spans="1:5" x14ac:dyDescent="0.15">
      <c r="A170" s="1863"/>
      <c r="B170" s="1863"/>
      <c r="C170" s="1863"/>
      <c r="D170" s="1863"/>
      <c r="E170" s="1863"/>
    </row>
    <row r="171" spans="1:5" x14ac:dyDescent="0.15">
      <c r="A171" s="1863"/>
      <c r="B171" s="1863"/>
      <c r="C171" s="1863"/>
      <c r="D171" s="1863"/>
      <c r="E171" s="1863"/>
    </row>
    <row r="172" spans="1:5" x14ac:dyDescent="0.15">
      <c r="A172" s="1863"/>
      <c r="B172" s="1863"/>
      <c r="C172" s="1863"/>
      <c r="D172" s="1863"/>
      <c r="E172" s="1863"/>
    </row>
    <row r="173" spans="1:5" x14ac:dyDescent="0.15">
      <c r="A173" s="1863"/>
      <c r="B173" s="1863"/>
      <c r="C173" s="1863"/>
      <c r="D173" s="1863"/>
      <c r="E173" s="1863"/>
    </row>
    <row r="174" spans="1:5" x14ac:dyDescent="0.15">
      <c r="A174" s="1863"/>
      <c r="B174" s="1863"/>
      <c r="C174" s="1863"/>
      <c r="D174" s="1863"/>
      <c r="E174" s="1863"/>
    </row>
    <row r="175" spans="1:5" x14ac:dyDescent="0.15">
      <c r="A175" s="1863"/>
      <c r="B175" s="1863"/>
      <c r="C175" s="1863"/>
      <c r="D175" s="1863"/>
      <c r="E175" s="1863"/>
    </row>
    <row r="176" spans="1:5" x14ac:dyDescent="0.15">
      <c r="A176" s="1863"/>
      <c r="B176" s="1863"/>
      <c r="C176" s="1863"/>
      <c r="D176" s="1863"/>
      <c r="E176" s="1863"/>
    </row>
    <row r="177" spans="1:5" x14ac:dyDescent="0.15">
      <c r="A177" s="1863"/>
      <c r="B177" s="1863"/>
      <c r="C177" s="1863"/>
      <c r="D177" s="1863"/>
      <c r="E177" s="1863"/>
    </row>
    <row r="178" spans="1:5" x14ac:dyDescent="0.15">
      <c r="A178" s="1863"/>
      <c r="B178" s="1863"/>
      <c r="C178" s="1863"/>
      <c r="D178" s="1863"/>
      <c r="E178" s="1863"/>
    </row>
    <row r="179" spans="1:5" x14ac:dyDescent="0.15">
      <c r="A179" s="1863"/>
      <c r="B179" s="1863"/>
      <c r="C179" s="1863"/>
      <c r="D179" s="1863"/>
      <c r="E179" s="1863"/>
    </row>
    <row r="180" spans="1:5" x14ac:dyDescent="0.15">
      <c r="A180" s="1863"/>
      <c r="B180" s="1863"/>
      <c r="C180" s="1863"/>
      <c r="D180" s="1863"/>
      <c r="E180" s="1863"/>
    </row>
    <row r="181" spans="1:5" x14ac:dyDescent="0.15">
      <c r="A181" s="1863"/>
      <c r="B181" s="1863"/>
      <c r="C181" s="1863"/>
      <c r="D181" s="1863"/>
      <c r="E181" s="1863"/>
    </row>
    <row r="182" spans="1:5" x14ac:dyDescent="0.15">
      <c r="A182" s="1863"/>
      <c r="B182" s="1863"/>
      <c r="C182" s="1863"/>
      <c r="D182" s="1863"/>
      <c r="E182" s="1863"/>
    </row>
    <row r="183" spans="1:5" x14ac:dyDescent="0.15">
      <c r="A183" s="1863"/>
      <c r="B183" s="1863"/>
      <c r="C183" s="1863"/>
      <c r="D183" s="1863"/>
      <c r="E183" s="1863"/>
    </row>
    <row r="184" spans="1:5" x14ac:dyDescent="0.15">
      <c r="A184" s="1863"/>
      <c r="B184" s="1863"/>
      <c r="C184" s="1863"/>
      <c r="D184" s="1863"/>
      <c r="E184" s="1863"/>
    </row>
    <row r="185" spans="1:5" x14ac:dyDescent="0.15">
      <c r="A185" s="1863"/>
      <c r="B185" s="1863"/>
      <c r="C185" s="1863"/>
      <c r="D185" s="1863"/>
      <c r="E185" s="1863"/>
    </row>
    <row r="186" spans="1:5" x14ac:dyDescent="0.15">
      <c r="A186" s="1863"/>
      <c r="B186" s="1863"/>
      <c r="C186" s="1863"/>
      <c r="D186" s="1863"/>
      <c r="E186" s="1863"/>
    </row>
    <row r="187" spans="1:5" x14ac:dyDescent="0.15">
      <c r="A187" s="1863"/>
      <c r="B187" s="1863"/>
      <c r="C187" s="1863"/>
      <c r="D187" s="1863"/>
      <c r="E187" s="1863"/>
    </row>
    <row r="188" spans="1:5" x14ac:dyDescent="0.15">
      <c r="A188" s="1863"/>
      <c r="B188" s="1863"/>
      <c r="C188" s="1863"/>
      <c r="D188" s="1863"/>
      <c r="E188" s="1863"/>
    </row>
    <row r="189" spans="1:5" x14ac:dyDescent="0.15">
      <c r="A189" s="1863"/>
      <c r="B189" s="1863"/>
      <c r="C189" s="1863"/>
      <c r="D189" s="1863"/>
      <c r="E189" s="1863"/>
    </row>
    <row r="190" spans="1:5" x14ac:dyDescent="0.15">
      <c r="A190" s="1863"/>
      <c r="B190" s="1863"/>
      <c r="C190" s="1863"/>
      <c r="D190" s="1863"/>
      <c r="E190" s="1863"/>
    </row>
    <row r="191" spans="1:5" x14ac:dyDescent="0.15">
      <c r="A191" s="1863"/>
      <c r="B191" s="1863"/>
      <c r="C191" s="1863"/>
      <c r="D191" s="1863"/>
      <c r="E191" s="1863"/>
    </row>
    <row r="192" spans="1:5" x14ac:dyDescent="0.15">
      <c r="A192" s="1863"/>
      <c r="B192" s="1863"/>
      <c r="C192" s="1863"/>
      <c r="D192" s="1863"/>
      <c r="E192" s="1863"/>
    </row>
    <row r="193" spans="1:5" x14ac:dyDescent="0.15">
      <c r="A193" s="1863"/>
      <c r="B193" s="1863"/>
      <c r="C193" s="1863"/>
      <c r="D193" s="1863"/>
      <c r="E193" s="1863"/>
    </row>
    <row r="194" spans="1:5" x14ac:dyDescent="0.15">
      <c r="A194" s="1863"/>
      <c r="B194" s="1863"/>
      <c r="C194" s="1863"/>
      <c r="D194" s="1863"/>
      <c r="E194" s="1863"/>
    </row>
    <row r="195" spans="1:5" x14ac:dyDescent="0.15">
      <c r="A195" s="1863"/>
      <c r="B195" s="1863"/>
      <c r="C195" s="1863"/>
      <c r="D195" s="1863"/>
      <c r="E195" s="1863"/>
    </row>
    <row r="196" spans="1:5" x14ac:dyDescent="0.15">
      <c r="A196" s="1863"/>
      <c r="B196" s="1863"/>
      <c r="C196" s="1863"/>
      <c r="D196" s="1863"/>
      <c r="E196" s="1863"/>
    </row>
    <row r="197" spans="1:5" x14ac:dyDescent="0.15">
      <c r="A197" s="1863"/>
      <c r="B197" s="1863"/>
      <c r="C197" s="1863"/>
      <c r="D197" s="1863"/>
      <c r="E197" s="1863"/>
    </row>
    <row r="198" spans="1:5" x14ac:dyDescent="0.15">
      <c r="A198" s="1863"/>
      <c r="B198" s="1863"/>
      <c r="C198" s="1863"/>
      <c r="D198" s="1863"/>
      <c r="E198" s="1863"/>
    </row>
    <row r="199" spans="1:5" x14ac:dyDescent="0.15">
      <c r="A199" s="1863"/>
      <c r="B199" s="1863"/>
      <c r="C199" s="1863"/>
      <c r="D199" s="1863"/>
      <c r="E199" s="1863"/>
    </row>
    <row r="200" spans="1:5" x14ac:dyDescent="0.15">
      <c r="A200" s="1863"/>
      <c r="B200" s="1863"/>
      <c r="C200" s="1863"/>
      <c r="D200" s="1863"/>
      <c r="E200" s="1863"/>
    </row>
    <row r="201" spans="1:5" x14ac:dyDescent="0.15">
      <c r="A201" s="1863"/>
      <c r="B201" s="1863"/>
      <c r="C201" s="1863"/>
      <c r="D201" s="1863"/>
      <c r="E201" s="1863"/>
    </row>
    <row r="202" spans="1:5" x14ac:dyDescent="0.15">
      <c r="A202" s="1863"/>
      <c r="B202" s="1863"/>
      <c r="C202" s="1863"/>
      <c r="D202" s="1863"/>
      <c r="E202" s="1863"/>
    </row>
    <row r="203" spans="1:5" x14ac:dyDescent="0.15">
      <c r="A203" s="1863"/>
      <c r="B203" s="1863"/>
      <c r="C203" s="1863"/>
      <c r="D203" s="1863"/>
      <c r="E203" s="1863"/>
    </row>
    <row r="204" spans="1:5" x14ac:dyDescent="0.15">
      <c r="A204" s="1863"/>
      <c r="B204" s="1863"/>
      <c r="C204" s="1863"/>
      <c r="D204" s="1863"/>
      <c r="E204" s="1863"/>
    </row>
    <row r="205" spans="1:5" x14ac:dyDescent="0.15">
      <c r="A205" s="1863"/>
      <c r="B205" s="1863"/>
      <c r="C205" s="1863"/>
      <c r="D205" s="1863"/>
      <c r="E205" s="1863"/>
    </row>
    <row r="206" spans="1:5" x14ac:dyDescent="0.15">
      <c r="A206" s="1863"/>
      <c r="B206" s="1863"/>
      <c r="C206" s="1863"/>
      <c r="D206" s="1863"/>
      <c r="E206" s="1863"/>
    </row>
    <row r="207" spans="1:5" x14ac:dyDescent="0.15">
      <c r="A207" s="1863"/>
      <c r="B207" s="1863"/>
      <c r="C207" s="1863"/>
      <c r="D207" s="1863"/>
      <c r="E207" s="1863"/>
    </row>
    <row r="208" spans="1:5" x14ac:dyDescent="0.15">
      <c r="A208" s="1863"/>
      <c r="B208" s="1863"/>
      <c r="C208" s="1863"/>
      <c r="D208" s="1863"/>
      <c r="E208" s="1863"/>
    </row>
    <row r="209" spans="1:5" x14ac:dyDescent="0.15">
      <c r="A209" s="1863"/>
      <c r="B209" s="1863"/>
      <c r="C209" s="1863"/>
      <c r="D209" s="1863"/>
      <c r="E209" s="1863"/>
    </row>
    <row r="210" spans="1:5" x14ac:dyDescent="0.15">
      <c r="A210" s="1863"/>
      <c r="B210" s="1863"/>
      <c r="C210" s="1863"/>
      <c r="D210" s="1863"/>
      <c r="E210" s="1863"/>
    </row>
    <row r="211" spans="1:5" x14ac:dyDescent="0.15">
      <c r="A211" s="1863"/>
      <c r="B211" s="1863"/>
      <c r="C211" s="1863"/>
      <c r="D211" s="1863"/>
      <c r="E211" s="1863"/>
    </row>
    <row r="212" spans="1:5" x14ac:dyDescent="0.15">
      <c r="A212" s="1863"/>
      <c r="B212" s="1863"/>
      <c r="C212" s="1863"/>
      <c r="D212" s="1863"/>
      <c r="E212" s="1863"/>
    </row>
    <row r="213" spans="1:5" x14ac:dyDescent="0.15">
      <c r="A213" s="1863"/>
      <c r="B213" s="1863"/>
      <c r="C213" s="1863"/>
      <c r="D213" s="1863"/>
      <c r="E213" s="1863"/>
    </row>
    <row r="214" spans="1:5" x14ac:dyDescent="0.15">
      <c r="A214" s="1863"/>
      <c r="B214" s="1863"/>
      <c r="C214" s="1863"/>
      <c r="D214" s="1863"/>
      <c r="E214" s="1863"/>
    </row>
    <row r="215" spans="1:5" x14ac:dyDescent="0.15">
      <c r="A215" s="1863"/>
      <c r="B215" s="1863"/>
      <c r="C215" s="1863"/>
      <c r="D215" s="1863"/>
      <c r="E215" s="1863"/>
    </row>
    <row r="216" spans="1:5" x14ac:dyDescent="0.15">
      <c r="A216" s="1863"/>
      <c r="B216" s="1863"/>
      <c r="C216" s="1863"/>
      <c r="D216" s="1863"/>
      <c r="E216" s="1863"/>
    </row>
    <row r="217" spans="1:5" x14ac:dyDescent="0.15">
      <c r="A217" s="1863"/>
      <c r="B217" s="1863"/>
      <c r="C217" s="1863"/>
      <c r="D217" s="1863"/>
      <c r="E217" s="1863"/>
    </row>
    <row r="218" spans="1:5" x14ac:dyDescent="0.15">
      <c r="A218" s="1863"/>
      <c r="B218" s="1863"/>
      <c r="C218" s="1863"/>
      <c r="D218" s="1863"/>
      <c r="E218" s="1863"/>
    </row>
    <row r="219" spans="1:5" x14ac:dyDescent="0.15">
      <c r="A219" s="1863"/>
      <c r="B219" s="1863"/>
      <c r="C219" s="1863"/>
      <c r="D219" s="1863"/>
      <c r="E219" s="1863"/>
    </row>
    <row r="220" spans="1:5" x14ac:dyDescent="0.15">
      <c r="A220" s="1863"/>
      <c r="B220" s="1863"/>
      <c r="C220" s="1863"/>
      <c r="D220" s="1863"/>
      <c r="E220" s="1863"/>
    </row>
    <row r="221" spans="1:5" x14ac:dyDescent="0.15">
      <c r="A221" s="1863"/>
      <c r="B221" s="1863"/>
      <c r="C221" s="1863"/>
      <c r="D221" s="1863"/>
      <c r="E221" s="1863"/>
    </row>
    <row r="222" spans="1:5" x14ac:dyDescent="0.15">
      <c r="A222" s="1863"/>
      <c r="B222" s="1863"/>
      <c r="C222" s="1863"/>
      <c r="D222" s="1863"/>
      <c r="E222" s="1863"/>
    </row>
    <row r="223" spans="1:5" x14ac:dyDescent="0.15">
      <c r="A223" s="1863"/>
      <c r="B223" s="1863"/>
      <c r="C223" s="1863"/>
      <c r="D223" s="1863"/>
      <c r="E223" s="1863"/>
    </row>
    <row r="224" spans="1:5" x14ac:dyDescent="0.15">
      <c r="A224" s="1863"/>
      <c r="B224" s="1863"/>
      <c r="C224" s="1863"/>
      <c r="D224" s="1863"/>
      <c r="E224" s="1863"/>
    </row>
    <row r="225" spans="1:5" x14ac:dyDescent="0.15">
      <c r="A225" s="1863"/>
      <c r="B225" s="1863"/>
      <c r="C225" s="1863"/>
      <c r="D225" s="1863"/>
      <c r="E225" s="1863"/>
    </row>
    <row r="226" spans="1:5" x14ac:dyDescent="0.15">
      <c r="A226" s="1863"/>
      <c r="B226" s="1863"/>
      <c r="C226" s="1863"/>
      <c r="D226" s="1863"/>
      <c r="E226" s="1863"/>
    </row>
    <row r="227" spans="1:5" x14ac:dyDescent="0.15">
      <c r="A227" s="1863"/>
      <c r="B227" s="1863"/>
      <c r="C227" s="1863"/>
      <c r="D227" s="1863"/>
      <c r="E227" s="1863"/>
    </row>
    <row r="228" spans="1:5" x14ac:dyDescent="0.15">
      <c r="A228" s="1863"/>
      <c r="B228" s="1863"/>
      <c r="C228" s="1863"/>
      <c r="D228" s="1863"/>
      <c r="E228" s="1863"/>
    </row>
    <row r="229" spans="1:5" x14ac:dyDescent="0.15">
      <c r="A229" s="1863"/>
      <c r="B229" s="1863"/>
      <c r="C229" s="1863"/>
      <c r="D229" s="1863"/>
      <c r="E229" s="1863"/>
    </row>
    <row r="230" spans="1:5" x14ac:dyDescent="0.15">
      <c r="A230" s="1863"/>
      <c r="B230" s="1863"/>
      <c r="C230" s="1863"/>
      <c r="D230" s="1863"/>
      <c r="E230" s="1863"/>
    </row>
    <row r="231" spans="1:5" x14ac:dyDescent="0.15">
      <c r="A231" s="1863"/>
      <c r="B231" s="1863"/>
      <c r="C231" s="1863"/>
      <c r="D231" s="1863"/>
      <c r="E231" s="1863"/>
    </row>
    <row r="232" spans="1:5" x14ac:dyDescent="0.15">
      <c r="A232" s="1863"/>
      <c r="B232" s="1863"/>
      <c r="C232" s="1863"/>
      <c r="D232" s="1863"/>
      <c r="E232" s="1863"/>
    </row>
    <row r="233" spans="1:5" x14ac:dyDescent="0.15">
      <c r="A233" s="1863"/>
      <c r="B233" s="1863"/>
      <c r="C233" s="1863"/>
      <c r="D233" s="1863"/>
      <c r="E233" s="1863"/>
    </row>
    <row r="234" spans="1:5" x14ac:dyDescent="0.15">
      <c r="A234" s="1863"/>
      <c r="B234" s="1863"/>
      <c r="C234" s="1863"/>
      <c r="D234" s="1863"/>
      <c r="E234" s="1863"/>
    </row>
    <row r="235" spans="1:5" x14ac:dyDescent="0.15">
      <c r="A235" s="1863"/>
      <c r="B235" s="1863"/>
      <c r="C235" s="1863"/>
      <c r="D235" s="1863"/>
      <c r="E235" s="1863"/>
    </row>
    <row r="236" spans="1:5" x14ac:dyDescent="0.15">
      <c r="A236" s="1863"/>
      <c r="B236" s="1863"/>
      <c r="C236" s="1863"/>
      <c r="D236" s="1863"/>
      <c r="E236" s="1863"/>
    </row>
    <row r="237" spans="1:5" x14ac:dyDescent="0.15">
      <c r="A237" s="1863"/>
      <c r="B237" s="1863"/>
      <c r="C237" s="1863"/>
      <c r="D237" s="1863"/>
      <c r="E237" s="1863"/>
    </row>
    <row r="238" spans="1:5" x14ac:dyDescent="0.15">
      <c r="A238" s="1863"/>
      <c r="B238" s="1863"/>
      <c r="C238" s="1863"/>
      <c r="D238" s="1863"/>
      <c r="E238" s="1863"/>
    </row>
    <row r="239" spans="1:5" x14ac:dyDescent="0.15">
      <c r="A239" s="1863"/>
      <c r="B239" s="1863"/>
      <c r="C239" s="1863"/>
      <c r="D239" s="1863"/>
      <c r="E239" s="1863"/>
    </row>
    <row r="240" spans="1:5" x14ac:dyDescent="0.15">
      <c r="A240" s="1863"/>
      <c r="B240" s="1863"/>
      <c r="C240" s="1863"/>
      <c r="D240" s="1863"/>
      <c r="E240" s="1863"/>
    </row>
    <row r="241" spans="1:5" x14ac:dyDescent="0.15">
      <c r="A241" s="1863"/>
      <c r="B241" s="1863"/>
      <c r="C241" s="1863"/>
      <c r="D241" s="1863"/>
      <c r="E241" s="1863"/>
    </row>
    <row r="242" spans="1:5" x14ac:dyDescent="0.15">
      <c r="A242" s="1863"/>
      <c r="B242" s="1863"/>
      <c r="C242" s="1863"/>
      <c r="D242" s="1863"/>
      <c r="E242" s="1863"/>
    </row>
    <row r="243" spans="1:5" x14ac:dyDescent="0.15">
      <c r="A243" s="1863"/>
      <c r="B243" s="1863"/>
      <c r="C243" s="1863"/>
      <c r="D243" s="1863"/>
      <c r="E243" s="1863"/>
    </row>
    <row r="244" spans="1:5" x14ac:dyDescent="0.15">
      <c r="A244" s="1863"/>
      <c r="B244" s="1863"/>
      <c r="C244" s="1863"/>
      <c r="D244" s="1863"/>
      <c r="E244" s="1863"/>
    </row>
    <row r="245" spans="1:5" x14ac:dyDescent="0.15">
      <c r="A245" s="1863"/>
      <c r="B245" s="1863"/>
      <c r="C245" s="1863"/>
      <c r="D245" s="1863"/>
      <c r="E245" s="1863"/>
    </row>
    <row r="246" spans="1:5" x14ac:dyDescent="0.15">
      <c r="A246" s="1863"/>
      <c r="B246" s="1863"/>
      <c r="C246" s="1863"/>
      <c r="D246" s="1863"/>
      <c r="E246" s="1863"/>
    </row>
    <row r="247" spans="1:5" x14ac:dyDescent="0.15">
      <c r="A247" s="1863"/>
      <c r="B247" s="1863"/>
      <c r="C247" s="1863"/>
      <c r="D247" s="1863"/>
      <c r="E247" s="1863"/>
    </row>
    <row r="248" spans="1:5" x14ac:dyDescent="0.15">
      <c r="A248" s="1863"/>
      <c r="B248" s="1863"/>
      <c r="C248" s="1863"/>
      <c r="D248" s="1863"/>
      <c r="E248" s="1863"/>
    </row>
    <row r="249" spans="1:5" x14ac:dyDescent="0.15">
      <c r="A249" s="1863"/>
      <c r="B249" s="1863"/>
      <c r="C249" s="1863"/>
      <c r="D249" s="1863"/>
      <c r="E249" s="1863"/>
    </row>
    <row r="250" spans="1:5" x14ac:dyDescent="0.15">
      <c r="A250" s="1863"/>
      <c r="B250" s="1863"/>
      <c r="C250" s="1863"/>
      <c r="D250" s="1863"/>
      <c r="E250" s="1863"/>
    </row>
    <row r="251" spans="1:5" x14ac:dyDescent="0.15">
      <c r="A251" s="1863"/>
      <c r="B251" s="1863"/>
      <c r="C251" s="1863"/>
      <c r="D251" s="1863"/>
      <c r="E251" s="1863"/>
    </row>
    <row r="252" spans="1:5" x14ac:dyDescent="0.15">
      <c r="A252" s="1863"/>
      <c r="B252" s="1863"/>
      <c r="C252" s="1863"/>
      <c r="D252" s="1863"/>
      <c r="E252" s="1863"/>
    </row>
    <row r="253" spans="1:5" x14ac:dyDescent="0.15">
      <c r="A253" s="1863"/>
      <c r="B253" s="1863"/>
      <c r="C253" s="1863"/>
      <c r="D253" s="1863"/>
      <c r="E253" s="1863"/>
    </row>
    <row r="254" spans="1:5" x14ac:dyDescent="0.15">
      <c r="A254" s="1863"/>
      <c r="B254" s="1863"/>
      <c r="C254" s="1863"/>
      <c r="D254" s="1863"/>
      <c r="E254" s="1863"/>
    </row>
    <row r="255" spans="1:5" x14ac:dyDescent="0.15">
      <c r="A255" s="1863"/>
      <c r="B255" s="1863"/>
      <c r="C255" s="1863"/>
      <c r="D255" s="1863"/>
      <c r="E255" s="1863"/>
    </row>
    <row r="256" spans="1:5" x14ac:dyDescent="0.15">
      <c r="A256" s="1863"/>
      <c r="B256" s="1863"/>
      <c r="C256" s="1863"/>
      <c r="D256" s="1863"/>
      <c r="E256" s="1863"/>
    </row>
    <row r="257" spans="1:5" x14ac:dyDescent="0.15">
      <c r="A257" s="1863"/>
      <c r="B257" s="1863"/>
      <c r="C257" s="1863"/>
      <c r="D257" s="1863"/>
      <c r="E257" s="1863"/>
    </row>
    <row r="258" spans="1:5" x14ac:dyDescent="0.15">
      <c r="A258" s="1863"/>
      <c r="B258" s="1863"/>
      <c r="C258" s="1863"/>
      <c r="D258" s="1863"/>
      <c r="E258" s="1863"/>
    </row>
    <row r="259" spans="1:5" x14ac:dyDescent="0.15">
      <c r="A259" s="1863"/>
      <c r="B259" s="1863"/>
      <c r="C259" s="1863"/>
      <c r="D259" s="1863"/>
      <c r="E259" s="1863"/>
    </row>
    <row r="260" spans="1:5" x14ac:dyDescent="0.15">
      <c r="A260" s="1863"/>
      <c r="B260" s="1863"/>
      <c r="C260" s="1863"/>
      <c r="D260" s="1863"/>
      <c r="E260" s="1863"/>
    </row>
    <row r="261" spans="1:5" x14ac:dyDescent="0.15">
      <c r="A261" s="1863"/>
      <c r="B261" s="1863"/>
      <c r="C261" s="1863"/>
      <c r="D261" s="1863"/>
      <c r="E261" s="1863"/>
    </row>
    <row r="262" spans="1:5" x14ac:dyDescent="0.15">
      <c r="A262" s="1863"/>
      <c r="B262" s="1863"/>
      <c r="C262" s="1863"/>
      <c r="D262" s="1863"/>
      <c r="E262" s="1863"/>
    </row>
    <row r="263" spans="1:5" x14ac:dyDescent="0.15">
      <c r="A263" s="1863"/>
      <c r="B263" s="1863"/>
      <c r="C263" s="1863"/>
      <c r="D263" s="1863"/>
      <c r="E263" s="1863"/>
    </row>
    <row r="264" spans="1:5" x14ac:dyDescent="0.15">
      <c r="A264" s="1863"/>
      <c r="B264" s="1863"/>
      <c r="C264" s="1863"/>
      <c r="D264" s="1863"/>
      <c r="E264" s="1863"/>
    </row>
    <row r="265" spans="1:5" x14ac:dyDescent="0.15">
      <c r="A265" s="1863"/>
      <c r="B265" s="1863"/>
      <c r="C265" s="1863"/>
      <c r="D265" s="1863"/>
      <c r="E265" s="1863"/>
    </row>
    <row r="266" spans="1:5" x14ac:dyDescent="0.15">
      <c r="A266" s="1863"/>
      <c r="B266" s="1863"/>
      <c r="C266" s="1863"/>
      <c r="D266" s="1863"/>
      <c r="E266" s="1863"/>
    </row>
    <row r="267" spans="1:5" x14ac:dyDescent="0.15">
      <c r="A267" s="1863"/>
      <c r="B267" s="1863"/>
      <c r="C267" s="1863"/>
      <c r="D267" s="1863"/>
      <c r="E267" s="1863"/>
    </row>
    <row r="268" spans="1:5" x14ac:dyDescent="0.15">
      <c r="A268" s="1863"/>
      <c r="B268" s="1863"/>
      <c r="C268" s="1863"/>
      <c r="D268" s="1863"/>
      <c r="E268" s="1863"/>
    </row>
    <row r="269" spans="1:5" x14ac:dyDescent="0.15">
      <c r="A269" s="1863"/>
      <c r="B269" s="1863"/>
      <c r="C269" s="1863"/>
      <c r="D269" s="1863"/>
      <c r="E269" s="1863"/>
    </row>
    <row r="270" spans="1:5" x14ac:dyDescent="0.15">
      <c r="A270" s="1863"/>
      <c r="B270" s="1863"/>
      <c r="C270" s="1863"/>
      <c r="D270" s="1863"/>
      <c r="E270" s="1863"/>
    </row>
    <row r="271" spans="1:5" x14ac:dyDescent="0.15">
      <c r="A271" s="1863"/>
      <c r="B271" s="1863"/>
      <c r="C271" s="1863"/>
      <c r="D271" s="1863"/>
      <c r="E271" s="1863"/>
    </row>
    <row r="272" spans="1:5" x14ac:dyDescent="0.15">
      <c r="A272" s="1863"/>
      <c r="B272" s="1863"/>
      <c r="C272" s="1863"/>
      <c r="D272" s="1863"/>
      <c r="E272" s="1863"/>
    </row>
    <row r="273" spans="1:5" x14ac:dyDescent="0.15">
      <c r="A273" s="1863"/>
      <c r="B273" s="1863"/>
      <c r="C273" s="1863"/>
      <c r="D273" s="1863"/>
      <c r="E273" s="1863"/>
    </row>
    <row r="274" spans="1:5" x14ac:dyDescent="0.15">
      <c r="A274" s="1863"/>
      <c r="B274" s="1863"/>
      <c r="C274" s="1863"/>
      <c r="D274" s="1863"/>
      <c r="E274" s="1863"/>
    </row>
    <row r="275" spans="1:5" x14ac:dyDescent="0.15">
      <c r="A275" s="1863"/>
      <c r="B275" s="1863"/>
      <c r="C275" s="1863"/>
      <c r="D275" s="1863"/>
      <c r="E275" s="1863"/>
    </row>
    <row r="276" spans="1:5" x14ac:dyDescent="0.15">
      <c r="A276" s="1863"/>
      <c r="B276" s="1863"/>
      <c r="C276" s="1863"/>
      <c r="D276" s="1863"/>
      <c r="E276" s="1863"/>
    </row>
    <row r="277" spans="1:5" x14ac:dyDescent="0.15">
      <c r="A277" s="1863"/>
      <c r="B277" s="1863"/>
      <c r="C277" s="1863"/>
      <c r="D277" s="1863"/>
      <c r="E277" s="1863"/>
    </row>
    <row r="278" spans="1:5" x14ac:dyDescent="0.15">
      <c r="A278" s="1863"/>
      <c r="B278" s="1863"/>
      <c r="C278" s="1863"/>
      <c r="D278" s="1863"/>
      <c r="E278" s="1863"/>
    </row>
    <row r="279" spans="1:5" x14ac:dyDescent="0.15">
      <c r="A279" s="1863"/>
      <c r="B279" s="1863"/>
      <c r="C279" s="1863"/>
      <c r="D279" s="1863"/>
      <c r="E279" s="1863"/>
    </row>
    <row r="280" spans="1:5" x14ac:dyDescent="0.15">
      <c r="A280" s="1863"/>
      <c r="B280" s="1863"/>
      <c r="C280" s="1863"/>
      <c r="D280" s="1863"/>
      <c r="E280" s="1863"/>
    </row>
    <row r="281" spans="1:5" x14ac:dyDescent="0.15">
      <c r="A281" s="1863"/>
      <c r="B281" s="1863"/>
      <c r="C281" s="1863"/>
      <c r="D281" s="1863"/>
      <c r="E281" s="1863"/>
    </row>
    <row r="282" spans="1:5" x14ac:dyDescent="0.15">
      <c r="A282" s="1863"/>
      <c r="B282" s="1863"/>
      <c r="C282" s="1863"/>
      <c r="D282" s="1863"/>
      <c r="E282" s="1863"/>
    </row>
    <row r="283" spans="1:5" x14ac:dyDescent="0.15">
      <c r="A283" s="1863"/>
      <c r="B283" s="1863"/>
      <c r="C283" s="1863"/>
      <c r="D283" s="1863"/>
      <c r="E283" s="1863"/>
    </row>
    <row r="284" spans="1:5" x14ac:dyDescent="0.15">
      <c r="A284" s="1863"/>
      <c r="B284" s="1863"/>
      <c r="C284" s="1863"/>
      <c r="D284" s="1863"/>
      <c r="E284" s="1863"/>
    </row>
    <row r="285" spans="1:5" x14ac:dyDescent="0.15">
      <c r="A285" s="1863"/>
      <c r="B285" s="1863"/>
      <c r="C285" s="1863"/>
      <c r="D285" s="1863"/>
      <c r="E285" s="1863"/>
    </row>
    <row r="286" spans="1:5" x14ac:dyDescent="0.15">
      <c r="A286" s="1863"/>
      <c r="B286" s="1863"/>
      <c r="C286" s="1863"/>
      <c r="D286" s="1863"/>
      <c r="E286" s="1863"/>
    </row>
    <row r="287" spans="1:5" x14ac:dyDescent="0.15">
      <c r="A287" s="1863"/>
      <c r="B287" s="1863"/>
      <c r="C287" s="1863"/>
      <c r="D287" s="1863"/>
      <c r="E287" s="1863"/>
    </row>
    <row r="288" spans="1:5" x14ac:dyDescent="0.15">
      <c r="A288" s="1863"/>
      <c r="B288" s="1863"/>
      <c r="C288" s="1863"/>
      <c r="D288" s="1863"/>
      <c r="E288" s="1863"/>
    </row>
    <row r="289" spans="1:5" x14ac:dyDescent="0.15">
      <c r="A289" s="1863"/>
      <c r="B289" s="1863"/>
      <c r="C289" s="1863"/>
      <c r="D289" s="1863"/>
      <c r="E289" s="1863"/>
    </row>
    <row r="290" spans="1:5" x14ac:dyDescent="0.15">
      <c r="A290" s="1863"/>
      <c r="B290" s="1863"/>
      <c r="C290" s="1863"/>
      <c r="D290" s="1863"/>
      <c r="E290" s="1863"/>
    </row>
    <row r="291" spans="1:5" x14ac:dyDescent="0.15">
      <c r="A291" s="1863"/>
      <c r="B291" s="1863"/>
      <c r="C291" s="1863"/>
      <c r="D291" s="1863"/>
      <c r="E291" s="1863"/>
    </row>
    <row r="292" spans="1:5" x14ac:dyDescent="0.15">
      <c r="A292" s="1863"/>
      <c r="B292" s="1863"/>
      <c r="C292" s="1863"/>
      <c r="D292" s="1863"/>
      <c r="E292" s="1863"/>
    </row>
    <row r="293" spans="1:5" x14ac:dyDescent="0.15">
      <c r="A293" s="1863"/>
      <c r="B293" s="1863"/>
      <c r="C293" s="1863"/>
      <c r="D293" s="1863"/>
      <c r="E293" s="1863"/>
    </row>
    <row r="294" spans="1:5" x14ac:dyDescent="0.15">
      <c r="A294" s="1863"/>
      <c r="B294" s="1863"/>
      <c r="C294" s="1863"/>
      <c r="D294" s="1863"/>
      <c r="E294" s="1863"/>
    </row>
    <row r="295" spans="1:5" x14ac:dyDescent="0.15">
      <c r="A295" s="1863"/>
      <c r="B295" s="1863"/>
      <c r="C295" s="1863"/>
      <c r="D295" s="1863"/>
      <c r="E295" s="1863"/>
    </row>
    <row r="296" spans="1:5" x14ac:dyDescent="0.15">
      <c r="A296" s="1863"/>
      <c r="B296" s="1863"/>
      <c r="C296" s="1863"/>
      <c r="D296" s="1863"/>
      <c r="E296" s="1863"/>
    </row>
    <row r="297" spans="1:5" x14ac:dyDescent="0.15">
      <c r="A297" s="1863"/>
      <c r="B297" s="1863"/>
      <c r="C297" s="1863"/>
      <c r="D297" s="1863"/>
      <c r="E297" s="1863"/>
    </row>
    <row r="298" spans="1:5" x14ac:dyDescent="0.15">
      <c r="A298" s="1863"/>
      <c r="B298" s="1863"/>
      <c r="C298" s="1863"/>
      <c r="D298" s="1863"/>
      <c r="E298" s="1863"/>
    </row>
    <row r="299" spans="1:5" x14ac:dyDescent="0.15">
      <c r="A299" s="1863"/>
      <c r="B299" s="1863"/>
      <c r="C299" s="1863"/>
      <c r="D299" s="1863"/>
      <c r="E299" s="1863"/>
    </row>
    <row r="300" spans="1:5" x14ac:dyDescent="0.15">
      <c r="A300" s="1863"/>
      <c r="B300" s="1863"/>
      <c r="C300" s="1863"/>
      <c r="D300" s="1863"/>
      <c r="E300" s="1863"/>
    </row>
    <row r="301" spans="1:5" x14ac:dyDescent="0.15">
      <c r="A301" s="1863"/>
      <c r="B301" s="1863"/>
      <c r="C301" s="1863"/>
      <c r="D301" s="1863"/>
      <c r="E301" s="1863"/>
    </row>
    <row r="302" spans="1:5" x14ac:dyDescent="0.15">
      <c r="A302" s="1863"/>
      <c r="B302" s="1863"/>
      <c r="C302" s="1863"/>
      <c r="D302" s="1863"/>
      <c r="E302" s="1863"/>
    </row>
    <row r="303" spans="1:5" x14ac:dyDescent="0.15">
      <c r="A303" s="1863"/>
      <c r="B303" s="1863"/>
      <c r="C303" s="1863"/>
      <c r="D303" s="1863"/>
      <c r="E303" s="1863"/>
    </row>
    <row r="304" spans="1:5" x14ac:dyDescent="0.15">
      <c r="A304" s="1863"/>
      <c r="B304" s="1863"/>
      <c r="C304" s="1863"/>
      <c r="D304" s="1863"/>
      <c r="E304" s="1863"/>
    </row>
    <row r="305" spans="1:5" x14ac:dyDescent="0.15">
      <c r="A305" s="1863"/>
      <c r="B305" s="1863"/>
      <c r="C305" s="1863"/>
      <c r="D305" s="1863"/>
      <c r="E305" s="1863"/>
    </row>
    <row r="306" spans="1:5" x14ac:dyDescent="0.15">
      <c r="A306" s="1863"/>
      <c r="B306" s="1863"/>
      <c r="C306" s="1863"/>
      <c r="D306" s="1863"/>
      <c r="E306" s="1863"/>
    </row>
    <row r="307" spans="1:5" x14ac:dyDescent="0.15">
      <c r="A307" s="1863"/>
      <c r="B307" s="1863"/>
      <c r="C307" s="1863"/>
      <c r="D307" s="1863"/>
      <c r="E307" s="1863"/>
    </row>
    <row r="308" spans="1:5" x14ac:dyDescent="0.15">
      <c r="A308" s="1863"/>
      <c r="B308" s="1863"/>
      <c r="C308" s="1863"/>
      <c r="D308" s="1863"/>
      <c r="E308" s="1863"/>
    </row>
    <row r="309" spans="1:5" x14ac:dyDescent="0.15">
      <c r="A309" s="1863"/>
      <c r="B309" s="1863"/>
      <c r="C309" s="1863"/>
      <c r="D309" s="1863"/>
      <c r="E309" s="1863"/>
    </row>
    <row r="310" spans="1:5" x14ac:dyDescent="0.15">
      <c r="A310" s="1863"/>
      <c r="B310" s="1863"/>
      <c r="C310" s="1863"/>
      <c r="D310" s="1863"/>
      <c r="E310" s="1863"/>
    </row>
    <row r="311" spans="1:5" x14ac:dyDescent="0.15">
      <c r="A311" s="1863"/>
      <c r="B311" s="1863"/>
      <c r="C311" s="1863"/>
      <c r="D311" s="1863"/>
      <c r="E311" s="1863"/>
    </row>
    <row r="312" spans="1:5" x14ac:dyDescent="0.15">
      <c r="A312" s="1863"/>
      <c r="B312" s="1863"/>
      <c r="C312" s="1863"/>
      <c r="D312" s="1863"/>
      <c r="E312" s="1863"/>
    </row>
    <row r="313" spans="1:5" x14ac:dyDescent="0.15">
      <c r="A313" s="1863"/>
      <c r="B313" s="1863"/>
      <c r="C313" s="1863"/>
      <c r="D313" s="1863"/>
      <c r="E313" s="1863"/>
    </row>
    <row r="314" spans="1:5" x14ac:dyDescent="0.15">
      <c r="A314" s="1863"/>
      <c r="B314" s="1863"/>
      <c r="C314" s="1863"/>
      <c r="D314" s="1863"/>
      <c r="E314" s="1863"/>
    </row>
    <row r="315" spans="1:5" x14ac:dyDescent="0.15">
      <c r="A315" s="1863"/>
      <c r="B315" s="1863"/>
      <c r="C315" s="1863"/>
      <c r="D315" s="1863"/>
      <c r="E315" s="1863"/>
    </row>
    <row r="316" spans="1:5" x14ac:dyDescent="0.15">
      <c r="A316" s="1863"/>
      <c r="B316" s="1863"/>
      <c r="C316" s="1863"/>
      <c r="D316" s="1863"/>
      <c r="E316" s="1863"/>
    </row>
    <row r="317" spans="1:5" x14ac:dyDescent="0.15">
      <c r="A317" s="1863"/>
      <c r="B317" s="1863"/>
      <c r="C317" s="1863"/>
      <c r="D317" s="1863"/>
      <c r="E317" s="1863"/>
    </row>
    <row r="318" spans="1:5" x14ac:dyDescent="0.15">
      <c r="A318" s="1863"/>
      <c r="B318" s="1863"/>
      <c r="C318" s="1863"/>
      <c r="D318" s="1863"/>
      <c r="E318" s="1863"/>
    </row>
    <row r="319" spans="1:5" x14ac:dyDescent="0.15">
      <c r="A319" s="1863"/>
      <c r="B319" s="1863"/>
      <c r="C319" s="1863"/>
      <c r="D319" s="1863"/>
      <c r="E319" s="1863"/>
    </row>
    <row r="320" spans="1:5" x14ac:dyDescent="0.15">
      <c r="A320" s="1863"/>
      <c r="B320" s="1863"/>
      <c r="C320" s="1863"/>
      <c r="D320" s="1863"/>
      <c r="E320" s="1863"/>
    </row>
    <row r="321" spans="1:5" x14ac:dyDescent="0.15">
      <c r="A321" s="1863"/>
      <c r="B321" s="1863"/>
      <c r="C321" s="1863"/>
      <c r="D321" s="1863"/>
      <c r="E321" s="1863"/>
    </row>
    <row r="322" spans="1:5" x14ac:dyDescent="0.15">
      <c r="A322" s="1863"/>
      <c r="B322" s="1863"/>
      <c r="C322" s="1863"/>
      <c r="D322" s="1863"/>
      <c r="E322" s="1863"/>
    </row>
    <row r="323" spans="1:5" x14ac:dyDescent="0.15">
      <c r="A323" s="1863"/>
      <c r="B323" s="1863"/>
      <c r="C323" s="1863"/>
      <c r="D323" s="1863"/>
      <c r="E323" s="1863"/>
    </row>
    <row r="324" spans="1:5" x14ac:dyDescent="0.15">
      <c r="A324" s="1863"/>
      <c r="B324" s="1863"/>
      <c r="C324" s="1863"/>
      <c r="D324" s="1863"/>
      <c r="E324" s="1863"/>
    </row>
    <row r="325" spans="1:5" x14ac:dyDescent="0.15">
      <c r="A325" s="1863"/>
      <c r="B325" s="1863"/>
      <c r="C325" s="1863"/>
      <c r="D325" s="1863"/>
      <c r="E325" s="1863"/>
    </row>
    <row r="326" spans="1:5" x14ac:dyDescent="0.15">
      <c r="A326" s="1863"/>
      <c r="B326" s="1863"/>
      <c r="C326" s="1863"/>
      <c r="D326" s="1863"/>
      <c r="E326" s="1863"/>
    </row>
    <row r="327" spans="1:5" x14ac:dyDescent="0.15">
      <c r="A327" s="1863"/>
      <c r="B327" s="1863"/>
      <c r="C327" s="1863"/>
      <c r="D327" s="1863"/>
      <c r="E327" s="1863"/>
    </row>
    <row r="328" spans="1:5" x14ac:dyDescent="0.15">
      <c r="A328" s="1863"/>
      <c r="B328" s="1863"/>
      <c r="C328" s="1863"/>
      <c r="D328" s="1863"/>
      <c r="E328" s="1863"/>
    </row>
    <row r="329" spans="1:5" x14ac:dyDescent="0.15">
      <c r="A329" s="1863"/>
      <c r="B329" s="1863"/>
      <c r="C329" s="1863"/>
      <c r="D329" s="1863"/>
      <c r="E329" s="1863"/>
    </row>
    <row r="330" spans="1:5" x14ac:dyDescent="0.15">
      <c r="A330" s="1863"/>
      <c r="B330" s="1863"/>
      <c r="C330" s="1863"/>
      <c r="D330" s="1863"/>
      <c r="E330" s="1863"/>
    </row>
    <row r="331" spans="1:5" x14ac:dyDescent="0.15">
      <c r="A331" s="1863"/>
      <c r="B331" s="1863"/>
      <c r="C331" s="1863"/>
      <c r="D331" s="1863"/>
      <c r="E331" s="1863"/>
    </row>
    <row r="332" spans="1:5" x14ac:dyDescent="0.15">
      <c r="A332" s="1863"/>
      <c r="B332" s="1863"/>
      <c r="C332" s="1863"/>
      <c r="D332" s="1863"/>
      <c r="E332" s="1863"/>
    </row>
    <row r="333" spans="1:5" x14ac:dyDescent="0.15">
      <c r="A333" s="1863"/>
      <c r="B333" s="1863"/>
      <c r="C333" s="1863"/>
      <c r="D333" s="1863"/>
      <c r="E333" s="1863"/>
    </row>
    <row r="334" spans="1:5" x14ac:dyDescent="0.15">
      <c r="A334" s="1863"/>
      <c r="B334" s="1863"/>
      <c r="C334" s="1863"/>
      <c r="D334" s="1863"/>
      <c r="E334" s="1863"/>
    </row>
    <row r="335" spans="1:5" x14ac:dyDescent="0.15">
      <c r="A335" s="1863"/>
      <c r="B335" s="1863"/>
      <c r="C335" s="1863"/>
      <c r="D335" s="1863"/>
      <c r="E335" s="1863"/>
    </row>
    <row r="336" spans="1:5" x14ac:dyDescent="0.15">
      <c r="A336" s="1863"/>
      <c r="B336" s="1863"/>
      <c r="C336" s="1863"/>
      <c r="D336" s="1863"/>
      <c r="E336" s="1863"/>
    </row>
    <row r="337" spans="1:5" x14ac:dyDescent="0.15">
      <c r="A337" s="1863"/>
      <c r="B337" s="1863"/>
      <c r="C337" s="1863"/>
      <c r="D337" s="1863"/>
      <c r="E337" s="1863"/>
    </row>
    <row r="338" spans="1:5" x14ac:dyDescent="0.15">
      <c r="A338" s="1863"/>
      <c r="B338" s="1863"/>
      <c r="C338" s="1863"/>
      <c r="D338" s="1863"/>
      <c r="E338" s="1863"/>
    </row>
    <row r="339" spans="1:5" x14ac:dyDescent="0.15">
      <c r="A339" s="1863"/>
      <c r="B339" s="1863"/>
      <c r="C339" s="1863"/>
      <c r="D339" s="1863"/>
      <c r="E339" s="1863"/>
    </row>
    <row r="340" spans="1:5" x14ac:dyDescent="0.15">
      <c r="A340" s="1863"/>
      <c r="B340" s="1863"/>
      <c r="C340" s="1863"/>
      <c r="D340" s="1863"/>
      <c r="E340" s="1863"/>
    </row>
    <row r="341" spans="1:5" x14ac:dyDescent="0.15">
      <c r="A341" s="1863"/>
      <c r="B341" s="1863"/>
      <c r="C341" s="1863"/>
      <c r="D341" s="1863"/>
      <c r="E341" s="1863"/>
    </row>
    <row r="342" spans="1:5" x14ac:dyDescent="0.15">
      <c r="A342" s="1863"/>
      <c r="B342" s="1863"/>
      <c r="C342" s="1863"/>
      <c r="D342" s="1863"/>
      <c r="E342" s="1863"/>
    </row>
    <row r="343" spans="1:5" x14ac:dyDescent="0.15">
      <c r="A343" s="1863"/>
      <c r="B343" s="1863"/>
      <c r="C343" s="1863"/>
      <c r="D343" s="1863"/>
      <c r="E343" s="1863"/>
    </row>
    <row r="344" spans="1:5" x14ac:dyDescent="0.15">
      <c r="A344" s="1863"/>
      <c r="B344" s="1863"/>
      <c r="C344" s="1863"/>
      <c r="D344" s="1863"/>
      <c r="E344" s="1863"/>
    </row>
    <row r="345" spans="1:5" x14ac:dyDescent="0.15">
      <c r="A345" s="1863"/>
      <c r="B345" s="1863"/>
      <c r="C345" s="1863"/>
      <c r="D345" s="1863"/>
      <c r="E345" s="1863"/>
    </row>
    <row r="346" spans="1:5" x14ac:dyDescent="0.15">
      <c r="A346" s="1863"/>
      <c r="B346" s="1863"/>
      <c r="C346" s="1863"/>
      <c r="D346" s="1863"/>
      <c r="E346" s="1863"/>
    </row>
    <row r="347" spans="1:5" x14ac:dyDescent="0.15">
      <c r="A347" s="1863"/>
      <c r="B347" s="1863"/>
      <c r="C347" s="1863"/>
      <c r="D347" s="1863"/>
      <c r="E347" s="1863"/>
    </row>
    <row r="348" spans="1:5" x14ac:dyDescent="0.15">
      <c r="A348" s="1863"/>
      <c r="B348" s="1863"/>
      <c r="C348" s="1863"/>
      <c r="D348" s="1863"/>
      <c r="E348" s="1863"/>
    </row>
    <row r="349" spans="1:5" x14ac:dyDescent="0.15">
      <c r="A349" s="1863"/>
      <c r="B349" s="1863"/>
      <c r="C349" s="1863"/>
      <c r="D349" s="1863"/>
      <c r="E349" s="1863"/>
    </row>
    <row r="350" spans="1:5" x14ac:dyDescent="0.15">
      <c r="A350" s="1863"/>
      <c r="B350" s="1863"/>
      <c r="C350" s="1863"/>
      <c r="D350" s="1863"/>
      <c r="E350" s="1863"/>
    </row>
    <row r="351" spans="1:5" x14ac:dyDescent="0.15">
      <c r="A351" s="1863"/>
      <c r="B351" s="1863"/>
      <c r="C351" s="1863"/>
      <c r="D351" s="1863"/>
      <c r="E351" s="1863"/>
    </row>
    <row r="352" spans="1:5" x14ac:dyDescent="0.15">
      <c r="A352" s="1863"/>
      <c r="B352" s="1863"/>
      <c r="C352" s="1863"/>
      <c r="D352" s="1863"/>
      <c r="E352" s="1863"/>
    </row>
    <row r="353" spans="1:5" x14ac:dyDescent="0.15">
      <c r="A353" s="1863"/>
      <c r="B353" s="1863"/>
      <c r="C353" s="1863"/>
      <c r="D353" s="1863"/>
      <c r="E353" s="1863"/>
    </row>
    <row r="354" spans="1:5" x14ac:dyDescent="0.15">
      <c r="A354" s="1863"/>
      <c r="B354" s="1863"/>
      <c r="C354" s="1863"/>
      <c r="D354" s="1863"/>
      <c r="E354" s="1863"/>
    </row>
    <row r="355" spans="1:5" x14ac:dyDescent="0.15">
      <c r="A355" s="1863"/>
      <c r="B355" s="1863"/>
      <c r="C355" s="1863"/>
      <c r="D355" s="1863"/>
      <c r="E355" s="1863"/>
    </row>
    <row r="356" spans="1:5" x14ac:dyDescent="0.15">
      <c r="A356" s="1863"/>
      <c r="B356" s="1863"/>
      <c r="C356" s="1863"/>
      <c r="D356" s="1863"/>
      <c r="E356" s="1863"/>
    </row>
    <row r="357" spans="1:5" x14ac:dyDescent="0.15">
      <c r="A357" s="1863"/>
      <c r="B357" s="1863"/>
      <c r="C357" s="1863"/>
      <c r="D357" s="1863"/>
      <c r="E357" s="1863"/>
    </row>
    <row r="358" spans="1:5" x14ac:dyDescent="0.15">
      <c r="A358" s="1863"/>
      <c r="B358" s="1863"/>
      <c r="C358" s="1863"/>
      <c r="D358" s="1863"/>
      <c r="E358" s="1863"/>
    </row>
    <row r="359" spans="1:5" x14ac:dyDescent="0.15">
      <c r="A359" s="1863"/>
      <c r="B359" s="1863"/>
      <c r="C359" s="1863"/>
      <c r="D359" s="1863"/>
      <c r="E359" s="1863"/>
    </row>
    <row r="360" spans="1:5" x14ac:dyDescent="0.15">
      <c r="A360" s="1863"/>
      <c r="B360" s="1863"/>
      <c r="C360" s="1863"/>
      <c r="D360" s="1863"/>
      <c r="E360" s="1863"/>
    </row>
    <row r="361" spans="1:5" x14ac:dyDescent="0.15">
      <c r="A361" s="1863"/>
      <c r="B361" s="1863"/>
      <c r="C361" s="1863"/>
      <c r="D361" s="1863"/>
      <c r="E361" s="1863"/>
    </row>
    <row r="362" spans="1:5" x14ac:dyDescent="0.15">
      <c r="A362" s="1863"/>
      <c r="B362" s="1863"/>
      <c r="C362" s="1863"/>
      <c r="D362" s="1863"/>
      <c r="E362" s="1863"/>
    </row>
    <row r="363" spans="1:5" x14ac:dyDescent="0.15">
      <c r="A363" s="1863"/>
      <c r="B363" s="1863"/>
      <c r="C363" s="1863"/>
      <c r="D363" s="1863"/>
      <c r="E363" s="1863"/>
    </row>
    <row r="364" spans="1:5" x14ac:dyDescent="0.15">
      <c r="A364" s="1863"/>
      <c r="B364" s="1863"/>
      <c r="C364" s="1863"/>
      <c r="D364" s="1863"/>
      <c r="E364" s="1863"/>
    </row>
    <row r="365" spans="1:5" x14ac:dyDescent="0.15">
      <c r="A365" s="1863"/>
      <c r="B365" s="1863"/>
      <c r="C365" s="1863"/>
      <c r="D365" s="1863"/>
      <c r="E365" s="1863"/>
    </row>
    <row r="366" spans="1:5" x14ac:dyDescent="0.15">
      <c r="A366" s="1863"/>
      <c r="B366" s="1863"/>
      <c r="C366" s="1863"/>
      <c r="D366" s="1863"/>
      <c r="E366" s="1863"/>
    </row>
    <row r="367" spans="1:5" x14ac:dyDescent="0.15">
      <c r="A367" s="1863"/>
      <c r="B367" s="1863"/>
      <c r="C367" s="1863"/>
      <c r="D367" s="1863"/>
      <c r="E367" s="1863"/>
    </row>
    <row r="368" spans="1:5" x14ac:dyDescent="0.15">
      <c r="A368" s="1863"/>
      <c r="B368" s="1863"/>
      <c r="C368" s="1863"/>
      <c r="D368" s="1863"/>
      <c r="E368" s="1863"/>
    </row>
    <row r="369" spans="1:5" x14ac:dyDescent="0.15">
      <c r="A369" s="1863"/>
      <c r="B369" s="1863"/>
      <c r="C369" s="1863"/>
      <c r="D369" s="1863"/>
      <c r="E369" s="1863"/>
    </row>
    <row r="370" spans="1:5" x14ac:dyDescent="0.15">
      <c r="A370" s="1863"/>
      <c r="B370" s="1863"/>
      <c r="C370" s="1863"/>
      <c r="D370" s="1863"/>
      <c r="E370" s="1863"/>
    </row>
    <row r="371" spans="1:5" x14ac:dyDescent="0.15">
      <c r="A371" s="1863"/>
      <c r="B371" s="1863"/>
      <c r="C371" s="1863"/>
      <c r="D371" s="1863"/>
      <c r="E371" s="1863"/>
    </row>
    <row r="372" spans="1:5" x14ac:dyDescent="0.15">
      <c r="A372" s="1863"/>
      <c r="B372" s="1863"/>
      <c r="C372" s="1863"/>
      <c r="D372" s="1863"/>
      <c r="E372" s="1863"/>
    </row>
    <row r="373" spans="1:5" x14ac:dyDescent="0.15">
      <c r="A373" s="1863"/>
      <c r="B373" s="1863"/>
      <c r="C373" s="1863"/>
      <c r="D373" s="1863"/>
      <c r="E373" s="1863"/>
    </row>
    <row r="374" spans="1:5" x14ac:dyDescent="0.15">
      <c r="A374" s="1863"/>
      <c r="B374" s="1863"/>
      <c r="C374" s="1863"/>
      <c r="D374" s="1863"/>
      <c r="E374" s="1863"/>
    </row>
    <row r="375" spans="1:5" x14ac:dyDescent="0.15">
      <c r="A375" s="1863"/>
      <c r="B375" s="1863"/>
      <c r="C375" s="1863"/>
      <c r="D375" s="1863"/>
      <c r="E375" s="1863"/>
    </row>
    <row r="376" spans="1:5" x14ac:dyDescent="0.15">
      <c r="A376" s="1863"/>
      <c r="B376" s="1863"/>
      <c r="C376" s="1863"/>
      <c r="D376" s="1863"/>
      <c r="E376" s="1863"/>
    </row>
    <row r="377" spans="1:5" x14ac:dyDescent="0.15">
      <c r="A377" s="1863"/>
      <c r="B377" s="1863"/>
      <c r="C377" s="1863"/>
      <c r="D377" s="1863"/>
      <c r="E377" s="1863"/>
    </row>
    <row r="378" spans="1:5" x14ac:dyDescent="0.15">
      <c r="A378" s="1863"/>
      <c r="B378" s="1863"/>
      <c r="C378" s="1863"/>
      <c r="D378" s="1863"/>
      <c r="E378" s="1863"/>
    </row>
    <row r="379" spans="1:5" x14ac:dyDescent="0.15">
      <c r="A379" s="1863"/>
      <c r="B379" s="1863"/>
      <c r="C379" s="1863"/>
      <c r="D379" s="1863"/>
      <c r="E379" s="1863"/>
    </row>
    <row r="380" spans="1:5" x14ac:dyDescent="0.15">
      <c r="A380" s="1863"/>
      <c r="B380" s="1863"/>
      <c r="C380" s="1863"/>
      <c r="D380" s="1863"/>
      <c r="E380" s="1863"/>
    </row>
    <row r="381" spans="1:5" x14ac:dyDescent="0.15">
      <c r="A381" s="1863"/>
      <c r="B381" s="1863"/>
      <c r="C381" s="1863"/>
      <c r="D381" s="1863"/>
      <c r="E381" s="1863"/>
    </row>
    <row r="382" spans="1:5" x14ac:dyDescent="0.15">
      <c r="A382" s="1863"/>
      <c r="B382" s="1863"/>
      <c r="C382" s="1863"/>
      <c r="D382" s="1863"/>
      <c r="E382" s="1863"/>
    </row>
    <row r="383" spans="1:5" x14ac:dyDescent="0.15">
      <c r="A383" s="1863"/>
      <c r="B383" s="1863"/>
      <c r="C383" s="1863"/>
      <c r="D383" s="1863"/>
      <c r="E383" s="1863"/>
    </row>
    <row r="384" spans="1:5" x14ac:dyDescent="0.15">
      <c r="A384" s="1863"/>
      <c r="B384" s="1863"/>
      <c r="C384" s="1863"/>
      <c r="D384" s="1863"/>
      <c r="E384" s="1863"/>
    </row>
    <row r="385" spans="1:5" x14ac:dyDescent="0.15">
      <c r="A385" s="1863"/>
      <c r="B385" s="1863"/>
      <c r="C385" s="1863"/>
      <c r="D385" s="1863"/>
      <c r="E385" s="1863"/>
    </row>
    <row r="386" spans="1:5" x14ac:dyDescent="0.15">
      <c r="A386" s="1863"/>
      <c r="B386" s="1863"/>
      <c r="C386" s="1863"/>
      <c r="D386" s="1863"/>
      <c r="E386" s="1863"/>
    </row>
    <row r="387" spans="1:5" x14ac:dyDescent="0.15">
      <c r="A387" s="1863"/>
      <c r="B387" s="1863"/>
      <c r="C387" s="1863"/>
      <c r="D387" s="1863"/>
      <c r="E387" s="1863"/>
    </row>
    <row r="388" spans="1:5" x14ac:dyDescent="0.15">
      <c r="A388" s="1863"/>
      <c r="B388" s="1863"/>
      <c r="C388" s="1863"/>
      <c r="D388" s="1863"/>
      <c r="E388" s="1863"/>
    </row>
    <row r="389" spans="1:5" x14ac:dyDescent="0.15">
      <c r="A389" s="1863"/>
      <c r="B389" s="1863"/>
      <c r="C389" s="1863"/>
      <c r="D389" s="1863"/>
      <c r="E389" s="1863"/>
    </row>
    <row r="390" spans="1:5" x14ac:dyDescent="0.15">
      <c r="A390" s="1863"/>
      <c r="B390" s="1863"/>
      <c r="C390" s="1863"/>
      <c r="D390" s="1863"/>
      <c r="E390" s="1863"/>
    </row>
    <row r="391" spans="1:5" x14ac:dyDescent="0.15">
      <c r="A391" s="1863"/>
      <c r="B391" s="1863"/>
      <c r="C391" s="1863"/>
      <c r="D391" s="1863"/>
      <c r="E391" s="1863"/>
    </row>
    <row r="392" spans="1:5" x14ac:dyDescent="0.15">
      <c r="A392" s="1863"/>
      <c r="B392" s="1863"/>
      <c r="C392" s="1863"/>
      <c r="D392" s="1863"/>
      <c r="E392" s="1863"/>
    </row>
    <row r="393" spans="1:5" x14ac:dyDescent="0.15">
      <c r="A393" s="1863"/>
      <c r="B393" s="1863"/>
      <c r="C393" s="1863"/>
      <c r="D393" s="1863"/>
      <c r="E393" s="1863"/>
    </row>
    <row r="394" spans="1:5" x14ac:dyDescent="0.15">
      <c r="A394" s="1863"/>
      <c r="B394" s="1863"/>
      <c r="C394" s="1863"/>
      <c r="D394" s="1863"/>
      <c r="E394" s="1863"/>
    </row>
    <row r="395" spans="1:5" x14ac:dyDescent="0.15">
      <c r="A395" s="1863"/>
      <c r="B395" s="1863"/>
      <c r="C395" s="1863"/>
      <c r="D395" s="1863"/>
      <c r="E395" s="1863"/>
    </row>
    <row r="396" spans="1:5" x14ac:dyDescent="0.15">
      <c r="A396" s="1863"/>
      <c r="B396" s="1863"/>
      <c r="C396" s="1863"/>
      <c r="D396" s="1863"/>
      <c r="E396" s="1863"/>
    </row>
    <row r="397" spans="1:5" x14ac:dyDescent="0.15">
      <c r="A397" s="1863"/>
      <c r="B397" s="1863"/>
      <c r="C397" s="1863"/>
      <c r="D397" s="1863"/>
      <c r="E397" s="1863"/>
    </row>
    <row r="398" spans="1:5" x14ac:dyDescent="0.15">
      <c r="A398" s="1863"/>
      <c r="B398" s="1863"/>
      <c r="C398" s="1863"/>
      <c r="D398" s="1863"/>
      <c r="E398" s="1863"/>
    </row>
    <row r="399" spans="1:5" x14ac:dyDescent="0.15">
      <c r="A399" s="1863"/>
      <c r="B399" s="1863"/>
      <c r="C399" s="1863"/>
      <c r="D399" s="1863"/>
      <c r="E399" s="1863"/>
    </row>
    <row r="400" spans="1:5" x14ac:dyDescent="0.15">
      <c r="A400" s="1863"/>
      <c r="B400" s="1863"/>
      <c r="C400" s="1863"/>
      <c r="D400" s="1863"/>
      <c r="E400" s="1863"/>
    </row>
    <row r="401" spans="1:5" x14ac:dyDescent="0.15">
      <c r="A401" s="1863"/>
      <c r="B401" s="1863"/>
      <c r="C401" s="1863"/>
      <c r="D401" s="1863"/>
      <c r="E401" s="1863"/>
    </row>
    <row r="402" spans="1:5" x14ac:dyDescent="0.15">
      <c r="A402" s="1863"/>
      <c r="B402" s="1863"/>
      <c r="C402" s="1863"/>
      <c r="D402" s="1863"/>
      <c r="E402" s="1863"/>
    </row>
    <row r="403" spans="1:5" x14ac:dyDescent="0.15">
      <c r="A403" s="1863"/>
      <c r="B403" s="1863"/>
      <c r="C403" s="1863"/>
      <c r="D403" s="1863"/>
      <c r="E403" s="1863"/>
    </row>
    <row r="404" spans="1:5" x14ac:dyDescent="0.15">
      <c r="A404" s="1863"/>
      <c r="B404" s="1863"/>
      <c r="C404" s="1863"/>
      <c r="D404" s="1863"/>
      <c r="E404" s="1863"/>
    </row>
    <row r="405" spans="1:5" x14ac:dyDescent="0.15">
      <c r="A405" s="1863"/>
      <c r="B405" s="1863"/>
      <c r="C405" s="1863"/>
      <c r="D405" s="1863"/>
      <c r="E405" s="1863"/>
    </row>
    <row r="406" spans="1:5" x14ac:dyDescent="0.15">
      <c r="A406" s="1863"/>
      <c r="B406" s="1863"/>
      <c r="C406" s="1863"/>
      <c r="D406" s="1863"/>
      <c r="E406" s="1863"/>
    </row>
    <row r="407" spans="1:5" x14ac:dyDescent="0.15">
      <c r="A407" s="1863"/>
      <c r="B407" s="1863"/>
      <c r="C407" s="1863"/>
      <c r="D407" s="1863"/>
      <c r="E407" s="1863"/>
    </row>
    <row r="408" spans="1:5" x14ac:dyDescent="0.15">
      <c r="A408" s="1863"/>
      <c r="B408" s="1863"/>
      <c r="C408" s="1863"/>
      <c r="D408" s="1863"/>
      <c r="E408" s="1863"/>
    </row>
    <row r="409" spans="1:5" x14ac:dyDescent="0.15">
      <c r="A409" s="1863"/>
      <c r="B409" s="1863"/>
      <c r="C409" s="1863"/>
      <c r="D409" s="1863"/>
      <c r="E409" s="1863"/>
    </row>
    <row r="410" spans="1:5" x14ac:dyDescent="0.15">
      <c r="A410" s="1863"/>
      <c r="B410" s="1863"/>
      <c r="C410" s="1863"/>
      <c r="D410" s="1863"/>
      <c r="E410" s="1863"/>
    </row>
    <row r="411" spans="1:5" x14ac:dyDescent="0.15">
      <c r="A411" s="1863"/>
      <c r="B411" s="1863"/>
      <c r="C411" s="1863"/>
      <c r="D411" s="1863"/>
      <c r="E411" s="1863"/>
    </row>
    <row r="412" spans="1:5" x14ac:dyDescent="0.15">
      <c r="A412" s="1863"/>
      <c r="B412" s="1863"/>
      <c r="C412" s="1863"/>
      <c r="D412" s="1863"/>
      <c r="E412" s="1863"/>
    </row>
    <row r="413" spans="1:5" x14ac:dyDescent="0.15">
      <c r="A413" s="1863"/>
      <c r="B413" s="1863"/>
      <c r="C413" s="1863"/>
      <c r="D413" s="1863"/>
      <c r="E413" s="1863"/>
    </row>
    <row r="414" spans="1:5" x14ac:dyDescent="0.15">
      <c r="A414" s="1863"/>
      <c r="B414" s="1863"/>
      <c r="C414" s="1863"/>
      <c r="D414" s="1863"/>
      <c r="E414" s="1863"/>
    </row>
    <row r="415" spans="1:5" x14ac:dyDescent="0.15">
      <c r="A415" s="1863"/>
      <c r="B415" s="1863"/>
      <c r="C415" s="1863"/>
      <c r="D415" s="1863"/>
      <c r="E415" s="1863"/>
    </row>
    <row r="416" spans="1:5" x14ac:dyDescent="0.15">
      <c r="A416" s="1863"/>
      <c r="B416" s="1863"/>
      <c r="C416" s="1863"/>
      <c r="D416" s="1863"/>
      <c r="E416" s="1863"/>
    </row>
    <row r="417" spans="1:5" x14ac:dyDescent="0.15">
      <c r="A417" s="1863"/>
      <c r="B417" s="1863"/>
      <c r="C417" s="1863"/>
      <c r="D417" s="1863"/>
      <c r="E417" s="1863"/>
    </row>
    <row r="418" spans="1:5" x14ac:dyDescent="0.15">
      <c r="A418" s="1863"/>
      <c r="B418" s="1863"/>
      <c r="C418" s="1863"/>
      <c r="D418" s="1863"/>
      <c r="E418" s="1863"/>
    </row>
    <row r="419" spans="1:5" x14ac:dyDescent="0.15">
      <c r="A419" s="1863"/>
      <c r="B419" s="1863"/>
      <c r="C419" s="1863"/>
      <c r="D419" s="1863"/>
      <c r="E419" s="1863"/>
    </row>
    <row r="420" spans="1:5" x14ac:dyDescent="0.15">
      <c r="A420" s="1863"/>
      <c r="B420" s="1863"/>
      <c r="C420" s="1863"/>
      <c r="D420" s="1863"/>
      <c r="E420" s="1863"/>
    </row>
    <row r="421" spans="1:5" x14ac:dyDescent="0.15">
      <c r="A421" s="1863"/>
      <c r="B421" s="1863"/>
      <c r="C421" s="1863"/>
      <c r="D421" s="1863"/>
      <c r="E421" s="1863"/>
    </row>
    <row r="422" spans="1:5" x14ac:dyDescent="0.15">
      <c r="A422" s="1863"/>
      <c r="B422" s="1863"/>
      <c r="C422" s="1863"/>
      <c r="D422" s="1863"/>
      <c r="E422" s="1863"/>
    </row>
    <row r="423" spans="1:5" x14ac:dyDescent="0.15">
      <c r="A423" s="1863"/>
      <c r="B423" s="1863"/>
      <c r="C423" s="1863"/>
      <c r="D423" s="1863"/>
      <c r="E423" s="1863"/>
    </row>
    <row r="424" spans="1:5" x14ac:dyDescent="0.15">
      <c r="A424" s="1863"/>
      <c r="B424" s="1863"/>
      <c r="C424" s="1863"/>
      <c r="D424" s="1863"/>
      <c r="E424" s="1863"/>
    </row>
    <row r="425" spans="1:5" x14ac:dyDescent="0.15">
      <c r="A425" s="1863"/>
      <c r="B425" s="1863"/>
      <c r="C425" s="1863"/>
      <c r="D425" s="1863"/>
      <c r="E425" s="1863"/>
    </row>
    <row r="426" spans="1:5" x14ac:dyDescent="0.15">
      <c r="A426" s="1863"/>
      <c r="B426" s="1863"/>
      <c r="C426" s="1863"/>
      <c r="D426" s="1863"/>
      <c r="E426" s="1863"/>
    </row>
    <row r="427" spans="1:5" x14ac:dyDescent="0.15">
      <c r="A427" s="1863"/>
      <c r="B427" s="1863"/>
      <c r="C427" s="1863"/>
      <c r="D427" s="1863"/>
      <c r="E427" s="1863"/>
    </row>
    <row r="428" spans="1:5" x14ac:dyDescent="0.15">
      <c r="A428" s="1863"/>
      <c r="B428" s="1863"/>
      <c r="C428" s="1863"/>
      <c r="D428" s="1863"/>
      <c r="E428" s="1863"/>
    </row>
    <row r="429" spans="1:5" x14ac:dyDescent="0.15">
      <c r="A429" s="1863"/>
      <c r="B429" s="1863"/>
      <c r="C429" s="1863"/>
      <c r="D429" s="1863"/>
      <c r="E429" s="1863"/>
    </row>
    <row r="430" spans="1:5" x14ac:dyDescent="0.15">
      <c r="A430" s="1863"/>
      <c r="B430" s="1863"/>
      <c r="C430" s="1863"/>
      <c r="D430" s="1863"/>
      <c r="E430" s="1863"/>
    </row>
    <row r="431" spans="1:5" x14ac:dyDescent="0.15">
      <c r="A431" s="1863"/>
      <c r="B431" s="1863"/>
      <c r="C431" s="1863"/>
      <c r="D431" s="1863"/>
      <c r="E431" s="1863"/>
    </row>
    <row r="432" spans="1:5" x14ac:dyDescent="0.15">
      <c r="A432" s="1863"/>
      <c r="B432" s="1863"/>
      <c r="C432" s="1863"/>
      <c r="D432" s="1863"/>
      <c r="E432" s="1863"/>
    </row>
    <row r="433" spans="1:5" x14ac:dyDescent="0.15">
      <c r="A433" s="1863"/>
      <c r="B433" s="1863"/>
      <c r="C433" s="1863"/>
      <c r="D433" s="1863"/>
      <c r="E433" s="1863"/>
    </row>
    <row r="434" spans="1:5" x14ac:dyDescent="0.15">
      <c r="A434" s="1863"/>
      <c r="B434" s="1863"/>
      <c r="C434" s="1863"/>
      <c r="D434" s="1863"/>
      <c r="E434" s="1863"/>
    </row>
    <row r="435" spans="1:5" x14ac:dyDescent="0.15">
      <c r="A435" s="1863"/>
      <c r="B435" s="1863"/>
      <c r="C435" s="1863"/>
      <c r="D435" s="1863"/>
      <c r="E435" s="1863"/>
    </row>
    <row r="436" spans="1:5" x14ac:dyDescent="0.15">
      <c r="A436" s="1863"/>
      <c r="B436" s="1863"/>
      <c r="C436" s="1863"/>
      <c r="D436" s="1863"/>
      <c r="E436" s="1863"/>
    </row>
    <row r="437" spans="1:5" x14ac:dyDescent="0.15">
      <c r="A437" s="1863"/>
      <c r="B437" s="1863"/>
      <c r="C437" s="1863"/>
      <c r="D437" s="1863"/>
      <c r="E437" s="1863"/>
    </row>
    <row r="438" spans="1:5" x14ac:dyDescent="0.15">
      <c r="A438" s="1863"/>
      <c r="B438" s="1863"/>
      <c r="C438" s="1863"/>
      <c r="D438" s="1863"/>
      <c r="E438" s="1863"/>
    </row>
    <row r="439" spans="1:5" x14ac:dyDescent="0.15">
      <c r="A439" s="1863"/>
      <c r="B439" s="1863"/>
      <c r="C439" s="1863"/>
      <c r="D439" s="1863"/>
      <c r="E439" s="1863"/>
    </row>
    <row r="440" spans="1:5" x14ac:dyDescent="0.15">
      <c r="A440" s="1863"/>
      <c r="B440" s="1863"/>
      <c r="C440" s="1863"/>
      <c r="D440" s="1863"/>
      <c r="E440" s="1863"/>
    </row>
    <row r="441" spans="1:5" x14ac:dyDescent="0.15">
      <c r="A441" s="1863"/>
      <c r="B441" s="1863"/>
      <c r="C441" s="1863"/>
      <c r="D441" s="1863"/>
      <c r="E441" s="1863"/>
    </row>
    <row r="442" spans="1:5" x14ac:dyDescent="0.15">
      <c r="A442" s="1863"/>
      <c r="B442" s="1863"/>
      <c r="C442" s="1863"/>
      <c r="D442" s="1863"/>
      <c r="E442" s="1863"/>
    </row>
    <row r="443" spans="1:5" x14ac:dyDescent="0.15">
      <c r="A443" s="1863"/>
      <c r="B443" s="1863"/>
      <c r="C443" s="1863"/>
      <c r="D443" s="1863"/>
      <c r="E443" s="1863"/>
    </row>
    <row r="444" spans="1:5" x14ac:dyDescent="0.15">
      <c r="A444" s="1863"/>
      <c r="B444" s="1863"/>
      <c r="C444" s="1863"/>
      <c r="D444" s="1863"/>
      <c r="E444" s="1863"/>
    </row>
    <row r="445" spans="1:5" x14ac:dyDescent="0.15">
      <c r="A445" s="1863"/>
      <c r="B445" s="1863"/>
      <c r="C445" s="1863"/>
      <c r="D445" s="1863"/>
      <c r="E445" s="1863"/>
    </row>
    <row r="446" spans="1:5" x14ac:dyDescent="0.15">
      <c r="A446" s="1863"/>
      <c r="B446" s="1863"/>
      <c r="C446" s="1863"/>
      <c r="D446" s="1863"/>
      <c r="E446" s="1863"/>
    </row>
    <row r="447" spans="1:5" x14ac:dyDescent="0.15">
      <c r="A447" s="1863"/>
      <c r="B447" s="1863"/>
      <c r="C447" s="1863"/>
      <c r="D447" s="1863"/>
      <c r="E447" s="1863"/>
    </row>
    <row r="448" spans="1:5" x14ac:dyDescent="0.15">
      <c r="A448" s="1863"/>
      <c r="B448" s="1863"/>
      <c r="C448" s="1863"/>
      <c r="D448" s="1863"/>
      <c r="E448" s="1863"/>
    </row>
    <row r="449" spans="1:5" x14ac:dyDescent="0.15">
      <c r="A449" s="1863"/>
      <c r="B449" s="1863"/>
      <c r="C449" s="1863"/>
      <c r="D449" s="1863"/>
      <c r="E449" s="1863"/>
    </row>
    <row r="450" spans="1:5" x14ac:dyDescent="0.15">
      <c r="A450" s="1863"/>
      <c r="B450" s="1863"/>
      <c r="C450" s="1863"/>
      <c r="D450" s="1863"/>
      <c r="E450" s="1863"/>
    </row>
    <row r="451" spans="1:5" x14ac:dyDescent="0.15">
      <c r="A451" s="1863"/>
      <c r="B451" s="1863"/>
      <c r="C451" s="1863"/>
      <c r="D451" s="1863"/>
      <c r="E451" s="1863"/>
    </row>
    <row r="452" spans="1:5" x14ac:dyDescent="0.15">
      <c r="A452" s="1863"/>
      <c r="B452" s="1863"/>
      <c r="C452" s="1863"/>
      <c r="D452" s="1863"/>
      <c r="E452" s="1863"/>
    </row>
    <row r="453" spans="1:5" x14ac:dyDescent="0.15">
      <c r="A453" s="1863"/>
      <c r="B453" s="1863"/>
      <c r="C453" s="1863"/>
      <c r="D453" s="1863"/>
      <c r="E453" s="1863"/>
    </row>
    <row r="454" spans="1:5" x14ac:dyDescent="0.15">
      <c r="A454" s="1863"/>
      <c r="B454" s="1863"/>
      <c r="C454" s="1863"/>
      <c r="D454" s="1863"/>
      <c r="E454" s="1863"/>
    </row>
    <row r="455" spans="1:5" x14ac:dyDescent="0.15">
      <c r="A455" s="1863"/>
      <c r="B455" s="1863"/>
      <c r="C455" s="1863"/>
      <c r="D455" s="1863"/>
      <c r="E455" s="1863"/>
    </row>
    <row r="456" spans="1:5" x14ac:dyDescent="0.15">
      <c r="A456" s="1863"/>
      <c r="B456" s="1863"/>
      <c r="C456" s="1863"/>
      <c r="D456" s="1863"/>
      <c r="E456" s="1863"/>
    </row>
    <row r="457" spans="1:5" x14ac:dyDescent="0.15">
      <c r="A457" s="1863"/>
      <c r="B457" s="1863"/>
      <c r="C457" s="1863"/>
      <c r="D457" s="1863"/>
      <c r="E457" s="1863"/>
    </row>
    <row r="458" spans="1:5" x14ac:dyDescent="0.15">
      <c r="A458" s="1863"/>
      <c r="B458" s="1863"/>
      <c r="C458" s="1863"/>
      <c r="D458" s="1863"/>
      <c r="E458" s="1863"/>
    </row>
    <row r="459" spans="1:5" x14ac:dyDescent="0.15">
      <c r="A459" s="1863"/>
      <c r="B459" s="1863"/>
      <c r="C459" s="1863"/>
      <c r="D459" s="1863"/>
      <c r="E459" s="1863"/>
    </row>
    <row r="460" spans="1:5" x14ac:dyDescent="0.15">
      <c r="A460" s="1863"/>
      <c r="B460" s="1863"/>
      <c r="C460" s="1863"/>
      <c r="D460" s="1863"/>
      <c r="E460" s="1863"/>
    </row>
    <row r="461" spans="1:5" x14ac:dyDescent="0.15">
      <c r="A461" s="1863"/>
      <c r="B461" s="1863"/>
      <c r="C461" s="1863"/>
      <c r="D461" s="1863"/>
      <c r="E461" s="1863"/>
    </row>
    <row r="462" spans="1:5" x14ac:dyDescent="0.15">
      <c r="A462" s="1863"/>
      <c r="B462" s="1863"/>
      <c r="C462" s="1863"/>
      <c r="D462" s="1863"/>
      <c r="E462" s="1863"/>
    </row>
    <row r="463" spans="1:5" x14ac:dyDescent="0.15">
      <c r="A463" s="1863"/>
      <c r="B463" s="1863"/>
      <c r="C463" s="1863"/>
      <c r="D463" s="1863"/>
      <c r="E463" s="1863"/>
    </row>
    <row r="464" spans="1:5" x14ac:dyDescent="0.15">
      <c r="A464" s="1863"/>
      <c r="B464" s="1863"/>
      <c r="C464" s="1863"/>
      <c r="D464" s="1863"/>
      <c r="E464" s="1863"/>
    </row>
    <row r="465" spans="1:5" x14ac:dyDescent="0.15">
      <c r="A465" s="1863"/>
      <c r="B465" s="1863"/>
      <c r="C465" s="1863"/>
      <c r="D465" s="1863"/>
      <c r="E465" s="1863"/>
    </row>
    <row r="466" spans="1:5" x14ac:dyDescent="0.15">
      <c r="A466" s="1863"/>
      <c r="B466" s="1863"/>
      <c r="C466" s="1863"/>
      <c r="D466" s="1863"/>
      <c r="E466" s="1863"/>
    </row>
    <row r="467" spans="1:5" x14ac:dyDescent="0.15">
      <c r="A467" s="1863"/>
      <c r="B467" s="1863"/>
      <c r="C467" s="1863"/>
      <c r="D467" s="1863"/>
      <c r="E467" s="1863"/>
    </row>
    <row r="468" spans="1:5" x14ac:dyDescent="0.15">
      <c r="A468" s="1863"/>
      <c r="B468" s="1863"/>
      <c r="C468" s="1863"/>
      <c r="D468" s="1863"/>
      <c r="E468" s="1863"/>
    </row>
    <row r="469" spans="1:5" x14ac:dyDescent="0.15">
      <c r="A469" s="1863"/>
      <c r="B469" s="1863"/>
      <c r="C469" s="1863"/>
      <c r="D469" s="1863"/>
      <c r="E469" s="1863"/>
    </row>
    <row r="470" spans="1:5" x14ac:dyDescent="0.15">
      <c r="A470" s="1863"/>
      <c r="B470" s="1863"/>
      <c r="C470" s="1863"/>
      <c r="D470" s="1863"/>
      <c r="E470" s="1863"/>
    </row>
    <row r="471" spans="1:5" x14ac:dyDescent="0.15">
      <c r="A471" s="1863"/>
      <c r="B471" s="1863"/>
      <c r="C471" s="1863"/>
      <c r="D471" s="1863"/>
      <c r="E471" s="1863"/>
    </row>
    <row r="472" spans="1:5" x14ac:dyDescent="0.15">
      <c r="A472" s="1863"/>
      <c r="B472" s="1863"/>
      <c r="C472" s="1863"/>
      <c r="D472" s="1863"/>
      <c r="E472" s="1863"/>
    </row>
    <row r="473" spans="1:5" x14ac:dyDescent="0.15">
      <c r="A473" s="1863"/>
      <c r="B473" s="1863"/>
      <c r="C473" s="1863"/>
      <c r="D473" s="1863"/>
      <c r="E473" s="1863"/>
    </row>
    <row r="474" spans="1:5" x14ac:dyDescent="0.15">
      <c r="A474" s="1863"/>
      <c r="B474" s="1863"/>
      <c r="C474" s="1863"/>
      <c r="D474" s="1863"/>
      <c r="E474" s="1863"/>
    </row>
    <row r="475" spans="1:5" x14ac:dyDescent="0.15">
      <c r="A475" s="1863"/>
      <c r="B475" s="1863"/>
      <c r="C475" s="1863"/>
      <c r="D475" s="1863"/>
      <c r="E475" s="1863"/>
    </row>
    <row r="476" spans="1:5" x14ac:dyDescent="0.15">
      <c r="A476" s="1863"/>
      <c r="B476" s="1863"/>
      <c r="C476" s="1863"/>
      <c r="D476" s="1863"/>
      <c r="E476" s="1863"/>
    </row>
    <row r="477" spans="1:5" x14ac:dyDescent="0.15">
      <c r="A477" s="1863"/>
      <c r="B477" s="1863"/>
      <c r="C477" s="1863"/>
      <c r="D477" s="1863"/>
      <c r="E477" s="1863"/>
    </row>
    <row r="478" spans="1:5" x14ac:dyDescent="0.15">
      <c r="A478" s="1863"/>
      <c r="B478" s="1863"/>
      <c r="C478" s="1863"/>
      <c r="D478" s="1863"/>
      <c r="E478" s="1863"/>
    </row>
    <row r="479" spans="1:5" x14ac:dyDescent="0.15">
      <c r="A479" s="1863"/>
      <c r="B479" s="1863"/>
      <c r="C479" s="1863"/>
      <c r="D479" s="1863"/>
      <c r="E479" s="1863"/>
    </row>
    <row r="480" spans="1:5" x14ac:dyDescent="0.15">
      <c r="A480" s="1863"/>
      <c r="B480" s="1863"/>
      <c r="C480" s="1863"/>
      <c r="D480" s="1863"/>
      <c r="E480" s="1863"/>
    </row>
    <row r="481" spans="1:5" x14ac:dyDescent="0.15">
      <c r="A481" s="1863"/>
      <c r="B481" s="1863"/>
      <c r="C481" s="1863"/>
      <c r="D481" s="1863"/>
      <c r="E481" s="1863"/>
    </row>
    <row r="482" spans="1:5" x14ac:dyDescent="0.15">
      <c r="A482" s="1863"/>
      <c r="B482" s="1863"/>
      <c r="C482" s="1863"/>
      <c r="D482" s="1863"/>
      <c r="E482" s="1863"/>
    </row>
    <row r="483" spans="1:5" x14ac:dyDescent="0.15">
      <c r="A483" s="1863"/>
      <c r="B483" s="1863"/>
      <c r="C483" s="1863"/>
      <c r="D483" s="1863"/>
      <c r="E483" s="1863"/>
    </row>
    <row r="484" spans="1:5" x14ac:dyDescent="0.15">
      <c r="A484" s="1863"/>
      <c r="B484" s="1863"/>
      <c r="C484" s="1863"/>
      <c r="D484" s="1863"/>
      <c r="E484" s="1863"/>
    </row>
    <row r="485" spans="1:5" x14ac:dyDescent="0.15">
      <c r="A485" s="1863"/>
      <c r="B485" s="1863"/>
      <c r="C485" s="1863"/>
      <c r="D485" s="1863"/>
      <c r="E485" s="1863"/>
    </row>
    <row r="486" spans="1:5" x14ac:dyDescent="0.15">
      <c r="A486" s="1863"/>
      <c r="B486" s="1863"/>
      <c r="C486" s="1863"/>
      <c r="D486" s="1863"/>
      <c r="E486" s="1863"/>
    </row>
    <row r="487" spans="1:5" x14ac:dyDescent="0.15">
      <c r="A487" s="1863"/>
      <c r="B487" s="1863"/>
      <c r="C487" s="1863"/>
      <c r="D487" s="1863"/>
      <c r="E487" s="1863"/>
    </row>
    <row r="488" spans="1:5" x14ac:dyDescent="0.15">
      <c r="A488" s="1863"/>
      <c r="B488" s="1863"/>
      <c r="C488" s="1863"/>
      <c r="D488" s="1863"/>
      <c r="E488" s="1863"/>
    </row>
    <row r="489" spans="1:5" x14ac:dyDescent="0.15">
      <c r="A489" s="1863"/>
      <c r="B489" s="1863"/>
      <c r="C489" s="1863"/>
      <c r="D489" s="1863"/>
      <c r="E489" s="1863"/>
    </row>
    <row r="490" spans="1:5" x14ac:dyDescent="0.15">
      <c r="A490" s="1863"/>
      <c r="B490" s="1863"/>
      <c r="C490" s="1863"/>
      <c r="D490" s="1863"/>
      <c r="E490" s="1863"/>
    </row>
    <row r="491" spans="1:5" x14ac:dyDescent="0.15">
      <c r="A491" s="1863"/>
      <c r="B491" s="1863"/>
      <c r="C491" s="1863"/>
      <c r="D491" s="1863"/>
      <c r="E491" s="1863"/>
    </row>
    <row r="492" spans="1:5" x14ac:dyDescent="0.15">
      <c r="A492" s="1863"/>
      <c r="B492" s="1863"/>
      <c r="C492" s="1863"/>
      <c r="D492" s="1863"/>
      <c r="E492" s="1863"/>
    </row>
    <row r="493" spans="1:5" x14ac:dyDescent="0.15">
      <c r="A493" s="1863"/>
      <c r="B493" s="1863"/>
      <c r="C493" s="1863"/>
      <c r="D493" s="1863"/>
      <c r="E493" s="1863"/>
    </row>
    <row r="494" spans="1:5" x14ac:dyDescent="0.15">
      <c r="A494" s="1863"/>
      <c r="B494" s="1863"/>
      <c r="C494" s="1863"/>
      <c r="D494" s="1863"/>
      <c r="E494" s="1863"/>
    </row>
    <row r="495" spans="1:5" x14ac:dyDescent="0.15">
      <c r="A495" s="1863"/>
      <c r="B495" s="1863"/>
      <c r="C495" s="1863"/>
      <c r="D495" s="1863"/>
      <c r="E495" s="1863"/>
    </row>
    <row r="496" spans="1:5" x14ac:dyDescent="0.15">
      <c r="A496" s="1863"/>
      <c r="B496" s="1863"/>
      <c r="C496" s="1863"/>
      <c r="D496" s="1863"/>
      <c r="E496" s="1863"/>
    </row>
    <row r="497" spans="1:5" x14ac:dyDescent="0.15">
      <c r="A497" s="1863"/>
      <c r="B497" s="1863"/>
      <c r="C497" s="1863"/>
      <c r="D497" s="1863"/>
      <c r="E497" s="1863"/>
    </row>
    <row r="498" spans="1:5" x14ac:dyDescent="0.15">
      <c r="A498" s="1863"/>
      <c r="B498" s="1863"/>
      <c r="C498" s="1863"/>
      <c r="D498" s="1863"/>
      <c r="E498" s="1863"/>
    </row>
    <row r="499" spans="1:5" x14ac:dyDescent="0.15">
      <c r="A499" s="1863"/>
      <c r="B499" s="1863"/>
      <c r="C499" s="1863"/>
      <c r="D499" s="1863"/>
      <c r="E499" s="1863"/>
    </row>
    <row r="500" spans="1:5" x14ac:dyDescent="0.15">
      <c r="A500" s="1863"/>
      <c r="B500" s="1863"/>
      <c r="C500" s="1863"/>
      <c r="D500" s="1863"/>
      <c r="E500" s="1863"/>
    </row>
    <row r="501" spans="1:5" x14ac:dyDescent="0.15">
      <c r="A501" s="1863"/>
      <c r="B501" s="1863"/>
      <c r="C501" s="1863"/>
      <c r="D501" s="1863"/>
      <c r="E501" s="1863"/>
    </row>
    <row r="502" spans="1:5" x14ac:dyDescent="0.15">
      <c r="A502" s="1863"/>
      <c r="B502" s="1863"/>
      <c r="C502" s="1863"/>
      <c r="D502" s="1863"/>
      <c r="E502" s="1863"/>
    </row>
    <row r="503" spans="1:5" x14ac:dyDescent="0.15">
      <c r="A503" s="1863"/>
      <c r="B503" s="1863"/>
      <c r="C503" s="1863"/>
      <c r="D503" s="1863"/>
      <c r="E503" s="1863"/>
    </row>
    <row r="504" spans="1:5" x14ac:dyDescent="0.15">
      <c r="A504" s="1863"/>
      <c r="B504" s="1863"/>
      <c r="C504" s="1863"/>
      <c r="D504" s="1863"/>
      <c r="E504" s="1863"/>
    </row>
    <row r="505" spans="1:5" x14ac:dyDescent="0.15">
      <c r="A505" s="1863"/>
      <c r="B505" s="1863"/>
      <c r="C505" s="1863"/>
      <c r="D505" s="1863"/>
      <c r="E505" s="1863"/>
    </row>
    <row r="506" spans="1:5" x14ac:dyDescent="0.15">
      <c r="A506" s="1863"/>
      <c r="B506" s="1863"/>
      <c r="C506" s="1863"/>
      <c r="D506" s="1863"/>
      <c r="E506" s="1863"/>
    </row>
    <row r="507" spans="1:5" x14ac:dyDescent="0.15">
      <c r="A507" s="1863"/>
      <c r="B507" s="1863"/>
      <c r="C507" s="1863"/>
      <c r="D507" s="1863"/>
      <c r="E507" s="1863"/>
    </row>
    <row r="508" spans="1:5" x14ac:dyDescent="0.15">
      <c r="A508" s="1863"/>
      <c r="B508" s="1863"/>
      <c r="C508" s="1863"/>
      <c r="D508" s="1863"/>
      <c r="E508" s="1863"/>
    </row>
    <row r="509" spans="1:5" x14ac:dyDescent="0.15">
      <c r="A509" s="1863"/>
      <c r="B509" s="1863"/>
      <c r="C509" s="1863"/>
      <c r="D509" s="1863"/>
      <c r="E509" s="1863"/>
    </row>
    <row r="510" spans="1:5" x14ac:dyDescent="0.15">
      <c r="A510" s="1863"/>
      <c r="B510" s="1863"/>
      <c r="C510" s="1863"/>
      <c r="D510" s="1863"/>
      <c r="E510" s="1863"/>
    </row>
    <row r="511" spans="1:5" x14ac:dyDescent="0.15">
      <c r="A511" s="1863"/>
      <c r="B511" s="1863"/>
      <c r="C511" s="1863"/>
      <c r="D511" s="1863"/>
      <c r="E511" s="1863"/>
    </row>
    <row r="512" spans="1:5" x14ac:dyDescent="0.15">
      <c r="A512" s="1863"/>
      <c r="B512" s="1863"/>
      <c r="C512" s="1863"/>
      <c r="D512" s="1863"/>
      <c r="E512" s="1863"/>
    </row>
    <row r="513" spans="1:5" x14ac:dyDescent="0.15">
      <c r="A513" s="1863"/>
      <c r="B513" s="1863"/>
      <c r="C513" s="1863"/>
      <c r="D513" s="1863"/>
      <c r="E513" s="1863"/>
    </row>
    <row r="514" spans="1:5" x14ac:dyDescent="0.15">
      <c r="A514" s="1863"/>
      <c r="B514" s="1863"/>
      <c r="C514" s="1863"/>
      <c r="D514" s="1863"/>
      <c r="E514" s="1863"/>
    </row>
    <row r="515" spans="1:5" x14ac:dyDescent="0.15">
      <c r="A515" s="1863"/>
      <c r="B515" s="1863"/>
      <c r="C515" s="1863"/>
      <c r="D515" s="1863"/>
      <c r="E515" s="1863"/>
    </row>
    <row r="516" spans="1:5" x14ac:dyDescent="0.15">
      <c r="A516" s="1863"/>
      <c r="B516" s="1863"/>
      <c r="C516" s="1863"/>
      <c r="D516" s="1863"/>
      <c r="E516" s="1863"/>
    </row>
    <row r="517" spans="1:5" x14ac:dyDescent="0.15">
      <c r="A517" s="1863"/>
      <c r="B517" s="1863"/>
      <c r="C517" s="1863"/>
      <c r="D517" s="1863"/>
      <c r="E517" s="1863"/>
    </row>
    <row r="518" spans="1:5" x14ac:dyDescent="0.15">
      <c r="A518" s="1863"/>
      <c r="B518" s="1863"/>
      <c r="C518" s="1863"/>
      <c r="D518" s="1863"/>
      <c r="E518" s="1863"/>
    </row>
    <row r="519" spans="1:5" x14ac:dyDescent="0.15">
      <c r="A519" s="1863"/>
      <c r="B519" s="1863"/>
      <c r="C519" s="1863"/>
      <c r="D519" s="1863"/>
      <c r="E519" s="1863"/>
    </row>
    <row r="520" spans="1:5" x14ac:dyDescent="0.15">
      <c r="A520" s="1863"/>
      <c r="B520" s="1863"/>
      <c r="C520" s="1863"/>
      <c r="D520" s="1863"/>
      <c r="E520" s="1863"/>
    </row>
    <row r="521" spans="1:5" x14ac:dyDescent="0.15">
      <c r="A521" s="1863"/>
      <c r="B521" s="1863"/>
      <c r="C521" s="1863"/>
      <c r="D521" s="1863"/>
      <c r="E521" s="1863"/>
    </row>
    <row r="522" spans="1:5" x14ac:dyDescent="0.15">
      <c r="A522" s="1863"/>
      <c r="B522" s="1863"/>
      <c r="C522" s="1863"/>
      <c r="D522" s="1863"/>
      <c r="E522" s="1863"/>
    </row>
    <row r="523" spans="1:5" x14ac:dyDescent="0.15">
      <c r="A523" s="1863"/>
      <c r="B523" s="1863"/>
      <c r="C523" s="1863"/>
      <c r="D523" s="1863"/>
      <c r="E523" s="1863"/>
    </row>
    <row r="524" spans="1:5" x14ac:dyDescent="0.15">
      <c r="A524" s="1863"/>
      <c r="B524" s="1863"/>
      <c r="C524" s="1863"/>
      <c r="D524" s="1863"/>
      <c r="E524" s="1863"/>
    </row>
    <row r="525" spans="1:5" x14ac:dyDescent="0.15">
      <c r="A525" s="1863"/>
      <c r="B525" s="1863"/>
      <c r="C525" s="1863"/>
      <c r="D525" s="1863"/>
      <c r="E525" s="1863"/>
    </row>
    <row r="526" spans="1:5" x14ac:dyDescent="0.15">
      <c r="A526" s="1863"/>
      <c r="B526" s="1863"/>
      <c r="C526" s="1863"/>
      <c r="D526" s="1863"/>
      <c r="E526" s="1863"/>
    </row>
    <row r="527" spans="1:5" x14ac:dyDescent="0.15">
      <c r="A527" s="1863"/>
      <c r="B527" s="1863"/>
      <c r="C527" s="1863"/>
      <c r="D527" s="1863"/>
      <c r="E527" s="1863"/>
    </row>
    <row r="528" spans="1:5" x14ac:dyDescent="0.15">
      <c r="A528" s="1863"/>
      <c r="B528" s="1863"/>
      <c r="C528" s="1863"/>
      <c r="D528" s="1863"/>
      <c r="E528" s="1863"/>
    </row>
    <row r="529" spans="1:5" x14ac:dyDescent="0.15">
      <c r="A529" s="1863"/>
      <c r="B529" s="1863"/>
      <c r="C529" s="1863"/>
      <c r="D529" s="1863"/>
      <c r="E529" s="1863"/>
    </row>
    <row r="530" spans="1:5" x14ac:dyDescent="0.15">
      <c r="A530" s="1863"/>
      <c r="B530" s="1863"/>
      <c r="C530" s="1863"/>
      <c r="D530" s="1863"/>
      <c r="E530" s="1863"/>
    </row>
    <row r="531" spans="1:5" x14ac:dyDescent="0.15">
      <c r="A531" s="1863"/>
      <c r="B531" s="1863"/>
      <c r="C531" s="1863"/>
      <c r="D531" s="1863"/>
      <c r="E531" s="1863"/>
    </row>
    <row r="532" spans="1:5" x14ac:dyDescent="0.15">
      <c r="A532" s="1863"/>
      <c r="B532" s="1863"/>
      <c r="C532" s="1863"/>
      <c r="D532" s="1863"/>
      <c r="E532" s="1863"/>
    </row>
    <row r="533" spans="1:5" x14ac:dyDescent="0.15">
      <c r="A533" s="1863"/>
      <c r="B533" s="1863"/>
      <c r="C533" s="1863"/>
      <c r="D533" s="1863"/>
      <c r="E533" s="1863"/>
    </row>
    <row r="534" spans="1:5" x14ac:dyDescent="0.15">
      <c r="A534" s="1863"/>
      <c r="B534" s="1863"/>
      <c r="C534" s="1863"/>
      <c r="D534" s="1863"/>
      <c r="E534" s="1863"/>
    </row>
    <row r="535" spans="1:5" x14ac:dyDescent="0.15">
      <c r="A535" s="1863"/>
      <c r="B535" s="1863"/>
      <c r="C535" s="1863"/>
      <c r="D535" s="1863"/>
      <c r="E535" s="1863"/>
    </row>
    <row r="536" spans="1:5" x14ac:dyDescent="0.15">
      <c r="A536" s="1863"/>
      <c r="B536" s="1863"/>
      <c r="C536" s="1863"/>
      <c r="D536" s="1863"/>
      <c r="E536" s="1863"/>
    </row>
    <row r="537" spans="1:5" x14ac:dyDescent="0.15">
      <c r="A537" s="1863"/>
      <c r="B537" s="1863"/>
      <c r="C537" s="1863"/>
      <c r="D537" s="1863"/>
      <c r="E537" s="1863"/>
    </row>
    <row r="538" spans="1:5" x14ac:dyDescent="0.15">
      <c r="A538" s="1863"/>
      <c r="B538" s="1863"/>
      <c r="C538" s="1863"/>
      <c r="D538" s="1863"/>
      <c r="E538" s="1863"/>
    </row>
    <row r="539" spans="1:5" x14ac:dyDescent="0.15">
      <c r="A539" s="1863"/>
      <c r="B539" s="1863"/>
      <c r="C539" s="1863"/>
      <c r="D539" s="1863"/>
      <c r="E539" s="1863"/>
    </row>
    <row r="540" spans="1:5" x14ac:dyDescent="0.15">
      <c r="A540" s="1863"/>
      <c r="B540" s="1863"/>
      <c r="C540" s="1863"/>
      <c r="D540" s="1863"/>
      <c r="E540" s="1863"/>
    </row>
    <row r="541" spans="1:5" x14ac:dyDescent="0.15">
      <c r="A541" s="1863"/>
      <c r="B541" s="1863"/>
      <c r="C541" s="1863"/>
      <c r="D541" s="1863"/>
      <c r="E541" s="1863"/>
    </row>
    <row r="542" spans="1:5" x14ac:dyDescent="0.15">
      <c r="A542" s="1863"/>
      <c r="B542" s="1863"/>
      <c r="C542" s="1863"/>
      <c r="D542" s="1863"/>
      <c r="E542" s="1863"/>
    </row>
    <row r="543" spans="1:5" x14ac:dyDescent="0.15">
      <c r="A543" s="1863"/>
      <c r="B543" s="1863"/>
      <c r="C543" s="1863"/>
      <c r="D543" s="1863"/>
      <c r="E543" s="1863"/>
    </row>
    <row r="544" spans="1:5" x14ac:dyDescent="0.15">
      <c r="A544" s="1863"/>
      <c r="B544" s="1863"/>
      <c r="C544" s="1863"/>
      <c r="D544" s="1863"/>
      <c r="E544" s="1863"/>
    </row>
    <row r="545" spans="1:5" x14ac:dyDescent="0.15">
      <c r="A545" s="1863"/>
      <c r="B545" s="1863"/>
      <c r="C545" s="1863"/>
      <c r="D545" s="1863"/>
      <c r="E545" s="1863"/>
    </row>
    <row r="546" spans="1:5" x14ac:dyDescent="0.15">
      <c r="A546" s="1863"/>
      <c r="B546" s="1863"/>
      <c r="C546" s="1863"/>
      <c r="D546" s="1863"/>
      <c r="E546" s="1863"/>
    </row>
    <row r="547" spans="1:5" x14ac:dyDescent="0.15">
      <c r="A547" s="1863"/>
      <c r="B547" s="1863"/>
      <c r="C547" s="1863"/>
      <c r="D547" s="1863"/>
      <c r="E547" s="1863"/>
    </row>
    <row r="548" spans="1:5" x14ac:dyDescent="0.15">
      <c r="A548" s="1863"/>
      <c r="B548" s="1863"/>
      <c r="C548" s="1863"/>
      <c r="D548" s="1863"/>
      <c r="E548" s="1863"/>
    </row>
    <row r="549" spans="1:5" x14ac:dyDescent="0.15">
      <c r="A549" s="1863"/>
      <c r="B549" s="1863"/>
      <c r="C549" s="1863"/>
      <c r="D549" s="1863"/>
      <c r="E549" s="1863"/>
    </row>
    <row r="550" spans="1:5" x14ac:dyDescent="0.15">
      <c r="A550" s="1863"/>
      <c r="B550" s="1863"/>
      <c r="C550" s="1863"/>
      <c r="D550" s="1863"/>
      <c r="E550" s="1863"/>
    </row>
    <row r="551" spans="1:5" x14ac:dyDescent="0.15">
      <c r="A551" s="1863"/>
      <c r="B551" s="1863"/>
      <c r="C551" s="1863"/>
      <c r="D551" s="1863"/>
      <c r="E551" s="1863"/>
    </row>
    <row r="552" spans="1:5" x14ac:dyDescent="0.15">
      <c r="A552" s="1863"/>
      <c r="B552" s="1863"/>
      <c r="C552" s="1863"/>
      <c r="D552" s="1863"/>
      <c r="E552" s="1863"/>
    </row>
    <row r="553" spans="1:5" x14ac:dyDescent="0.15">
      <c r="A553" s="1863"/>
      <c r="B553" s="1863"/>
      <c r="C553" s="1863"/>
      <c r="D553" s="1863"/>
      <c r="E553" s="1863"/>
    </row>
    <row r="554" spans="1:5" x14ac:dyDescent="0.15">
      <c r="A554" s="1863"/>
      <c r="B554" s="1863"/>
      <c r="C554" s="1863"/>
      <c r="D554" s="1863"/>
      <c r="E554" s="1863"/>
    </row>
    <row r="555" spans="1:5" x14ac:dyDescent="0.15">
      <c r="A555" s="1863"/>
      <c r="B555" s="1863"/>
      <c r="C555" s="1863"/>
      <c r="D555" s="1863"/>
      <c r="E555" s="1863"/>
    </row>
    <row r="556" spans="1:5" x14ac:dyDescent="0.15">
      <c r="A556" s="1863"/>
      <c r="B556" s="1863"/>
      <c r="C556" s="1863"/>
      <c r="D556" s="1863"/>
      <c r="E556" s="1863"/>
    </row>
    <row r="557" spans="1:5" x14ac:dyDescent="0.15">
      <c r="A557" s="1863"/>
      <c r="B557" s="1863"/>
      <c r="C557" s="1863"/>
      <c r="D557" s="1863"/>
      <c r="E557" s="1863"/>
    </row>
    <row r="558" spans="1:5" x14ac:dyDescent="0.15">
      <c r="A558" s="1863"/>
      <c r="B558" s="1863"/>
      <c r="C558" s="1863"/>
      <c r="D558" s="1863"/>
      <c r="E558" s="1863"/>
    </row>
    <row r="559" spans="1:5" x14ac:dyDescent="0.15">
      <c r="A559" s="1863"/>
      <c r="B559" s="1863"/>
      <c r="C559" s="1863"/>
      <c r="D559" s="1863"/>
      <c r="E559" s="1863"/>
    </row>
    <row r="560" spans="1:5" x14ac:dyDescent="0.15">
      <c r="A560" s="1863"/>
      <c r="B560" s="1863"/>
      <c r="C560" s="1863"/>
      <c r="D560" s="1863"/>
      <c r="E560" s="1863"/>
    </row>
    <row r="561" spans="1:5" x14ac:dyDescent="0.15">
      <c r="A561" s="1863"/>
      <c r="B561" s="1863"/>
      <c r="C561" s="1863"/>
      <c r="D561" s="1863"/>
      <c r="E561" s="1863"/>
    </row>
    <row r="562" spans="1:5" x14ac:dyDescent="0.15">
      <c r="A562" s="1863"/>
      <c r="B562" s="1863"/>
      <c r="C562" s="1863"/>
      <c r="D562" s="1863"/>
      <c r="E562" s="1863"/>
    </row>
    <row r="563" spans="1:5" x14ac:dyDescent="0.15">
      <c r="A563" s="1863"/>
      <c r="B563" s="1863"/>
      <c r="C563" s="1863"/>
      <c r="D563" s="1863"/>
      <c r="E563" s="1863"/>
    </row>
    <row r="564" spans="1:5" x14ac:dyDescent="0.15">
      <c r="A564" s="1863"/>
      <c r="B564" s="1863"/>
      <c r="C564" s="1863"/>
      <c r="D564" s="1863"/>
      <c r="E564" s="1863"/>
    </row>
    <row r="565" spans="1:5" x14ac:dyDescent="0.15">
      <c r="A565" s="1863"/>
      <c r="B565" s="1863"/>
      <c r="C565" s="1863"/>
      <c r="D565" s="1863"/>
      <c r="E565" s="1863"/>
    </row>
    <row r="566" spans="1:5" x14ac:dyDescent="0.15">
      <c r="A566" s="1863"/>
      <c r="B566" s="1863"/>
      <c r="C566" s="1863"/>
      <c r="D566" s="1863"/>
      <c r="E566" s="1863"/>
    </row>
    <row r="567" spans="1:5" x14ac:dyDescent="0.15">
      <c r="A567" s="1863"/>
      <c r="B567" s="1863"/>
      <c r="C567" s="1863"/>
      <c r="D567" s="1863"/>
      <c r="E567" s="1863"/>
    </row>
    <row r="568" spans="1:5" x14ac:dyDescent="0.15">
      <c r="A568" s="1863"/>
      <c r="B568" s="1863"/>
      <c r="C568" s="1863"/>
      <c r="D568" s="1863"/>
      <c r="E568" s="1863"/>
    </row>
    <row r="569" spans="1:5" x14ac:dyDescent="0.15">
      <c r="A569" s="1863"/>
      <c r="B569" s="1863"/>
      <c r="C569" s="1863"/>
      <c r="D569" s="1863"/>
      <c r="E569" s="1863"/>
    </row>
    <row r="570" spans="1:5" x14ac:dyDescent="0.15">
      <c r="A570" s="1863"/>
      <c r="B570" s="1863"/>
      <c r="C570" s="1863"/>
      <c r="D570" s="1863"/>
      <c r="E570" s="1863"/>
    </row>
    <row r="571" spans="1:5" x14ac:dyDescent="0.15">
      <c r="A571" s="1863"/>
      <c r="B571" s="1863"/>
      <c r="C571" s="1863"/>
      <c r="D571" s="1863"/>
      <c r="E571" s="1863"/>
    </row>
    <row r="572" spans="1:5" x14ac:dyDescent="0.15">
      <c r="A572" s="1863"/>
      <c r="B572" s="1863"/>
      <c r="C572" s="1863"/>
      <c r="D572" s="1863"/>
      <c r="E572" s="1863"/>
    </row>
    <row r="573" spans="1:5" x14ac:dyDescent="0.15">
      <c r="A573" s="1863"/>
      <c r="B573" s="1863"/>
      <c r="C573" s="1863"/>
      <c r="D573" s="1863"/>
      <c r="E573" s="1863"/>
    </row>
  </sheetData>
  <mergeCells count="5">
    <mergeCell ref="A2:D2"/>
    <mergeCell ref="B5:E5"/>
    <mergeCell ref="B6:E6"/>
    <mergeCell ref="A3:E3"/>
    <mergeCell ref="A30:E30"/>
  </mergeCells>
  <hyperlinks>
    <hyperlink ref="A1" location="Índice!A1" display="Voltar ao índice" xr:uid="{54D659CC-7CFF-4822-86EA-9B50420021CB}"/>
  </hyperlinks>
  <printOptions gridLinesSet="0"/>
  <pageMargins left="0.78740157480314965" right="0.78740157480314965" top="1.1811023622047243" bottom="0.78740157480314965" header="0" footer="0"/>
  <pageSetup paperSize="9" orientation="portrait" horizontalDpi="300" verticalDpi="300" r:id="rId1"/>
  <headerFooter alignWithMargins="0"/>
  <drawing r:id="rId2"/>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7DC85D-F444-4F52-8C25-727B378A6557}">
  <sheetPr>
    <pageSetUpPr fitToPage="1"/>
  </sheetPr>
  <dimension ref="A1:O26"/>
  <sheetViews>
    <sheetView showGridLines="0" workbookViewId="0">
      <selection activeCell="A2" sqref="A2:G2"/>
    </sheetView>
  </sheetViews>
  <sheetFormatPr defaultRowHeight="11.25" x14ac:dyDescent="0.2"/>
  <cols>
    <col min="1" max="1" width="25.42578125" style="1894" customWidth="1"/>
    <col min="2" max="2" width="11.5703125" style="1894" customWidth="1"/>
    <col min="3" max="3" width="14.5703125" style="1894" customWidth="1"/>
    <col min="4" max="4" width="8.7109375" style="1894" customWidth="1"/>
    <col min="5" max="5" width="11.28515625" style="1894" customWidth="1"/>
    <col min="6" max="6" width="14.28515625" style="1894" customWidth="1"/>
    <col min="7" max="7" width="8.7109375" style="1894" customWidth="1"/>
    <col min="8" max="245" width="9.140625" style="1894"/>
    <col min="246" max="246" width="25" style="1894" customWidth="1"/>
    <col min="247" max="247" width="12.5703125" style="1894" customWidth="1"/>
    <col min="248" max="248" width="12.7109375" style="1894" customWidth="1"/>
    <col min="249" max="249" width="8.7109375" style="1894" customWidth="1"/>
    <col min="250" max="250" width="12.5703125" style="1894" customWidth="1"/>
    <col min="251" max="251" width="11.85546875" style="1894" customWidth="1"/>
    <col min="252" max="252" width="9.5703125" style="1894" customWidth="1"/>
    <col min="253" max="253" width="12.7109375" style="1894" customWidth="1"/>
    <col min="254" max="501" width="9.140625" style="1894"/>
    <col min="502" max="502" width="25" style="1894" customWidth="1"/>
    <col min="503" max="503" width="12.5703125" style="1894" customWidth="1"/>
    <col min="504" max="504" width="12.7109375" style="1894" customWidth="1"/>
    <col min="505" max="505" width="8.7109375" style="1894" customWidth="1"/>
    <col min="506" max="506" width="12.5703125" style="1894" customWidth="1"/>
    <col min="507" max="507" width="11.85546875" style="1894" customWidth="1"/>
    <col min="508" max="508" width="9.5703125" style="1894" customWidth="1"/>
    <col min="509" max="509" width="12.7109375" style="1894" customWidth="1"/>
    <col min="510" max="757" width="9.140625" style="1894"/>
    <col min="758" max="758" width="25" style="1894" customWidth="1"/>
    <col min="759" max="759" width="12.5703125" style="1894" customWidth="1"/>
    <col min="760" max="760" width="12.7109375" style="1894" customWidth="1"/>
    <col min="761" max="761" width="8.7109375" style="1894" customWidth="1"/>
    <col min="762" max="762" width="12.5703125" style="1894" customWidth="1"/>
    <col min="763" max="763" width="11.85546875" style="1894" customWidth="1"/>
    <col min="764" max="764" width="9.5703125" style="1894" customWidth="1"/>
    <col min="765" max="765" width="12.7109375" style="1894" customWidth="1"/>
    <col min="766" max="1013" width="9.140625" style="1894"/>
    <col min="1014" max="1014" width="25" style="1894" customWidth="1"/>
    <col min="1015" max="1015" width="12.5703125" style="1894" customWidth="1"/>
    <col min="1016" max="1016" width="12.7109375" style="1894" customWidth="1"/>
    <col min="1017" max="1017" width="8.7109375" style="1894" customWidth="1"/>
    <col min="1018" max="1018" width="12.5703125" style="1894" customWidth="1"/>
    <col min="1019" max="1019" width="11.85546875" style="1894" customWidth="1"/>
    <col min="1020" max="1020" width="9.5703125" style="1894" customWidth="1"/>
    <col min="1021" max="1021" width="12.7109375" style="1894" customWidth="1"/>
    <col min="1022" max="1269" width="9.140625" style="1894"/>
    <col min="1270" max="1270" width="25" style="1894" customWidth="1"/>
    <col min="1271" max="1271" width="12.5703125" style="1894" customWidth="1"/>
    <col min="1272" max="1272" width="12.7109375" style="1894" customWidth="1"/>
    <col min="1273" max="1273" width="8.7109375" style="1894" customWidth="1"/>
    <col min="1274" max="1274" width="12.5703125" style="1894" customWidth="1"/>
    <col min="1275" max="1275" width="11.85546875" style="1894" customWidth="1"/>
    <col min="1276" max="1276" width="9.5703125" style="1894" customWidth="1"/>
    <col min="1277" max="1277" width="12.7109375" style="1894" customWidth="1"/>
    <col min="1278" max="1525" width="9.140625" style="1894"/>
    <col min="1526" max="1526" width="25" style="1894" customWidth="1"/>
    <col min="1527" max="1527" width="12.5703125" style="1894" customWidth="1"/>
    <col min="1528" max="1528" width="12.7109375" style="1894" customWidth="1"/>
    <col min="1529" max="1529" width="8.7109375" style="1894" customWidth="1"/>
    <col min="1530" max="1530" width="12.5703125" style="1894" customWidth="1"/>
    <col min="1531" max="1531" width="11.85546875" style="1894" customWidth="1"/>
    <col min="1532" max="1532" width="9.5703125" style="1894" customWidth="1"/>
    <col min="1533" max="1533" width="12.7109375" style="1894" customWidth="1"/>
    <col min="1534" max="1781" width="9.140625" style="1894"/>
    <col min="1782" max="1782" width="25" style="1894" customWidth="1"/>
    <col min="1783" max="1783" width="12.5703125" style="1894" customWidth="1"/>
    <col min="1784" max="1784" width="12.7109375" style="1894" customWidth="1"/>
    <col min="1785" max="1785" width="8.7109375" style="1894" customWidth="1"/>
    <col min="1786" max="1786" width="12.5703125" style="1894" customWidth="1"/>
    <col min="1787" max="1787" width="11.85546875" style="1894" customWidth="1"/>
    <col min="1788" max="1788" width="9.5703125" style="1894" customWidth="1"/>
    <col min="1789" max="1789" width="12.7109375" style="1894" customWidth="1"/>
    <col min="1790" max="2037" width="9.140625" style="1894"/>
    <col min="2038" max="2038" width="25" style="1894" customWidth="1"/>
    <col min="2039" max="2039" width="12.5703125" style="1894" customWidth="1"/>
    <col min="2040" max="2040" width="12.7109375" style="1894" customWidth="1"/>
    <col min="2041" max="2041" width="8.7109375" style="1894" customWidth="1"/>
    <col min="2042" max="2042" width="12.5703125" style="1894" customWidth="1"/>
    <col min="2043" max="2043" width="11.85546875" style="1894" customWidth="1"/>
    <col min="2044" max="2044" width="9.5703125" style="1894" customWidth="1"/>
    <col min="2045" max="2045" width="12.7109375" style="1894" customWidth="1"/>
    <col min="2046" max="2293" width="9.140625" style="1894"/>
    <col min="2294" max="2294" width="25" style="1894" customWidth="1"/>
    <col min="2295" max="2295" width="12.5703125" style="1894" customWidth="1"/>
    <col min="2296" max="2296" width="12.7109375" style="1894" customWidth="1"/>
    <col min="2297" max="2297" width="8.7109375" style="1894" customWidth="1"/>
    <col min="2298" max="2298" width="12.5703125" style="1894" customWidth="1"/>
    <col min="2299" max="2299" width="11.85546875" style="1894" customWidth="1"/>
    <col min="2300" max="2300" width="9.5703125" style="1894" customWidth="1"/>
    <col min="2301" max="2301" width="12.7109375" style="1894" customWidth="1"/>
    <col min="2302" max="2549" width="9.140625" style="1894"/>
    <col min="2550" max="2550" width="25" style="1894" customWidth="1"/>
    <col min="2551" max="2551" width="12.5703125" style="1894" customWidth="1"/>
    <col min="2552" max="2552" width="12.7109375" style="1894" customWidth="1"/>
    <col min="2553" max="2553" width="8.7109375" style="1894" customWidth="1"/>
    <col min="2554" max="2554" width="12.5703125" style="1894" customWidth="1"/>
    <col min="2555" max="2555" width="11.85546875" style="1894" customWidth="1"/>
    <col min="2556" max="2556" width="9.5703125" style="1894" customWidth="1"/>
    <col min="2557" max="2557" width="12.7109375" style="1894" customWidth="1"/>
    <col min="2558" max="2805" width="9.140625" style="1894"/>
    <col min="2806" max="2806" width="25" style="1894" customWidth="1"/>
    <col min="2807" max="2807" width="12.5703125" style="1894" customWidth="1"/>
    <col min="2808" max="2808" width="12.7109375" style="1894" customWidth="1"/>
    <col min="2809" max="2809" width="8.7109375" style="1894" customWidth="1"/>
    <col min="2810" max="2810" width="12.5703125" style="1894" customWidth="1"/>
    <col min="2811" max="2811" width="11.85546875" style="1894" customWidth="1"/>
    <col min="2812" max="2812" width="9.5703125" style="1894" customWidth="1"/>
    <col min="2813" max="2813" width="12.7109375" style="1894" customWidth="1"/>
    <col min="2814" max="3061" width="9.140625" style="1894"/>
    <col min="3062" max="3062" width="25" style="1894" customWidth="1"/>
    <col min="3063" max="3063" width="12.5703125" style="1894" customWidth="1"/>
    <col min="3064" max="3064" width="12.7109375" style="1894" customWidth="1"/>
    <col min="3065" max="3065" width="8.7109375" style="1894" customWidth="1"/>
    <col min="3066" max="3066" width="12.5703125" style="1894" customWidth="1"/>
    <col min="3067" max="3067" width="11.85546875" style="1894" customWidth="1"/>
    <col min="3068" max="3068" width="9.5703125" style="1894" customWidth="1"/>
    <col min="3069" max="3069" width="12.7109375" style="1894" customWidth="1"/>
    <col min="3070" max="3317" width="9.140625" style="1894"/>
    <col min="3318" max="3318" width="25" style="1894" customWidth="1"/>
    <col min="3319" max="3319" width="12.5703125" style="1894" customWidth="1"/>
    <col min="3320" max="3320" width="12.7109375" style="1894" customWidth="1"/>
    <col min="3321" max="3321" width="8.7109375" style="1894" customWidth="1"/>
    <col min="3322" max="3322" width="12.5703125" style="1894" customWidth="1"/>
    <col min="3323" max="3323" width="11.85546875" style="1894" customWidth="1"/>
    <col min="3324" max="3324" width="9.5703125" style="1894" customWidth="1"/>
    <col min="3325" max="3325" width="12.7109375" style="1894" customWidth="1"/>
    <col min="3326" max="3573" width="9.140625" style="1894"/>
    <col min="3574" max="3574" width="25" style="1894" customWidth="1"/>
    <col min="3575" max="3575" width="12.5703125" style="1894" customWidth="1"/>
    <col min="3576" max="3576" width="12.7109375" style="1894" customWidth="1"/>
    <col min="3577" max="3577" width="8.7109375" style="1894" customWidth="1"/>
    <col min="3578" max="3578" width="12.5703125" style="1894" customWidth="1"/>
    <col min="3579" max="3579" width="11.85546875" style="1894" customWidth="1"/>
    <col min="3580" max="3580" width="9.5703125" style="1894" customWidth="1"/>
    <col min="3581" max="3581" width="12.7109375" style="1894" customWidth="1"/>
    <col min="3582" max="3829" width="9.140625" style="1894"/>
    <col min="3830" max="3830" width="25" style="1894" customWidth="1"/>
    <col min="3831" max="3831" width="12.5703125" style="1894" customWidth="1"/>
    <col min="3832" max="3832" width="12.7109375" style="1894" customWidth="1"/>
    <col min="3833" max="3833" width="8.7109375" style="1894" customWidth="1"/>
    <col min="3834" max="3834" width="12.5703125" style="1894" customWidth="1"/>
    <col min="3835" max="3835" width="11.85546875" style="1894" customWidth="1"/>
    <col min="3836" max="3836" width="9.5703125" style="1894" customWidth="1"/>
    <col min="3837" max="3837" width="12.7109375" style="1894" customWidth="1"/>
    <col min="3838" max="4085" width="9.140625" style="1894"/>
    <col min="4086" max="4086" width="25" style="1894" customWidth="1"/>
    <col min="4087" max="4087" width="12.5703125" style="1894" customWidth="1"/>
    <col min="4088" max="4088" width="12.7109375" style="1894" customWidth="1"/>
    <col min="4089" max="4089" width="8.7109375" style="1894" customWidth="1"/>
    <col min="4090" max="4090" width="12.5703125" style="1894" customWidth="1"/>
    <col min="4091" max="4091" width="11.85546875" style="1894" customWidth="1"/>
    <col min="4092" max="4092" width="9.5703125" style="1894" customWidth="1"/>
    <col min="4093" max="4093" width="12.7109375" style="1894" customWidth="1"/>
    <col min="4094" max="4341" width="9.140625" style="1894"/>
    <col min="4342" max="4342" width="25" style="1894" customWidth="1"/>
    <col min="4343" max="4343" width="12.5703125" style="1894" customWidth="1"/>
    <col min="4344" max="4344" width="12.7109375" style="1894" customWidth="1"/>
    <col min="4345" max="4345" width="8.7109375" style="1894" customWidth="1"/>
    <col min="4346" max="4346" width="12.5703125" style="1894" customWidth="1"/>
    <col min="4347" max="4347" width="11.85546875" style="1894" customWidth="1"/>
    <col min="4348" max="4348" width="9.5703125" style="1894" customWidth="1"/>
    <col min="4349" max="4349" width="12.7109375" style="1894" customWidth="1"/>
    <col min="4350" max="4597" width="9.140625" style="1894"/>
    <col min="4598" max="4598" width="25" style="1894" customWidth="1"/>
    <col min="4599" max="4599" width="12.5703125" style="1894" customWidth="1"/>
    <col min="4600" max="4600" width="12.7109375" style="1894" customWidth="1"/>
    <col min="4601" max="4601" width="8.7109375" style="1894" customWidth="1"/>
    <col min="4602" max="4602" width="12.5703125" style="1894" customWidth="1"/>
    <col min="4603" max="4603" width="11.85546875" style="1894" customWidth="1"/>
    <col min="4604" max="4604" width="9.5703125" style="1894" customWidth="1"/>
    <col min="4605" max="4605" width="12.7109375" style="1894" customWidth="1"/>
    <col min="4606" max="4853" width="9.140625" style="1894"/>
    <col min="4854" max="4854" width="25" style="1894" customWidth="1"/>
    <col min="4855" max="4855" width="12.5703125" style="1894" customWidth="1"/>
    <col min="4856" max="4856" width="12.7109375" style="1894" customWidth="1"/>
    <col min="4857" max="4857" width="8.7109375" style="1894" customWidth="1"/>
    <col min="4858" max="4858" width="12.5703125" style="1894" customWidth="1"/>
    <col min="4859" max="4859" width="11.85546875" style="1894" customWidth="1"/>
    <col min="4860" max="4860" width="9.5703125" style="1894" customWidth="1"/>
    <col min="4861" max="4861" width="12.7109375" style="1894" customWidth="1"/>
    <col min="4862" max="5109" width="9.140625" style="1894"/>
    <col min="5110" max="5110" width="25" style="1894" customWidth="1"/>
    <col min="5111" max="5111" width="12.5703125" style="1894" customWidth="1"/>
    <col min="5112" max="5112" width="12.7109375" style="1894" customWidth="1"/>
    <col min="5113" max="5113" width="8.7109375" style="1894" customWidth="1"/>
    <col min="5114" max="5114" width="12.5703125" style="1894" customWidth="1"/>
    <col min="5115" max="5115" width="11.85546875" style="1894" customWidth="1"/>
    <col min="5116" max="5116" width="9.5703125" style="1894" customWidth="1"/>
    <col min="5117" max="5117" width="12.7109375" style="1894" customWidth="1"/>
    <col min="5118" max="5365" width="9.140625" style="1894"/>
    <col min="5366" max="5366" width="25" style="1894" customWidth="1"/>
    <col min="5367" max="5367" width="12.5703125" style="1894" customWidth="1"/>
    <col min="5368" max="5368" width="12.7109375" style="1894" customWidth="1"/>
    <col min="5369" max="5369" width="8.7109375" style="1894" customWidth="1"/>
    <col min="5370" max="5370" width="12.5703125" style="1894" customWidth="1"/>
    <col min="5371" max="5371" width="11.85546875" style="1894" customWidth="1"/>
    <col min="5372" max="5372" width="9.5703125" style="1894" customWidth="1"/>
    <col min="5373" max="5373" width="12.7109375" style="1894" customWidth="1"/>
    <col min="5374" max="5621" width="9.140625" style="1894"/>
    <col min="5622" max="5622" width="25" style="1894" customWidth="1"/>
    <col min="5623" max="5623" width="12.5703125" style="1894" customWidth="1"/>
    <col min="5624" max="5624" width="12.7109375" style="1894" customWidth="1"/>
    <col min="5625" max="5625" width="8.7109375" style="1894" customWidth="1"/>
    <col min="5626" max="5626" width="12.5703125" style="1894" customWidth="1"/>
    <col min="5627" max="5627" width="11.85546875" style="1894" customWidth="1"/>
    <col min="5628" max="5628" width="9.5703125" style="1894" customWidth="1"/>
    <col min="5629" max="5629" width="12.7109375" style="1894" customWidth="1"/>
    <col min="5630" max="5877" width="9.140625" style="1894"/>
    <col min="5878" max="5878" width="25" style="1894" customWidth="1"/>
    <col min="5879" max="5879" width="12.5703125" style="1894" customWidth="1"/>
    <col min="5880" max="5880" width="12.7109375" style="1894" customWidth="1"/>
    <col min="5881" max="5881" width="8.7109375" style="1894" customWidth="1"/>
    <col min="5882" max="5882" width="12.5703125" style="1894" customWidth="1"/>
    <col min="5883" max="5883" width="11.85546875" style="1894" customWidth="1"/>
    <col min="5884" max="5884" width="9.5703125" style="1894" customWidth="1"/>
    <col min="5885" max="5885" width="12.7109375" style="1894" customWidth="1"/>
    <col min="5886" max="6133" width="9.140625" style="1894"/>
    <col min="6134" max="6134" width="25" style="1894" customWidth="1"/>
    <col min="6135" max="6135" width="12.5703125" style="1894" customWidth="1"/>
    <col min="6136" max="6136" width="12.7109375" style="1894" customWidth="1"/>
    <col min="6137" max="6137" width="8.7109375" style="1894" customWidth="1"/>
    <col min="6138" max="6138" width="12.5703125" style="1894" customWidth="1"/>
    <col min="6139" max="6139" width="11.85546875" style="1894" customWidth="1"/>
    <col min="6140" max="6140" width="9.5703125" style="1894" customWidth="1"/>
    <col min="6141" max="6141" width="12.7109375" style="1894" customWidth="1"/>
    <col min="6142" max="6389" width="9.140625" style="1894"/>
    <col min="6390" max="6390" width="25" style="1894" customWidth="1"/>
    <col min="6391" max="6391" width="12.5703125" style="1894" customWidth="1"/>
    <col min="6392" max="6392" width="12.7109375" style="1894" customWidth="1"/>
    <col min="6393" max="6393" width="8.7109375" style="1894" customWidth="1"/>
    <col min="6394" max="6394" width="12.5703125" style="1894" customWidth="1"/>
    <col min="6395" max="6395" width="11.85546875" style="1894" customWidth="1"/>
    <col min="6396" max="6396" width="9.5703125" style="1894" customWidth="1"/>
    <col min="6397" max="6397" width="12.7109375" style="1894" customWidth="1"/>
    <col min="6398" max="6645" width="9.140625" style="1894"/>
    <col min="6646" max="6646" width="25" style="1894" customWidth="1"/>
    <col min="6647" max="6647" width="12.5703125" style="1894" customWidth="1"/>
    <col min="6648" max="6648" width="12.7109375" style="1894" customWidth="1"/>
    <col min="6649" max="6649" width="8.7109375" style="1894" customWidth="1"/>
    <col min="6650" max="6650" width="12.5703125" style="1894" customWidth="1"/>
    <col min="6651" max="6651" width="11.85546875" style="1894" customWidth="1"/>
    <col min="6652" max="6652" width="9.5703125" style="1894" customWidth="1"/>
    <col min="6653" max="6653" width="12.7109375" style="1894" customWidth="1"/>
    <col min="6654" max="6901" width="9.140625" style="1894"/>
    <col min="6902" max="6902" width="25" style="1894" customWidth="1"/>
    <col min="6903" max="6903" width="12.5703125" style="1894" customWidth="1"/>
    <col min="6904" max="6904" width="12.7109375" style="1894" customWidth="1"/>
    <col min="6905" max="6905" width="8.7109375" style="1894" customWidth="1"/>
    <col min="6906" max="6906" width="12.5703125" style="1894" customWidth="1"/>
    <col min="6907" max="6907" width="11.85546875" style="1894" customWidth="1"/>
    <col min="6908" max="6908" width="9.5703125" style="1894" customWidth="1"/>
    <col min="6909" max="6909" width="12.7109375" style="1894" customWidth="1"/>
    <col min="6910" max="7157" width="9.140625" style="1894"/>
    <col min="7158" max="7158" width="25" style="1894" customWidth="1"/>
    <col min="7159" max="7159" width="12.5703125" style="1894" customWidth="1"/>
    <col min="7160" max="7160" width="12.7109375" style="1894" customWidth="1"/>
    <col min="7161" max="7161" width="8.7109375" style="1894" customWidth="1"/>
    <col min="7162" max="7162" width="12.5703125" style="1894" customWidth="1"/>
    <col min="7163" max="7163" width="11.85546875" style="1894" customWidth="1"/>
    <col min="7164" max="7164" width="9.5703125" style="1894" customWidth="1"/>
    <col min="7165" max="7165" width="12.7109375" style="1894" customWidth="1"/>
    <col min="7166" max="7413" width="9.140625" style="1894"/>
    <col min="7414" max="7414" width="25" style="1894" customWidth="1"/>
    <col min="7415" max="7415" width="12.5703125" style="1894" customWidth="1"/>
    <col min="7416" max="7416" width="12.7109375" style="1894" customWidth="1"/>
    <col min="7417" max="7417" width="8.7109375" style="1894" customWidth="1"/>
    <col min="7418" max="7418" width="12.5703125" style="1894" customWidth="1"/>
    <col min="7419" max="7419" width="11.85546875" style="1894" customWidth="1"/>
    <col min="7420" max="7420" width="9.5703125" style="1894" customWidth="1"/>
    <col min="7421" max="7421" width="12.7109375" style="1894" customWidth="1"/>
    <col min="7422" max="7669" width="9.140625" style="1894"/>
    <col min="7670" max="7670" width="25" style="1894" customWidth="1"/>
    <col min="7671" max="7671" width="12.5703125" style="1894" customWidth="1"/>
    <col min="7672" max="7672" width="12.7109375" style="1894" customWidth="1"/>
    <col min="7673" max="7673" width="8.7109375" style="1894" customWidth="1"/>
    <col min="7674" max="7674" width="12.5703125" style="1894" customWidth="1"/>
    <col min="7675" max="7675" width="11.85546875" style="1894" customWidth="1"/>
    <col min="7676" max="7676" width="9.5703125" style="1894" customWidth="1"/>
    <col min="7677" max="7677" width="12.7109375" style="1894" customWidth="1"/>
    <col min="7678" max="7925" width="9.140625" style="1894"/>
    <col min="7926" max="7926" width="25" style="1894" customWidth="1"/>
    <col min="7927" max="7927" width="12.5703125" style="1894" customWidth="1"/>
    <col min="7928" max="7928" width="12.7109375" style="1894" customWidth="1"/>
    <col min="7929" max="7929" width="8.7109375" style="1894" customWidth="1"/>
    <col min="7930" max="7930" width="12.5703125" style="1894" customWidth="1"/>
    <col min="7931" max="7931" width="11.85546875" style="1894" customWidth="1"/>
    <col min="7932" max="7932" width="9.5703125" style="1894" customWidth="1"/>
    <col min="7933" max="7933" width="12.7109375" style="1894" customWidth="1"/>
    <col min="7934" max="8181" width="9.140625" style="1894"/>
    <col min="8182" max="8182" width="25" style="1894" customWidth="1"/>
    <col min="8183" max="8183" width="12.5703125" style="1894" customWidth="1"/>
    <col min="8184" max="8184" width="12.7109375" style="1894" customWidth="1"/>
    <col min="8185" max="8185" width="8.7109375" style="1894" customWidth="1"/>
    <col min="8186" max="8186" width="12.5703125" style="1894" customWidth="1"/>
    <col min="8187" max="8187" width="11.85546875" style="1894" customWidth="1"/>
    <col min="8188" max="8188" width="9.5703125" style="1894" customWidth="1"/>
    <col min="8189" max="8189" width="12.7109375" style="1894" customWidth="1"/>
    <col min="8190" max="8437" width="9.140625" style="1894"/>
    <col min="8438" max="8438" width="25" style="1894" customWidth="1"/>
    <col min="8439" max="8439" width="12.5703125" style="1894" customWidth="1"/>
    <col min="8440" max="8440" width="12.7109375" style="1894" customWidth="1"/>
    <col min="8441" max="8441" width="8.7109375" style="1894" customWidth="1"/>
    <col min="8442" max="8442" width="12.5703125" style="1894" customWidth="1"/>
    <col min="8443" max="8443" width="11.85546875" style="1894" customWidth="1"/>
    <col min="8444" max="8444" width="9.5703125" style="1894" customWidth="1"/>
    <col min="8445" max="8445" width="12.7109375" style="1894" customWidth="1"/>
    <col min="8446" max="8693" width="9.140625" style="1894"/>
    <col min="8694" max="8694" width="25" style="1894" customWidth="1"/>
    <col min="8695" max="8695" width="12.5703125" style="1894" customWidth="1"/>
    <col min="8696" max="8696" width="12.7109375" style="1894" customWidth="1"/>
    <col min="8697" max="8697" width="8.7109375" style="1894" customWidth="1"/>
    <col min="8698" max="8698" width="12.5703125" style="1894" customWidth="1"/>
    <col min="8699" max="8699" width="11.85546875" style="1894" customWidth="1"/>
    <col min="8700" max="8700" width="9.5703125" style="1894" customWidth="1"/>
    <col min="8701" max="8701" width="12.7109375" style="1894" customWidth="1"/>
    <col min="8702" max="8949" width="9.140625" style="1894"/>
    <col min="8950" max="8950" width="25" style="1894" customWidth="1"/>
    <col min="8951" max="8951" width="12.5703125" style="1894" customWidth="1"/>
    <col min="8952" max="8952" width="12.7109375" style="1894" customWidth="1"/>
    <col min="8953" max="8953" width="8.7109375" style="1894" customWidth="1"/>
    <col min="8954" max="8954" width="12.5703125" style="1894" customWidth="1"/>
    <col min="8955" max="8955" width="11.85546875" style="1894" customWidth="1"/>
    <col min="8956" max="8956" width="9.5703125" style="1894" customWidth="1"/>
    <col min="8957" max="8957" width="12.7109375" style="1894" customWidth="1"/>
    <col min="8958" max="9205" width="9.140625" style="1894"/>
    <col min="9206" max="9206" width="25" style="1894" customWidth="1"/>
    <col min="9207" max="9207" width="12.5703125" style="1894" customWidth="1"/>
    <col min="9208" max="9208" width="12.7109375" style="1894" customWidth="1"/>
    <col min="9209" max="9209" width="8.7109375" style="1894" customWidth="1"/>
    <col min="9210" max="9210" width="12.5703125" style="1894" customWidth="1"/>
    <col min="9211" max="9211" width="11.85546875" style="1894" customWidth="1"/>
    <col min="9212" max="9212" width="9.5703125" style="1894" customWidth="1"/>
    <col min="9213" max="9213" width="12.7109375" style="1894" customWidth="1"/>
    <col min="9214" max="9461" width="9.140625" style="1894"/>
    <col min="9462" max="9462" width="25" style="1894" customWidth="1"/>
    <col min="9463" max="9463" width="12.5703125" style="1894" customWidth="1"/>
    <col min="9464" max="9464" width="12.7109375" style="1894" customWidth="1"/>
    <col min="9465" max="9465" width="8.7109375" style="1894" customWidth="1"/>
    <col min="9466" max="9466" width="12.5703125" style="1894" customWidth="1"/>
    <col min="9467" max="9467" width="11.85546875" style="1894" customWidth="1"/>
    <col min="9468" max="9468" width="9.5703125" style="1894" customWidth="1"/>
    <col min="9469" max="9469" width="12.7109375" style="1894" customWidth="1"/>
    <col min="9470" max="9717" width="9.140625" style="1894"/>
    <col min="9718" max="9718" width="25" style="1894" customWidth="1"/>
    <col min="9719" max="9719" width="12.5703125" style="1894" customWidth="1"/>
    <col min="9720" max="9720" width="12.7109375" style="1894" customWidth="1"/>
    <col min="9721" max="9721" width="8.7109375" style="1894" customWidth="1"/>
    <col min="9722" max="9722" width="12.5703125" style="1894" customWidth="1"/>
    <col min="9723" max="9723" width="11.85546875" style="1894" customWidth="1"/>
    <col min="9724" max="9724" width="9.5703125" style="1894" customWidth="1"/>
    <col min="9725" max="9725" width="12.7109375" style="1894" customWidth="1"/>
    <col min="9726" max="9973" width="9.140625" style="1894"/>
    <col min="9974" max="9974" width="25" style="1894" customWidth="1"/>
    <col min="9975" max="9975" width="12.5703125" style="1894" customWidth="1"/>
    <col min="9976" max="9976" width="12.7109375" style="1894" customWidth="1"/>
    <col min="9977" max="9977" width="8.7109375" style="1894" customWidth="1"/>
    <col min="9978" max="9978" width="12.5703125" style="1894" customWidth="1"/>
    <col min="9979" max="9979" width="11.85546875" style="1894" customWidth="1"/>
    <col min="9980" max="9980" width="9.5703125" style="1894" customWidth="1"/>
    <col min="9981" max="9981" width="12.7109375" style="1894" customWidth="1"/>
    <col min="9982" max="10229" width="9.140625" style="1894"/>
    <col min="10230" max="10230" width="25" style="1894" customWidth="1"/>
    <col min="10231" max="10231" width="12.5703125" style="1894" customWidth="1"/>
    <col min="10232" max="10232" width="12.7109375" style="1894" customWidth="1"/>
    <col min="10233" max="10233" width="8.7109375" style="1894" customWidth="1"/>
    <col min="10234" max="10234" width="12.5703125" style="1894" customWidth="1"/>
    <col min="10235" max="10235" width="11.85546875" style="1894" customWidth="1"/>
    <col min="10236" max="10236" width="9.5703125" style="1894" customWidth="1"/>
    <col min="10237" max="10237" width="12.7109375" style="1894" customWidth="1"/>
    <col min="10238" max="10485" width="9.140625" style="1894"/>
    <col min="10486" max="10486" width="25" style="1894" customWidth="1"/>
    <col min="10487" max="10487" width="12.5703125" style="1894" customWidth="1"/>
    <col min="10488" max="10488" width="12.7109375" style="1894" customWidth="1"/>
    <col min="10489" max="10489" width="8.7109375" style="1894" customWidth="1"/>
    <col min="10490" max="10490" width="12.5703125" style="1894" customWidth="1"/>
    <col min="10491" max="10491" width="11.85546875" style="1894" customWidth="1"/>
    <col min="10492" max="10492" width="9.5703125" style="1894" customWidth="1"/>
    <col min="10493" max="10493" width="12.7109375" style="1894" customWidth="1"/>
    <col min="10494" max="10741" width="9.140625" style="1894"/>
    <col min="10742" max="10742" width="25" style="1894" customWidth="1"/>
    <col min="10743" max="10743" width="12.5703125" style="1894" customWidth="1"/>
    <col min="10744" max="10744" width="12.7109375" style="1894" customWidth="1"/>
    <col min="10745" max="10745" width="8.7109375" style="1894" customWidth="1"/>
    <col min="10746" max="10746" width="12.5703125" style="1894" customWidth="1"/>
    <col min="10747" max="10747" width="11.85546875" style="1894" customWidth="1"/>
    <col min="10748" max="10748" width="9.5703125" style="1894" customWidth="1"/>
    <col min="10749" max="10749" width="12.7109375" style="1894" customWidth="1"/>
    <col min="10750" max="10997" width="9.140625" style="1894"/>
    <col min="10998" max="10998" width="25" style="1894" customWidth="1"/>
    <col min="10999" max="10999" width="12.5703125" style="1894" customWidth="1"/>
    <col min="11000" max="11000" width="12.7109375" style="1894" customWidth="1"/>
    <col min="11001" max="11001" width="8.7109375" style="1894" customWidth="1"/>
    <col min="11002" max="11002" width="12.5703125" style="1894" customWidth="1"/>
    <col min="11003" max="11003" width="11.85546875" style="1894" customWidth="1"/>
    <col min="11004" max="11004" width="9.5703125" style="1894" customWidth="1"/>
    <col min="11005" max="11005" width="12.7109375" style="1894" customWidth="1"/>
    <col min="11006" max="11253" width="9.140625" style="1894"/>
    <col min="11254" max="11254" width="25" style="1894" customWidth="1"/>
    <col min="11255" max="11255" width="12.5703125" style="1894" customWidth="1"/>
    <col min="11256" max="11256" width="12.7109375" style="1894" customWidth="1"/>
    <col min="11257" max="11257" width="8.7109375" style="1894" customWidth="1"/>
    <col min="11258" max="11258" width="12.5703125" style="1894" customWidth="1"/>
    <col min="11259" max="11259" width="11.85546875" style="1894" customWidth="1"/>
    <col min="11260" max="11260" width="9.5703125" style="1894" customWidth="1"/>
    <col min="11261" max="11261" width="12.7109375" style="1894" customWidth="1"/>
    <col min="11262" max="11509" width="9.140625" style="1894"/>
    <col min="11510" max="11510" width="25" style="1894" customWidth="1"/>
    <col min="11511" max="11511" width="12.5703125" style="1894" customWidth="1"/>
    <col min="11512" max="11512" width="12.7109375" style="1894" customWidth="1"/>
    <col min="11513" max="11513" width="8.7109375" style="1894" customWidth="1"/>
    <col min="11514" max="11514" width="12.5703125" style="1894" customWidth="1"/>
    <col min="11515" max="11515" width="11.85546875" style="1894" customWidth="1"/>
    <col min="11516" max="11516" width="9.5703125" style="1894" customWidth="1"/>
    <col min="11517" max="11517" width="12.7109375" style="1894" customWidth="1"/>
    <col min="11518" max="11765" width="9.140625" style="1894"/>
    <col min="11766" max="11766" width="25" style="1894" customWidth="1"/>
    <col min="11767" max="11767" width="12.5703125" style="1894" customWidth="1"/>
    <col min="11768" max="11768" width="12.7109375" style="1894" customWidth="1"/>
    <col min="11769" max="11769" width="8.7109375" style="1894" customWidth="1"/>
    <col min="11770" max="11770" width="12.5703125" style="1894" customWidth="1"/>
    <col min="11771" max="11771" width="11.85546875" style="1894" customWidth="1"/>
    <col min="11772" max="11772" width="9.5703125" style="1894" customWidth="1"/>
    <col min="11773" max="11773" width="12.7109375" style="1894" customWidth="1"/>
    <col min="11774" max="12021" width="9.140625" style="1894"/>
    <col min="12022" max="12022" width="25" style="1894" customWidth="1"/>
    <col min="12023" max="12023" width="12.5703125" style="1894" customWidth="1"/>
    <col min="12024" max="12024" width="12.7109375" style="1894" customWidth="1"/>
    <col min="12025" max="12025" width="8.7109375" style="1894" customWidth="1"/>
    <col min="12026" max="12026" width="12.5703125" style="1894" customWidth="1"/>
    <col min="12027" max="12027" width="11.85546875" style="1894" customWidth="1"/>
    <col min="12028" max="12028" width="9.5703125" style="1894" customWidth="1"/>
    <col min="12029" max="12029" width="12.7109375" style="1894" customWidth="1"/>
    <col min="12030" max="12277" width="9.140625" style="1894"/>
    <col min="12278" max="12278" width="25" style="1894" customWidth="1"/>
    <col min="12279" max="12279" width="12.5703125" style="1894" customWidth="1"/>
    <col min="12280" max="12280" width="12.7109375" style="1894" customWidth="1"/>
    <col min="12281" max="12281" width="8.7109375" style="1894" customWidth="1"/>
    <col min="12282" max="12282" width="12.5703125" style="1894" customWidth="1"/>
    <col min="12283" max="12283" width="11.85546875" style="1894" customWidth="1"/>
    <col min="12284" max="12284" width="9.5703125" style="1894" customWidth="1"/>
    <col min="12285" max="12285" width="12.7109375" style="1894" customWidth="1"/>
    <col min="12286" max="12533" width="9.140625" style="1894"/>
    <col min="12534" max="12534" width="25" style="1894" customWidth="1"/>
    <col min="12535" max="12535" width="12.5703125" style="1894" customWidth="1"/>
    <col min="12536" max="12536" width="12.7109375" style="1894" customWidth="1"/>
    <col min="12537" max="12537" width="8.7109375" style="1894" customWidth="1"/>
    <col min="12538" max="12538" width="12.5703125" style="1894" customWidth="1"/>
    <col min="12539" max="12539" width="11.85546875" style="1894" customWidth="1"/>
    <col min="12540" max="12540" width="9.5703125" style="1894" customWidth="1"/>
    <col min="12541" max="12541" width="12.7109375" style="1894" customWidth="1"/>
    <col min="12542" max="12789" width="9.140625" style="1894"/>
    <col min="12790" max="12790" width="25" style="1894" customWidth="1"/>
    <col min="12791" max="12791" width="12.5703125" style="1894" customWidth="1"/>
    <col min="12792" max="12792" width="12.7109375" style="1894" customWidth="1"/>
    <col min="12793" max="12793" width="8.7109375" style="1894" customWidth="1"/>
    <col min="12794" max="12794" width="12.5703125" style="1894" customWidth="1"/>
    <col min="12795" max="12795" width="11.85546875" style="1894" customWidth="1"/>
    <col min="12796" max="12796" width="9.5703125" style="1894" customWidth="1"/>
    <col min="12797" max="12797" width="12.7109375" style="1894" customWidth="1"/>
    <col min="12798" max="13045" width="9.140625" style="1894"/>
    <col min="13046" max="13046" width="25" style="1894" customWidth="1"/>
    <col min="13047" max="13047" width="12.5703125" style="1894" customWidth="1"/>
    <col min="13048" max="13048" width="12.7109375" style="1894" customWidth="1"/>
    <col min="13049" max="13049" width="8.7109375" style="1894" customWidth="1"/>
    <col min="13050" max="13050" width="12.5703125" style="1894" customWidth="1"/>
    <col min="13051" max="13051" width="11.85546875" style="1894" customWidth="1"/>
    <col min="13052" max="13052" width="9.5703125" style="1894" customWidth="1"/>
    <col min="13053" max="13053" width="12.7109375" style="1894" customWidth="1"/>
    <col min="13054" max="13301" width="9.140625" style="1894"/>
    <col min="13302" max="13302" width="25" style="1894" customWidth="1"/>
    <col min="13303" max="13303" width="12.5703125" style="1894" customWidth="1"/>
    <col min="13304" max="13304" width="12.7109375" style="1894" customWidth="1"/>
    <col min="13305" max="13305" width="8.7109375" style="1894" customWidth="1"/>
    <col min="13306" max="13306" width="12.5703125" style="1894" customWidth="1"/>
    <col min="13307" max="13307" width="11.85546875" style="1894" customWidth="1"/>
    <col min="13308" max="13308" width="9.5703125" style="1894" customWidth="1"/>
    <col min="13309" max="13309" width="12.7109375" style="1894" customWidth="1"/>
    <col min="13310" max="13557" width="9.140625" style="1894"/>
    <col min="13558" max="13558" width="25" style="1894" customWidth="1"/>
    <col min="13559" max="13559" width="12.5703125" style="1894" customWidth="1"/>
    <col min="13560" max="13560" width="12.7109375" style="1894" customWidth="1"/>
    <col min="13561" max="13561" width="8.7109375" style="1894" customWidth="1"/>
    <col min="13562" max="13562" width="12.5703125" style="1894" customWidth="1"/>
    <col min="13563" max="13563" width="11.85546875" style="1894" customWidth="1"/>
    <col min="13564" max="13564" width="9.5703125" style="1894" customWidth="1"/>
    <col min="13565" max="13565" width="12.7109375" style="1894" customWidth="1"/>
    <col min="13566" max="13813" width="9.140625" style="1894"/>
    <col min="13814" max="13814" width="25" style="1894" customWidth="1"/>
    <col min="13815" max="13815" width="12.5703125" style="1894" customWidth="1"/>
    <col min="13816" max="13816" width="12.7109375" style="1894" customWidth="1"/>
    <col min="13817" max="13817" width="8.7109375" style="1894" customWidth="1"/>
    <col min="13818" max="13818" width="12.5703125" style="1894" customWidth="1"/>
    <col min="13819" max="13819" width="11.85546875" style="1894" customWidth="1"/>
    <col min="13820" max="13820" width="9.5703125" style="1894" customWidth="1"/>
    <col min="13821" max="13821" width="12.7109375" style="1894" customWidth="1"/>
    <col min="13822" max="14069" width="9.140625" style="1894"/>
    <col min="14070" max="14070" width="25" style="1894" customWidth="1"/>
    <col min="14071" max="14071" width="12.5703125" style="1894" customWidth="1"/>
    <col min="14072" max="14072" width="12.7109375" style="1894" customWidth="1"/>
    <col min="14073" max="14073" width="8.7109375" style="1894" customWidth="1"/>
    <col min="14074" max="14074" width="12.5703125" style="1894" customWidth="1"/>
    <col min="14075" max="14075" width="11.85546875" style="1894" customWidth="1"/>
    <col min="14076" max="14076" width="9.5703125" style="1894" customWidth="1"/>
    <col min="14077" max="14077" width="12.7109375" style="1894" customWidth="1"/>
    <col min="14078" max="14325" width="9.140625" style="1894"/>
    <col min="14326" max="14326" width="25" style="1894" customWidth="1"/>
    <col min="14327" max="14327" width="12.5703125" style="1894" customWidth="1"/>
    <col min="14328" max="14328" width="12.7109375" style="1894" customWidth="1"/>
    <col min="14329" max="14329" width="8.7109375" style="1894" customWidth="1"/>
    <col min="14330" max="14330" width="12.5703125" style="1894" customWidth="1"/>
    <col min="14331" max="14331" width="11.85546875" style="1894" customWidth="1"/>
    <col min="14332" max="14332" width="9.5703125" style="1894" customWidth="1"/>
    <col min="14333" max="14333" width="12.7109375" style="1894" customWidth="1"/>
    <col min="14334" max="14581" width="9.140625" style="1894"/>
    <col min="14582" max="14582" width="25" style="1894" customWidth="1"/>
    <col min="14583" max="14583" width="12.5703125" style="1894" customWidth="1"/>
    <col min="14584" max="14584" width="12.7109375" style="1894" customWidth="1"/>
    <col min="14585" max="14585" width="8.7109375" style="1894" customWidth="1"/>
    <col min="14586" max="14586" width="12.5703125" style="1894" customWidth="1"/>
    <col min="14587" max="14587" width="11.85546875" style="1894" customWidth="1"/>
    <col min="14588" max="14588" width="9.5703125" style="1894" customWidth="1"/>
    <col min="14589" max="14589" width="12.7109375" style="1894" customWidth="1"/>
    <col min="14590" max="14837" width="9.140625" style="1894"/>
    <col min="14838" max="14838" width="25" style="1894" customWidth="1"/>
    <col min="14839" max="14839" width="12.5703125" style="1894" customWidth="1"/>
    <col min="14840" max="14840" width="12.7109375" style="1894" customWidth="1"/>
    <col min="14841" max="14841" width="8.7109375" style="1894" customWidth="1"/>
    <col min="14842" max="14842" width="12.5703125" style="1894" customWidth="1"/>
    <col min="14843" max="14843" width="11.85546875" style="1894" customWidth="1"/>
    <col min="14844" max="14844" width="9.5703125" style="1894" customWidth="1"/>
    <col min="14845" max="14845" width="12.7109375" style="1894" customWidth="1"/>
    <col min="14846" max="15093" width="9.140625" style="1894"/>
    <col min="15094" max="15094" width="25" style="1894" customWidth="1"/>
    <col min="15095" max="15095" width="12.5703125" style="1894" customWidth="1"/>
    <col min="15096" max="15096" width="12.7109375" style="1894" customWidth="1"/>
    <col min="15097" max="15097" width="8.7109375" style="1894" customWidth="1"/>
    <col min="15098" max="15098" width="12.5703125" style="1894" customWidth="1"/>
    <col min="15099" max="15099" width="11.85546875" style="1894" customWidth="1"/>
    <col min="15100" max="15100" width="9.5703125" style="1894" customWidth="1"/>
    <col min="15101" max="15101" width="12.7109375" style="1894" customWidth="1"/>
    <col min="15102" max="15349" width="9.140625" style="1894"/>
    <col min="15350" max="15350" width="25" style="1894" customWidth="1"/>
    <col min="15351" max="15351" width="12.5703125" style="1894" customWidth="1"/>
    <col min="15352" max="15352" width="12.7109375" style="1894" customWidth="1"/>
    <col min="15353" max="15353" width="8.7109375" style="1894" customWidth="1"/>
    <col min="15354" max="15354" width="12.5703125" style="1894" customWidth="1"/>
    <col min="15355" max="15355" width="11.85546875" style="1894" customWidth="1"/>
    <col min="15356" max="15356" width="9.5703125" style="1894" customWidth="1"/>
    <col min="15357" max="15357" width="12.7109375" style="1894" customWidth="1"/>
    <col min="15358" max="15605" width="9.140625" style="1894"/>
    <col min="15606" max="15606" width="25" style="1894" customWidth="1"/>
    <col min="15607" max="15607" width="12.5703125" style="1894" customWidth="1"/>
    <col min="15608" max="15608" width="12.7109375" style="1894" customWidth="1"/>
    <col min="15609" max="15609" width="8.7109375" style="1894" customWidth="1"/>
    <col min="15610" max="15610" width="12.5703125" style="1894" customWidth="1"/>
    <col min="15611" max="15611" width="11.85546875" style="1894" customWidth="1"/>
    <col min="15612" max="15612" width="9.5703125" style="1894" customWidth="1"/>
    <col min="15613" max="15613" width="12.7109375" style="1894" customWidth="1"/>
    <col min="15614" max="15861" width="9.140625" style="1894"/>
    <col min="15862" max="15862" width="25" style="1894" customWidth="1"/>
    <col min="15863" max="15863" width="12.5703125" style="1894" customWidth="1"/>
    <col min="15864" max="15864" width="12.7109375" style="1894" customWidth="1"/>
    <col min="15865" max="15865" width="8.7109375" style="1894" customWidth="1"/>
    <col min="15866" max="15866" width="12.5703125" style="1894" customWidth="1"/>
    <col min="15867" max="15867" width="11.85546875" style="1894" customWidth="1"/>
    <col min="15868" max="15868" width="9.5703125" style="1894" customWidth="1"/>
    <col min="15869" max="15869" width="12.7109375" style="1894" customWidth="1"/>
    <col min="15870" max="16117" width="9.140625" style="1894"/>
    <col min="16118" max="16118" width="25" style="1894" customWidth="1"/>
    <col min="16119" max="16119" width="12.5703125" style="1894" customWidth="1"/>
    <col min="16120" max="16120" width="12.7109375" style="1894" customWidth="1"/>
    <col min="16121" max="16121" width="8.7109375" style="1894" customWidth="1"/>
    <col min="16122" max="16122" width="12.5703125" style="1894" customWidth="1"/>
    <col min="16123" max="16123" width="11.85546875" style="1894" customWidth="1"/>
    <col min="16124" max="16124" width="9.5703125" style="1894" customWidth="1"/>
    <col min="16125" max="16125" width="12.7109375" style="1894" customWidth="1"/>
    <col min="16126" max="16384" width="9.140625" style="1894"/>
  </cols>
  <sheetData>
    <row r="1" spans="1:15" ht="15" customHeight="1" x14ac:dyDescent="0.2">
      <c r="A1" s="2027" t="s">
        <v>1926</v>
      </c>
    </row>
    <row r="2" spans="1:15" ht="15" customHeight="1" x14ac:dyDescent="0.2">
      <c r="A2" s="2369" t="s">
        <v>1798</v>
      </c>
      <c r="B2" s="2369"/>
      <c r="C2" s="2369"/>
      <c r="D2" s="2369"/>
      <c r="E2" s="2369"/>
      <c r="F2" s="2369"/>
      <c r="G2" s="2369"/>
    </row>
    <row r="3" spans="1:15" s="1908" customFormat="1" ht="25.5" customHeight="1" x14ac:dyDescent="0.2">
      <c r="A3" s="2370" t="s">
        <v>1797</v>
      </c>
      <c r="B3" s="2370"/>
      <c r="C3" s="2370"/>
      <c r="D3" s="2370"/>
      <c r="E3" s="2370"/>
      <c r="F3" s="2370"/>
      <c r="G3" s="2370"/>
    </row>
    <row r="4" spans="1:15" ht="12.95" customHeight="1" x14ac:dyDescent="0.25">
      <c r="A4" s="895">
        <v>2020</v>
      </c>
      <c r="B4" s="1870"/>
      <c r="C4" s="1870"/>
      <c r="D4" s="1870"/>
      <c r="E4" s="1870"/>
      <c r="F4" s="2373" t="s">
        <v>1796</v>
      </c>
      <c r="G4" s="2373"/>
    </row>
    <row r="5" spans="1:15" s="1" customFormat="1" ht="14.1" customHeight="1" x14ac:dyDescent="0.25">
      <c r="A5" s="2012" t="s">
        <v>1795</v>
      </c>
      <c r="B5" s="2315" t="s">
        <v>1794</v>
      </c>
      <c r="C5" s="2315"/>
      <c r="D5" s="2315"/>
      <c r="E5" s="2374" t="s">
        <v>1793</v>
      </c>
      <c r="F5" s="2374"/>
      <c r="G5" s="2374"/>
    </row>
    <row r="6" spans="1:15" s="1" customFormat="1" ht="23.25" customHeight="1" x14ac:dyDescent="0.25">
      <c r="A6" s="2007"/>
      <c r="B6" s="2315"/>
      <c r="C6" s="2315"/>
      <c r="D6" s="2315"/>
      <c r="E6" s="2315" t="s">
        <v>1792</v>
      </c>
      <c r="F6" s="2315"/>
      <c r="G6" s="2315"/>
    </row>
    <row r="7" spans="1:15" s="1" customFormat="1" ht="14.1" customHeight="1" x14ac:dyDescent="0.25">
      <c r="A7" s="2007"/>
      <c r="B7" s="2003"/>
      <c r="C7" s="2319" t="s">
        <v>1791</v>
      </c>
      <c r="D7" s="2003"/>
      <c r="E7" s="2003"/>
      <c r="F7" s="2319" t="s">
        <v>1791</v>
      </c>
      <c r="G7" s="2003"/>
    </row>
    <row r="8" spans="1:15" s="1" customFormat="1" ht="14.1" customHeight="1" x14ac:dyDescent="0.25">
      <c r="A8" s="2007"/>
      <c r="B8" s="2013" t="s">
        <v>0</v>
      </c>
      <c r="C8" s="2320"/>
      <c r="D8" s="2013" t="s">
        <v>21</v>
      </c>
      <c r="E8" s="2013" t="s">
        <v>0</v>
      </c>
      <c r="F8" s="2320"/>
      <c r="G8" s="2013" t="s">
        <v>21</v>
      </c>
    </row>
    <row r="9" spans="1:15" s="1" customFormat="1" ht="14.1" customHeight="1" x14ac:dyDescent="0.25">
      <c r="A9" s="2005" t="s">
        <v>752</v>
      </c>
      <c r="B9" s="2006"/>
      <c r="C9" s="2320"/>
      <c r="D9" s="2006"/>
      <c r="E9" s="2006"/>
      <c r="F9" s="2320"/>
      <c r="G9" s="2006"/>
    </row>
    <row r="10" spans="1:15" s="1" customFormat="1" ht="12.95" customHeight="1" x14ac:dyDescent="0.25">
      <c r="A10" s="888"/>
      <c r="B10" s="888"/>
      <c r="C10" s="888"/>
      <c r="D10" s="888"/>
      <c r="E10" s="888"/>
      <c r="F10" s="888"/>
      <c r="G10" s="888"/>
    </row>
    <row r="11" spans="1:15" s="8" customFormat="1" ht="12.95" customHeight="1" x14ac:dyDescent="0.25">
      <c r="A11" s="1907" t="s">
        <v>390</v>
      </c>
      <c r="B11" s="1906">
        <v>8872062.9179999996</v>
      </c>
      <c r="C11" s="1906">
        <v>470475.38000000006</v>
      </c>
      <c r="D11" s="1905">
        <v>5.3</v>
      </c>
      <c r="E11" s="1906">
        <v>6209802.1950000003</v>
      </c>
      <c r="F11" s="1906">
        <v>385558.30200000003</v>
      </c>
      <c r="G11" s="1905">
        <v>6.21</v>
      </c>
      <c r="I11" s="1903"/>
      <c r="J11" s="1903"/>
      <c r="K11" s="1875"/>
      <c r="L11" s="1902"/>
      <c r="M11" s="1875"/>
      <c r="N11" s="1875"/>
      <c r="O11" s="1900"/>
    </row>
    <row r="12" spans="1:15" s="8" customFormat="1" ht="12.95" customHeight="1" x14ac:dyDescent="0.25">
      <c r="A12" s="890"/>
      <c r="B12" s="1875"/>
      <c r="C12" s="1875"/>
      <c r="D12" s="1900"/>
      <c r="E12" s="1875"/>
      <c r="F12" s="1875"/>
      <c r="G12" s="1900"/>
      <c r="I12" s="1903"/>
      <c r="J12" s="1875"/>
      <c r="K12" s="1875"/>
      <c r="L12" s="1902"/>
      <c r="M12" s="1875"/>
      <c r="N12" s="1875"/>
      <c r="O12" s="1900"/>
    </row>
    <row r="13" spans="1:15" s="8" customFormat="1" ht="12.95" customHeight="1" x14ac:dyDescent="0.25">
      <c r="A13" s="890" t="s">
        <v>899</v>
      </c>
      <c r="B13" s="1875">
        <v>8464975.4330000002</v>
      </c>
      <c r="C13" s="1875">
        <v>454213.00400000002</v>
      </c>
      <c r="D13" s="1900">
        <v>5.37</v>
      </c>
      <c r="E13" s="1875">
        <v>5945518.2510000002</v>
      </c>
      <c r="F13" s="1875">
        <v>372081.89800000004</v>
      </c>
      <c r="G13" s="1900">
        <v>6.26</v>
      </c>
      <c r="I13" s="1903"/>
      <c r="J13" s="1875"/>
      <c r="K13" s="1875"/>
      <c r="L13" s="1902"/>
      <c r="M13" s="1875"/>
      <c r="N13" s="1901"/>
      <c r="O13" s="1900"/>
    </row>
    <row r="14" spans="1:15" s="1" customFormat="1" ht="12.95" customHeight="1" x14ac:dyDescent="0.25">
      <c r="A14" s="888"/>
      <c r="B14" s="1875"/>
      <c r="C14" s="1875"/>
      <c r="D14" s="1900"/>
      <c r="E14" s="1866"/>
      <c r="F14" s="1866"/>
      <c r="G14" s="1900"/>
      <c r="I14" s="1903"/>
      <c r="J14" s="1875"/>
      <c r="K14" s="1875"/>
      <c r="L14" s="1902"/>
      <c r="M14" s="1866"/>
      <c r="N14" s="1901"/>
      <c r="O14" s="1900"/>
    </row>
    <row r="15" spans="1:15" s="1" customFormat="1" ht="12.95" customHeight="1" x14ac:dyDescent="0.25">
      <c r="A15" s="888" t="s">
        <v>943</v>
      </c>
      <c r="B15" s="1866">
        <v>2661155.3470000001</v>
      </c>
      <c r="C15" s="1866">
        <v>119952.15399999999</v>
      </c>
      <c r="D15" s="1904">
        <v>4.51</v>
      </c>
      <c r="E15" s="1866">
        <v>1780930.629</v>
      </c>
      <c r="F15" s="1866">
        <v>97788.78</v>
      </c>
      <c r="G15" s="1900">
        <v>5.49</v>
      </c>
      <c r="I15" s="1903"/>
      <c r="J15" s="1903"/>
      <c r="K15" s="1875"/>
      <c r="L15" s="1902"/>
      <c r="M15" s="1866"/>
      <c r="N15" s="1901"/>
      <c r="O15" s="1904"/>
    </row>
    <row r="16" spans="1:15" s="1" customFormat="1" ht="12.95" customHeight="1" x14ac:dyDescent="0.25">
      <c r="A16" s="888" t="s">
        <v>934</v>
      </c>
      <c r="B16" s="1866">
        <v>1920537.9240000001</v>
      </c>
      <c r="C16" s="1866">
        <v>111654.493</v>
      </c>
      <c r="D16" s="1904">
        <v>5.81</v>
      </c>
      <c r="E16" s="1866">
        <v>1305781.68</v>
      </c>
      <c r="F16" s="1866">
        <v>85490.816999999995</v>
      </c>
      <c r="G16" s="1900">
        <v>6.55</v>
      </c>
      <c r="I16" s="1903"/>
      <c r="J16" s="1903"/>
      <c r="K16" s="1875"/>
      <c r="L16" s="1902"/>
      <c r="M16" s="1866"/>
      <c r="N16" s="1901"/>
      <c r="O16" s="1904"/>
    </row>
    <row r="17" spans="1:15" s="1" customFormat="1" ht="12.95" customHeight="1" x14ac:dyDescent="0.25">
      <c r="A17" s="888" t="s">
        <v>1219</v>
      </c>
      <c r="B17" s="1866">
        <v>2448966.1749999998</v>
      </c>
      <c r="C17" s="1866">
        <v>143990.72399999999</v>
      </c>
      <c r="D17" s="1904">
        <v>5.88</v>
      </c>
      <c r="E17" s="1866">
        <v>1803717.8</v>
      </c>
      <c r="F17" s="1866">
        <v>127174.216</v>
      </c>
      <c r="G17" s="1900">
        <v>7.05</v>
      </c>
      <c r="I17" s="1903"/>
      <c r="J17" s="1903"/>
      <c r="K17" s="1875"/>
      <c r="L17" s="1902"/>
      <c r="M17" s="1866"/>
      <c r="N17" s="1901"/>
      <c r="O17" s="1904"/>
    </row>
    <row r="18" spans="1:15" s="1" customFormat="1" ht="12.95" customHeight="1" x14ac:dyDescent="0.25">
      <c r="A18" s="888" t="s">
        <v>924</v>
      </c>
      <c r="B18" s="1866">
        <v>826223.09900000005</v>
      </c>
      <c r="C18" s="1866">
        <v>51619.27</v>
      </c>
      <c r="D18" s="1904">
        <v>6.25</v>
      </c>
      <c r="E18" s="1866">
        <v>592871.63699999999</v>
      </c>
      <c r="F18" s="1866">
        <v>38151.739000000001</v>
      </c>
      <c r="G18" s="1900">
        <v>6.44</v>
      </c>
      <c r="I18" s="1903"/>
      <c r="J18" s="1903"/>
      <c r="K18" s="1875"/>
      <c r="L18" s="1902"/>
      <c r="M18" s="1866"/>
      <c r="N18" s="1901"/>
      <c r="O18" s="1904"/>
    </row>
    <row r="19" spans="1:15" s="1" customFormat="1" ht="12.95" customHeight="1" x14ac:dyDescent="0.25">
      <c r="A19" s="888" t="s">
        <v>918</v>
      </c>
      <c r="B19" s="1866">
        <v>608092.88800000004</v>
      </c>
      <c r="C19" s="1866">
        <v>26996.363000000001</v>
      </c>
      <c r="D19" s="1904">
        <v>4.4400000000000004</v>
      </c>
      <c r="E19" s="1866">
        <v>462216.505</v>
      </c>
      <c r="F19" s="1866">
        <v>23476.346000000001</v>
      </c>
      <c r="G19" s="1900">
        <v>5.08</v>
      </c>
      <c r="I19" s="1903"/>
      <c r="J19" s="1903"/>
      <c r="K19" s="1875"/>
      <c r="L19" s="1902"/>
      <c r="M19" s="1866"/>
      <c r="N19" s="1901"/>
      <c r="O19" s="1904"/>
    </row>
    <row r="20" spans="1:15" s="1" customFormat="1" ht="12.95" customHeight="1" x14ac:dyDescent="0.25">
      <c r="A20" s="888"/>
      <c r="B20" s="1866"/>
      <c r="C20" s="1866"/>
      <c r="D20" s="1900"/>
      <c r="E20" s="1866"/>
      <c r="F20" s="1866"/>
      <c r="G20" s="1900"/>
      <c r="I20" s="1903"/>
      <c r="J20" s="1903"/>
      <c r="K20" s="1875"/>
      <c r="L20" s="1902"/>
      <c r="M20" s="1866"/>
      <c r="N20" s="1901"/>
      <c r="O20" s="1900"/>
    </row>
    <row r="21" spans="1:15" s="8" customFormat="1" ht="12.95" customHeight="1" x14ac:dyDescent="0.25">
      <c r="A21" s="890" t="s">
        <v>952</v>
      </c>
      <c r="B21" s="1875">
        <v>220384.82699999999</v>
      </c>
      <c r="C21" s="1875">
        <v>9350.8459999999995</v>
      </c>
      <c r="D21" s="1900">
        <v>4.24</v>
      </c>
      <c r="E21" s="1875">
        <v>128448.425</v>
      </c>
      <c r="F21" s="1875">
        <v>7012.0159999999996</v>
      </c>
      <c r="G21" s="1900">
        <v>5.46</v>
      </c>
      <c r="I21" s="1903"/>
      <c r="J21" s="1903"/>
      <c r="K21" s="1875"/>
      <c r="L21" s="1902"/>
      <c r="M21" s="1875"/>
      <c r="N21" s="1901"/>
      <c r="O21" s="1900"/>
    </row>
    <row r="22" spans="1:15" s="8" customFormat="1" ht="12.95" customHeight="1" x14ac:dyDescent="0.25">
      <c r="A22" s="890"/>
      <c r="G22" s="1900"/>
      <c r="I22" s="1903"/>
      <c r="J22" s="1903"/>
      <c r="K22" s="1875"/>
      <c r="L22" s="1902"/>
      <c r="M22" s="1875"/>
      <c r="N22" s="1901"/>
      <c r="O22" s="1900"/>
    </row>
    <row r="23" spans="1:15" s="8" customFormat="1" ht="12.95" customHeight="1" x14ac:dyDescent="0.25">
      <c r="A23" s="890" t="s">
        <v>871</v>
      </c>
      <c r="B23" s="1875">
        <v>186702.658</v>
      </c>
      <c r="C23" s="1875">
        <v>6911.53</v>
      </c>
      <c r="D23" s="1900">
        <v>3.7</v>
      </c>
      <c r="E23" s="1875">
        <v>135835.519</v>
      </c>
      <c r="F23" s="1875">
        <v>6464.3879999999999</v>
      </c>
      <c r="G23" s="1900">
        <v>4.76</v>
      </c>
      <c r="I23" s="1903"/>
      <c r="J23" s="1903"/>
      <c r="K23" s="1875"/>
      <c r="L23" s="1902"/>
      <c r="M23" s="1875"/>
      <c r="N23" s="1901"/>
      <c r="O23" s="1900"/>
    </row>
    <row r="24" spans="1:15" ht="6.95" customHeight="1" thickBot="1" x14ac:dyDescent="0.25">
      <c r="A24" s="1899"/>
      <c r="B24" s="1898"/>
      <c r="C24" s="1898"/>
      <c r="D24" s="1897"/>
      <c r="E24" s="1896"/>
      <c r="F24" s="1896"/>
      <c r="G24" s="1896"/>
    </row>
    <row r="25" spans="1:15" ht="7.5" customHeight="1" thickTop="1" x14ac:dyDescent="0.2"/>
    <row r="26" spans="1:15" ht="12" customHeight="1" x14ac:dyDescent="0.2">
      <c r="A26" s="1895"/>
    </row>
  </sheetData>
  <mergeCells count="8">
    <mergeCell ref="C7:C9"/>
    <mergeCell ref="F7:F9"/>
    <mergeCell ref="A2:G2"/>
    <mergeCell ref="A3:G3"/>
    <mergeCell ref="F4:G4"/>
    <mergeCell ref="B5:D6"/>
    <mergeCell ref="E5:G5"/>
    <mergeCell ref="E6:G6"/>
  </mergeCells>
  <hyperlinks>
    <hyperlink ref="A1" location="Índice!A1" display="Voltar ao índice" xr:uid="{A7C5AC0C-7998-437E-AE38-DCBA7F784FF0}"/>
  </hyperlinks>
  <pageMargins left="0.78740157480314965" right="0.78740157480314965" top="1.1811023622047243" bottom="0.78740157480314965" header="0" footer="0"/>
  <pageSetup paperSize="9" scale="91" orientation="portrait" verticalDpi="300" r:id="rId1"/>
  <headerFooter alignWithMargins="0"/>
  <drawing r:id="rId2"/>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17D7BE-D003-4847-8FC4-CE843FFD45C3}">
  <dimension ref="A1:H32"/>
  <sheetViews>
    <sheetView workbookViewId="0">
      <selection activeCell="A2" sqref="A2:G2"/>
    </sheetView>
  </sheetViews>
  <sheetFormatPr defaultRowHeight="12.75" x14ac:dyDescent="0.2"/>
  <cols>
    <col min="1" max="1" width="25.42578125" customWidth="1"/>
    <col min="2" max="2" width="11.5703125" customWidth="1"/>
    <col min="3" max="3" width="14.5703125" customWidth="1"/>
    <col min="4" max="4" width="8.7109375" customWidth="1"/>
    <col min="5" max="5" width="11.5703125" customWidth="1"/>
    <col min="6" max="6" width="14.5703125" customWidth="1"/>
    <col min="7" max="7" width="8.7109375" customWidth="1"/>
  </cols>
  <sheetData>
    <row r="1" spans="1:8" ht="15" customHeight="1" x14ac:dyDescent="0.2">
      <c r="A1" s="2027" t="s">
        <v>1926</v>
      </c>
      <c r="B1" s="199"/>
      <c r="C1" s="199"/>
      <c r="D1" s="199"/>
      <c r="E1" s="199"/>
      <c r="F1" s="199"/>
      <c r="G1" s="199"/>
      <c r="H1" s="199"/>
    </row>
    <row r="2" spans="1:8" ht="15" customHeight="1" x14ac:dyDescent="0.2">
      <c r="A2" s="2375" t="s">
        <v>1798</v>
      </c>
      <c r="B2" s="2375"/>
      <c r="C2" s="2375"/>
      <c r="D2" s="2375"/>
      <c r="E2" s="2375"/>
      <c r="F2" s="2375"/>
      <c r="G2" s="2375"/>
      <c r="H2" s="199"/>
    </row>
    <row r="3" spans="1:8" ht="25.5" customHeight="1" x14ac:dyDescent="0.2">
      <c r="A3" s="2370" t="s">
        <v>1804</v>
      </c>
      <c r="B3" s="2370"/>
      <c r="C3" s="2370"/>
      <c r="D3" s="2370"/>
      <c r="E3" s="2370"/>
      <c r="F3" s="2370"/>
      <c r="G3" s="2370"/>
      <c r="H3" s="199"/>
    </row>
    <row r="4" spans="1:8" ht="13.5" x14ac:dyDescent="0.25">
      <c r="A4" s="886">
        <v>2020</v>
      </c>
      <c r="B4" s="1915"/>
      <c r="C4" s="1915"/>
      <c r="D4" s="1920"/>
      <c r="E4" s="1917"/>
      <c r="F4" s="2376" t="s">
        <v>1796</v>
      </c>
      <c r="G4" s="2376"/>
      <c r="H4" s="199"/>
    </row>
    <row r="5" spans="1:8" ht="13.5" customHeight="1" x14ac:dyDescent="0.25">
      <c r="A5" s="2012" t="s">
        <v>1795</v>
      </c>
      <c r="B5" s="2014" t="s">
        <v>1793</v>
      </c>
      <c r="C5" s="2015"/>
      <c r="D5" s="2015"/>
      <c r="E5" s="2315" t="s">
        <v>1803</v>
      </c>
      <c r="F5" s="2315"/>
      <c r="G5" s="2315"/>
      <c r="H5" s="199"/>
    </row>
    <row r="6" spans="1:8" ht="23.25" customHeight="1" x14ac:dyDescent="0.25">
      <c r="A6" s="2007"/>
      <c r="B6" s="2014" t="s">
        <v>1802</v>
      </c>
      <c r="C6" s="2015"/>
      <c r="D6" s="2015"/>
      <c r="E6" s="2315"/>
      <c r="F6" s="2315"/>
      <c r="G6" s="2315"/>
      <c r="H6" s="199"/>
    </row>
    <row r="7" spans="1:8" ht="13.5" customHeight="1" x14ac:dyDescent="0.25">
      <c r="A7" s="2007"/>
      <c r="B7" s="2003"/>
      <c r="C7" s="2319" t="s">
        <v>1791</v>
      </c>
      <c r="D7" s="2003"/>
      <c r="E7" s="2003"/>
      <c r="F7" s="2319" t="s">
        <v>1791</v>
      </c>
      <c r="G7" s="2003"/>
      <c r="H7" s="199"/>
    </row>
    <row r="8" spans="1:8" ht="13.5" customHeight="1" x14ac:dyDescent="0.25">
      <c r="A8" s="2007"/>
      <c r="B8" s="2013" t="s">
        <v>0</v>
      </c>
      <c r="C8" s="2320"/>
      <c r="D8" s="2013" t="s">
        <v>21</v>
      </c>
      <c r="E8" s="2013" t="s">
        <v>0</v>
      </c>
      <c r="F8" s="2320"/>
      <c r="G8" s="2013" t="s">
        <v>21</v>
      </c>
      <c r="H8" s="199"/>
    </row>
    <row r="9" spans="1:8" ht="13.5" customHeight="1" x14ac:dyDescent="0.25">
      <c r="A9" s="2005" t="s">
        <v>752</v>
      </c>
      <c r="B9" s="2006"/>
      <c r="C9" s="2320"/>
      <c r="D9" s="2006"/>
      <c r="E9" s="2006"/>
      <c r="F9" s="2320"/>
      <c r="G9" s="2006"/>
      <c r="H9" s="199"/>
    </row>
    <row r="10" spans="1:8" ht="12.75" customHeight="1" x14ac:dyDescent="0.25">
      <c r="A10" s="908"/>
      <c r="B10" s="1919"/>
      <c r="C10" s="1915"/>
      <c r="D10" s="1918"/>
      <c r="E10" s="1919"/>
      <c r="F10" s="1915"/>
      <c r="G10" s="1918"/>
      <c r="H10" s="199"/>
    </row>
    <row r="11" spans="1:8" ht="13.5" x14ac:dyDescent="0.25">
      <c r="A11" s="1907" t="s">
        <v>390</v>
      </c>
      <c r="B11" s="1906">
        <v>2727231.784</v>
      </c>
      <c r="C11" s="1906">
        <v>165383.51200000002</v>
      </c>
      <c r="D11" s="1905">
        <v>6.06</v>
      </c>
      <c r="E11" s="1906">
        <v>2662260.7229999998</v>
      </c>
      <c r="F11" s="1906">
        <v>84917.078000000009</v>
      </c>
      <c r="G11" s="1905">
        <v>3.19</v>
      </c>
      <c r="H11" s="199"/>
    </row>
    <row r="12" spans="1:8" ht="12.75" customHeight="1" x14ac:dyDescent="0.25">
      <c r="A12" s="908"/>
      <c r="B12" s="1915"/>
      <c r="C12" s="1915"/>
      <c r="D12" s="1914"/>
      <c r="E12" s="1915"/>
      <c r="F12" s="1915"/>
      <c r="G12" s="1914"/>
      <c r="H12" s="199"/>
    </row>
    <row r="13" spans="1:8" ht="12.75" customHeight="1" x14ac:dyDescent="0.25">
      <c r="A13" s="908" t="s">
        <v>899</v>
      </c>
      <c r="B13" s="1915">
        <v>2603533.554</v>
      </c>
      <c r="C13" s="1915">
        <v>161005.13</v>
      </c>
      <c r="D13" s="1914">
        <v>6.18</v>
      </c>
      <c r="E13" s="1915">
        <v>2519457.1819999996</v>
      </c>
      <c r="F13" s="1915">
        <v>82131.106</v>
      </c>
      <c r="G13" s="1914">
        <v>3.26</v>
      </c>
      <c r="H13" s="199"/>
    </row>
    <row r="14" spans="1:8" ht="12.75" customHeight="1" x14ac:dyDescent="0.25">
      <c r="A14" s="881"/>
      <c r="B14" s="1915"/>
      <c r="C14" s="1915"/>
      <c r="D14" s="1914"/>
      <c r="E14" s="1917"/>
      <c r="F14" s="1917"/>
      <c r="G14" s="1914"/>
      <c r="H14" s="199"/>
    </row>
    <row r="15" spans="1:8" ht="12.75" customHeight="1" x14ac:dyDescent="0.25">
      <c r="A15" s="881" t="s">
        <v>943</v>
      </c>
      <c r="B15" s="1917">
        <v>791972.91099999996</v>
      </c>
      <c r="C15" s="1917">
        <v>39619.612000000001</v>
      </c>
      <c r="D15" s="1916">
        <v>5</v>
      </c>
      <c r="E15" s="1917">
        <v>880224.71799999999</v>
      </c>
      <c r="F15" s="1917">
        <v>22163.374</v>
      </c>
      <c r="G15" s="1916">
        <v>2.52</v>
      </c>
      <c r="H15" s="199"/>
    </row>
    <row r="16" spans="1:8" ht="12.75" customHeight="1" x14ac:dyDescent="0.25">
      <c r="A16" s="881" t="s">
        <v>934</v>
      </c>
      <c r="B16" s="1917">
        <v>552191.14599999995</v>
      </c>
      <c r="C16" s="1917">
        <v>36433.817000000003</v>
      </c>
      <c r="D16" s="1916">
        <v>6.6</v>
      </c>
      <c r="E16" s="1917">
        <v>614756.24399999995</v>
      </c>
      <c r="F16" s="1917">
        <v>26163.675999999999</v>
      </c>
      <c r="G16" s="1916">
        <v>4.26</v>
      </c>
      <c r="H16" s="199"/>
    </row>
    <row r="17" spans="1:8" ht="12.75" customHeight="1" x14ac:dyDescent="0.25">
      <c r="A17" s="881" t="s">
        <v>1219</v>
      </c>
      <c r="B17" s="1917">
        <v>771501.14599999995</v>
      </c>
      <c r="C17" s="1917">
        <v>54134.902999999998</v>
      </c>
      <c r="D17" s="1916">
        <v>7.02</v>
      </c>
      <c r="E17" s="1917">
        <v>645248.375</v>
      </c>
      <c r="F17" s="1917">
        <v>16816.508000000002</v>
      </c>
      <c r="G17" s="1916">
        <v>2.61</v>
      </c>
      <c r="H17" s="199"/>
    </row>
    <row r="18" spans="1:8" ht="12.75" customHeight="1" x14ac:dyDescent="0.25">
      <c r="A18" s="881" t="s">
        <v>924</v>
      </c>
      <c r="B18" s="1917">
        <v>304089.24200000003</v>
      </c>
      <c r="C18" s="1917">
        <v>20051.187000000002</v>
      </c>
      <c r="D18" s="1916">
        <v>6.59</v>
      </c>
      <c r="E18" s="1917">
        <v>233351.462</v>
      </c>
      <c r="F18" s="1917">
        <v>13467.531000000001</v>
      </c>
      <c r="G18" s="1916">
        <v>5.77</v>
      </c>
      <c r="H18" s="199"/>
    </row>
    <row r="19" spans="1:8" ht="12.75" customHeight="1" x14ac:dyDescent="0.25">
      <c r="A19" s="881" t="s">
        <v>918</v>
      </c>
      <c r="B19" s="1917">
        <v>183779.109</v>
      </c>
      <c r="C19" s="1917">
        <v>10765.611000000001</v>
      </c>
      <c r="D19" s="1916">
        <v>5.86</v>
      </c>
      <c r="E19" s="1917">
        <v>145876.383</v>
      </c>
      <c r="F19" s="1917">
        <v>3520.0169999999998</v>
      </c>
      <c r="G19" s="1916">
        <v>2.41</v>
      </c>
      <c r="H19" s="199"/>
    </row>
    <row r="20" spans="1:8" ht="12.75" customHeight="1" x14ac:dyDescent="0.25">
      <c r="A20" s="881"/>
      <c r="B20" s="1917"/>
      <c r="C20" s="1917"/>
      <c r="D20" s="1916"/>
      <c r="E20" s="1917"/>
      <c r="F20" s="1917"/>
      <c r="G20" s="1916"/>
      <c r="H20" s="199"/>
    </row>
    <row r="21" spans="1:8" ht="12.75" customHeight="1" x14ac:dyDescent="0.25">
      <c r="A21" s="908" t="s">
        <v>952</v>
      </c>
      <c r="B21" s="1915">
        <v>59140.514000000003</v>
      </c>
      <c r="C21" s="1915">
        <v>1791.491</v>
      </c>
      <c r="D21" s="1914">
        <v>3.03</v>
      </c>
      <c r="E21" s="1915">
        <v>91936.402000000002</v>
      </c>
      <c r="F21" s="1915">
        <v>2338.83</v>
      </c>
      <c r="G21" s="1914">
        <v>2.54</v>
      </c>
      <c r="H21" s="199"/>
    </row>
    <row r="22" spans="1:8" ht="12.75" customHeight="1" x14ac:dyDescent="0.25">
      <c r="A22" s="908"/>
      <c r="B22" s="1915"/>
      <c r="C22" s="1915"/>
      <c r="D22" s="1914"/>
      <c r="E22" s="1855"/>
      <c r="F22" s="1855"/>
      <c r="G22" s="1914"/>
      <c r="H22" s="199"/>
    </row>
    <row r="23" spans="1:8" ht="12.75" customHeight="1" x14ac:dyDescent="0.25">
      <c r="A23" s="908" t="s">
        <v>871</v>
      </c>
      <c r="B23" s="1915">
        <v>64557.716</v>
      </c>
      <c r="C23" s="1915">
        <v>2586.8910000000001</v>
      </c>
      <c r="D23" s="1914">
        <v>4.01</v>
      </c>
      <c r="E23" s="1915">
        <v>50867.139000000003</v>
      </c>
      <c r="F23" s="1915">
        <v>447.142</v>
      </c>
      <c r="G23" s="1914">
        <v>0.88</v>
      </c>
      <c r="H23" s="199"/>
    </row>
    <row r="24" spans="1:8" ht="12.75" customHeight="1" thickBot="1" x14ac:dyDescent="0.25">
      <c r="A24" s="1913"/>
      <c r="B24" s="1913"/>
      <c r="C24" s="1913"/>
      <c r="D24" s="1913"/>
      <c r="E24" s="1913"/>
      <c r="F24" s="1913"/>
      <c r="G24" s="1913"/>
      <c r="H24" s="199"/>
    </row>
    <row r="25" spans="1:8" ht="6.75" customHeight="1" thickTop="1" x14ac:dyDescent="0.2">
      <c r="A25" s="1910"/>
      <c r="B25" s="1910"/>
      <c r="C25" s="1910"/>
      <c r="D25" s="1910"/>
      <c r="E25" s="1910"/>
      <c r="F25" s="1910"/>
      <c r="G25" s="1910"/>
      <c r="H25" s="199"/>
    </row>
    <row r="26" spans="1:8" ht="13.5" x14ac:dyDescent="0.25">
      <c r="A26" s="881" t="s">
        <v>1801</v>
      </c>
      <c r="B26" s="1910"/>
      <c r="C26" s="1910"/>
      <c r="D26" s="1910"/>
      <c r="E26" s="1910"/>
      <c r="F26" s="1910"/>
      <c r="G26" s="1910"/>
      <c r="H26" s="199"/>
    </row>
    <row r="27" spans="1:8" ht="13.5" x14ac:dyDescent="0.25">
      <c r="A27" s="1912" t="s">
        <v>1800</v>
      </c>
      <c r="B27" s="1911"/>
      <c r="C27" s="1911"/>
      <c r="D27" s="1911"/>
      <c r="E27" s="1911"/>
      <c r="F27" s="1910"/>
      <c r="G27" s="1855"/>
      <c r="H27" s="199"/>
    </row>
    <row r="28" spans="1:8" ht="6.75" customHeight="1" x14ac:dyDescent="0.2">
      <c r="A28" s="1910"/>
      <c r="B28" s="1910"/>
      <c r="C28" s="1910"/>
      <c r="D28" s="1910"/>
      <c r="E28" s="1910"/>
      <c r="F28" s="1910"/>
      <c r="G28" s="1910"/>
      <c r="H28" s="199"/>
    </row>
    <row r="29" spans="1:8" x14ac:dyDescent="0.2">
      <c r="A29" s="1109" t="s">
        <v>280</v>
      </c>
      <c r="B29" s="1106"/>
      <c r="C29" s="1527"/>
      <c r="D29" s="1527"/>
      <c r="E29" s="1527"/>
      <c r="F29" s="1527"/>
      <c r="G29" s="1527"/>
      <c r="H29" s="199"/>
    </row>
    <row r="30" spans="1:8" x14ac:dyDescent="0.2">
      <c r="A30" s="1909" t="s">
        <v>1799</v>
      </c>
      <c r="B30" s="1106"/>
      <c r="C30" s="1527"/>
      <c r="D30" s="1527"/>
      <c r="E30" s="1527"/>
      <c r="F30" s="1527"/>
      <c r="G30" s="1527"/>
      <c r="H30" s="199"/>
    </row>
    <row r="31" spans="1:8" x14ac:dyDescent="0.2">
      <c r="A31" s="1855"/>
      <c r="B31" s="1855"/>
      <c r="C31" s="1855"/>
      <c r="D31" s="1855"/>
      <c r="E31" s="1855"/>
      <c r="F31" s="1855"/>
      <c r="G31" s="1855"/>
      <c r="H31" s="199"/>
    </row>
    <row r="32" spans="1:8" x14ac:dyDescent="0.2">
      <c r="A32" s="199"/>
      <c r="B32" s="199"/>
      <c r="C32" s="199"/>
      <c r="D32" s="199"/>
      <c r="E32" s="199"/>
      <c r="F32" s="199"/>
      <c r="G32" s="199"/>
      <c r="H32" s="199"/>
    </row>
  </sheetData>
  <mergeCells count="6">
    <mergeCell ref="A2:G2"/>
    <mergeCell ref="A3:G3"/>
    <mergeCell ref="F4:G4"/>
    <mergeCell ref="E5:G6"/>
    <mergeCell ref="C7:C9"/>
    <mergeCell ref="F7:F9"/>
  </mergeCells>
  <hyperlinks>
    <hyperlink ref="A30" r:id="rId1" xr:uid="{2437176E-3BE5-4F5B-8091-A8FAC4DDE9CF}"/>
    <hyperlink ref="A1" location="Índice!A1" display="Voltar ao índice" xr:uid="{03D49A3D-19B2-46BA-8E5B-011070986217}"/>
  </hyperlinks>
  <pageMargins left="0.7" right="0.7" top="0.75" bottom="0.75" header="0.3" footer="0.3"/>
  <drawing r:id="rId2"/>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74AF51-2BCD-4948-8736-8754C0FE8448}">
  <sheetPr>
    <pageSetUpPr fitToPage="1"/>
  </sheetPr>
  <dimension ref="A1:M47"/>
  <sheetViews>
    <sheetView showGridLines="0" zoomScaleNormal="100" workbookViewId="0">
      <selection activeCell="A2" sqref="A2:F2"/>
    </sheetView>
  </sheetViews>
  <sheetFormatPr defaultRowHeight="11.25" x14ac:dyDescent="0.2"/>
  <cols>
    <col min="1" max="1" width="21.28515625" style="1894" customWidth="1"/>
    <col min="2" max="2" width="10.42578125" style="1894" customWidth="1"/>
    <col min="3" max="3" width="10.140625" style="1894" customWidth="1"/>
    <col min="4" max="4" width="10.7109375" style="1894" customWidth="1"/>
    <col min="5" max="5" width="12.5703125" style="1894" customWidth="1"/>
    <col min="6" max="6" width="9.5703125" style="1894" customWidth="1"/>
    <col min="7" max="7" width="2.85546875" style="1894" customWidth="1"/>
    <col min="8" max="8" width="7.140625" style="1894" customWidth="1"/>
    <col min="9" max="9" width="0" style="1894" hidden="1" customWidth="1"/>
    <col min="10" max="249" width="9.140625" style="1894"/>
    <col min="250" max="250" width="21.7109375" style="1894" customWidth="1"/>
    <col min="251" max="251" width="10.85546875" style="1894" customWidth="1"/>
    <col min="252" max="252" width="10.140625" style="1894" customWidth="1"/>
    <col min="253" max="253" width="10.7109375" style="1894" customWidth="1"/>
    <col min="254" max="254" width="14.7109375" style="1894" customWidth="1"/>
    <col min="255" max="255" width="12.5703125" style="1894" customWidth="1"/>
    <col min="256" max="256" width="8.7109375" style="1894" customWidth="1"/>
    <col min="257" max="505" width="9.140625" style="1894"/>
    <col min="506" max="506" width="21.7109375" style="1894" customWidth="1"/>
    <col min="507" max="507" width="10.85546875" style="1894" customWidth="1"/>
    <col min="508" max="508" width="10.140625" style="1894" customWidth="1"/>
    <col min="509" max="509" width="10.7109375" style="1894" customWidth="1"/>
    <col min="510" max="510" width="14.7109375" style="1894" customWidth="1"/>
    <col min="511" max="511" width="12.5703125" style="1894" customWidth="1"/>
    <col min="512" max="512" width="8.7109375" style="1894" customWidth="1"/>
    <col min="513" max="761" width="9.140625" style="1894"/>
    <col min="762" max="762" width="21.7109375" style="1894" customWidth="1"/>
    <col min="763" max="763" width="10.85546875" style="1894" customWidth="1"/>
    <col min="764" max="764" width="10.140625" style="1894" customWidth="1"/>
    <col min="765" max="765" width="10.7109375" style="1894" customWidth="1"/>
    <col min="766" max="766" width="14.7109375" style="1894" customWidth="1"/>
    <col min="767" max="767" width="12.5703125" style="1894" customWidth="1"/>
    <col min="768" max="768" width="8.7109375" style="1894" customWidth="1"/>
    <col min="769" max="1017" width="9.140625" style="1894"/>
    <col min="1018" max="1018" width="21.7109375" style="1894" customWidth="1"/>
    <col min="1019" max="1019" width="10.85546875" style="1894" customWidth="1"/>
    <col min="1020" max="1020" width="10.140625" style="1894" customWidth="1"/>
    <col min="1021" max="1021" width="10.7109375" style="1894" customWidth="1"/>
    <col min="1022" max="1022" width="14.7109375" style="1894" customWidth="1"/>
    <col min="1023" max="1023" width="12.5703125" style="1894" customWidth="1"/>
    <col min="1024" max="1024" width="8.7109375" style="1894" customWidth="1"/>
    <col min="1025" max="1273" width="9.140625" style="1894"/>
    <col min="1274" max="1274" width="21.7109375" style="1894" customWidth="1"/>
    <col min="1275" max="1275" width="10.85546875" style="1894" customWidth="1"/>
    <col min="1276" max="1276" width="10.140625" style="1894" customWidth="1"/>
    <col min="1277" max="1277" width="10.7109375" style="1894" customWidth="1"/>
    <col min="1278" max="1278" width="14.7109375" style="1894" customWidth="1"/>
    <col min="1279" max="1279" width="12.5703125" style="1894" customWidth="1"/>
    <col min="1280" max="1280" width="8.7109375" style="1894" customWidth="1"/>
    <col min="1281" max="1529" width="9.140625" style="1894"/>
    <col min="1530" max="1530" width="21.7109375" style="1894" customWidth="1"/>
    <col min="1531" max="1531" width="10.85546875" style="1894" customWidth="1"/>
    <col min="1532" max="1532" width="10.140625" style="1894" customWidth="1"/>
    <col min="1533" max="1533" width="10.7109375" style="1894" customWidth="1"/>
    <col min="1534" max="1534" width="14.7109375" style="1894" customWidth="1"/>
    <col min="1535" max="1535" width="12.5703125" style="1894" customWidth="1"/>
    <col min="1536" max="1536" width="8.7109375" style="1894" customWidth="1"/>
    <col min="1537" max="1785" width="9.140625" style="1894"/>
    <col min="1786" max="1786" width="21.7109375" style="1894" customWidth="1"/>
    <col min="1787" max="1787" width="10.85546875" style="1894" customWidth="1"/>
    <col min="1788" max="1788" width="10.140625" style="1894" customWidth="1"/>
    <col min="1789" max="1789" width="10.7109375" style="1894" customWidth="1"/>
    <col min="1790" max="1790" width="14.7109375" style="1894" customWidth="1"/>
    <col min="1791" max="1791" width="12.5703125" style="1894" customWidth="1"/>
    <col min="1792" max="1792" width="8.7109375" style="1894" customWidth="1"/>
    <col min="1793" max="2041" width="9.140625" style="1894"/>
    <col min="2042" max="2042" width="21.7109375" style="1894" customWidth="1"/>
    <col min="2043" max="2043" width="10.85546875" style="1894" customWidth="1"/>
    <col min="2044" max="2044" width="10.140625" style="1894" customWidth="1"/>
    <col min="2045" max="2045" width="10.7109375" style="1894" customWidth="1"/>
    <col min="2046" max="2046" width="14.7109375" style="1894" customWidth="1"/>
    <col min="2047" max="2047" width="12.5703125" style="1894" customWidth="1"/>
    <col min="2048" max="2048" width="8.7109375" style="1894" customWidth="1"/>
    <col min="2049" max="2297" width="9.140625" style="1894"/>
    <col min="2298" max="2298" width="21.7109375" style="1894" customWidth="1"/>
    <col min="2299" max="2299" width="10.85546875" style="1894" customWidth="1"/>
    <col min="2300" max="2300" width="10.140625" style="1894" customWidth="1"/>
    <col min="2301" max="2301" width="10.7109375" style="1894" customWidth="1"/>
    <col min="2302" max="2302" width="14.7109375" style="1894" customWidth="1"/>
    <col min="2303" max="2303" width="12.5703125" style="1894" customWidth="1"/>
    <col min="2304" max="2304" width="8.7109375" style="1894" customWidth="1"/>
    <col min="2305" max="2553" width="9.140625" style="1894"/>
    <col min="2554" max="2554" width="21.7109375" style="1894" customWidth="1"/>
    <col min="2555" max="2555" width="10.85546875" style="1894" customWidth="1"/>
    <col min="2556" max="2556" width="10.140625" style="1894" customWidth="1"/>
    <col min="2557" max="2557" width="10.7109375" style="1894" customWidth="1"/>
    <col min="2558" max="2558" width="14.7109375" style="1894" customWidth="1"/>
    <col min="2559" max="2559" width="12.5703125" style="1894" customWidth="1"/>
    <col min="2560" max="2560" width="8.7109375" style="1894" customWidth="1"/>
    <col min="2561" max="2809" width="9.140625" style="1894"/>
    <col min="2810" max="2810" width="21.7109375" style="1894" customWidth="1"/>
    <col min="2811" max="2811" width="10.85546875" style="1894" customWidth="1"/>
    <col min="2812" max="2812" width="10.140625" style="1894" customWidth="1"/>
    <col min="2813" max="2813" width="10.7109375" style="1894" customWidth="1"/>
    <col min="2814" max="2814" width="14.7109375" style="1894" customWidth="1"/>
    <col min="2815" max="2815" width="12.5703125" style="1894" customWidth="1"/>
    <col min="2816" max="2816" width="8.7109375" style="1894" customWidth="1"/>
    <col min="2817" max="3065" width="9.140625" style="1894"/>
    <col min="3066" max="3066" width="21.7109375" style="1894" customWidth="1"/>
    <col min="3067" max="3067" width="10.85546875" style="1894" customWidth="1"/>
    <col min="3068" max="3068" width="10.140625" style="1894" customWidth="1"/>
    <col min="3069" max="3069" width="10.7109375" style="1894" customWidth="1"/>
    <col min="3070" max="3070" width="14.7109375" style="1894" customWidth="1"/>
    <col min="3071" max="3071" width="12.5703125" style="1894" customWidth="1"/>
    <col min="3072" max="3072" width="8.7109375" style="1894" customWidth="1"/>
    <col min="3073" max="3321" width="9.140625" style="1894"/>
    <col min="3322" max="3322" width="21.7109375" style="1894" customWidth="1"/>
    <col min="3323" max="3323" width="10.85546875" style="1894" customWidth="1"/>
    <col min="3324" max="3324" width="10.140625" style="1894" customWidth="1"/>
    <col min="3325" max="3325" width="10.7109375" style="1894" customWidth="1"/>
    <col min="3326" max="3326" width="14.7109375" style="1894" customWidth="1"/>
    <col min="3327" max="3327" width="12.5703125" style="1894" customWidth="1"/>
    <col min="3328" max="3328" width="8.7109375" style="1894" customWidth="1"/>
    <col min="3329" max="3577" width="9.140625" style="1894"/>
    <col min="3578" max="3578" width="21.7109375" style="1894" customWidth="1"/>
    <col min="3579" max="3579" width="10.85546875" style="1894" customWidth="1"/>
    <col min="3580" max="3580" width="10.140625" style="1894" customWidth="1"/>
    <col min="3581" max="3581" width="10.7109375" style="1894" customWidth="1"/>
    <col min="3582" max="3582" width="14.7109375" style="1894" customWidth="1"/>
    <col min="3583" max="3583" width="12.5703125" style="1894" customWidth="1"/>
    <col min="3584" max="3584" width="8.7109375" style="1894" customWidth="1"/>
    <col min="3585" max="3833" width="9.140625" style="1894"/>
    <col min="3834" max="3834" width="21.7109375" style="1894" customWidth="1"/>
    <col min="3835" max="3835" width="10.85546875" style="1894" customWidth="1"/>
    <col min="3836" max="3836" width="10.140625" style="1894" customWidth="1"/>
    <col min="3837" max="3837" width="10.7109375" style="1894" customWidth="1"/>
    <col min="3838" max="3838" width="14.7109375" style="1894" customWidth="1"/>
    <col min="3839" max="3839" width="12.5703125" style="1894" customWidth="1"/>
    <col min="3840" max="3840" width="8.7109375" style="1894" customWidth="1"/>
    <col min="3841" max="4089" width="9.140625" style="1894"/>
    <col min="4090" max="4090" width="21.7109375" style="1894" customWidth="1"/>
    <col min="4091" max="4091" width="10.85546875" style="1894" customWidth="1"/>
    <col min="4092" max="4092" width="10.140625" style="1894" customWidth="1"/>
    <col min="4093" max="4093" width="10.7109375" style="1894" customWidth="1"/>
    <col min="4094" max="4094" width="14.7109375" style="1894" customWidth="1"/>
    <col min="4095" max="4095" width="12.5703125" style="1894" customWidth="1"/>
    <col min="4096" max="4096" width="8.7109375" style="1894" customWidth="1"/>
    <col min="4097" max="4345" width="9.140625" style="1894"/>
    <col min="4346" max="4346" width="21.7109375" style="1894" customWidth="1"/>
    <col min="4347" max="4347" width="10.85546875" style="1894" customWidth="1"/>
    <col min="4348" max="4348" width="10.140625" style="1894" customWidth="1"/>
    <col min="4349" max="4349" width="10.7109375" style="1894" customWidth="1"/>
    <col min="4350" max="4350" width="14.7109375" style="1894" customWidth="1"/>
    <col min="4351" max="4351" width="12.5703125" style="1894" customWidth="1"/>
    <col min="4352" max="4352" width="8.7109375" style="1894" customWidth="1"/>
    <col min="4353" max="4601" width="9.140625" style="1894"/>
    <col min="4602" max="4602" width="21.7109375" style="1894" customWidth="1"/>
    <col min="4603" max="4603" width="10.85546875" style="1894" customWidth="1"/>
    <col min="4604" max="4604" width="10.140625" style="1894" customWidth="1"/>
    <col min="4605" max="4605" width="10.7109375" style="1894" customWidth="1"/>
    <col min="4606" max="4606" width="14.7109375" style="1894" customWidth="1"/>
    <col min="4607" max="4607" width="12.5703125" style="1894" customWidth="1"/>
    <col min="4608" max="4608" width="8.7109375" style="1894" customWidth="1"/>
    <col min="4609" max="4857" width="9.140625" style="1894"/>
    <col min="4858" max="4858" width="21.7109375" style="1894" customWidth="1"/>
    <col min="4859" max="4859" width="10.85546875" style="1894" customWidth="1"/>
    <col min="4860" max="4860" width="10.140625" style="1894" customWidth="1"/>
    <col min="4861" max="4861" width="10.7109375" style="1894" customWidth="1"/>
    <col min="4862" max="4862" width="14.7109375" style="1894" customWidth="1"/>
    <col min="4863" max="4863" width="12.5703125" style="1894" customWidth="1"/>
    <col min="4864" max="4864" width="8.7109375" style="1894" customWidth="1"/>
    <col min="4865" max="5113" width="9.140625" style="1894"/>
    <col min="5114" max="5114" width="21.7109375" style="1894" customWidth="1"/>
    <col min="5115" max="5115" width="10.85546875" style="1894" customWidth="1"/>
    <col min="5116" max="5116" width="10.140625" style="1894" customWidth="1"/>
    <col min="5117" max="5117" width="10.7109375" style="1894" customWidth="1"/>
    <col min="5118" max="5118" width="14.7109375" style="1894" customWidth="1"/>
    <col min="5119" max="5119" width="12.5703125" style="1894" customWidth="1"/>
    <col min="5120" max="5120" width="8.7109375" style="1894" customWidth="1"/>
    <col min="5121" max="5369" width="9.140625" style="1894"/>
    <col min="5370" max="5370" width="21.7109375" style="1894" customWidth="1"/>
    <col min="5371" max="5371" width="10.85546875" style="1894" customWidth="1"/>
    <col min="5372" max="5372" width="10.140625" style="1894" customWidth="1"/>
    <col min="5373" max="5373" width="10.7109375" style="1894" customWidth="1"/>
    <col min="5374" max="5374" width="14.7109375" style="1894" customWidth="1"/>
    <col min="5375" max="5375" width="12.5703125" style="1894" customWidth="1"/>
    <col min="5376" max="5376" width="8.7109375" style="1894" customWidth="1"/>
    <col min="5377" max="5625" width="9.140625" style="1894"/>
    <col min="5626" max="5626" width="21.7109375" style="1894" customWidth="1"/>
    <col min="5627" max="5627" width="10.85546875" style="1894" customWidth="1"/>
    <col min="5628" max="5628" width="10.140625" style="1894" customWidth="1"/>
    <col min="5629" max="5629" width="10.7109375" style="1894" customWidth="1"/>
    <col min="5630" max="5630" width="14.7109375" style="1894" customWidth="1"/>
    <col min="5631" max="5631" width="12.5703125" style="1894" customWidth="1"/>
    <col min="5632" max="5632" width="8.7109375" style="1894" customWidth="1"/>
    <col min="5633" max="5881" width="9.140625" style="1894"/>
    <col min="5882" max="5882" width="21.7109375" style="1894" customWidth="1"/>
    <col min="5883" max="5883" width="10.85546875" style="1894" customWidth="1"/>
    <col min="5884" max="5884" width="10.140625" style="1894" customWidth="1"/>
    <col min="5885" max="5885" width="10.7109375" style="1894" customWidth="1"/>
    <col min="5886" max="5886" width="14.7109375" style="1894" customWidth="1"/>
    <col min="5887" max="5887" width="12.5703125" style="1894" customWidth="1"/>
    <col min="5888" max="5888" width="8.7109375" style="1894" customWidth="1"/>
    <col min="5889" max="6137" width="9.140625" style="1894"/>
    <col min="6138" max="6138" width="21.7109375" style="1894" customWidth="1"/>
    <col min="6139" max="6139" width="10.85546875" style="1894" customWidth="1"/>
    <col min="6140" max="6140" width="10.140625" style="1894" customWidth="1"/>
    <col min="6141" max="6141" width="10.7109375" style="1894" customWidth="1"/>
    <col min="6142" max="6142" width="14.7109375" style="1894" customWidth="1"/>
    <col min="6143" max="6143" width="12.5703125" style="1894" customWidth="1"/>
    <col min="6144" max="6144" width="8.7109375" style="1894" customWidth="1"/>
    <col min="6145" max="6393" width="9.140625" style="1894"/>
    <col min="6394" max="6394" width="21.7109375" style="1894" customWidth="1"/>
    <col min="6395" max="6395" width="10.85546875" style="1894" customWidth="1"/>
    <col min="6396" max="6396" width="10.140625" style="1894" customWidth="1"/>
    <col min="6397" max="6397" width="10.7109375" style="1894" customWidth="1"/>
    <col min="6398" max="6398" width="14.7109375" style="1894" customWidth="1"/>
    <col min="6399" max="6399" width="12.5703125" style="1894" customWidth="1"/>
    <col min="6400" max="6400" width="8.7109375" style="1894" customWidth="1"/>
    <col min="6401" max="6649" width="9.140625" style="1894"/>
    <col min="6650" max="6650" width="21.7109375" style="1894" customWidth="1"/>
    <col min="6651" max="6651" width="10.85546875" style="1894" customWidth="1"/>
    <col min="6652" max="6652" width="10.140625" style="1894" customWidth="1"/>
    <col min="6653" max="6653" width="10.7109375" style="1894" customWidth="1"/>
    <col min="6654" max="6654" width="14.7109375" style="1894" customWidth="1"/>
    <col min="6655" max="6655" width="12.5703125" style="1894" customWidth="1"/>
    <col min="6656" max="6656" width="8.7109375" style="1894" customWidth="1"/>
    <col min="6657" max="6905" width="9.140625" style="1894"/>
    <col min="6906" max="6906" width="21.7109375" style="1894" customWidth="1"/>
    <col min="6907" max="6907" width="10.85546875" style="1894" customWidth="1"/>
    <col min="6908" max="6908" width="10.140625" style="1894" customWidth="1"/>
    <col min="6909" max="6909" width="10.7109375" style="1894" customWidth="1"/>
    <col min="6910" max="6910" width="14.7109375" style="1894" customWidth="1"/>
    <col min="6911" max="6911" width="12.5703125" style="1894" customWidth="1"/>
    <col min="6912" max="6912" width="8.7109375" style="1894" customWidth="1"/>
    <col min="6913" max="7161" width="9.140625" style="1894"/>
    <col min="7162" max="7162" width="21.7109375" style="1894" customWidth="1"/>
    <col min="7163" max="7163" width="10.85546875" style="1894" customWidth="1"/>
    <col min="7164" max="7164" width="10.140625" style="1894" customWidth="1"/>
    <col min="7165" max="7165" width="10.7109375" style="1894" customWidth="1"/>
    <col min="7166" max="7166" width="14.7109375" style="1894" customWidth="1"/>
    <col min="7167" max="7167" width="12.5703125" style="1894" customWidth="1"/>
    <col min="7168" max="7168" width="8.7109375" style="1894" customWidth="1"/>
    <col min="7169" max="7417" width="9.140625" style="1894"/>
    <col min="7418" max="7418" width="21.7109375" style="1894" customWidth="1"/>
    <col min="7419" max="7419" width="10.85546875" style="1894" customWidth="1"/>
    <col min="7420" max="7420" width="10.140625" style="1894" customWidth="1"/>
    <col min="7421" max="7421" width="10.7109375" style="1894" customWidth="1"/>
    <col min="7422" max="7422" width="14.7109375" style="1894" customWidth="1"/>
    <col min="7423" max="7423" width="12.5703125" style="1894" customWidth="1"/>
    <col min="7424" max="7424" width="8.7109375" style="1894" customWidth="1"/>
    <col min="7425" max="7673" width="9.140625" style="1894"/>
    <col min="7674" max="7674" width="21.7109375" style="1894" customWidth="1"/>
    <col min="7675" max="7675" width="10.85546875" style="1894" customWidth="1"/>
    <col min="7676" max="7676" width="10.140625" style="1894" customWidth="1"/>
    <col min="7677" max="7677" width="10.7109375" style="1894" customWidth="1"/>
    <col min="7678" max="7678" width="14.7109375" style="1894" customWidth="1"/>
    <col min="7679" max="7679" width="12.5703125" style="1894" customWidth="1"/>
    <col min="7680" max="7680" width="8.7109375" style="1894" customWidth="1"/>
    <col min="7681" max="7929" width="9.140625" style="1894"/>
    <col min="7930" max="7930" width="21.7109375" style="1894" customWidth="1"/>
    <col min="7931" max="7931" width="10.85546875" style="1894" customWidth="1"/>
    <col min="7932" max="7932" width="10.140625" style="1894" customWidth="1"/>
    <col min="7933" max="7933" width="10.7109375" style="1894" customWidth="1"/>
    <col min="7934" max="7934" width="14.7109375" style="1894" customWidth="1"/>
    <col min="7935" max="7935" width="12.5703125" style="1894" customWidth="1"/>
    <col min="7936" max="7936" width="8.7109375" style="1894" customWidth="1"/>
    <col min="7937" max="8185" width="9.140625" style="1894"/>
    <col min="8186" max="8186" width="21.7109375" style="1894" customWidth="1"/>
    <col min="8187" max="8187" width="10.85546875" style="1894" customWidth="1"/>
    <col min="8188" max="8188" width="10.140625" style="1894" customWidth="1"/>
    <col min="8189" max="8189" width="10.7109375" style="1894" customWidth="1"/>
    <col min="8190" max="8190" width="14.7109375" style="1894" customWidth="1"/>
    <col min="8191" max="8191" width="12.5703125" style="1894" customWidth="1"/>
    <col min="8192" max="8192" width="8.7109375" style="1894" customWidth="1"/>
    <col min="8193" max="8441" width="9.140625" style="1894"/>
    <col min="8442" max="8442" width="21.7109375" style="1894" customWidth="1"/>
    <col min="8443" max="8443" width="10.85546875" style="1894" customWidth="1"/>
    <col min="8444" max="8444" width="10.140625" style="1894" customWidth="1"/>
    <col min="8445" max="8445" width="10.7109375" style="1894" customWidth="1"/>
    <col min="8446" max="8446" width="14.7109375" style="1894" customWidth="1"/>
    <col min="8447" max="8447" width="12.5703125" style="1894" customWidth="1"/>
    <col min="8448" max="8448" width="8.7109375" style="1894" customWidth="1"/>
    <col min="8449" max="8697" width="9.140625" style="1894"/>
    <col min="8698" max="8698" width="21.7109375" style="1894" customWidth="1"/>
    <col min="8699" max="8699" width="10.85546875" style="1894" customWidth="1"/>
    <col min="8700" max="8700" width="10.140625" style="1894" customWidth="1"/>
    <col min="8701" max="8701" width="10.7109375" style="1894" customWidth="1"/>
    <col min="8702" max="8702" width="14.7109375" style="1894" customWidth="1"/>
    <col min="8703" max="8703" width="12.5703125" style="1894" customWidth="1"/>
    <col min="8704" max="8704" width="8.7109375" style="1894" customWidth="1"/>
    <col min="8705" max="8953" width="9.140625" style="1894"/>
    <col min="8954" max="8954" width="21.7109375" style="1894" customWidth="1"/>
    <col min="8955" max="8955" width="10.85546875" style="1894" customWidth="1"/>
    <col min="8956" max="8956" width="10.140625" style="1894" customWidth="1"/>
    <col min="8957" max="8957" width="10.7109375" style="1894" customWidth="1"/>
    <col min="8958" max="8958" width="14.7109375" style="1894" customWidth="1"/>
    <col min="8959" max="8959" width="12.5703125" style="1894" customWidth="1"/>
    <col min="8960" max="8960" width="8.7109375" style="1894" customWidth="1"/>
    <col min="8961" max="9209" width="9.140625" style="1894"/>
    <col min="9210" max="9210" width="21.7109375" style="1894" customWidth="1"/>
    <col min="9211" max="9211" width="10.85546875" style="1894" customWidth="1"/>
    <col min="9212" max="9212" width="10.140625" style="1894" customWidth="1"/>
    <col min="9213" max="9213" width="10.7109375" style="1894" customWidth="1"/>
    <col min="9214" max="9214" width="14.7109375" style="1894" customWidth="1"/>
    <col min="9215" max="9215" width="12.5703125" style="1894" customWidth="1"/>
    <col min="9216" max="9216" width="8.7109375" style="1894" customWidth="1"/>
    <col min="9217" max="9465" width="9.140625" style="1894"/>
    <col min="9466" max="9466" width="21.7109375" style="1894" customWidth="1"/>
    <col min="9467" max="9467" width="10.85546875" style="1894" customWidth="1"/>
    <col min="9468" max="9468" width="10.140625" style="1894" customWidth="1"/>
    <col min="9469" max="9469" width="10.7109375" style="1894" customWidth="1"/>
    <col min="9470" max="9470" width="14.7109375" style="1894" customWidth="1"/>
    <col min="9471" max="9471" width="12.5703125" style="1894" customWidth="1"/>
    <col min="9472" max="9472" width="8.7109375" style="1894" customWidth="1"/>
    <col min="9473" max="9721" width="9.140625" style="1894"/>
    <col min="9722" max="9722" width="21.7109375" style="1894" customWidth="1"/>
    <col min="9723" max="9723" width="10.85546875" style="1894" customWidth="1"/>
    <col min="9724" max="9724" width="10.140625" style="1894" customWidth="1"/>
    <col min="9725" max="9725" width="10.7109375" style="1894" customWidth="1"/>
    <col min="9726" max="9726" width="14.7109375" style="1894" customWidth="1"/>
    <col min="9727" max="9727" width="12.5703125" style="1894" customWidth="1"/>
    <col min="9728" max="9728" width="8.7109375" style="1894" customWidth="1"/>
    <col min="9729" max="9977" width="9.140625" style="1894"/>
    <col min="9978" max="9978" width="21.7109375" style="1894" customWidth="1"/>
    <col min="9979" max="9979" width="10.85546875" style="1894" customWidth="1"/>
    <col min="9980" max="9980" width="10.140625" style="1894" customWidth="1"/>
    <col min="9981" max="9981" width="10.7109375" style="1894" customWidth="1"/>
    <col min="9982" max="9982" width="14.7109375" style="1894" customWidth="1"/>
    <col min="9983" max="9983" width="12.5703125" style="1894" customWidth="1"/>
    <col min="9984" max="9984" width="8.7109375" style="1894" customWidth="1"/>
    <col min="9985" max="10233" width="9.140625" style="1894"/>
    <col min="10234" max="10234" width="21.7109375" style="1894" customWidth="1"/>
    <col min="10235" max="10235" width="10.85546875" style="1894" customWidth="1"/>
    <col min="10236" max="10236" width="10.140625" style="1894" customWidth="1"/>
    <col min="10237" max="10237" width="10.7109375" style="1894" customWidth="1"/>
    <col min="10238" max="10238" width="14.7109375" style="1894" customWidth="1"/>
    <col min="10239" max="10239" width="12.5703125" style="1894" customWidth="1"/>
    <col min="10240" max="10240" width="8.7109375" style="1894" customWidth="1"/>
    <col min="10241" max="10489" width="9.140625" style="1894"/>
    <col min="10490" max="10490" width="21.7109375" style="1894" customWidth="1"/>
    <col min="10491" max="10491" width="10.85546875" style="1894" customWidth="1"/>
    <col min="10492" max="10492" width="10.140625" style="1894" customWidth="1"/>
    <col min="10493" max="10493" width="10.7109375" style="1894" customWidth="1"/>
    <col min="10494" max="10494" width="14.7109375" style="1894" customWidth="1"/>
    <col min="10495" max="10495" width="12.5703125" style="1894" customWidth="1"/>
    <col min="10496" max="10496" width="8.7109375" style="1894" customWidth="1"/>
    <col min="10497" max="10745" width="9.140625" style="1894"/>
    <col min="10746" max="10746" width="21.7109375" style="1894" customWidth="1"/>
    <col min="10747" max="10747" width="10.85546875" style="1894" customWidth="1"/>
    <col min="10748" max="10748" width="10.140625" style="1894" customWidth="1"/>
    <col min="10749" max="10749" width="10.7109375" style="1894" customWidth="1"/>
    <col min="10750" max="10750" width="14.7109375" style="1894" customWidth="1"/>
    <col min="10751" max="10751" width="12.5703125" style="1894" customWidth="1"/>
    <col min="10752" max="10752" width="8.7109375" style="1894" customWidth="1"/>
    <col min="10753" max="11001" width="9.140625" style="1894"/>
    <col min="11002" max="11002" width="21.7109375" style="1894" customWidth="1"/>
    <col min="11003" max="11003" width="10.85546875" style="1894" customWidth="1"/>
    <col min="11004" max="11004" width="10.140625" style="1894" customWidth="1"/>
    <col min="11005" max="11005" width="10.7109375" style="1894" customWidth="1"/>
    <col min="11006" max="11006" width="14.7109375" style="1894" customWidth="1"/>
    <col min="11007" max="11007" width="12.5703125" style="1894" customWidth="1"/>
    <col min="11008" max="11008" width="8.7109375" style="1894" customWidth="1"/>
    <col min="11009" max="11257" width="9.140625" style="1894"/>
    <col min="11258" max="11258" width="21.7109375" style="1894" customWidth="1"/>
    <col min="11259" max="11259" width="10.85546875" style="1894" customWidth="1"/>
    <col min="11260" max="11260" width="10.140625" style="1894" customWidth="1"/>
    <col min="11261" max="11261" width="10.7109375" style="1894" customWidth="1"/>
    <col min="11262" max="11262" width="14.7109375" style="1894" customWidth="1"/>
    <col min="11263" max="11263" width="12.5703125" style="1894" customWidth="1"/>
    <col min="11264" max="11264" width="8.7109375" style="1894" customWidth="1"/>
    <col min="11265" max="11513" width="9.140625" style="1894"/>
    <col min="11514" max="11514" width="21.7109375" style="1894" customWidth="1"/>
    <col min="11515" max="11515" width="10.85546875" style="1894" customWidth="1"/>
    <col min="11516" max="11516" width="10.140625" style="1894" customWidth="1"/>
    <col min="11517" max="11517" width="10.7109375" style="1894" customWidth="1"/>
    <col min="11518" max="11518" width="14.7109375" style="1894" customWidth="1"/>
    <col min="11519" max="11519" width="12.5703125" style="1894" customWidth="1"/>
    <col min="11520" max="11520" width="8.7109375" style="1894" customWidth="1"/>
    <col min="11521" max="11769" width="9.140625" style="1894"/>
    <col min="11770" max="11770" width="21.7109375" style="1894" customWidth="1"/>
    <col min="11771" max="11771" width="10.85546875" style="1894" customWidth="1"/>
    <col min="11772" max="11772" width="10.140625" style="1894" customWidth="1"/>
    <col min="11773" max="11773" width="10.7109375" style="1894" customWidth="1"/>
    <col min="11774" max="11774" width="14.7109375" style="1894" customWidth="1"/>
    <col min="11775" max="11775" width="12.5703125" style="1894" customWidth="1"/>
    <col min="11776" max="11776" width="8.7109375" style="1894" customWidth="1"/>
    <col min="11777" max="12025" width="9.140625" style="1894"/>
    <col min="12026" max="12026" width="21.7109375" style="1894" customWidth="1"/>
    <col min="12027" max="12027" width="10.85546875" style="1894" customWidth="1"/>
    <col min="12028" max="12028" width="10.140625" style="1894" customWidth="1"/>
    <col min="12029" max="12029" width="10.7109375" style="1894" customWidth="1"/>
    <col min="12030" max="12030" width="14.7109375" style="1894" customWidth="1"/>
    <col min="12031" max="12031" width="12.5703125" style="1894" customWidth="1"/>
    <col min="12032" max="12032" width="8.7109375" style="1894" customWidth="1"/>
    <col min="12033" max="12281" width="9.140625" style="1894"/>
    <col min="12282" max="12282" width="21.7109375" style="1894" customWidth="1"/>
    <col min="12283" max="12283" width="10.85546875" style="1894" customWidth="1"/>
    <col min="12284" max="12284" width="10.140625" style="1894" customWidth="1"/>
    <col min="12285" max="12285" width="10.7109375" style="1894" customWidth="1"/>
    <col min="12286" max="12286" width="14.7109375" style="1894" customWidth="1"/>
    <col min="12287" max="12287" width="12.5703125" style="1894" customWidth="1"/>
    <col min="12288" max="12288" width="8.7109375" style="1894" customWidth="1"/>
    <col min="12289" max="12537" width="9.140625" style="1894"/>
    <col min="12538" max="12538" width="21.7109375" style="1894" customWidth="1"/>
    <col min="12539" max="12539" width="10.85546875" style="1894" customWidth="1"/>
    <col min="12540" max="12540" width="10.140625" style="1894" customWidth="1"/>
    <col min="12541" max="12541" width="10.7109375" style="1894" customWidth="1"/>
    <col min="12542" max="12542" width="14.7109375" style="1894" customWidth="1"/>
    <col min="12543" max="12543" width="12.5703125" style="1894" customWidth="1"/>
    <col min="12544" max="12544" width="8.7109375" style="1894" customWidth="1"/>
    <col min="12545" max="12793" width="9.140625" style="1894"/>
    <col min="12794" max="12794" width="21.7109375" style="1894" customWidth="1"/>
    <col min="12795" max="12795" width="10.85546875" style="1894" customWidth="1"/>
    <col min="12796" max="12796" width="10.140625" style="1894" customWidth="1"/>
    <col min="12797" max="12797" width="10.7109375" style="1894" customWidth="1"/>
    <col min="12798" max="12798" width="14.7109375" style="1894" customWidth="1"/>
    <col min="12799" max="12799" width="12.5703125" style="1894" customWidth="1"/>
    <col min="12800" max="12800" width="8.7109375" style="1894" customWidth="1"/>
    <col min="12801" max="13049" width="9.140625" style="1894"/>
    <col min="13050" max="13050" width="21.7109375" style="1894" customWidth="1"/>
    <col min="13051" max="13051" width="10.85546875" style="1894" customWidth="1"/>
    <col min="13052" max="13052" width="10.140625" style="1894" customWidth="1"/>
    <col min="13053" max="13053" width="10.7109375" style="1894" customWidth="1"/>
    <col min="13054" max="13054" width="14.7109375" style="1894" customWidth="1"/>
    <col min="13055" max="13055" width="12.5703125" style="1894" customWidth="1"/>
    <col min="13056" max="13056" width="8.7109375" style="1894" customWidth="1"/>
    <col min="13057" max="13305" width="9.140625" style="1894"/>
    <col min="13306" max="13306" width="21.7109375" style="1894" customWidth="1"/>
    <col min="13307" max="13307" width="10.85546875" style="1894" customWidth="1"/>
    <col min="13308" max="13308" width="10.140625" style="1894" customWidth="1"/>
    <col min="13309" max="13309" width="10.7109375" style="1894" customWidth="1"/>
    <col min="13310" max="13310" width="14.7109375" style="1894" customWidth="1"/>
    <col min="13311" max="13311" width="12.5703125" style="1894" customWidth="1"/>
    <col min="13312" max="13312" width="8.7109375" style="1894" customWidth="1"/>
    <col min="13313" max="13561" width="9.140625" style="1894"/>
    <col min="13562" max="13562" width="21.7109375" style="1894" customWidth="1"/>
    <col min="13563" max="13563" width="10.85546875" style="1894" customWidth="1"/>
    <col min="13564" max="13564" width="10.140625" style="1894" customWidth="1"/>
    <col min="13565" max="13565" width="10.7109375" style="1894" customWidth="1"/>
    <col min="13566" max="13566" width="14.7109375" style="1894" customWidth="1"/>
    <col min="13567" max="13567" width="12.5703125" style="1894" customWidth="1"/>
    <col min="13568" max="13568" width="8.7109375" style="1894" customWidth="1"/>
    <col min="13569" max="13817" width="9.140625" style="1894"/>
    <col min="13818" max="13818" width="21.7109375" style="1894" customWidth="1"/>
    <col min="13819" max="13819" width="10.85546875" style="1894" customWidth="1"/>
    <col min="13820" max="13820" width="10.140625" style="1894" customWidth="1"/>
    <col min="13821" max="13821" width="10.7109375" style="1894" customWidth="1"/>
    <col min="13822" max="13822" width="14.7109375" style="1894" customWidth="1"/>
    <col min="13823" max="13823" width="12.5703125" style="1894" customWidth="1"/>
    <col min="13824" max="13824" width="8.7109375" style="1894" customWidth="1"/>
    <col min="13825" max="14073" width="9.140625" style="1894"/>
    <col min="14074" max="14074" width="21.7109375" style="1894" customWidth="1"/>
    <col min="14075" max="14075" width="10.85546875" style="1894" customWidth="1"/>
    <col min="14076" max="14076" width="10.140625" style="1894" customWidth="1"/>
    <col min="14077" max="14077" width="10.7109375" style="1894" customWidth="1"/>
    <col min="14078" max="14078" width="14.7109375" style="1894" customWidth="1"/>
    <col min="14079" max="14079" width="12.5703125" style="1894" customWidth="1"/>
    <col min="14080" max="14080" width="8.7109375" style="1894" customWidth="1"/>
    <col min="14081" max="14329" width="9.140625" style="1894"/>
    <col min="14330" max="14330" width="21.7109375" style="1894" customWidth="1"/>
    <col min="14331" max="14331" width="10.85546875" style="1894" customWidth="1"/>
    <col min="14332" max="14332" width="10.140625" style="1894" customWidth="1"/>
    <col min="14333" max="14333" width="10.7109375" style="1894" customWidth="1"/>
    <col min="14334" max="14334" width="14.7109375" style="1894" customWidth="1"/>
    <col min="14335" max="14335" width="12.5703125" style="1894" customWidth="1"/>
    <col min="14336" max="14336" width="8.7109375" style="1894" customWidth="1"/>
    <col min="14337" max="14585" width="9.140625" style="1894"/>
    <col min="14586" max="14586" width="21.7109375" style="1894" customWidth="1"/>
    <col min="14587" max="14587" width="10.85546875" style="1894" customWidth="1"/>
    <col min="14588" max="14588" width="10.140625" style="1894" customWidth="1"/>
    <col min="14589" max="14589" width="10.7109375" style="1894" customWidth="1"/>
    <col min="14590" max="14590" width="14.7109375" style="1894" customWidth="1"/>
    <col min="14591" max="14591" width="12.5703125" style="1894" customWidth="1"/>
    <col min="14592" max="14592" width="8.7109375" style="1894" customWidth="1"/>
    <col min="14593" max="14841" width="9.140625" style="1894"/>
    <col min="14842" max="14842" width="21.7109375" style="1894" customWidth="1"/>
    <col min="14843" max="14843" width="10.85546875" style="1894" customWidth="1"/>
    <col min="14844" max="14844" width="10.140625" style="1894" customWidth="1"/>
    <col min="14845" max="14845" width="10.7109375" style="1894" customWidth="1"/>
    <col min="14846" max="14846" width="14.7109375" style="1894" customWidth="1"/>
    <col min="14847" max="14847" width="12.5703125" style="1894" customWidth="1"/>
    <col min="14848" max="14848" width="8.7109375" style="1894" customWidth="1"/>
    <col min="14849" max="15097" width="9.140625" style="1894"/>
    <col min="15098" max="15098" width="21.7109375" style="1894" customWidth="1"/>
    <col min="15099" max="15099" width="10.85546875" style="1894" customWidth="1"/>
    <col min="15100" max="15100" width="10.140625" style="1894" customWidth="1"/>
    <col min="15101" max="15101" width="10.7109375" style="1894" customWidth="1"/>
    <col min="15102" max="15102" width="14.7109375" style="1894" customWidth="1"/>
    <col min="15103" max="15103" width="12.5703125" style="1894" customWidth="1"/>
    <col min="15104" max="15104" width="8.7109375" style="1894" customWidth="1"/>
    <col min="15105" max="15353" width="9.140625" style="1894"/>
    <col min="15354" max="15354" width="21.7109375" style="1894" customWidth="1"/>
    <col min="15355" max="15355" width="10.85546875" style="1894" customWidth="1"/>
    <col min="15356" max="15356" width="10.140625" style="1894" customWidth="1"/>
    <col min="15357" max="15357" width="10.7109375" style="1894" customWidth="1"/>
    <col min="15358" max="15358" width="14.7109375" style="1894" customWidth="1"/>
    <col min="15359" max="15359" width="12.5703125" style="1894" customWidth="1"/>
    <col min="15360" max="15360" width="8.7109375" style="1894" customWidth="1"/>
    <col min="15361" max="15609" width="9.140625" style="1894"/>
    <col min="15610" max="15610" width="21.7109375" style="1894" customWidth="1"/>
    <col min="15611" max="15611" width="10.85546875" style="1894" customWidth="1"/>
    <col min="15612" max="15612" width="10.140625" style="1894" customWidth="1"/>
    <col min="15613" max="15613" width="10.7109375" style="1894" customWidth="1"/>
    <col min="15614" max="15614" width="14.7109375" style="1894" customWidth="1"/>
    <col min="15615" max="15615" width="12.5703125" style="1894" customWidth="1"/>
    <col min="15616" max="15616" width="8.7109375" style="1894" customWidth="1"/>
    <col min="15617" max="15865" width="9.140625" style="1894"/>
    <col min="15866" max="15866" width="21.7109375" style="1894" customWidth="1"/>
    <col min="15867" max="15867" width="10.85546875" style="1894" customWidth="1"/>
    <col min="15868" max="15868" width="10.140625" style="1894" customWidth="1"/>
    <col min="15869" max="15869" width="10.7109375" style="1894" customWidth="1"/>
    <col min="15870" max="15870" width="14.7109375" style="1894" customWidth="1"/>
    <col min="15871" max="15871" width="12.5703125" style="1894" customWidth="1"/>
    <col min="15872" max="15872" width="8.7109375" style="1894" customWidth="1"/>
    <col min="15873" max="16121" width="9.140625" style="1894"/>
    <col min="16122" max="16122" width="21.7109375" style="1894" customWidth="1"/>
    <col min="16123" max="16123" width="10.85546875" style="1894" customWidth="1"/>
    <col min="16124" max="16124" width="10.140625" style="1894" customWidth="1"/>
    <col min="16125" max="16125" width="10.7109375" style="1894" customWidth="1"/>
    <col min="16126" max="16126" width="14.7109375" style="1894" customWidth="1"/>
    <col min="16127" max="16127" width="12.5703125" style="1894" customWidth="1"/>
    <col min="16128" max="16128" width="8.7109375" style="1894" customWidth="1"/>
    <col min="16129" max="16384" width="9.140625" style="1894"/>
  </cols>
  <sheetData>
    <row r="1" spans="1:13" ht="15" customHeight="1" x14ac:dyDescent="0.2">
      <c r="A1" s="2027" t="s">
        <v>1926</v>
      </c>
    </row>
    <row r="2" spans="1:13" ht="15" customHeight="1" x14ac:dyDescent="0.2">
      <c r="A2" s="2369" t="s">
        <v>1830</v>
      </c>
      <c r="B2" s="2369"/>
      <c r="C2" s="2369"/>
      <c r="D2" s="2369"/>
      <c r="E2" s="2369"/>
      <c r="F2" s="2369"/>
    </row>
    <row r="3" spans="1:13" ht="25.5" customHeight="1" x14ac:dyDescent="0.2">
      <c r="A3" s="2370" t="s">
        <v>1829</v>
      </c>
      <c r="B3" s="2370"/>
      <c r="C3" s="2370"/>
      <c r="D3" s="2370"/>
      <c r="E3" s="2370"/>
      <c r="F3" s="2370"/>
    </row>
    <row r="4" spans="1:13" s="1" customFormat="1" ht="12.95" customHeight="1" x14ac:dyDescent="0.25">
      <c r="A4" s="1659">
        <v>2020</v>
      </c>
      <c r="B4" s="1946"/>
      <c r="C4" s="1946"/>
      <c r="D4" s="1946"/>
      <c r="E4" s="1946"/>
      <c r="F4" s="1945" t="s">
        <v>1789</v>
      </c>
    </row>
    <row r="5" spans="1:13" s="1" customFormat="1" ht="11.1" customHeight="1" x14ac:dyDescent="0.25">
      <c r="A5" s="2016" t="s">
        <v>1775</v>
      </c>
      <c r="B5" s="2319" t="s">
        <v>0</v>
      </c>
      <c r="C5" s="2319" t="s">
        <v>1828</v>
      </c>
      <c r="D5" s="2320"/>
      <c r="E5" s="2320"/>
      <c r="F5" s="2319" t="s">
        <v>1827</v>
      </c>
    </row>
    <row r="6" spans="1:13" s="1" customFormat="1" ht="11.1" customHeight="1" x14ac:dyDescent="0.25">
      <c r="A6" s="2018"/>
      <c r="B6" s="2320"/>
      <c r="C6" s="2320"/>
      <c r="D6" s="2320"/>
      <c r="E6" s="2320"/>
      <c r="F6" s="2377"/>
    </row>
    <row r="7" spans="1:13" s="1" customFormat="1" ht="10.5" customHeight="1" x14ac:dyDescent="0.25">
      <c r="A7" s="2018"/>
      <c r="B7" s="2320"/>
      <c r="C7" s="2319" t="s">
        <v>0</v>
      </c>
      <c r="D7" s="2319" t="s">
        <v>1802</v>
      </c>
      <c r="E7" s="2319" t="s">
        <v>1826</v>
      </c>
      <c r="F7" s="2377"/>
    </row>
    <row r="8" spans="1:13" s="1" customFormat="1" ht="16.5" customHeight="1" x14ac:dyDescent="0.25">
      <c r="A8" s="2017" t="s">
        <v>1825</v>
      </c>
      <c r="B8" s="2320"/>
      <c r="C8" s="2320"/>
      <c r="D8" s="2319"/>
      <c r="E8" s="2319"/>
      <c r="F8" s="2377"/>
    </row>
    <row r="9" spans="1:13" s="8" customFormat="1" ht="21.75" customHeight="1" x14ac:dyDescent="0.25">
      <c r="B9" s="1944"/>
      <c r="C9" s="1944"/>
      <c r="D9" s="1944"/>
      <c r="E9" s="1944"/>
      <c r="F9" s="1944"/>
    </row>
    <row r="10" spans="1:13" s="8" customFormat="1" ht="23.25" customHeight="1" x14ac:dyDescent="0.25">
      <c r="A10" s="920" t="s">
        <v>95</v>
      </c>
      <c r="B10" s="1936">
        <v>470475.38</v>
      </c>
      <c r="C10" s="1936">
        <v>385558.30200000003</v>
      </c>
      <c r="D10" s="1936">
        <v>165383.51199999999</v>
      </c>
      <c r="E10" s="1936">
        <v>220174.79</v>
      </c>
      <c r="F10" s="1936">
        <v>84917.077999999994</v>
      </c>
      <c r="G10" s="1941"/>
      <c r="H10" s="1944"/>
      <c r="J10" s="1936"/>
      <c r="K10" s="1936"/>
      <c r="L10" s="1936"/>
    </row>
    <row r="11" spans="1:13" s="8" customFormat="1" ht="9.9499999999999993" customHeight="1" x14ac:dyDescent="0.25">
      <c r="A11" s="908"/>
      <c r="B11" s="1936"/>
      <c r="C11" s="1936"/>
      <c r="D11" s="1943"/>
      <c r="E11" s="1943"/>
      <c r="F11" s="1943"/>
      <c r="J11" s="1936"/>
      <c r="K11" s="1936"/>
      <c r="L11" s="1936"/>
    </row>
    <row r="12" spans="1:13" s="1784" customFormat="1" ht="30" customHeight="1" x14ac:dyDescent="0.2">
      <c r="A12" s="885" t="s">
        <v>1824</v>
      </c>
      <c r="B12" s="1936">
        <v>112648.899</v>
      </c>
      <c r="C12" s="1936">
        <v>75925.803</v>
      </c>
      <c r="D12" s="1937">
        <v>50726.406000000003</v>
      </c>
      <c r="E12" s="1937">
        <v>25199.397000000001</v>
      </c>
      <c r="F12" s="1937">
        <v>36723.095999999998</v>
      </c>
      <c r="G12" s="1942"/>
      <c r="J12" s="1936"/>
      <c r="K12" s="1936"/>
      <c r="L12" s="1936"/>
      <c r="M12" s="1936"/>
    </row>
    <row r="13" spans="1:13" s="8" customFormat="1" ht="9.9499999999999993" customHeight="1" x14ac:dyDescent="0.25">
      <c r="A13" s="927"/>
      <c r="B13" s="1936"/>
      <c r="C13" s="1936"/>
      <c r="D13" s="1937"/>
      <c r="E13" s="1937"/>
      <c r="F13" s="1937"/>
      <c r="G13" s="1941"/>
      <c r="J13" s="1936"/>
      <c r="K13" s="1936"/>
      <c r="L13" s="1936"/>
      <c r="M13" s="1936"/>
    </row>
    <row r="14" spans="1:13" s="1784" customFormat="1" ht="30" customHeight="1" x14ac:dyDescent="0.2">
      <c r="A14" s="299" t="s">
        <v>1823</v>
      </c>
      <c r="B14" s="1936">
        <v>75027.888000000006</v>
      </c>
      <c r="C14" s="1936">
        <v>69326.455000000002</v>
      </c>
      <c r="D14" s="1937">
        <v>56127.038</v>
      </c>
      <c r="E14" s="1937">
        <v>13199.416999999999</v>
      </c>
      <c r="F14" s="1937">
        <v>5701.433</v>
      </c>
      <c r="J14" s="1936"/>
      <c r="K14" s="1936"/>
      <c r="L14" s="1936"/>
      <c r="M14" s="1936"/>
    </row>
    <row r="15" spans="1:13" s="8" customFormat="1" ht="9.9499999999999993" customHeight="1" x14ac:dyDescent="0.25">
      <c r="A15" s="200"/>
      <c r="B15" s="1936"/>
      <c r="C15" s="1936"/>
      <c r="D15" s="1937"/>
      <c r="E15" s="1937"/>
      <c r="F15" s="1937"/>
      <c r="J15" s="1936"/>
      <c r="K15" s="1936"/>
      <c r="L15" s="1936"/>
      <c r="M15" s="1936"/>
    </row>
    <row r="16" spans="1:13" s="1784" customFormat="1" ht="30" customHeight="1" x14ac:dyDescent="0.2">
      <c r="A16" s="885" t="s">
        <v>1822</v>
      </c>
      <c r="B16" s="1936">
        <v>7503.4039999999995</v>
      </c>
      <c r="C16" s="1936">
        <v>7283.9139999999998</v>
      </c>
      <c r="D16" s="1937">
        <v>1876.366</v>
      </c>
      <c r="E16" s="1937">
        <v>5407.5479999999998</v>
      </c>
      <c r="F16" s="1937">
        <v>219.49</v>
      </c>
      <c r="J16" s="1936"/>
      <c r="K16" s="1936"/>
      <c r="L16" s="1936"/>
      <c r="M16" s="1936"/>
    </row>
    <row r="17" spans="1:13" s="8" customFormat="1" ht="9.9499999999999993" customHeight="1" x14ac:dyDescent="0.25">
      <c r="A17" s="881"/>
      <c r="B17" s="1936"/>
      <c r="C17" s="1936"/>
      <c r="J17" s="1936"/>
      <c r="K17" s="1936"/>
      <c r="L17" s="1936"/>
      <c r="M17" s="1936"/>
    </row>
    <row r="18" spans="1:13" s="1784" customFormat="1" ht="30" customHeight="1" x14ac:dyDescent="0.2">
      <c r="A18" s="1938" t="s">
        <v>1821</v>
      </c>
      <c r="B18" s="1936">
        <v>12612.59</v>
      </c>
      <c r="C18" s="1936">
        <v>9234.9449999999997</v>
      </c>
      <c r="D18" s="1937">
        <v>4196.268</v>
      </c>
      <c r="E18" s="1937">
        <v>5038.6769999999997</v>
      </c>
      <c r="F18" s="1937">
        <v>3377.645</v>
      </c>
      <c r="J18" s="1936"/>
      <c r="K18" s="1936"/>
      <c r="L18" s="1936"/>
      <c r="M18" s="1936"/>
    </row>
    <row r="19" spans="1:13" s="1" customFormat="1" ht="9.9499999999999993" customHeight="1" x14ac:dyDescent="0.25">
      <c r="A19" s="200"/>
      <c r="B19" s="1936"/>
      <c r="C19" s="1936"/>
      <c r="J19" s="1936"/>
      <c r="K19" s="1936"/>
      <c r="L19" s="1936"/>
      <c r="M19" s="1936"/>
    </row>
    <row r="20" spans="1:13" s="24" customFormat="1" ht="30" customHeight="1" x14ac:dyDescent="0.2">
      <c r="A20" s="1938" t="s">
        <v>1820</v>
      </c>
      <c r="B20" s="1936">
        <v>94502.197000000015</v>
      </c>
      <c r="C20" s="1936">
        <v>68295.412000000011</v>
      </c>
      <c r="D20" s="1937">
        <v>17512.095000000001</v>
      </c>
      <c r="E20" s="1937">
        <v>50783.317000000003</v>
      </c>
      <c r="F20" s="1937">
        <v>26206.785</v>
      </c>
      <c r="G20" s="1940"/>
      <c r="J20" s="1936"/>
      <c r="K20" s="1936"/>
      <c r="L20" s="1936"/>
      <c r="M20" s="1936"/>
    </row>
    <row r="21" spans="1:13" s="1" customFormat="1" ht="9.9499999999999993" customHeight="1" x14ac:dyDescent="0.25">
      <c r="A21" s="881"/>
      <c r="B21" s="1936"/>
      <c r="C21" s="1936"/>
      <c r="J21" s="1936"/>
      <c r="K21" s="1936"/>
      <c r="L21" s="1936"/>
      <c r="M21" s="1936"/>
    </row>
    <row r="22" spans="1:13" s="24" customFormat="1" ht="30" customHeight="1" x14ac:dyDescent="0.2">
      <c r="A22" s="1938" t="s">
        <v>1819</v>
      </c>
      <c r="B22" s="1936">
        <v>8614.1209999999992</v>
      </c>
      <c r="C22" s="1936">
        <v>7953.143</v>
      </c>
      <c r="D22" s="1937">
        <v>2118.0880000000002</v>
      </c>
      <c r="E22" s="1937">
        <v>5835.0550000000003</v>
      </c>
      <c r="F22" s="1937">
        <v>660.97799999999995</v>
      </c>
      <c r="J22" s="1936"/>
      <c r="K22" s="1936"/>
      <c r="L22" s="1936"/>
      <c r="M22" s="1936"/>
    </row>
    <row r="23" spans="1:13" s="8" customFormat="1" ht="9.9499999999999993" customHeight="1" x14ac:dyDescent="0.25">
      <c r="A23" s="1939"/>
      <c r="B23" s="1936"/>
      <c r="C23" s="1936"/>
      <c r="J23" s="1936"/>
      <c r="K23" s="1936"/>
      <c r="L23" s="1936"/>
      <c r="M23" s="1936"/>
    </row>
    <row r="24" spans="1:13" s="24" customFormat="1" ht="30" customHeight="1" x14ac:dyDescent="0.2">
      <c r="A24" s="1938" t="s">
        <v>1818</v>
      </c>
      <c r="B24" s="1936">
        <v>5381.503999999999</v>
      </c>
      <c r="C24" s="1936">
        <v>3863.4749999999995</v>
      </c>
      <c r="D24" s="1937">
        <v>1582.0429999999999</v>
      </c>
      <c r="E24" s="1937">
        <v>2281.4319999999998</v>
      </c>
      <c r="F24" s="1937">
        <v>1518.029</v>
      </c>
      <c r="J24" s="1936"/>
      <c r="K24" s="1936"/>
      <c r="L24" s="1936"/>
      <c r="M24" s="1936"/>
    </row>
    <row r="25" spans="1:13" s="1" customFormat="1" ht="9.9499999999999993" customHeight="1" x14ac:dyDescent="0.25">
      <c r="A25" s="881"/>
      <c r="B25" s="1936"/>
      <c r="C25" s="1936"/>
      <c r="J25" s="1936"/>
      <c r="K25" s="1936"/>
      <c r="L25" s="1936"/>
      <c r="M25" s="1936"/>
    </row>
    <row r="26" spans="1:13" s="24" customFormat="1" ht="30" customHeight="1" x14ac:dyDescent="0.2">
      <c r="A26" s="885" t="s">
        <v>1817</v>
      </c>
      <c r="B26" s="1936">
        <v>8978.25</v>
      </c>
      <c r="C26" s="1936">
        <v>8921.8819999999996</v>
      </c>
      <c r="D26" s="1937">
        <v>1484.721</v>
      </c>
      <c r="E26" s="1937">
        <v>7437.1610000000001</v>
      </c>
      <c r="F26" s="1937">
        <v>56.368000000000002</v>
      </c>
      <c r="J26" s="1936"/>
      <c r="K26" s="1936"/>
      <c r="L26" s="1936"/>
      <c r="M26" s="1936"/>
    </row>
    <row r="27" spans="1:13" s="1" customFormat="1" ht="9.9499999999999993" customHeight="1" x14ac:dyDescent="0.25">
      <c r="A27" s="881"/>
      <c r="B27" s="1936"/>
      <c r="C27" s="1936"/>
      <c r="J27" s="1936"/>
      <c r="K27" s="1936"/>
      <c r="L27" s="1936"/>
      <c r="M27" s="1936"/>
    </row>
    <row r="28" spans="1:13" s="24" customFormat="1" ht="30" customHeight="1" x14ac:dyDescent="0.2">
      <c r="A28" s="885" t="s">
        <v>1816</v>
      </c>
      <c r="B28" s="1936">
        <v>1652.6970000000001</v>
      </c>
      <c r="C28" s="1936">
        <v>1431</v>
      </c>
      <c r="D28" s="1937">
        <v>690.03599999999994</v>
      </c>
      <c r="E28" s="1937">
        <v>740.96400000000006</v>
      </c>
      <c r="F28" s="1937">
        <v>221.697</v>
      </c>
      <c r="J28" s="1936"/>
      <c r="K28" s="1936"/>
      <c r="L28" s="1936"/>
      <c r="M28" s="1936"/>
    </row>
    <row r="29" spans="1:13" s="1" customFormat="1" ht="9.9499999999999993" customHeight="1" x14ac:dyDescent="0.25">
      <c r="A29" s="886"/>
      <c r="B29" s="1936"/>
      <c r="C29" s="1936"/>
      <c r="J29" s="1936"/>
      <c r="K29" s="1936"/>
      <c r="L29" s="1936"/>
      <c r="M29" s="1936"/>
    </row>
    <row r="30" spans="1:13" s="24" customFormat="1" ht="30" customHeight="1" x14ac:dyDescent="0.2">
      <c r="A30" s="885" t="s">
        <v>1815</v>
      </c>
      <c r="B30" s="1936">
        <v>143553.82999999999</v>
      </c>
      <c r="C30" s="1936">
        <v>133322.27299999999</v>
      </c>
      <c r="D30" s="1937">
        <v>29070.451000000001</v>
      </c>
      <c r="E30" s="1937">
        <v>104251.822</v>
      </c>
      <c r="F30" s="1937">
        <v>10231.557000000001</v>
      </c>
      <c r="J30" s="1936"/>
      <c r="K30" s="1936"/>
      <c r="L30" s="1936"/>
      <c r="M30" s="1936"/>
    </row>
    <row r="31" spans="1:13" s="8" customFormat="1" ht="6.75" customHeight="1" thickBot="1" x14ac:dyDescent="0.3">
      <c r="A31" s="1935"/>
      <c r="B31" s="1933"/>
      <c r="C31" s="1933"/>
      <c r="D31" s="1934"/>
      <c r="E31" s="1934"/>
      <c r="F31" s="1933"/>
    </row>
    <row r="32" spans="1:13" s="8" customFormat="1" ht="3.75" customHeight="1" thickTop="1" x14ac:dyDescent="0.25">
      <c r="A32" s="890"/>
      <c r="B32" s="1931"/>
      <c r="C32" s="1931"/>
      <c r="D32" s="1932"/>
      <c r="E32" s="1932"/>
      <c r="F32" s="1931"/>
    </row>
    <row r="33" spans="1:6" s="1" customFormat="1" ht="12.95" customHeight="1" x14ac:dyDescent="0.25">
      <c r="A33" s="1648" t="s">
        <v>1800</v>
      </c>
      <c r="B33" s="1648"/>
      <c r="C33" s="1648"/>
      <c r="D33" s="1648"/>
      <c r="E33" s="888"/>
    </row>
    <row r="34" spans="1:6" s="1908" customFormat="1" ht="7.5" customHeight="1" x14ac:dyDescent="0.2">
      <c r="A34" s="1930"/>
      <c r="B34" s="1922"/>
      <c r="C34" s="1922"/>
      <c r="D34" s="1922"/>
      <c r="E34" s="1922"/>
      <c r="F34" s="1922"/>
    </row>
    <row r="35" spans="1:6" s="1908" customFormat="1" ht="15" customHeight="1" x14ac:dyDescent="0.25">
      <c r="A35" s="1929" t="s">
        <v>280</v>
      </c>
      <c r="B35" s="1923"/>
      <c r="C35" s="1922"/>
      <c r="D35" s="1921"/>
      <c r="E35" s="1922"/>
      <c r="F35" s="1921"/>
    </row>
    <row r="36" spans="1:6" s="1925" customFormat="1" ht="12" customHeight="1" x14ac:dyDescent="0.25">
      <c r="A36" s="1928" t="s">
        <v>1799</v>
      </c>
      <c r="B36" s="1923"/>
      <c r="C36" s="1927"/>
      <c r="D36" s="1926"/>
      <c r="E36" s="1927"/>
      <c r="F36" s="1926"/>
    </row>
    <row r="37" spans="1:6" s="1925" customFormat="1" ht="12" customHeight="1" x14ac:dyDescent="0.25">
      <c r="A37" s="1928" t="s">
        <v>1814</v>
      </c>
      <c r="B37" s="1923"/>
      <c r="C37" s="1927"/>
      <c r="D37" s="1926"/>
      <c r="E37" s="1927"/>
      <c r="F37" s="1926"/>
    </row>
    <row r="38" spans="1:6" s="1925" customFormat="1" ht="12" customHeight="1" x14ac:dyDescent="0.25">
      <c r="A38" s="1928" t="s">
        <v>1813</v>
      </c>
      <c r="B38" s="1923"/>
      <c r="C38" s="1927"/>
      <c r="D38" s="1926"/>
      <c r="E38" s="1927"/>
      <c r="F38" s="1926"/>
    </row>
    <row r="39" spans="1:6" s="1925" customFormat="1" ht="12" customHeight="1" x14ac:dyDescent="0.25">
      <c r="A39" s="1928" t="s">
        <v>1812</v>
      </c>
      <c r="B39" s="1923"/>
      <c r="C39" s="1927"/>
      <c r="D39" s="1926"/>
      <c r="E39" s="1927"/>
      <c r="F39" s="1926"/>
    </row>
    <row r="40" spans="1:6" s="1925" customFormat="1" ht="12" customHeight="1" x14ac:dyDescent="0.25">
      <c r="A40" s="1928" t="s">
        <v>1811</v>
      </c>
      <c r="B40" s="1923"/>
      <c r="C40" s="1927"/>
      <c r="D40" s="1926"/>
      <c r="E40" s="1927"/>
      <c r="F40" s="1926"/>
    </row>
    <row r="41" spans="1:6" s="1925" customFormat="1" ht="12" customHeight="1" x14ac:dyDescent="0.25">
      <c r="A41" s="1928" t="s">
        <v>1810</v>
      </c>
      <c r="B41" s="1923"/>
      <c r="C41" s="1927"/>
      <c r="D41" s="1926"/>
      <c r="E41" s="1927"/>
      <c r="F41" s="1926"/>
    </row>
    <row r="42" spans="1:6" s="1925" customFormat="1" ht="12" customHeight="1" x14ac:dyDescent="0.25">
      <c r="A42" s="1928" t="s">
        <v>1809</v>
      </c>
      <c r="B42" s="1923"/>
      <c r="C42" s="1927"/>
      <c r="D42" s="1926"/>
      <c r="E42" s="1927"/>
      <c r="F42" s="1926"/>
    </row>
    <row r="43" spans="1:6" s="1925" customFormat="1" ht="12" customHeight="1" x14ac:dyDescent="0.25">
      <c r="A43" s="1928" t="s">
        <v>1808</v>
      </c>
      <c r="B43" s="1923"/>
      <c r="C43" s="1927"/>
      <c r="D43" s="1926"/>
      <c r="E43" s="1927"/>
      <c r="F43" s="1926"/>
    </row>
    <row r="44" spans="1:6" s="1925" customFormat="1" ht="12" customHeight="1" x14ac:dyDescent="0.25">
      <c r="A44" s="1928" t="s">
        <v>1807</v>
      </c>
      <c r="B44" s="1923"/>
      <c r="C44" s="1927"/>
      <c r="D44" s="1926"/>
      <c r="E44" s="1927"/>
      <c r="F44" s="1926"/>
    </row>
    <row r="45" spans="1:6" s="1925" customFormat="1" ht="12" customHeight="1" x14ac:dyDescent="0.25">
      <c r="A45" s="1928" t="s">
        <v>1806</v>
      </c>
      <c r="B45" s="1923"/>
      <c r="C45" s="1927"/>
      <c r="D45" s="1926"/>
      <c r="E45" s="1927"/>
      <c r="F45" s="1926"/>
    </row>
    <row r="46" spans="1:6" s="1925" customFormat="1" ht="12" customHeight="1" x14ac:dyDescent="0.25">
      <c r="A46" s="1928" t="s">
        <v>1805</v>
      </c>
      <c r="B46" s="1923"/>
      <c r="C46" s="1927"/>
      <c r="D46" s="1926"/>
      <c r="E46" s="1927"/>
      <c r="F46" s="1926"/>
    </row>
    <row r="47" spans="1:6" s="1908" customFormat="1" ht="15" customHeight="1" x14ac:dyDescent="0.2">
      <c r="A47" s="1924"/>
      <c r="B47" s="1923"/>
      <c r="C47" s="1922"/>
      <c r="D47" s="1921"/>
      <c r="E47" s="1922"/>
      <c r="F47" s="1921"/>
    </row>
  </sheetData>
  <mergeCells count="8">
    <mergeCell ref="A2:F2"/>
    <mergeCell ref="A3:F3"/>
    <mergeCell ref="B5:B8"/>
    <mergeCell ref="C5:E6"/>
    <mergeCell ref="F5:F8"/>
    <mergeCell ref="C7:C8"/>
    <mergeCell ref="D7:D8"/>
    <mergeCell ref="E7:E8"/>
  </mergeCells>
  <hyperlinks>
    <hyperlink ref="A36" r:id="rId1" xr:uid="{85B45E6C-EA18-4A5C-9C51-0CCD44569B2E}"/>
    <hyperlink ref="A37" r:id="rId2" xr:uid="{D5CB9A4A-0EE7-4592-9035-53EB0439C727}"/>
    <hyperlink ref="A38" r:id="rId3" xr:uid="{7351C516-3B93-4BCB-B483-11C9E42F0ED2}"/>
    <hyperlink ref="A39:A40" r:id="rId4" display="http://www.ine.pt/xurl/ind/0008058" xr:uid="{D425DE6E-22B4-405C-81BE-7279DD20D069}"/>
    <hyperlink ref="A39" r:id="rId5" xr:uid="{812CB5DF-92DC-4DA1-91B6-36BD3EAD7946}"/>
    <hyperlink ref="A40" r:id="rId6" xr:uid="{2EBCC663-9600-4A4C-9D01-361B30A87280}"/>
    <hyperlink ref="A41" r:id="rId7" xr:uid="{17CEF402-548B-41A8-9587-518C670DE9A5}"/>
    <hyperlink ref="A42" r:id="rId8" xr:uid="{FB40C20F-CB1A-42B2-A0B7-EC669086433B}"/>
    <hyperlink ref="A43" r:id="rId9" xr:uid="{73BEE100-9F1F-429A-9627-7AF974372414}"/>
    <hyperlink ref="A44" r:id="rId10" xr:uid="{055A51A9-CFF6-4C75-88FF-25527A9ECCD7}"/>
    <hyperlink ref="A45" r:id="rId11" xr:uid="{86E1D18F-11F7-40E5-BC76-3C2D92FF1221}"/>
    <hyperlink ref="A46" r:id="rId12" xr:uid="{0DD1362E-9414-49F7-AFC7-AB26FFA903F6}"/>
    <hyperlink ref="A1" location="Índice!A1" display="Voltar ao índice" xr:uid="{22D6EF98-454B-4E3F-B68F-6AF56806D2F8}"/>
  </hyperlinks>
  <pageMargins left="0.39370078740157483" right="0.11811023622047245" top="0.47244094488188981" bottom="0.47244094488188981" header="0" footer="0"/>
  <pageSetup paperSize="9" scale="89" orientation="portrait" horizontalDpi="300" verticalDpi="300" r:id="rId13"/>
  <headerFooter alignWithMargins="0"/>
  <drawing r:id="rId14"/>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E78009-0ABC-47BE-BBD8-4BA23D10D5DA}">
  <dimension ref="A1:L988"/>
  <sheetViews>
    <sheetView showGridLines="0" workbookViewId="0">
      <selection activeCell="A2" sqref="A2:D2"/>
    </sheetView>
  </sheetViews>
  <sheetFormatPr defaultRowHeight="11.25" x14ac:dyDescent="0.2"/>
  <cols>
    <col min="1" max="1" width="32.42578125" style="1894" customWidth="1"/>
    <col min="2" max="2" width="9.42578125" style="1908" customWidth="1"/>
    <col min="3" max="4" width="9.42578125" style="1894" customWidth="1"/>
    <col min="5" max="5" width="8.42578125" style="1894" customWidth="1"/>
    <col min="6" max="6" width="8.28515625" style="1894" customWidth="1"/>
    <col min="7" max="255" width="9.140625" style="1894"/>
    <col min="256" max="256" width="38.85546875" style="1894" customWidth="1"/>
    <col min="257" max="259" width="9.42578125" style="1894" customWidth="1"/>
    <col min="260" max="260" width="9.5703125" style="1894" customWidth="1"/>
    <col min="261" max="261" width="8.42578125" style="1894" customWidth="1"/>
    <col min="262" max="262" width="8.28515625" style="1894" customWidth="1"/>
    <col min="263" max="511" width="9.140625" style="1894"/>
    <col min="512" max="512" width="38.85546875" style="1894" customWidth="1"/>
    <col min="513" max="515" width="9.42578125" style="1894" customWidth="1"/>
    <col min="516" max="516" width="9.5703125" style="1894" customWidth="1"/>
    <col min="517" max="517" width="8.42578125" style="1894" customWidth="1"/>
    <col min="518" max="518" width="8.28515625" style="1894" customWidth="1"/>
    <col min="519" max="767" width="9.140625" style="1894"/>
    <col min="768" max="768" width="38.85546875" style="1894" customWidth="1"/>
    <col min="769" max="771" width="9.42578125" style="1894" customWidth="1"/>
    <col min="772" max="772" width="9.5703125" style="1894" customWidth="1"/>
    <col min="773" max="773" width="8.42578125" style="1894" customWidth="1"/>
    <col min="774" max="774" width="8.28515625" style="1894" customWidth="1"/>
    <col min="775" max="1023" width="9.140625" style="1894"/>
    <col min="1024" max="1024" width="38.85546875" style="1894" customWidth="1"/>
    <col min="1025" max="1027" width="9.42578125" style="1894" customWidth="1"/>
    <col min="1028" max="1028" width="9.5703125" style="1894" customWidth="1"/>
    <col min="1029" max="1029" width="8.42578125" style="1894" customWidth="1"/>
    <col min="1030" max="1030" width="8.28515625" style="1894" customWidth="1"/>
    <col min="1031" max="1279" width="9.140625" style="1894"/>
    <col min="1280" max="1280" width="38.85546875" style="1894" customWidth="1"/>
    <col min="1281" max="1283" width="9.42578125" style="1894" customWidth="1"/>
    <col min="1284" max="1284" width="9.5703125" style="1894" customWidth="1"/>
    <col min="1285" max="1285" width="8.42578125" style="1894" customWidth="1"/>
    <col min="1286" max="1286" width="8.28515625" style="1894" customWidth="1"/>
    <col min="1287" max="1535" width="9.140625" style="1894"/>
    <col min="1536" max="1536" width="38.85546875" style="1894" customWidth="1"/>
    <col min="1537" max="1539" width="9.42578125" style="1894" customWidth="1"/>
    <col min="1540" max="1540" width="9.5703125" style="1894" customWidth="1"/>
    <col min="1541" max="1541" width="8.42578125" style="1894" customWidth="1"/>
    <col min="1542" max="1542" width="8.28515625" style="1894" customWidth="1"/>
    <col min="1543" max="1791" width="9.140625" style="1894"/>
    <col min="1792" max="1792" width="38.85546875" style="1894" customWidth="1"/>
    <col min="1793" max="1795" width="9.42578125" style="1894" customWidth="1"/>
    <col min="1796" max="1796" width="9.5703125" style="1894" customWidth="1"/>
    <col min="1797" max="1797" width="8.42578125" style="1894" customWidth="1"/>
    <col min="1798" max="1798" width="8.28515625" style="1894" customWidth="1"/>
    <col min="1799" max="2047" width="9.140625" style="1894"/>
    <col min="2048" max="2048" width="38.85546875" style="1894" customWidth="1"/>
    <col min="2049" max="2051" width="9.42578125" style="1894" customWidth="1"/>
    <col min="2052" max="2052" width="9.5703125" style="1894" customWidth="1"/>
    <col min="2053" max="2053" width="8.42578125" style="1894" customWidth="1"/>
    <col min="2054" max="2054" width="8.28515625" style="1894" customWidth="1"/>
    <col min="2055" max="2303" width="9.140625" style="1894"/>
    <col min="2304" max="2304" width="38.85546875" style="1894" customWidth="1"/>
    <col min="2305" max="2307" width="9.42578125" style="1894" customWidth="1"/>
    <col min="2308" max="2308" width="9.5703125" style="1894" customWidth="1"/>
    <col min="2309" max="2309" width="8.42578125" style="1894" customWidth="1"/>
    <col min="2310" max="2310" width="8.28515625" style="1894" customWidth="1"/>
    <col min="2311" max="2559" width="9.140625" style="1894"/>
    <col min="2560" max="2560" width="38.85546875" style="1894" customWidth="1"/>
    <col min="2561" max="2563" width="9.42578125" style="1894" customWidth="1"/>
    <col min="2564" max="2564" width="9.5703125" style="1894" customWidth="1"/>
    <col min="2565" max="2565" width="8.42578125" style="1894" customWidth="1"/>
    <col min="2566" max="2566" width="8.28515625" style="1894" customWidth="1"/>
    <col min="2567" max="2815" width="9.140625" style="1894"/>
    <col min="2816" max="2816" width="38.85546875" style="1894" customWidth="1"/>
    <col min="2817" max="2819" width="9.42578125" style="1894" customWidth="1"/>
    <col min="2820" max="2820" width="9.5703125" style="1894" customWidth="1"/>
    <col min="2821" max="2821" width="8.42578125" style="1894" customWidth="1"/>
    <col min="2822" max="2822" width="8.28515625" style="1894" customWidth="1"/>
    <col min="2823" max="3071" width="9.140625" style="1894"/>
    <col min="3072" max="3072" width="38.85546875" style="1894" customWidth="1"/>
    <col min="3073" max="3075" width="9.42578125" style="1894" customWidth="1"/>
    <col min="3076" max="3076" width="9.5703125" style="1894" customWidth="1"/>
    <col min="3077" max="3077" width="8.42578125" style="1894" customWidth="1"/>
    <col min="3078" max="3078" width="8.28515625" style="1894" customWidth="1"/>
    <col min="3079" max="3327" width="9.140625" style="1894"/>
    <col min="3328" max="3328" width="38.85546875" style="1894" customWidth="1"/>
    <col min="3329" max="3331" width="9.42578125" style="1894" customWidth="1"/>
    <col min="3332" max="3332" width="9.5703125" style="1894" customWidth="1"/>
    <col min="3333" max="3333" width="8.42578125" style="1894" customWidth="1"/>
    <col min="3334" max="3334" width="8.28515625" style="1894" customWidth="1"/>
    <col min="3335" max="3583" width="9.140625" style="1894"/>
    <col min="3584" max="3584" width="38.85546875" style="1894" customWidth="1"/>
    <col min="3585" max="3587" width="9.42578125" style="1894" customWidth="1"/>
    <col min="3588" max="3588" width="9.5703125" style="1894" customWidth="1"/>
    <col min="3589" max="3589" width="8.42578125" style="1894" customWidth="1"/>
    <col min="3590" max="3590" width="8.28515625" style="1894" customWidth="1"/>
    <col min="3591" max="3839" width="9.140625" style="1894"/>
    <col min="3840" max="3840" width="38.85546875" style="1894" customWidth="1"/>
    <col min="3841" max="3843" width="9.42578125" style="1894" customWidth="1"/>
    <col min="3844" max="3844" width="9.5703125" style="1894" customWidth="1"/>
    <col min="3845" max="3845" width="8.42578125" style="1894" customWidth="1"/>
    <col min="3846" max="3846" width="8.28515625" style="1894" customWidth="1"/>
    <col min="3847" max="4095" width="9.140625" style="1894"/>
    <col min="4096" max="4096" width="38.85546875" style="1894" customWidth="1"/>
    <col min="4097" max="4099" width="9.42578125" style="1894" customWidth="1"/>
    <col min="4100" max="4100" width="9.5703125" style="1894" customWidth="1"/>
    <col min="4101" max="4101" width="8.42578125" style="1894" customWidth="1"/>
    <col min="4102" max="4102" width="8.28515625" style="1894" customWidth="1"/>
    <col min="4103" max="4351" width="9.140625" style="1894"/>
    <col min="4352" max="4352" width="38.85546875" style="1894" customWidth="1"/>
    <col min="4353" max="4355" width="9.42578125" style="1894" customWidth="1"/>
    <col min="4356" max="4356" width="9.5703125" style="1894" customWidth="1"/>
    <col min="4357" max="4357" width="8.42578125" style="1894" customWidth="1"/>
    <col min="4358" max="4358" width="8.28515625" style="1894" customWidth="1"/>
    <col min="4359" max="4607" width="9.140625" style="1894"/>
    <col min="4608" max="4608" width="38.85546875" style="1894" customWidth="1"/>
    <col min="4609" max="4611" width="9.42578125" style="1894" customWidth="1"/>
    <col min="4612" max="4612" width="9.5703125" style="1894" customWidth="1"/>
    <col min="4613" max="4613" width="8.42578125" style="1894" customWidth="1"/>
    <col min="4614" max="4614" width="8.28515625" style="1894" customWidth="1"/>
    <col min="4615" max="4863" width="9.140625" style="1894"/>
    <col min="4864" max="4864" width="38.85546875" style="1894" customWidth="1"/>
    <col min="4865" max="4867" width="9.42578125" style="1894" customWidth="1"/>
    <col min="4868" max="4868" width="9.5703125" style="1894" customWidth="1"/>
    <col min="4869" max="4869" width="8.42578125" style="1894" customWidth="1"/>
    <col min="4870" max="4870" width="8.28515625" style="1894" customWidth="1"/>
    <col min="4871" max="5119" width="9.140625" style="1894"/>
    <col min="5120" max="5120" width="38.85546875" style="1894" customWidth="1"/>
    <col min="5121" max="5123" width="9.42578125" style="1894" customWidth="1"/>
    <col min="5124" max="5124" width="9.5703125" style="1894" customWidth="1"/>
    <col min="5125" max="5125" width="8.42578125" style="1894" customWidth="1"/>
    <col min="5126" max="5126" width="8.28515625" style="1894" customWidth="1"/>
    <col min="5127" max="5375" width="9.140625" style="1894"/>
    <col min="5376" max="5376" width="38.85546875" style="1894" customWidth="1"/>
    <col min="5377" max="5379" width="9.42578125" style="1894" customWidth="1"/>
    <col min="5380" max="5380" width="9.5703125" style="1894" customWidth="1"/>
    <col min="5381" max="5381" width="8.42578125" style="1894" customWidth="1"/>
    <col min="5382" max="5382" width="8.28515625" style="1894" customWidth="1"/>
    <col min="5383" max="5631" width="9.140625" style="1894"/>
    <col min="5632" max="5632" width="38.85546875" style="1894" customWidth="1"/>
    <col min="5633" max="5635" width="9.42578125" style="1894" customWidth="1"/>
    <col min="5636" max="5636" width="9.5703125" style="1894" customWidth="1"/>
    <col min="5637" max="5637" width="8.42578125" style="1894" customWidth="1"/>
    <col min="5638" max="5638" width="8.28515625" style="1894" customWidth="1"/>
    <col min="5639" max="5887" width="9.140625" style="1894"/>
    <col min="5888" max="5888" width="38.85546875" style="1894" customWidth="1"/>
    <col min="5889" max="5891" width="9.42578125" style="1894" customWidth="1"/>
    <col min="5892" max="5892" width="9.5703125" style="1894" customWidth="1"/>
    <col min="5893" max="5893" width="8.42578125" style="1894" customWidth="1"/>
    <col min="5894" max="5894" width="8.28515625" style="1894" customWidth="1"/>
    <col min="5895" max="6143" width="9.140625" style="1894"/>
    <col min="6144" max="6144" width="38.85546875" style="1894" customWidth="1"/>
    <col min="6145" max="6147" width="9.42578125" style="1894" customWidth="1"/>
    <col min="6148" max="6148" width="9.5703125" style="1894" customWidth="1"/>
    <col min="6149" max="6149" width="8.42578125" style="1894" customWidth="1"/>
    <col min="6150" max="6150" width="8.28515625" style="1894" customWidth="1"/>
    <col min="6151" max="6399" width="9.140625" style="1894"/>
    <col min="6400" max="6400" width="38.85546875" style="1894" customWidth="1"/>
    <col min="6401" max="6403" width="9.42578125" style="1894" customWidth="1"/>
    <col min="6404" max="6404" width="9.5703125" style="1894" customWidth="1"/>
    <col min="6405" max="6405" width="8.42578125" style="1894" customWidth="1"/>
    <col min="6406" max="6406" width="8.28515625" style="1894" customWidth="1"/>
    <col min="6407" max="6655" width="9.140625" style="1894"/>
    <col min="6656" max="6656" width="38.85546875" style="1894" customWidth="1"/>
    <col min="6657" max="6659" width="9.42578125" style="1894" customWidth="1"/>
    <col min="6660" max="6660" width="9.5703125" style="1894" customWidth="1"/>
    <col min="6661" max="6661" width="8.42578125" style="1894" customWidth="1"/>
    <col min="6662" max="6662" width="8.28515625" style="1894" customWidth="1"/>
    <col min="6663" max="6911" width="9.140625" style="1894"/>
    <col min="6912" max="6912" width="38.85546875" style="1894" customWidth="1"/>
    <col min="6913" max="6915" width="9.42578125" style="1894" customWidth="1"/>
    <col min="6916" max="6916" width="9.5703125" style="1894" customWidth="1"/>
    <col min="6917" max="6917" width="8.42578125" style="1894" customWidth="1"/>
    <col min="6918" max="6918" width="8.28515625" style="1894" customWidth="1"/>
    <col min="6919" max="7167" width="9.140625" style="1894"/>
    <col min="7168" max="7168" width="38.85546875" style="1894" customWidth="1"/>
    <col min="7169" max="7171" width="9.42578125" style="1894" customWidth="1"/>
    <col min="7172" max="7172" width="9.5703125" style="1894" customWidth="1"/>
    <col min="7173" max="7173" width="8.42578125" style="1894" customWidth="1"/>
    <col min="7174" max="7174" width="8.28515625" style="1894" customWidth="1"/>
    <col min="7175" max="7423" width="9.140625" style="1894"/>
    <col min="7424" max="7424" width="38.85546875" style="1894" customWidth="1"/>
    <col min="7425" max="7427" width="9.42578125" style="1894" customWidth="1"/>
    <col min="7428" max="7428" width="9.5703125" style="1894" customWidth="1"/>
    <col min="7429" max="7429" width="8.42578125" style="1894" customWidth="1"/>
    <col min="7430" max="7430" width="8.28515625" style="1894" customWidth="1"/>
    <col min="7431" max="7679" width="9.140625" style="1894"/>
    <col min="7680" max="7680" width="38.85546875" style="1894" customWidth="1"/>
    <col min="7681" max="7683" width="9.42578125" style="1894" customWidth="1"/>
    <col min="7684" max="7684" width="9.5703125" style="1894" customWidth="1"/>
    <col min="7685" max="7685" width="8.42578125" style="1894" customWidth="1"/>
    <col min="7686" max="7686" width="8.28515625" style="1894" customWidth="1"/>
    <col min="7687" max="7935" width="9.140625" style="1894"/>
    <col min="7936" max="7936" width="38.85546875" style="1894" customWidth="1"/>
    <col min="7937" max="7939" width="9.42578125" style="1894" customWidth="1"/>
    <col min="7940" max="7940" width="9.5703125" style="1894" customWidth="1"/>
    <col min="7941" max="7941" width="8.42578125" style="1894" customWidth="1"/>
    <col min="7942" max="7942" width="8.28515625" style="1894" customWidth="1"/>
    <col min="7943" max="8191" width="9.140625" style="1894"/>
    <col min="8192" max="8192" width="38.85546875" style="1894" customWidth="1"/>
    <col min="8193" max="8195" width="9.42578125" style="1894" customWidth="1"/>
    <col min="8196" max="8196" width="9.5703125" style="1894" customWidth="1"/>
    <col min="8197" max="8197" width="8.42578125" style="1894" customWidth="1"/>
    <col min="8198" max="8198" width="8.28515625" style="1894" customWidth="1"/>
    <col min="8199" max="8447" width="9.140625" style="1894"/>
    <col min="8448" max="8448" width="38.85546875" style="1894" customWidth="1"/>
    <col min="8449" max="8451" width="9.42578125" style="1894" customWidth="1"/>
    <col min="8452" max="8452" width="9.5703125" style="1894" customWidth="1"/>
    <col min="8453" max="8453" width="8.42578125" style="1894" customWidth="1"/>
    <col min="8454" max="8454" width="8.28515625" style="1894" customWidth="1"/>
    <col min="8455" max="8703" width="9.140625" style="1894"/>
    <col min="8704" max="8704" width="38.85546875" style="1894" customWidth="1"/>
    <col min="8705" max="8707" width="9.42578125" style="1894" customWidth="1"/>
    <col min="8708" max="8708" width="9.5703125" style="1894" customWidth="1"/>
    <col min="8709" max="8709" width="8.42578125" style="1894" customWidth="1"/>
    <col min="8710" max="8710" width="8.28515625" style="1894" customWidth="1"/>
    <col min="8711" max="8959" width="9.140625" style="1894"/>
    <col min="8960" max="8960" width="38.85546875" style="1894" customWidth="1"/>
    <col min="8961" max="8963" width="9.42578125" style="1894" customWidth="1"/>
    <col min="8964" max="8964" width="9.5703125" style="1894" customWidth="1"/>
    <col min="8965" max="8965" width="8.42578125" style="1894" customWidth="1"/>
    <col min="8966" max="8966" width="8.28515625" style="1894" customWidth="1"/>
    <col min="8967" max="9215" width="9.140625" style="1894"/>
    <col min="9216" max="9216" width="38.85546875" style="1894" customWidth="1"/>
    <col min="9217" max="9219" width="9.42578125" style="1894" customWidth="1"/>
    <col min="9220" max="9220" width="9.5703125" style="1894" customWidth="1"/>
    <col min="9221" max="9221" width="8.42578125" style="1894" customWidth="1"/>
    <col min="9222" max="9222" width="8.28515625" style="1894" customWidth="1"/>
    <col min="9223" max="9471" width="9.140625" style="1894"/>
    <col min="9472" max="9472" width="38.85546875" style="1894" customWidth="1"/>
    <col min="9473" max="9475" width="9.42578125" style="1894" customWidth="1"/>
    <col min="9476" max="9476" width="9.5703125" style="1894" customWidth="1"/>
    <col min="9477" max="9477" width="8.42578125" style="1894" customWidth="1"/>
    <col min="9478" max="9478" width="8.28515625" style="1894" customWidth="1"/>
    <col min="9479" max="9727" width="9.140625" style="1894"/>
    <col min="9728" max="9728" width="38.85546875" style="1894" customWidth="1"/>
    <col min="9729" max="9731" width="9.42578125" style="1894" customWidth="1"/>
    <col min="9732" max="9732" width="9.5703125" style="1894" customWidth="1"/>
    <col min="9733" max="9733" width="8.42578125" style="1894" customWidth="1"/>
    <col min="9734" max="9734" width="8.28515625" style="1894" customWidth="1"/>
    <col min="9735" max="9983" width="9.140625" style="1894"/>
    <col min="9984" max="9984" width="38.85546875" style="1894" customWidth="1"/>
    <col min="9985" max="9987" width="9.42578125" style="1894" customWidth="1"/>
    <col min="9988" max="9988" width="9.5703125" style="1894" customWidth="1"/>
    <col min="9989" max="9989" width="8.42578125" style="1894" customWidth="1"/>
    <col min="9990" max="9990" width="8.28515625" style="1894" customWidth="1"/>
    <col min="9991" max="10239" width="9.140625" style="1894"/>
    <col min="10240" max="10240" width="38.85546875" style="1894" customWidth="1"/>
    <col min="10241" max="10243" width="9.42578125" style="1894" customWidth="1"/>
    <col min="10244" max="10244" width="9.5703125" style="1894" customWidth="1"/>
    <col min="10245" max="10245" width="8.42578125" style="1894" customWidth="1"/>
    <col min="10246" max="10246" width="8.28515625" style="1894" customWidth="1"/>
    <col min="10247" max="10495" width="9.140625" style="1894"/>
    <col min="10496" max="10496" width="38.85546875" style="1894" customWidth="1"/>
    <col min="10497" max="10499" width="9.42578125" style="1894" customWidth="1"/>
    <col min="10500" max="10500" width="9.5703125" style="1894" customWidth="1"/>
    <col min="10501" max="10501" width="8.42578125" style="1894" customWidth="1"/>
    <col min="10502" max="10502" width="8.28515625" style="1894" customWidth="1"/>
    <col min="10503" max="10751" width="9.140625" style="1894"/>
    <col min="10752" max="10752" width="38.85546875" style="1894" customWidth="1"/>
    <col min="10753" max="10755" width="9.42578125" style="1894" customWidth="1"/>
    <col min="10756" max="10756" width="9.5703125" style="1894" customWidth="1"/>
    <col min="10757" max="10757" width="8.42578125" style="1894" customWidth="1"/>
    <col min="10758" max="10758" width="8.28515625" style="1894" customWidth="1"/>
    <col min="10759" max="11007" width="9.140625" style="1894"/>
    <col min="11008" max="11008" width="38.85546875" style="1894" customWidth="1"/>
    <col min="11009" max="11011" width="9.42578125" style="1894" customWidth="1"/>
    <col min="11012" max="11012" width="9.5703125" style="1894" customWidth="1"/>
    <col min="11013" max="11013" width="8.42578125" style="1894" customWidth="1"/>
    <col min="11014" max="11014" width="8.28515625" style="1894" customWidth="1"/>
    <col min="11015" max="11263" width="9.140625" style="1894"/>
    <col min="11264" max="11264" width="38.85546875" style="1894" customWidth="1"/>
    <col min="11265" max="11267" width="9.42578125" style="1894" customWidth="1"/>
    <col min="11268" max="11268" width="9.5703125" style="1894" customWidth="1"/>
    <col min="11269" max="11269" width="8.42578125" style="1894" customWidth="1"/>
    <col min="11270" max="11270" width="8.28515625" style="1894" customWidth="1"/>
    <col min="11271" max="11519" width="9.140625" style="1894"/>
    <col min="11520" max="11520" width="38.85546875" style="1894" customWidth="1"/>
    <col min="11521" max="11523" width="9.42578125" style="1894" customWidth="1"/>
    <col min="11524" max="11524" width="9.5703125" style="1894" customWidth="1"/>
    <col min="11525" max="11525" width="8.42578125" style="1894" customWidth="1"/>
    <col min="11526" max="11526" width="8.28515625" style="1894" customWidth="1"/>
    <col min="11527" max="11775" width="9.140625" style="1894"/>
    <col min="11776" max="11776" width="38.85546875" style="1894" customWidth="1"/>
    <col min="11777" max="11779" width="9.42578125" style="1894" customWidth="1"/>
    <col min="11780" max="11780" width="9.5703125" style="1894" customWidth="1"/>
    <col min="11781" max="11781" width="8.42578125" style="1894" customWidth="1"/>
    <col min="11782" max="11782" width="8.28515625" style="1894" customWidth="1"/>
    <col min="11783" max="12031" width="9.140625" style="1894"/>
    <col min="12032" max="12032" width="38.85546875" style="1894" customWidth="1"/>
    <col min="12033" max="12035" width="9.42578125" style="1894" customWidth="1"/>
    <col min="12036" max="12036" width="9.5703125" style="1894" customWidth="1"/>
    <col min="12037" max="12037" width="8.42578125" style="1894" customWidth="1"/>
    <col min="12038" max="12038" width="8.28515625" style="1894" customWidth="1"/>
    <col min="12039" max="12287" width="9.140625" style="1894"/>
    <col min="12288" max="12288" width="38.85546875" style="1894" customWidth="1"/>
    <col min="12289" max="12291" width="9.42578125" style="1894" customWidth="1"/>
    <col min="12292" max="12292" width="9.5703125" style="1894" customWidth="1"/>
    <col min="12293" max="12293" width="8.42578125" style="1894" customWidth="1"/>
    <col min="12294" max="12294" width="8.28515625" style="1894" customWidth="1"/>
    <col min="12295" max="12543" width="9.140625" style="1894"/>
    <col min="12544" max="12544" width="38.85546875" style="1894" customWidth="1"/>
    <col min="12545" max="12547" width="9.42578125" style="1894" customWidth="1"/>
    <col min="12548" max="12548" width="9.5703125" style="1894" customWidth="1"/>
    <col min="12549" max="12549" width="8.42578125" style="1894" customWidth="1"/>
    <col min="12550" max="12550" width="8.28515625" style="1894" customWidth="1"/>
    <col min="12551" max="12799" width="9.140625" style="1894"/>
    <col min="12800" max="12800" width="38.85546875" style="1894" customWidth="1"/>
    <col min="12801" max="12803" width="9.42578125" style="1894" customWidth="1"/>
    <col min="12804" max="12804" width="9.5703125" style="1894" customWidth="1"/>
    <col min="12805" max="12805" width="8.42578125" style="1894" customWidth="1"/>
    <col min="12806" max="12806" width="8.28515625" style="1894" customWidth="1"/>
    <col min="12807" max="13055" width="9.140625" style="1894"/>
    <col min="13056" max="13056" width="38.85546875" style="1894" customWidth="1"/>
    <col min="13057" max="13059" width="9.42578125" style="1894" customWidth="1"/>
    <col min="13060" max="13060" width="9.5703125" style="1894" customWidth="1"/>
    <col min="13061" max="13061" width="8.42578125" style="1894" customWidth="1"/>
    <col min="13062" max="13062" width="8.28515625" style="1894" customWidth="1"/>
    <col min="13063" max="13311" width="9.140625" style="1894"/>
    <col min="13312" max="13312" width="38.85546875" style="1894" customWidth="1"/>
    <col min="13313" max="13315" width="9.42578125" style="1894" customWidth="1"/>
    <col min="13316" max="13316" width="9.5703125" style="1894" customWidth="1"/>
    <col min="13317" max="13317" width="8.42578125" style="1894" customWidth="1"/>
    <col min="13318" max="13318" width="8.28515625" style="1894" customWidth="1"/>
    <col min="13319" max="13567" width="9.140625" style="1894"/>
    <col min="13568" max="13568" width="38.85546875" style="1894" customWidth="1"/>
    <col min="13569" max="13571" width="9.42578125" style="1894" customWidth="1"/>
    <col min="13572" max="13572" width="9.5703125" style="1894" customWidth="1"/>
    <col min="13573" max="13573" width="8.42578125" style="1894" customWidth="1"/>
    <col min="13574" max="13574" width="8.28515625" style="1894" customWidth="1"/>
    <col min="13575" max="13823" width="9.140625" style="1894"/>
    <col min="13824" max="13824" width="38.85546875" style="1894" customWidth="1"/>
    <col min="13825" max="13827" width="9.42578125" style="1894" customWidth="1"/>
    <col min="13828" max="13828" width="9.5703125" style="1894" customWidth="1"/>
    <col min="13829" max="13829" width="8.42578125" style="1894" customWidth="1"/>
    <col min="13830" max="13830" width="8.28515625" style="1894" customWidth="1"/>
    <col min="13831" max="14079" width="9.140625" style="1894"/>
    <col min="14080" max="14080" width="38.85546875" style="1894" customWidth="1"/>
    <col min="14081" max="14083" width="9.42578125" style="1894" customWidth="1"/>
    <col min="14084" max="14084" width="9.5703125" style="1894" customWidth="1"/>
    <col min="14085" max="14085" width="8.42578125" style="1894" customWidth="1"/>
    <col min="14086" max="14086" width="8.28515625" style="1894" customWidth="1"/>
    <col min="14087" max="14335" width="9.140625" style="1894"/>
    <col min="14336" max="14336" width="38.85546875" style="1894" customWidth="1"/>
    <col min="14337" max="14339" width="9.42578125" style="1894" customWidth="1"/>
    <col min="14340" max="14340" width="9.5703125" style="1894" customWidth="1"/>
    <col min="14341" max="14341" width="8.42578125" style="1894" customWidth="1"/>
    <col min="14342" max="14342" width="8.28515625" style="1894" customWidth="1"/>
    <col min="14343" max="14591" width="9.140625" style="1894"/>
    <col min="14592" max="14592" width="38.85546875" style="1894" customWidth="1"/>
    <col min="14593" max="14595" width="9.42578125" style="1894" customWidth="1"/>
    <col min="14596" max="14596" width="9.5703125" style="1894" customWidth="1"/>
    <col min="14597" max="14597" width="8.42578125" style="1894" customWidth="1"/>
    <col min="14598" max="14598" width="8.28515625" style="1894" customWidth="1"/>
    <col min="14599" max="14847" width="9.140625" style="1894"/>
    <col min="14848" max="14848" width="38.85546875" style="1894" customWidth="1"/>
    <col min="14849" max="14851" width="9.42578125" style="1894" customWidth="1"/>
    <col min="14852" max="14852" width="9.5703125" style="1894" customWidth="1"/>
    <col min="14853" max="14853" width="8.42578125" style="1894" customWidth="1"/>
    <col min="14854" max="14854" width="8.28515625" style="1894" customWidth="1"/>
    <col min="14855" max="15103" width="9.140625" style="1894"/>
    <col min="15104" max="15104" width="38.85546875" style="1894" customWidth="1"/>
    <col min="15105" max="15107" width="9.42578125" style="1894" customWidth="1"/>
    <col min="15108" max="15108" width="9.5703125" style="1894" customWidth="1"/>
    <col min="15109" max="15109" width="8.42578125" style="1894" customWidth="1"/>
    <col min="15110" max="15110" width="8.28515625" style="1894" customWidth="1"/>
    <col min="15111" max="15359" width="9.140625" style="1894"/>
    <col min="15360" max="15360" width="38.85546875" style="1894" customWidth="1"/>
    <col min="15361" max="15363" width="9.42578125" style="1894" customWidth="1"/>
    <col min="15364" max="15364" width="9.5703125" style="1894" customWidth="1"/>
    <col min="15365" max="15365" width="8.42578125" style="1894" customWidth="1"/>
    <col min="15366" max="15366" width="8.28515625" style="1894" customWidth="1"/>
    <col min="15367" max="15615" width="9.140625" style="1894"/>
    <col min="15616" max="15616" width="38.85546875" style="1894" customWidth="1"/>
    <col min="15617" max="15619" width="9.42578125" style="1894" customWidth="1"/>
    <col min="15620" max="15620" width="9.5703125" style="1894" customWidth="1"/>
    <col min="15621" max="15621" width="8.42578125" style="1894" customWidth="1"/>
    <col min="15622" max="15622" width="8.28515625" style="1894" customWidth="1"/>
    <col min="15623" max="15871" width="9.140625" style="1894"/>
    <col min="15872" max="15872" width="38.85546875" style="1894" customWidth="1"/>
    <col min="15873" max="15875" width="9.42578125" style="1894" customWidth="1"/>
    <col min="15876" max="15876" width="9.5703125" style="1894" customWidth="1"/>
    <col min="15877" max="15877" width="8.42578125" style="1894" customWidth="1"/>
    <col min="15878" max="15878" width="8.28515625" style="1894" customWidth="1"/>
    <col min="15879" max="16127" width="9.140625" style="1894"/>
    <col min="16128" max="16128" width="38.85546875" style="1894" customWidth="1"/>
    <col min="16129" max="16131" width="9.42578125" style="1894" customWidth="1"/>
    <col min="16132" max="16132" width="9.5703125" style="1894" customWidth="1"/>
    <col min="16133" max="16133" width="8.42578125" style="1894" customWidth="1"/>
    <col min="16134" max="16134" width="8.28515625" style="1894" customWidth="1"/>
    <col min="16135" max="16384" width="9.140625" style="1894"/>
  </cols>
  <sheetData>
    <row r="1" spans="1:12" ht="15" customHeight="1" x14ac:dyDescent="0.2">
      <c r="A1" s="2027" t="s">
        <v>1926</v>
      </c>
    </row>
    <row r="2" spans="1:12" ht="15" customHeight="1" x14ac:dyDescent="0.2">
      <c r="A2" s="2369" t="s">
        <v>1838</v>
      </c>
      <c r="B2" s="2369"/>
      <c r="C2" s="2369"/>
      <c r="D2" s="2369"/>
    </row>
    <row r="3" spans="1:12" ht="19.5" customHeight="1" x14ac:dyDescent="0.2">
      <c r="A3" s="2370" t="s">
        <v>1837</v>
      </c>
      <c r="B3" s="2370"/>
      <c r="C3" s="2370"/>
      <c r="D3" s="2370"/>
      <c r="E3" s="2378"/>
      <c r="F3" s="2378"/>
    </row>
    <row r="4" spans="1:12" s="1" customFormat="1" ht="12.95" customHeight="1" x14ac:dyDescent="0.25">
      <c r="A4" s="1659">
        <v>2020</v>
      </c>
      <c r="B4" s="1957"/>
      <c r="C4" s="1946"/>
      <c r="D4" s="1946"/>
      <c r="F4" s="1945" t="s">
        <v>1789</v>
      </c>
    </row>
    <row r="5" spans="1:12" s="1" customFormat="1" ht="11.1" customHeight="1" x14ac:dyDescent="0.25">
      <c r="A5" s="2016" t="s">
        <v>1775</v>
      </c>
      <c r="B5" s="2319" t="s">
        <v>0</v>
      </c>
      <c r="C5" s="2319" t="s">
        <v>1828</v>
      </c>
      <c r="D5" s="2320"/>
      <c r="E5" s="2320"/>
      <c r="F5" s="2319" t="s">
        <v>1827</v>
      </c>
    </row>
    <row r="6" spans="1:12" s="1" customFormat="1" ht="11.1" customHeight="1" x14ac:dyDescent="0.25">
      <c r="A6" s="2018"/>
      <c r="B6" s="2320"/>
      <c r="C6" s="2320"/>
      <c r="D6" s="2320"/>
      <c r="E6" s="2320"/>
      <c r="F6" s="2377"/>
    </row>
    <row r="7" spans="1:12" s="1" customFormat="1" ht="11.1" customHeight="1" x14ac:dyDescent="0.25">
      <c r="A7" s="2018"/>
      <c r="B7" s="2320"/>
      <c r="C7" s="2319" t="s">
        <v>0</v>
      </c>
      <c r="D7" s="2319" t="s">
        <v>1802</v>
      </c>
      <c r="E7" s="2319" t="s">
        <v>1826</v>
      </c>
      <c r="F7" s="2377"/>
    </row>
    <row r="8" spans="1:12" s="1" customFormat="1" ht="27" customHeight="1" x14ac:dyDescent="0.25">
      <c r="A8" s="2017" t="s">
        <v>1836</v>
      </c>
      <c r="B8" s="2320"/>
      <c r="C8" s="2320"/>
      <c r="D8" s="2319"/>
      <c r="E8" s="2319"/>
      <c r="F8" s="2377"/>
    </row>
    <row r="9" spans="1:12" s="1" customFormat="1" ht="6" customHeight="1" x14ac:dyDescent="0.25">
      <c r="A9" s="888" t="s">
        <v>264</v>
      </c>
      <c r="B9" s="890"/>
      <c r="C9" s="888"/>
      <c r="D9" s="888"/>
    </row>
    <row r="10" spans="1:12" s="8" customFormat="1" ht="24.75" customHeight="1" x14ac:dyDescent="0.25">
      <c r="A10" s="892" t="s">
        <v>390</v>
      </c>
      <c r="B10" s="1943">
        <f>SUM(B11:B15)</f>
        <v>112648.899</v>
      </c>
      <c r="C10" s="1943">
        <f>SUM(C11:C15)</f>
        <v>75925.803</v>
      </c>
      <c r="D10" s="1943">
        <f>SUM(D11:D15)</f>
        <v>50726.405999999995</v>
      </c>
      <c r="E10" s="1943">
        <f>SUM(E11:E15)</f>
        <v>25199.397000000001</v>
      </c>
      <c r="F10" s="1943">
        <f>SUM(F11:F15)</f>
        <v>36723.095999999998</v>
      </c>
      <c r="G10" s="1941"/>
      <c r="H10" s="1941"/>
      <c r="I10" s="1941"/>
      <c r="J10" s="1941"/>
      <c r="K10" s="1941"/>
      <c r="L10" s="1941"/>
    </row>
    <row r="11" spans="1:12" s="8" customFormat="1" ht="15" customHeight="1" x14ac:dyDescent="0.25">
      <c r="A11" s="1651" t="s">
        <v>1835</v>
      </c>
      <c r="B11" s="1941">
        <f>C11+F11</f>
        <v>59373.280000000006</v>
      </c>
      <c r="C11" s="1949">
        <f>D11+E11</f>
        <v>45871.846000000005</v>
      </c>
      <c r="D11" s="1941">
        <v>32545.63</v>
      </c>
      <c r="E11" s="1949">
        <v>13326.216</v>
      </c>
      <c r="F11" s="1949">
        <v>13501.433999999999</v>
      </c>
      <c r="G11" s="1948"/>
      <c r="H11" s="1947"/>
      <c r="I11" s="1947"/>
      <c r="J11" s="1947"/>
      <c r="K11" s="1947"/>
    </row>
    <row r="12" spans="1:12" s="8" customFormat="1" ht="15" customHeight="1" x14ac:dyDescent="0.25">
      <c r="A12" s="890" t="s">
        <v>1834</v>
      </c>
      <c r="B12" s="1941">
        <f>C12+F12</f>
        <v>26647.536</v>
      </c>
      <c r="C12" s="1949">
        <f>D12+E12</f>
        <v>9413.7540000000008</v>
      </c>
      <c r="D12" s="1941">
        <v>5062.1080000000002</v>
      </c>
      <c r="E12" s="1949">
        <v>4351.6459999999997</v>
      </c>
      <c r="F12" s="1949">
        <v>17233.781999999999</v>
      </c>
      <c r="G12" s="1948"/>
      <c r="H12" s="1947"/>
      <c r="I12" s="1947"/>
      <c r="J12" s="1947"/>
    </row>
    <row r="13" spans="1:12" s="8" customFormat="1" ht="15" customHeight="1" x14ac:dyDescent="0.25">
      <c r="A13" s="890" t="s">
        <v>1833</v>
      </c>
      <c r="B13" s="1941">
        <f>C13+F13</f>
        <v>4610.5309999999999</v>
      </c>
      <c r="C13" s="1949">
        <f>D13+E13</f>
        <v>3134.335</v>
      </c>
      <c r="D13" s="1941">
        <v>2037.83</v>
      </c>
      <c r="E13" s="1949">
        <v>1096.5050000000001</v>
      </c>
      <c r="F13" s="1949">
        <v>1476.1959999999999</v>
      </c>
      <c r="G13" s="1948"/>
      <c r="H13" s="1947"/>
      <c r="I13" s="1947"/>
      <c r="J13" s="1947"/>
    </row>
    <row r="14" spans="1:12" s="8" customFormat="1" ht="15" customHeight="1" x14ac:dyDescent="0.25">
      <c r="A14" s="890" t="s">
        <v>1832</v>
      </c>
      <c r="B14" s="1941">
        <f>C14+F14</f>
        <v>2192.375</v>
      </c>
      <c r="C14" s="1949">
        <f>D14+E14</f>
        <v>1396.3389999999999</v>
      </c>
      <c r="D14" s="1941">
        <v>400.21699999999998</v>
      </c>
      <c r="E14" s="1949">
        <v>996.12199999999996</v>
      </c>
      <c r="F14" s="1949">
        <v>796.03599999999994</v>
      </c>
      <c r="G14" s="1948"/>
      <c r="H14" s="1947"/>
      <c r="I14" s="1947"/>
      <c r="J14" s="1947"/>
    </row>
    <row r="15" spans="1:12" s="8" customFormat="1" ht="15" customHeight="1" x14ac:dyDescent="0.25">
      <c r="A15" s="890" t="s">
        <v>1831</v>
      </c>
      <c r="B15" s="1941">
        <f>C15+F15</f>
        <v>19825.177</v>
      </c>
      <c r="C15" s="1949">
        <f>D15+E15</f>
        <v>16109.528999999999</v>
      </c>
      <c r="D15" s="1941">
        <v>10680.620999999999</v>
      </c>
      <c r="E15" s="1949">
        <v>5428.9080000000004</v>
      </c>
      <c r="F15" s="1949">
        <v>3715.6480000000001</v>
      </c>
      <c r="G15" s="1948"/>
      <c r="H15" s="1947"/>
      <c r="I15" s="1947"/>
      <c r="J15" s="1947"/>
    </row>
    <row r="16" spans="1:12" s="1" customFormat="1" ht="15" customHeight="1" x14ac:dyDescent="0.25">
      <c r="A16" s="890"/>
      <c r="B16" s="1949"/>
      <c r="C16" s="1949"/>
      <c r="D16" s="1949"/>
      <c r="E16" s="1948"/>
      <c r="F16" s="1948"/>
      <c r="G16" s="1952"/>
      <c r="H16" s="1947"/>
      <c r="I16" s="1947"/>
      <c r="J16" s="1947"/>
    </row>
    <row r="17" spans="1:12" s="8" customFormat="1" ht="24.95" customHeight="1" x14ac:dyDescent="0.25">
      <c r="A17" s="1951" t="s">
        <v>389</v>
      </c>
      <c r="B17" s="1943">
        <f>SUM(B18:B22)</f>
        <v>109891.85500000001</v>
      </c>
      <c r="C17" s="1943">
        <f>SUM(C18:C22)</f>
        <v>74296.088999999993</v>
      </c>
      <c r="D17" s="1943">
        <f>SUM(D18:D22)</f>
        <v>49739.595000000001</v>
      </c>
      <c r="E17" s="1943">
        <f>SUM(E18:E22)</f>
        <v>24556.493999999999</v>
      </c>
      <c r="F17" s="1943">
        <f>SUM(F18:F22)</f>
        <v>35595.766000000003</v>
      </c>
      <c r="G17" s="1948"/>
      <c r="H17" s="1947"/>
      <c r="I17" s="1947"/>
      <c r="J17" s="1947"/>
      <c r="K17" s="1948"/>
      <c r="L17" s="1948"/>
    </row>
    <row r="18" spans="1:12" s="8" customFormat="1" ht="15" customHeight="1" x14ac:dyDescent="0.25">
      <c r="A18" s="1651" t="s">
        <v>1835</v>
      </c>
      <c r="B18" s="1949">
        <f>C18+F18</f>
        <v>57995.521000000008</v>
      </c>
      <c r="C18" s="1941">
        <f>D18+E18</f>
        <v>44531.554000000004</v>
      </c>
      <c r="D18" s="1949">
        <v>31586.575000000001</v>
      </c>
      <c r="E18" s="1949">
        <v>12944.978999999999</v>
      </c>
      <c r="F18" s="1949">
        <v>13463.967000000001</v>
      </c>
      <c r="G18" s="1948"/>
      <c r="H18" s="1947"/>
      <c r="I18" s="1947"/>
      <c r="J18" s="1947"/>
    </row>
    <row r="19" spans="1:12" s="8" customFormat="1" ht="15" customHeight="1" x14ac:dyDescent="0.25">
      <c r="A19" s="890" t="s">
        <v>1834</v>
      </c>
      <c r="B19" s="1949">
        <f>C19+F19</f>
        <v>25634.434000000001</v>
      </c>
      <c r="C19" s="1941">
        <f>D19+E19</f>
        <v>9327.7039999999997</v>
      </c>
      <c r="D19" s="1949">
        <v>5062.1080000000002</v>
      </c>
      <c r="E19" s="1949">
        <v>4265.5959999999995</v>
      </c>
      <c r="F19" s="1949">
        <v>16306.73</v>
      </c>
      <c r="G19" s="1948"/>
      <c r="H19" s="1947"/>
      <c r="I19" s="1947"/>
      <c r="J19" s="1947"/>
    </row>
    <row r="20" spans="1:12" s="8" customFormat="1" ht="15" customHeight="1" x14ac:dyDescent="0.25">
      <c r="A20" s="890" t="s">
        <v>1833</v>
      </c>
      <c r="B20" s="1949">
        <f>C20+F20</f>
        <v>4599.701</v>
      </c>
      <c r="C20" s="1941">
        <f>D20+E20</f>
        <v>3123.5050000000001</v>
      </c>
      <c r="D20" s="1949">
        <v>2035</v>
      </c>
      <c r="E20" s="1949">
        <v>1088.5050000000001</v>
      </c>
      <c r="F20" s="1949">
        <v>1476.1959999999999</v>
      </c>
      <c r="G20" s="1948"/>
      <c r="H20" s="1947"/>
      <c r="I20" s="1947"/>
      <c r="J20" s="1947"/>
    </row>
    <row r="21" spans="1:12" s="8" customFormat="1" ht="15" customHeight="1" x14ac:dyDescent="0.25">
      <c r="A21" s="890" t="s">
        <v>1832</v>
      </c>
      <c r="B21" s="1949">
        <f>C21+F21</f>
        <v>2147.5940000000001</v>
      </c>
      <c r="C21" s="1941">
        <f>D21+E21</f>
        <v>1355.058</v>
      </c>
      <c r="D21" s="1949">
        <v>400.21699999999998</v>
      </c>
      <c r="E21" s="1949">
        <v>954.84100000000001</v>
      </c>
      <c r="F21" s="1949">
        <v>792.53599999999994</v>
      </c>
      <c r="G21" s="1948"/>
      <c r="H21" s="1947"/>
      <c r="I21" s="1947"/>
      <c r="J21" s="1947"/>
    </row>
    <row r="22" spans="1:12" s="8" customFormat="1" ht="15" customHeight="1" x14ac:dyDescent="0.25">
      <c r="A22" s="890" t="s">
        <v>1831</v>
      </c>
      <c r="B22" s="1949">
        <f>C22+F22</f>
        <v>19514.605</v>
      </c>
      <c r="C22" s="1941">
        <f>D22+E22</f>
        <v>15958.268</v>
      </c>
      <c r="D22" s="1949">
        <v>10655.695</v>
      </c>
      <c r="E22" s="1949">
        <v>5302.5730000000003</v>
      </c>
      <c r="F22" s="1949">
        <v>3556.337</v>
      </c>
      <c r="G22" s="1948"/>
      <c r="H22" s="1947"/>
      <c r="I22" s="1947"/>
      <c r="J22" s="1947"/>
    </row>
    <row r="23" spans="1:12" s="1" customFormat="1" ht="15" customHeight="1" x14ac:dyDescent="0.25">
      <c r="A23" s="1956"/>
      <c r="B23" s="1949"/>
      <c r="C23" s="1949"/>
      <c r="D23" s="1950"/>
      <c r="E23" s="1953"/>
      <c r="F23" s="1953"/>
      <c r="G23" s="1952"/>
      <c r="H23" s="1947"/>
      <c r="I23" s="1947"/>
      <c r="J23" s="1947"/>
    </row>
    <row r="24" spans="1:12" s="8" customFormat="1" ht="24.95" customHeight="1" x14ac:dyDescent="0.25">
      <c r="A24" s="1951" t="s">
        <v>637</v>
      </c>
      <c r="B24" s="1943">
        <f>SUM(B25:B29)</f>
        <v>25562.41</v>
      </c>
      <c r="C24" s="1943">
        <f>SUM(C25:C29)</f>
        <v>17377.240000000002</v>
      </c>
      <c r="D24" s="1943">
        <f>SUM(D25:D29)</f>
        <v>11849.762000000001</v>
      </c>
      <c r="E24" s="1943">
        <f>SUM(E25:E29)</f>
        <v>5527.4780000000001</v>
      </c>
      <c r="F24" s="1943">
        <f>SUM(F25:F29)</f>
        <v>8185.170000000001</v>
      </c>
      <c r="G24" s="1948"/>
      <c r="H24" s="1947"/>
      <c r="I24" s="1947"/>
      <c r="J24" s="1947"/>
    </row>
    <row r="25" spans="1:12" s="1" customFormat="1" ht="15" customHeight="1" x14ac:dyDescent="0.25">
      <c r="A25" s="895" t="s">
        <v>1835</v>
      </c>
      <c r="B25" s="1949">
        <f>C25+F25</f>
        <v>15241.789000000001</v>
      </c>
      <c r="C25" s="1941">
        <f>D25+E25</f>
        <v>11421.056</v>
      </c>
      <c r="D25" s="1950">
        <v>8934.9189999999999</v>
      </c>
      <c r="E25" s="1950">
        <v>2486.1370000000002</v>
      </c>
      <c r="F25" s="1949">
        <v>3820.7330000000002</v>
      </c>
      <c r="G25" s="1948"/>
      <c r="H25" s="1947"/>
      <c r="I25" s="1947"/>
      <c r="J25" s="1947"/>
    </row>
    <row r="26" spans="1:12" s="1" customFormat="1" ht="15" customHeight="1" x14ac:dyDescent="0.25">
      <c r="A26" s="888" t="s">
        <v>1834</v>
      </c>
      <c r="B26" s="1949">
        <f>C26+F26</f>
        <v>4754.9279999999999</v>
      </c>
      <c r="C26" s="1941">
        <f>D26+E26</f>
        <v>1486.0929999999998</v>
      </c>
      <c r="D26" s="1950">
        <v>1002.564</v>
      </c>
      <c r="E26" s="1950">
        <v>483.529</v>
      </c>
      <c r="F26" s="1949">
        <v>3268.835</v>
      </c>
      <c r="G26" s="1948"/>
      <c r="H26" s="1947"/>
      <c r="I26" s="1947"/>
      <c r="J26" s="1947"/>
    </row>
    <row r="27" spans="1:12" s="1" customFormat="1" ht="15" customHeight="1" x14ac:dyDescent="0.25">
      <c r="A27" s="888" t="s">
        <v>1833</v>
      </c>
      <c r="B27" s="1949">
        <f>C27+F27</f>
        <v>2003.135</v>
      </c>
      <c r="C27" s="1941">
        <f>D27+E27</f>
        <v>1379.2</v>
      </c>
      <c r="D27" s="1950">
        <v>975.07</v>
      </c>
      <c r="E27" s="1950">
        <v>404.13</v>
      </c>
      <c r="F27" s="1949">
        <v>623.93499999999995</v>
      </c>
      <c r="G27" s="1948"/>
      <c r="H27" s="1947"/>
      <c r="I27" s="1947"/>
      <c r="J27" s="1947"/>
    </row>
    <row r="28" spans="1:12" s="1" customFormat="1" ht="15" customHeight="1" x14ac:dyDescent="0.25">
      <c r="A28" s="888" t="s">
        <v>1832</v>
      </c>
      <c r="B28" s="1949">
        <f>C28+F28</f>
        <v>288.26400000000007</v>
      </c>
      <c r="C28" s="1941">
        <f>D28+E28</f>
        <v>262.11100000000005</v>
      </c>
      <c r="D28" s="1950">
        <v>5.6</v>
      </c>
      <c r="E28" s="1950">
        <v>256.51100000000002</v>
      </c>
      <c r="F28" s="1949">
        <v>26.152999999999999</v>
      </c>
      <c r="G28" s="1948"/>
      <c r="H28" s="1947"/>
      <c r="I28" s="1947"/>
      <c r="J28" s="1947"/>
    </row>
    <row r="29" spans="1:12" s="1" customFormat="1" ht="15" customHeight="1" x14ac:dyDescent="0.25">
      <c r="A29" s="888" t="s">
        <v>1831</v>
      </c>
      <c r="B29" s="1949">
        <f>C29+F29</f>
        <v>3274.2940000000003</v>
      </c>
      <c r="C29" s="1941">
        <f>D29+E29</f>
        <v>2828.78</v>
      </c>
      <c r="D29" s="1950">
        <v>931.60900000000004</v>
      </c>
      <c r="E29" s="1950">
        <v>1897.171</v>
      </c>
      <c r="F29" s="1949">
        <v>445.51400000000001</v>
      </c>
      <c r="G29" s="1948"/>
      <c r="H29" s="1947"/>
      <c r="I29" s="1947"/>
      <c r="J29" s="1947"/>
    </row>
    <row r="30" spans="1:12" s="1" customFormat="1" ht="15" customHeight="1" x14ac:dyDescent="0.25">
      <c r="A30" s="1956"/>
      <c r="B30" s="1949"/>
      <c r="C30" s="1949"/>
      <c r="D30" s="1950"/>
      <c r="E30" s="1953"/>
      <c r="F30" s="1953"/>
      <c r="G30" s="1952"/>
      <c r="H30" s="1947"/>
      <c r="I30" s="1947"/>
      <c r="J30" s="1947"/>
    </row>
    <row r="31" spans="1:12" s="8" customFormat="1" ht="24.95" customHeight="1" x14ac:dyDescent="0.25">
      <c r="A31" s="1951" t="s">
        <v>1718</v>
      </c>
      <c r="B31" s="1943">
        <f>SUM(B32:B36)</f>
        <v>25601.279000000002</v>
      </c>
      <c r="C31" s="1943">
        <f>SUM(C32:C36)</f>
        <v>14417.788</v>
      </c>
      <c r="D31" s="1943">
        <f>SUM(D32:D36)</f>
        <v>9146.9809999999998</v>
      </c>
      <c r="E31" s="1943">
        <f>SUM(E32:E36)</f>
        <v>5270.8070000000007</v>
      </c>
      <c r="F31" s="1943">
        <f>SUM(F32:F36)</f>
        <v>11183.491</v>
      </c>
      <c r="G31" s="1948"/>
      <c r="H31" s="1947"/>
      <c r="I31" s="1947"/>
      <c r="J31" s="1947"/>
    </row>
    <row r="32" spans="1:12" s="1" customFormat="1" ht="15" customHeight="1" x14ac:dyDescent="0.25">
      <c r="A32" s="895" t="s">
        <v>1835</v>
      </c>
      <c r="B32" s="1949">
        <f>C32+F32</f>
        <v>14492.256000000001</v>
      </c>
      <c r="C32" s="1941">
        <f>D32+E32</f>
        <v>10853.519</v>
      </c>
      <c r="D32" s="1950">
        <v>7387.3090000000002</v>
      </c>
      <c r="E32" s="1950">
        <v>3466.21</v>
      </c>
      <c r="F32" s="1949">
        <v>3638.7370000000001</v>
      </c>
      <c r="G32" s="1948"/>
      <c r="H32" s="1947"/>
      <c r="I32" s="1947"/>
      <c r="J32" s="1947"/>
    </row>
    <row r="33" spans="1:10" s="1" customFormat="1" ht="15" customHeight="1" x14ac:dyDescent="0.25">
      <c r="A33" s="888" t="s">
        <v>1834</v>
      </c>
      <c r="B33" s="1949">
        <f>C33+F33</f>
        <v>7740.0290000000005</v>
      </c>
      <c r="C33" s="1941">
        <f>D33+E33</f>
        <v>1632.797</v>
      </c>
      <c r="D33" s="1950">
        <v>950.31799999999998</v>
      </c>
      <c r="E33" s="1950">
        <v>682.47900000000004</v>
      </c>
      <c r="F33" s="1949">
        <v>6107.232</v>
      </c>
      <c r="G33" s="1948"/>
      <c r="H33" s="1947"/>
      <c r="I33" s="1947"/>
      <c r="J33" s="1947"/>
    </row>
    <row r="34" spans="1:10" s="1" customFormat="1" ht="15" customHeight="1" x14ac:dyDescent="0.25">
      <c r="A34" s="888" t="s">
        <v>1833</v>
      </c>
      <c r="B34" s="1949">
        <f>C34+F34</f>
        <v>889.15099999999995</v>
      </c>
      <c r="C34" s="1941">
        <f>D34+E34</f>
        <v>709.38699999999994</v>
      </c>
      <c r="D34" s="1950">
        <v>302.70699999999999</v>
      </c>
      <c r="E34" s="1950">
        <v>406.68</v>
      </c>
      <c r="F34" s="1949">
        <v>179.76400000000001</v>
      </c>
      <c r="G34" s="1948"/>
      <c r="H34" s="1947"/>
      <c r="I34" s="1947"/>
      <c r="J34" s="1947"/>
    </row>
    <row r="35" spans="1:10" s="1" customFormat="1" ht="15" customHeight="1" x14ac:dyDescent="0.25">
      <c r="A35" s="888" t="s">
        <v>1832</v>
      </c>
      <c r="B35" s="1949">
        <f>C35+F35</f>
        <v>1046.1020000000001</v>
      </c>
      <c r="C35" s="1941">
        <f>D35+E35</f>
        <v>468.71200000000005</v>
      </c>
      <c r="D35" s="1950">
        <v>89.766000000000005</v>
      </c>
      <c r="E35" s="1950">
        <v>378.94600000000003</v>
      </c>
      <c r="F35" s="1949">
        <v>577.39</v>
      </c>
      <c r="G35" s="1948"/>
      <c r="H35" s="1947"/>
      <c r="I35" s="1947"/>
      <c r="J35" s="1947"/>
    </row>
    <row r="36" spans="1:10" s="1" customFormat="1" ht="15" customHeight="1" x14ac:dyDescent="0.25">
      <c r="A36" s="888" t="s">
        <v>1831</v>
      </c>
      <c r="B36" s="1949">
        <f>C36+F36</f>
        <v>1433.741</v>
      </c>
      <c r="C36" s="1941">
        <f>D36+E36</f>
        <v>753.37300000000005</v>
      </c>
      <c r="D36" s="1950">
        <v>416.88099999999997</v>
      </c>
      <c r="E36" s="1950">
        <v>336.49200000000002</v>
      </c>
      <c r="F36" s="1949">
        <v>680.36800000000005</v>
      </c>
      <c r="G36" s="1948"/>
      <c r="H36" s="1947"/>
      <c r="I36" s="1947"/>
      <c r="J36" s="1947"/>
    </row>
    <row r="37" spans="1:10" s="1" customFormat="1" ht="15" customHeight="1" x14ac:dyDescent="0.25">
      <c r="A37" s="888"/>
      <c r="B37" s="1949"/>
      <c r="C37" s="1955"/>
      <c r="D37" s="1954"/>
      <c r="E37" s="1953"/>
      <c r="F37" s="1953"/>
      <c r="G37" s="1952"/>
      <c r="H37" s="1947"/>
      <c r="I37" s="1947"/>
      <c r="J37" s="1947"/>
    </row>
    <row r="38" spans="1:10" s="8" customFormat="1" ht="24.95" customHeight="1" x14ac:dyDescent="0.25">
      <c r="A38" s="1951" t="s">
        <v>1709</v>
      </c>
      <c r="B38" s="1943">
        <f>SUM(B39:B43)</f>
        <v>36642.244999999995</v>
      </c>
      <c r="C38" s="1943">
        <f>SUM(C39:C43)</f>
        <v>29756.940000000002</v>
      </c>
      <c r="D38" s="1943">
        <f>SUM(D39:D43)</f>
        <v>19715.823</v>
      </c>
      <c r="E38" s="1943">
        <f>SUM(E39:E43)</f>
        <v>10041.117</v>
      </c>
      <c r="F38" s="1943">
        <f>SUM(F39:F43)</f>
        <v>6885.3050000000012</v>
      </c>
      <c r="G38" s="1948"/>
      <c r="H38" s="1947"/>
      <c r="I38" s="1947"/>
      <c r="J38" s="1947"/>
    </row>
    <row r="39" spans="1:10" s="1" customFormat="1" ht="15" customHeight="1" x14ac:dyDescent="0.25">
      <c r="A39" s="895" t="s">
        <v>1835</v>
      </c>
      <c r="B39" s="1949">
        <f>C39+F39</f>
        <v>15676.727000000001</v>
      </c>
      <c r="C39" s="1941">
        <f>D39+E39</f>
        <v>13417.314</v>
      </c>
      <c r="D39" s="1950">
        <v>8724.7790000000005</v>
      </c>
      <c r="E39" s="1950">
        <v>4692.5349999999999</v>
      </c>
      <c r="F39" s="1949">
        <v>2259.413</v>
      </c>
      <c r="G39" s="1948"/>
      <c r="H39" s="1947"/>
      <c r="I39" s="1947"/>
      <c r="J39" s="1947"/>
    </row>
    <row r="40" spans="1:10" s="1" customFormat="1" ht="15" customHeight="1" x14ac:dyDescent="0.25">
      <c r="A40" s="888" t="s">
        <v>1834</v>
      </c>
      <c r="B40" s="1949">
        <f>C40+F40</f>
        <v>8181.5</v>
      </c>
      <c r="C40" s="1941">
        <f>D40+E40</f>
        <v>4533.232</v>
      </c>
      <c r="D40" s="1950">
        <v>2105.3870000000002</v>
      </c>
      <c r="E40" s="1950">
        <v>2427.8449999999998</v>
      </c>
      <c r="F40" s="1949">
        <v>3648.268</v>
      </c>
      <c r="G40" s="1948"/>
      <c r="H40" s="1947"/>
      <c r="I40" s="1947"/>
      <c r="J40" s="1947"/>
    </row>
    <row r="41" spans="1:10" s="1" customFormat="1" ht="15" customHeight="1" x14ac:dyDescent="0.25">
      <c r="A41" s="888" t="s">
        <v>1833</v>
      </c>
      <c r="B41" s="1949">
        <f>C41+F41</f>
        <v>201.33799999999999</v>
      </c>
      <c r="C41" s="1941">
        <f>D41+E41</f>
        <v>192.33199999999999</v>
      </c>
      <c r="D41" s="1950">
        <v>96.09</v>
      </c>
      <c r="E41" s="1950">
        <v>96.242000000000004</v>
      </c>
      <c r="F41" s="1949">
        <v>9.0060000000000002</v>
      </c>
      <c r="G41" s="1948"/>
      <c r="H41" s="1947"/>
      <c r="I41" s="1947"/>
      <c r="J41" s="1947"/>
    </row>
    <row r="42" spans="1:10" s="1" customFormat="1" ht="15" customHeight="1" x14ac:dyDescent="0.25">
      <c r="A42" s="888" t="s">
        <v>1832</v>
      </c>
      <c r="B42" s="1949">
        <f>C42+F42</f>
        <v>132.50299999999999</v>
      </c>
      <c r="C42" s="1941">
        <f>D42+E42</f>
        <v>132.50299999999999</v>
      </c>
      <c r="D42" s="1950">
        <v>13.103999999999999</v>
      </c>
      <c r="E42" s="1950">
        <v>119.399</v>
      </c>
      <c r="F42" s="1949">
        <v>0</v>
      </c>
      <c r="G42" s="1948"/>
      <c r="H42" s="1947"/>
      <c r="I42" s="1947"/>
      <c r="J42" s="1947"/>
    </row>
    <row r="43" spans="1:10" s="1" customFormat="1" ht="15" customHeight="1" x14ac:dyDescent="0.25">
      <c r="A43" s="888" t="s">
        <v>1831</v>
      </c>
      <c r="B43" s="1949">
        <f>C43+F43</f>
        <v>12450.177</v>
      </c>
      <c r="C43" s="1941">
        <f>D43+E43</f>
        <v>11481.558999999999</v>
      </c>
      <c r="D43" s="1950">
        <v>8776.4629999999997</v>
      </c>
      <c r="E43" s="1950">
        <v>2705.096</v>
      </c>
      <c r="F43" s="1949">
        <v>968.61800000000005</v>
      </c>
      <c r="G43" s="1948"/>
      <c r="H43" s="1947"/>
      <c r="I43" s="1947"/>
      <c r="J43" s="1947"/>
    </row>
    <row r="44" spans="1:10" ht="4.5" customHeight="1" thickBot="1" x14ac:dyDescent="0.25">
      <c r="A44" s="1899"/>
      <c r="B44" s="1899"/>
      <c r="C44" s="1899"/>
      <c r="D44" s="1899"/>
      <c r="E44" s="1899"/>
      <c r="F44" s="1899"/>
    </row>
    <row r="45" spans="1:10" ht="4.5" customHeight="1" thickTop="1" x14ac:dyDescent="0.2">
      <c r="A45" s="1870"/>
    </row>
    <row r="46" spans="1:10" x14ac:dyDescent="0.2">
      <c r="A46" s="1870"/>
    </row>
    <row r="47" spans="1:10" x14ac:dyDescent="0.2">
      <c r="A47" s="1870"/>
    </row>
    <row r="48" spans="1:10" x14ac:dyDescent="0.2">
      <c r="A48" s="1870"/>
    </row>
    <row r="49" spans="1:4" x14ac:dyDescent="0.2">
      <c r="A49" s="1870"/>
      <c r="B49" s="1930"/>
      <c r="C49" s="1870"/>
      <c r="D49" s="1870"/>
    </row>
    <row r="50" spans="1:4" x14ac:dyDescent="0.2">
      <c r="A50" s="1870"/>
      <c r="B50" s="1930"/>
      <c r="C50" s="1870"/>
      <c r="D50" s="1870"/>
    </row>
    <row r="51" spans="1:4" x14ac:dyDescent="0.2">
      <c r="A51" s="1870"/>
      <c r="B51" s="1930"/>
      <c r="C51" s="1870"/>
      <c r="D51" s="1870"/>
    </row>
    <row r="52" spans="1:4" x14ac:dyDescent="0.2">
      <c r="A52" s="1870"/>
      <c r="B52" s="1930"/>
      <c r="C52" s="1870"/>
      <c r="D52" s="1870"/>
    </row>
    <row r="53" spans="1:4" x14ac:dyDescent="0.2">
      <c r="A53" s="1870"/>
      <c r="B53" s="1930"/>
      <c r="C53" s="1870"/>
      <c r="D53" s="1870"/>
    </row>
    <row r="54" spans="1:4" x14ac:dyDescent="0.2">
      <c r="A54" s="1870"/>
      <c r="B54" s="1930"/>
      <c r="C54" s="1870"/>
      <c r="D54" s="1870"/>
    </row>
    <row r="55" spans="1:4" x14ac:dyDescent="0.2">
      <c r="A55" s="1870"/>
      <c r="B55" s="1930"/>
      <c r="C55" s="1870"/>
      <c r="D55" s="1870"/>
    </row>
    <row r="56" spans="1:4" x14ac:dyDescent="0.2">
      <c r="A56" s="1870"/>
      <c r="B56" s="1930"/>
      <c r="C56" s="1870"/>
      <c r="D56" s="1870"/>
    </row>
    <row r="57" spans="1:4" x14ac:dyDescent="0.2">
      <c r="A57" s="1870"/>
      <c r="B57" s="1930"/>
      <c r="C57" s="1870"/>
      <c r="D57" s="1870"/>
    </row>
    <row r="58" spans="1:4" x14ac:dyDescent="0.2">
      <c r="A58" s="1870"/>
      <c r="B58" s="1930"/>
      <c r="C58" s="1870"/>
      <c r="D58" s="1870"/>
    </row>
    <row r="59" spans="1:4" x14ac:dyDescent="0.2">
      <c r="A59" s="1870"/>
      <c r="B59" s="1930"/>
      <c r="C59" s="1870"/>
      <c r="D59" s="1870"/>
    </row>
    <row r="60" spans="1:4" x14ac:dyDescent="0.2">
      <c r="A60" s="1870"/>
      <c r="B60" s="1930"/>
      <c r="C60" s="1870"/>
      <c r="D60" s="1870"/>
    </row>
    <row r="61" spans="1:4" x14ac:dyDescent="0.2">
      <c r="A61" s="1870"/>
      <c r="B61" s="1930"/>
      <c r="C61" s="1870"/>
      <c r="D61" s="1870"/>
    </row>
    <row r="62" spans="1:4" x14ac:dyDescent="0.2">
      <c r="A62" s="1870"/>
      <c r="B62" s="1930"/>
      <c r="C62" s="1870"/>
      <c r="D62" s="1870"/>
    </row>
    <row r="63" spans="1:4" x14ac:dyDescent="0.2">
      <c r="A63" s="1870"/>
      <c r="B63" s="1930"/>
      <c r="C63" s="1870"/>
      <c r="D63" s="1870"/>
    </row>
    <row r="64" spans="1:4" x14ac:dyDescent="0.2">
      <c r="A64" s="1870"/>
      <c r="B64" s="1930"/>
      <c r="C64" s="1870"/>
      <c r="D64" s="1870"/>
    </row>
    <row r="65" spans="1:4" x14ac:dyDescent="0.2">
      <c r="A65" s="1870"/>
      <c r="B65" s="1930"/>
      <c r="C65" s="1870"/>
      <c r="D65" s="1870"/>
    </row>
    <row r="66" spans="1:4" x14ac:dyDescent="0.2">
      <c r="A66" s="1870"/>
      <c r="B66" s="1930"/>
      <c r="C66" s="1870"/>
      <c r="D66" s="1870"/>
    </row>
    <row r="67" spans="1:4" x14ac:dyDescent="0.2">
      <c r="A67" s="1870"/>
      <c r="B67" s="1930"/>
      <c r="C67" s="1870"/>
      <c r="D67" s="1870"/>
    </row>
    <row r="68" spans="1:4" x14ac:dyDescent="0.2">
      <c r="A68" s="1870"/>
      <c r="B68" s="1930"/>
      <c r="C68" s="1870"/>
      <c r="D68" s="1870"/>
    </row>
    <row r="69" spans="1:4" x14ac:dyDescent="0.2">
      <c r="A69" s="1870"/>
      <c r="B69" s="1930"/>
      <c r="C69" s="1870"/>
      <c r="D69" s="1870"/>
    </row>
    <row r="70" spans="1:4" x14ac:dyDescent="0.2">
      <c r="A70" s="1870"/>
      <c r="B70" s="1930"/>
      <c r="C70" s="1870"/>
      <c r="D70" s="1870"/>
    </row>
    <row r="71" spans="1:4" x14ac:dyDescent="0.2">
      <c r="A71" s="1870"/>
      <c r="B71" s="1930"/>
      <c r="C71" s="1870"/>
      <c r="D71" s="1870"/>
    </row>
    <row r="72" spans="1:4" x14ac:dyDescent="0.2">
      <c r="A72" s="1870"/>
      <c r="B72" s="1930"/>
      <c r="C72" s="1870"/>
      <c r="D72" s="1870"/>
    </row>
    <row r="73" spans="1:4" x14ac:dyDescent="0.2">
      <c r="A73" s="1870"/>
      <c r="B73" s="1930"/>
      <c r="C73" s="1870"/>
      <c r="D73" s="1870"/>
    </row>
    <row r="74" spans="1:4" x14ac:dyDescent="0.2">
      <c r="A74" s="1870"/>
      <c r="B74" s="1930"/>
      <c r="C74" s="1870"/>
      <c r="D74" s="1870"/>
    </row>
    <row r="75" spans="1:4" x14ac:dyDescent="0.2">
      <c r="A75" s="1870"/>
      <c r="B75" s="1930"/>
      <c r="C75" s="1870"/>
      <c r="D75" s="1870"/>
    </row>
    <row r="76" spans="1:4" x14ac:dyDescent="0.2">
      <c r="A76" s="1870"/>
      <c r="B76" s="1930"/>
      <c r="C76" s="1870"/>
      <c r="D76" s="1870"/>
    </row>
    <row r="77" spans="1:4" x14ac:dyDescent="0.2">
      <c r="A77" s="1870"/>
      <c r="B77" s="1930"/>
      <c r="C77" s="1870"/>
      <c r="D77" s="1870"/>
    </row>
    <row r="78" spans="1:4" x14ac:dyDescent="0.2">
      <c r="A78" s="1870"/>
      <c r="B78" s="1930"/>
      <c r="C78" s="1870"/>
      <c r="D78" s="1870"/>
    </row>
    <row r="79" spans="1:4" x14ac:dyDescent="0.2">
      <c r="A79" s="1870"/>
      <c r="B79" s="1930"/>
      <c r="C79" s="1870"/>
      <c r="D79" s="1870"/>
    </row>
    <row r="80" spans="1:4" x14ac:dyDescent="0.2">
      <c r="A80" s="1870"/>
      <c r="B80" s="1930"/>
      <c r="C80" s="1870"/>
      <c r="D80" s="1870"/>
    </row>
    <row r="81" spans="1:4" x14ac:dyDescent="0.2">
      <c r="A81" s="1870"/>
      <c r="B81" s="1930"/>
      <c r="C81" s="1870"/>
      <c r="D81" s="1870"/>
    </row>
    <row r="82" spans="1:4" x14ac:dyDescent="0.2">
      <c r="A82" s="1870"/>
      <c r="B82" s="1930"/>
      <c r="C82" s="1870"/>
      <c r="D82" s="1870"/>
    </row>
    <row r="83" spans="1:4" x14ac:dyDescent="0.2">
      <c r="A83" s="1870"/>
      <c r="B83" s="1930"/>
      <c r="C83" s="1870"/>
      <c r="D83" s="1870"/>
    </row>
    <row r="84" spans="1:4" x14ac:dyDescent="0.2">
      <c r="A84" s="1870"/>
      <c r="B84" s="1930"/>
      <c r="C84" s="1870"/>
      <c r="D84" s="1870"/>
    </row>
    <row r="85" spans="1:4" x14ac:dyDescent="0.2">
      <c r="A85" s="1870"/>
      <c r="B85" s="1930"/>
      <c r="C85" s="1870"/>
      <c r="D85" s="1870"/>
    </row>
    <row r="86" spans="1:4" x14ac:dyDescent="0.2">
      <c r="A86" s="1870"/>
      <c r="B86" s="1930"/>
      <c r="C86" s="1870"/>
      <c r="D86" s="1870"/>
    </row>
    <row r="87" spans="1:4" x14ac:dyDescent="0.2">
      <c r="A87" s="1870"/>
      <c r="B87" s="1930"/>
      <c r="C87" s="1870"/>
      <c r="D87" s="1870"/>
    </row>
    <row r="88" spans="1:4" x14ac:dyDescent="0.2">
      <c r="A88" s="1870"/>
      <c r="B88" s="1930"/>
      <c r="C88" s="1870"/>
      <c r="D88" s="1870"/>
    </row>
    <row r="89" spans="1:4" x14ac:dyDescent="0.2">
      <c r="A89" s="1870"/>
      <c r="B89" s="1930"/>
      <c r="C89" s="1870"/>
      <c r="D89" s="1870"/>
    </row>
    <row r="90" spans="1:4" x14ac:dyDescent="0.2">
      <c r="A90" s="1870"/>
      <c r="B90" s="1930"/>
      <c r="C90" s="1870"/>
      <c r="D90" s="1870"/>
    </row>
    <row r="91" spans="1:4" x14ac:dyDescent="0.2">
      <c r="A91" s="1870"/>
      <c r="B91" s="1930"/>
      <c r="C91" s="1870"/>
      <c r="D91" s="1870"/>
    </row>
    <row r="92" spans="1:4" x14ac:dyDescent="0.2">
      <c r="A92" s="1870"/>
      <c r="B92" s="1930"/>
      <c r="C92" s="1870"/>
      <c r="D92" s="1870"/>
    </row>
    <row r="93" spans="1:4" x14ac:dyDescent="0.2">
      <c r="A93" s="1870"/>
      <c r="B93" s="1930"/>
      <c r="C93" s="1870"/>
      <c r="D93" s="1870"/>
    </row>
    <row r="94" spans="1:4" x14ac:dyDescent="0.2">
      <c r="A94" s="1870"/>
      <c r="B94" s="1930"/>
      <c r="C94" s="1870"/>
      <c r="D94" s="1870"/>
    </row>
    <row r="95" spans="1:4" x14ac:dyDescent="0.2">
      <c r="A95" s="1870"/>
      <c r="B95" s="1930"/>
      <c r="C95" s="1870"/>
      <c r="D95" s="1870"/>
    </row>
    <row r="96" spans="1:4" x14ac:dyDescent="0.2">
      <c r="A96" s="1870"/>
      <c r="B96" s="1930"/>
      <c r="C96" s="1870"/>
      <c r="D96" s="1870"/>
    </row>
    <row r="97" spans="1:4" x14ac:dyDescent="0.2">
      <c r="A97" s="1870"/>
      <c r="B97" s="1930"/>
      <c r="C97" s="1870"/>
      <c r="D97" s="1870"/>
    </row>
    <row r="98" spans="1:4" x14ac:dyDescent="0.2">
      <c r="A98" s="1870"/>
      <c r="B98" s="1930"/>
      <c r="C98" s="1870"/>
      <c r="D98" s="1870"/>
    </row>
    <row r="99" spans="1:4" x14ac:dyDescent="0.2">
      <c r="A99" s="1870"/>
      <c r="B99" s="1930"/>
      <c r="C99" s="1870"/>
      <c r="D99" s="1870"/>
    </row>
    <row r="100" spans="1:4" x14ac:dyDescent="0.2">
      <c r="A100" s="1870"/>
      <c r="B100" s="1930"/>
      <c r="C100" s="1870"/>
      <c r="D100" s="1870"/>
    </row>
    <row r="101" spans="1:4" x14ac:dyDescent="0.2">
      <c r="A101" s="1870"/>
      <c r="B101" s="1930"/>
      <c r="C101" s="1870"/>
      <c r="D101" s="1870"/>
    </row>
    <row r="102" spans="1:4" x14ac:dyDescent="0.2">
      <c r="A102" s="1870"/>
      <c r="B102" s="1930"/>
      <c r="C102" s="1870"/>
      <c r="D102" s="1870"/>
    </row>
    <row r="103" spans="1:4" x14ac:dyDescent="0.2">
      <c r="A103" s="1870"/>
      <c r="B103" s="1930"/>
      <c r="C103" s="1870"/>
      <c r="D103" s="1870"/>
    </row>
    <row r="104" spans="1:4" x14ac:dyDescent="0.2">
      <c r="A104" s="1870"/>
      <c r="B104" s="1930"/>
      <c r="C104" s="1870"/>
      <c r="D104" s="1870"/>
    </row>
    <row r="105" spans="1:4" x14ac:dyDescent="0.2">
      <c r="A105" s="1870"/>
      <c r="B105" s="1930"/>
      <c r="C105" s="1870"/>
      <c r="D105" s="1870"/>
    </row>
    <row r="106" spans="1:4" x14ac:dyDescent="0.2">
      <c r="A106" s="1870"/>
      <c r="B106" s="1930"/>
      <c r="C106" s="1870"/>
      <c r="D106" s="1870"/>
    </row>
    <row r="107" spans="1:4" x14ac:dyDescent="0.2">
      <c r="A107" s="1870"/>
      <c r="B107" s="1930"/>
      <c r="C107" s="1870"/>
      <c r="D107" s="1870"/>
    </row>
    <row r="108" spans="1:4" x14ac:dyDescent="0.2">
      <c r="A108" s="1870"/>
      <c r="B108" s="1930"/>
      <c r="C108" s="1870"/>
      <c r="D108" s="1870"/>
    </row>
    <row r="109" spans="1:4" x14ac:dyDescent="0.2">
      <c r="A109" s="1870"/>
      <c r="B109" s="1930"/>
      <c r="C109" s="1870"/>
      <c r="D109" s="1870"/>
    </row>
    <row r="110" spans="1:4" x14ac:dyDescent="0.2">
      <c r="A110" s="1870"/>
      <c r="B110" s="1930"/>
      <c r="C110" s="1870"/>
      <c r="D110" s="1870"/>
    </row>
    <row r="111" spans="1:4" x14ac:dyDescent="0.2">
      <c r="A111" s="1870"/>
      <c r="B111" s="1930"/>
      <c r="C111" s="1870"/>
      <c r="D111" s="1870"/>
    </row>
    <row r="112" spans="1:4" x14ac:dyDescent="0.2">
      <c r="A112" s="1870"/>
      <c r="B112" s="1930"/>
      <c r="C112" s="1870"/>
      <c r="D112" s="1870"/>
    </row>
    <row r="113" spans="1:4" x14ac:dyDescent="0.2">
      <c r="A113" s="1870"/>
      <c r="B113" s="1930"/>
      <c r="C113" s="1870"/>
      <c r="D113" s="1870"/>
    </row>
    <row r="114" spans="1:4" x14ac:dyDescent="0.2">
      <c r="A114" s="1870"/>
      <c r="B114" s="1930"/>
      <c r="C114" s="1870"/>
      <c r="D114" s="1870"/>
    </row>
    <row r="115" spans="1:4" x14ac:dyDescent="0.2">
      <c r="A115" s="1870"/>
      <c r="B115" s="1930"/>
      <c r="C115" s="1870"/>
      <c r="D115" s="1870"/>
    </row>
    <row r="116" spans="1:4" x14ac:dyDescent="0.2">
      <c r="A116" s="1870"/>
      <c r="B116" s="1930"/>
      <c r="C116" s="1870"/>
      <c r="D116" s="1870"/>
    </row>
    <row r="117" spans="1:4" x14ac:dyDescent="0.2">
      <c r="A117" s="1870"/>
      <c r="B117" s="1930"/>
      <c r="C117" s="1870"/>
      <c r="D117" s="1870"/>
    </row>
    <row r="118" spans="1:4" x14ac:dyDescent="0.2">
      <c r="A118" s="1870"/>
      <c r="B118" s="1930"/>
      <c r="C118" s="1870"/>
      <c r="D118" s="1870"/>
    </row>
    <row r="119" spans="1:4" x14ac:dyDescent="0.2">
      <c r="A119" s="1870"/>
      <c r="B119" s="1930"/>
      <c r="C119" s="1870"/>
      <c r="D119" s="1870"/>
    </row>
    <row r="120" spans="1:4" x14ac:dyDescent="0.2">
      <c r="A120" s="1870"/>
      <c r="B120" s="1930"/>
      <c r="C120" s="1870"/>
      <c r="D120" s="1870"/>
    </row>
    <row r="121" spans="1:4" x14ac:dyDescent="0.2">
      <c r="A121" s="1870"/>
      <c r="B121" s="1930"/>
      <c r="C121" s="1870"/>
      <c r="D121" s="1870"/>
    </row>
    <row r="122" spans="1:4" x14ac:dyDescent="0.2">
      <c r="A122" s="1870"/>
      <c r="B122" s="1930"/>
      <c r="C122" s="1870"/>
      <c r="D122" s="1870"/>
    </row>
    <row r="123" spans="1:4" x14ac:dyDescent="0.2">
      <c r="A123" s="1870"/>
      <c r="B123" s="1930"/>
      <c r="C123" s="1870"/>
      <c r="D123" s="1870"/>
    </row>
    <row r="124" spans="1:4" x14ac:dyDescent="0.2">
      <c r="A124" s="1870"/>
      <c r="B124" s="1930"/>
      <c r="C124" s="1870"/>
      <c r="D124" s="1870"/>
    </row>
    <row r="125" spans="1:4" x14ac:dyDescent="0.2">
      <c r="A125" s="1870"/>
      <c r="B125" s="1930"/>
      <c r="C125" s="1870"/>
      <c r="D125" s="1870"/>
    </row>
    <row r="126" spans="1:4" x14ac:dyDescent="0.2">
      <c r="A126" s="1870"/>
      <c r="B126" s="1930"/>
      <c r="C126" s="1870"/>
      <c r="D126" s="1870"/>
    </row>
    <row r="127" spans="1:4" x14ac:dyDescent="0.2">
      <c r="A127" s="1870"/>
      <c r="B127" s="1930"/>
      <c r="C127" s="1870"/>
      <c r="D127" s="1870"/>
    </row>
    <row r="128" spans="1:4" x14ac:dyDescent="0.2">
      <c r="A128" s="1870"/>
      <c r="B128" s="1930"/>
      <c r="C128" s="1870"/>
      <c r="D128" s="1870"/>
    </row>
    <row r="129" spans="1:4" x14ac:dyDescent="0.2">
      <c r="A129" s="1870"/>
      <c r="B129" s="1930"/>
      <c r="C129" s="1870"/>
      <c r="D129" s="1870"/>
    </row>
    <row r="130" spans="1:4" x14ac:dyDescent="0.2">
      <c r="A130" s="1870"/>
      <c r="B130" s="1930"/>
      <c r="C130" s="1870"/>
      <c r="D130" s="1870"/>
    </row>
    <row r="131" spans="1:4" x14ac:dyDescent="0.2">
      <c r="A131" s="1870"/>
      <c r="B131" s="1930"/>
      <c r="C131" s="1870"/>
      <c r="D131" s="1870"/>
    </row>
    <row r="132" spans="1:4" x14ac:dyDescent="0.2">
      <c r="A132" s="1870"/>
      <c r="B132" s="1930"/>
      <c r="C132" s="1870"/>
      <c r="D132" s="1870"/>
    </row>
    <row r="133" spans="1:4" x14ac:dyDescent="0.2">
      <c r="A133" s="1870"/>
      <c r="B133" s="1930"/>
      <c r="C133" s="1870"/>
      <c r="D133" s="1870"/>
    </row>
    <row r="134" spans="1:4" x14ac:dyDescent="0.2">
      <c r="A134" s="1870"/>
      <c r="B134" s="1930"/>
      <c r="C134" s="1870"/>
      <c r="D134" s="1870"/>
    </row>
    <row r="135" spans="1:4" x14ac:dyDescent="0.2">
      <c r="A135" s="1870"/>
      <c r="B135" s="1930"/>
      <c r="C135" s="1870"/>
      <c r="D135" s="1870"/>
    </row>
    <row r="136" spans="1:4" x14ac:dyDescent="0.2">
      <c r="A136" s="1870"/>
      <c r="B136" s="1930"/>
      <c r="C136" s="1870"/>
      <c r="D136" s="1870"/>
    </row>
    <row r="137" spans="1:4" x14ac:dyDescent="0.2">
      <c r="A137" s="1870"/>
      <c r="B137" s="1930"/>
      <c r="C137" s="1870"/>
      <c r="D137" s="1870"/>
    </row>
    <row r="138" spans="1:4" x14ac:dyDescent="0.2">
      <c r="A138" s="1870"/>
      <c r="B138" s="1930"/>
      <c r="C138" s="1870"/>
      <c r="D138" s="1870"/>
    </row>
    <row r="139" spans="1:4" x14ac:dyDescent="0.2">
      <c r="A139" s="1870"/>
      <c r="B139" s="1930"/>
      <c r="C139" s="1870"/>
      <c r="D139" s="1870"/>
    </row>
    <row r="140" spans="1:4" x14ac:dyDescent="0.2">
      <c r="A140" s="1870"/>
      <c r="B140" s="1930"/>
      <c r="C140" s="1870"/>
      <c r="D140" s="1870"/>
    </row>
    <row r="141" spans="1:4" x14ac:dyDescent="0.2">
      <c r="A141" s="1870"/>
      <c r="B141" s="1930"/>
      <c r="C141" s="1870"/>
      <c r="D141" s="1870"/>
    </row>
    <row r="142" spans="1:4" x14ac:dyDescent="0.2">
      <c r="A142" s="1870"/>
      <c r="B142" s="1930"/>
      <c r="C142" s="1870"/>
      <c r="D142" s="1870"/>
    </row>
    <row r="143" spans="1:4" x14ac:dyDescent="0.2">
      <c r="A143" s="1870"/>
      <c r="B143" s="1930"/>
      <c r="C143" s="1870"/>
      <c r="D143" s="1870"/>
    </row>
    <row r="144" spans="1:4" x14ac:dyDescent="0.2">
      <c r="A144" s="1870"/>
      <c r="B144" s="1930"/>
      <c r="C144" s="1870"/>
      <c r="D144" s="1870"/>
    </row>
    <row r="145" spans="1:4" x14ac:dyDescent="0.2">
      <c r="A145" s="1870"/>
      <c r="B145" s="1930"/>
      <c r="C145" s="1870"/>
      <c r="D145" s="1870"/>
    </row>
    <row r="146" spans="1:4" x14ac:dyDescent="0.2">
      <c r="A146" s="1870"/>
      <c r="B146" s="1930"/>
      <c r="C146" s="1870"/>
      <c r="D146" s="1870"/>
    </row>
    <row r="147" spans="1:4" x14ac:dyDescent="0.2">
      <c r="A147" s="1870"/>
      <c r="B147" s="1930"/>
      <c r="C147" s="1870"/>
      <c r="D147" s="1870"/>
    </row>
    <row r="148" spans="1:4" x14ac:dyDescent="0.2">
      <c r="A148" s="1870"/>
      <c r="B148" s="1930"/>
      <c r="C148" s="1870"/>
      <c r="D148" s="1870"/>
    </row>
    <row r="149" spans="1:4" x14ac:dyDescent="0.2">
      <c r="A149" s="1870"/>
      <c r="B149" s="1930"/>
      <c r="C149" s="1870"/>
      <c r="D149" s="1870"/>
    </row>
    <row r="150" spans="1:4" x14ac:dyDescent="0.2">
      <c r="A150" s="1870"/>
      <c r="B150" s="1930"/>
      <c r="C150" s="1870"/>
      <c r="D150" s="1870"/>
    </row>
    <row r="151" spans="1:4" x14ac:dyDescent="0.2">
      <c r="A151" s="1870"/>
      <c r="B151" s="1930"/>
      <c r="C151" s="1870"/>
      <c r="D151" s="1870"/>
    </row>
    <row r="152" spans="1:4" x14ac:dyDescent="0.2">
      <c r="A152" s="1870"/>
      <c r="B152" s="1930"/>
      <c r="C152" s="1870"/>
      <c r="D152" s="1870"/>
    </row>
    <row r="153" spans="1:4" x14ac:dyDescent="0.2">
      <c r="A153" s="1870"/>
      <c r="B153" s="1930"/>
      <c r="C153" s="1870"/>
      <c r="D153" s="1870"/>
    </row>
    <row r="154" spans="1:4" x14ac:dyDescent="0.2">
      <c r="A154" s="1870"/>
      <c r="B154" s="1930"/>
      <c r="C154" s="1870"/>
      <c r="D154" s="1870"/>
    </row>
    <row r="155" spans="1:4" x14ac:dyDescent="0.2">
      <c r="A155" s="1870"/>
      <c r="B155" s="1930"/>
      <c r="C155" s="1870"/>
      <c r="D155" s="1870"/>
    </row>
    <row r="156" spans="1:4" x14ac:dyDescent="0.2">
      <c r="A156" s="1870"/>
      <c r="B156" s="1930"/>
      <c r="C156" s="1870"/>
      <c r="D156" s="1870"/>
    </row>
    <row r="157" spans="1:4" x14ac:dyDescent="0.2">
      <c r="A157" s="1870"/>
      <c r="B157" s="1930"/>
      <c r="C157" s="1870"/>
      <c r="D157" s="1870"/>
    </row>
    <row r="158" spans="1:4" x14ac:dyDescent="0.2">
      <c r="A158" s="1870"/>
      <c r="B158" s="1930"/>
      <c r="C158" s="1870"/>
      <c r="D158" s="1870"/>
    </row>
    <row r="159" spans="1:4" x14ac:dyDescent="0.2">
      <c r="A159" s="1870"/>
      <c r="B159" s="1930"/>
      <c r="C159" s="1870"/>
      <c r="D159" s="1870"/>
    </row>
    <row r="160" spans="1:4" x14ac:dyDescent="0.2">
      <c r="A160" s="1870"/>
      <c r="B160" s="1930"/>
      <c r="C160" s="1870"/>
      <c r="D160" s="1870"/>
    </row>
    <row r="161" spans="1:4" x14ac:dyDescent="0.2">
      <c r="A161" s="1870"/>
      <c r="B161" s="1930"/>
      <c r="C161" s="1870"/>
      <c r="D161" s="1870"/>
    </row>
    <row r="162" spans="1:4" x14ac:dyDescent="0.2">
      <c r="A162" s="1870"/>
      <c r="B162" s="1930"/>
      <c r="C162" s="1870"/>
      <c r="D162" s="1870"/>
    </row>
    <row r="163" spans="1:4" x14ac:dyDescent="0.2">
      <c r="A163" s="1870"/>
      <c r="B163" s="1930"/>
      <c r="C163" s="1870"/>
      <c r="D163" s="1870"/>
    </row>
    <row r="164" spans="1:4" x14ac:dyDescent="0.2">
      <c r="A164" s="1870"/>
      <c r="B164" s="1930"/>
      <c r="C164" s="1870"/>
      <c r="D164" s="1870"/>
    </row>
    <row r="165" spans="1:4" x14ac:dyDescent="0.2">
      <c r="A165" s="1870"/>
      <c r="B165" s="1930"/>
      <c r="C165" s="1870"/>
      <c r="D165" s="1870"/>
    </row>
    <row r="166" spans="1:4" x14ac:dyDescent="0.2">
      <c r="A166" s="1870"/>
      <c r="B166" s="1930"/>
      <c r="C166" s="1870"/>
      <c r="D166" s="1870"/>
    </row>
    <row r="167" spans="1:4" x14ac:dyDescent="0.2">
      <c r="A167" s="1870"/>
      <c r="B167" s="1930"/>
      <c r="C167" s="1870"/>
      <c r="D167" s="1870"/>
    </row>
    <row r="168" spans="1:4" x14ac:dyDescent="0.2">
      <c r="A168" s="1870"/>
      <c r="B168" s="1930"/>
      <c r="C168" s="1870"/>
      <c r="D168" s="1870"/>
    </row>
    <row r="169" spans="1:4" x14ac:dyDescent="0.2">
      <c r="A169" s="1870"/>
      <c r="B169" s="1930"/>
      <c r="C169" s="1870"/>
      <c r="D169" s="1870"/>
    </row>
    <row r="170" spans="1:4" x14ac:dyDescent="0.2">
      <c r="A170" s="1870"/>
      <c r="B170" s="1930"/>
      <c r="C170" s="1870"/>
      <c r="D170" s="1870"/>
    </row>
    <row r="171" spans="1:4" x14ac:dyDescent="0.2">
      <c r="A171" s="1870"/>
      <c r="B171" s="1930"/>
      <c r="C171" s="1870"/>
      <c r="D171" s="1870"/>
    </row>
    <row r="172" spans="1:4" x14ac:dyDescent="0.2">
      <c r="A172" s="1870"/>
      <c r="B172" s="1930"/>
      <c r="C172" s="1870"/>
      <c r="D172" s="1870"/>
    </row>
    <row r="173" spans="1:4" x14ac:dyDescent="0.2">
      <c r="A173" s="1870"/>
      <c r="B173" s="1930"/>
      <c r="C173" s="1870"/>
      <c r="D173" s="1870"/>
    </row>
    <row r="174" spans="1:4" x14ac:dyDescent="0.2">
      <c r="A174" s="1870"/>
      <c r="B174" s="1930"/>
      <c r="C174" s="1870"/>
      <c r="D174" s="1870"/>
    </row>
    <row r="175" spans="1:4" x14ac:dyDescent="0.2">
      <c r="A175" s="1870"/>
      <c r="B175" s="1930"/>
      <c r="C175" s="1870"/>
      <c r="D175" s="1870"/>
    </row>
    <row r="176" spans="1:4" x14ac:dyDescent="0.2">
      <c r="A176" s="1870"/>
      <c r="B176" s="1930"/>
      <c r="C176" s="1870"/>
      <c r="D176" s="1870"/>
    </row>
    <row r="177" spans="1:4" x14ac:dyDescent="0.2">
      <c r="A177" s="1870"/>
      <c r="B177" s="1930"/>
      <c r="C177" s="1870"/>
      <c r="D177" s="1870"/>
    </row>
    <row r="178" spans="1:4" x14ac:dyDescent="0.2">
      <c r="A178" s="1870"/>
      <c r="B178" s="1930"/>
      <c r="C178" s="1870"/>
      <c r="D178" s="1870"/>
    </row>
    <row r="179" spans="1:4" x14ac:dyDescent="0.2">
      <c r="A179" s="1870"/>
      <c r="B179" s="1930"/>
      <c r="C179" s="1870"/>
      <c r="D179" s="1870"/>
    </row>
    <row r="180" spans="1:4" x14ac:dyDescent="0.2">
      <c r="A180" s="1870"/>
      <c r="B180" s="1930"/>
      <c r="C180" s="1870"/>
      <c r="D180" s="1870"/>
    </row>
    <row r="181" spans="1:4" x14ac:dyDescent="0.2">
      <c r="A181" s="1870"/>
      <c r="B181" s="1930"/>
      <c r="C181" s="1870"/>
      <c r="D181" s="1870"/>
    </row>
    <row r="182" spans="1:4" x14ac:dyDescent="0.2">
      <c r="A182" s="1870"/>
      <c r="B182" s="1930"/>
      <c r="C182" s="1870"/>
      <c r="D182" s="1870"/>
    </row>
    <row r="183" spans="1:4" x14ac:dyDescent="0.2">
      <c r="A183" s="1870"/>
      <c r="B183" s="1930"/>
      <c r="C183" s="1870"/>
      <c r="D183" s="1870"/>
    </row>
    <row r="184" spans="1:4" x14ac:dyDescent="0.2">
      <c r="A184" s="1870"/>
      <c r="B184" s="1930"/>
      <c r="C184" s="1870"/>
      <c r="D184" s="1870"/>
    </row>
    <row r="185" spans="1:4" x14ac:dyDescent="0.2">
      <c r="A185" s="1870"/>
      <c r="B185" s="1930"/>
      <c r="C185" s="1870"/>
      <c r="D185" s="1870"/>
    </row>
    <row r="186" spans="1:4" x14ac:dyDescent="0.2">
      <c r="A186" s="1870"/>
      <c r="B186" s="1930"/>
      <c r="C186" s="1870"/>
      <c r="D186" s="1870"/>
    </row>
    <row r="187" spans="1:4" x14ac:dyDescent="0.2">
      <c r="A187" s="1870"/>
      <c r="B187" s="1930"/>
      <c r="C187" s="1870"/>
      <c r="D187" s="1870"/>
    </row>
    <row r="188" spans="1:4" x14ac:dyDescent="0.2">
      <c r="A188" s="1870"/>
      <c r="B188" s="1930"/>
      <c r="C188" s="1870"/>
      <c r="D188" s="1870"/>
    </row>
    <row r="189" spans="1:4" x14ac:dyDescent="0.2">
      <c r="A189" s="1870"/>
      <c r="B189" s="1930"/>
      <c r="C189" s="1870"/>
      <c r="D189" s="1870"/>
    </row>
    <row r="190" spans="1:4" x14ac:dyDescent="0.2">
      <c r="A190" s="1870"/>
      <c r="B190" s="1930"/>
      <c r="C190" s="1870"/>
      <c r="D190" s="1870"/>
    </row>
    <row r="191" spans="1:4" x14ac:dyDescent="0.2">
      <c r="A191" s="1870"/>
      <c r="B191" s="1930"/>
      <c r="C191" s="1870"/>
      <c r="D191" s="1870"/>
    </row>
    <row r="192" spans="1:4" x14ac:dyDescent="0.2">
      <c r="A192" s="1870"/>
      <c r="B192" s="1930"/>
      <c r="C192" s="1870"/>
      <c r="D192" s="1870"/>
    </row>
    <row r="193" spans="1:4" x14ac:dyDescent="0.2">
      <c r="A193" s="1870"/>
      <c r="B193" s="1930"/>
      <c r="C193" s="1870"/>
      <c r="D193" s="1870"/>
    </row>
    <row r="194" spans="1:4" x14ac:dyDescent="0.2">
      <c r="A194" s="1870"/>
      <c r="B194" s="1930"/>
      <c r="C194" s="1870"/>
      <c r="D194" s="1870"/>
    </row>
    <row r="195" spans="1:4" x14ac:dyDescent="0.2">
      <c r="A195" s="1870"/>
      <c r="B195" s="1930"/>
      <c r="C195" s="1870"/>
      <c r="D195" s="1870"/>
    </row>
    <row r="196" spans="1:4" x14ac:dyDescent="0.2">
      <c r="A196" s="1870"/>
      <c r="B196" s="1930"/>
      <c r="C196" s="1870"/>
      <c r="D196" s="1870"/>
    </row>
    <row r="197" spans="1:4" x14ac:dyDescent="0.2">
      <c r="A197" s="1870"/>
      <c r="B197" s="1930"/>
      <c r="C197" s="1870"/>
      <c r="D197" s="1870"/>
    </row>
    <row r="198" spans="1:4" x14ac:dyDescent="0.2">
      <c r="A198" s="1870"/>
      <c r="B198" s="1930"/>
      <c r="C198" s="1870"/>
      <c r="D198" s="1870"/>
    </row>
    <row r="199" spans="1:4" x14ac:dyDescent="0.2">
      <c r="A199" s="1870"/>
      <c r="B199" s="1930"/>
      <c r="C199" s="1870"/>
      <c r="D199" s="1870"/>
    </row>
    <row r="200" spans="1:4" x14ac:dyDescent="0.2">
      <c r="A200" s="1870"/>
      <c r="B200" s="1930"/>
      <c r="C200" s="1870"/>
      <c r="D200" s="1870"/>
    </row>
    <row r="201" spans="1:4" x14ac:dyDescent="0.2">
      <c r="A201" s="1870"/>
      <c r="B201" s="1930"/>
      <c r="C201" s="1870"/>
      <c r="D201" s="1870"/>
    </row>
    <row r="202" spans="1:4" x14ac:dyDescent="0.2">
      <c r="A202" s="1870"/>
      <c r="B202" s="1930"/>
      <c r="C202" s="1870"/>
      <c r="D202" s="1870"/>
    </row>
    <row r="203" spans="1:4" x14ac:dyDescent="0.2">
      <c r="A203" s="1870"/>
      <c r="B203" s="1930"/>
      <c r="C203" s="1870"/>
      <c r="D203" s="1870"/>
    </row>
    <row r="204" spans="1:4" x14ac:dyDescent="0.2">
      <c r="A204" s="1870"/>
      <c r="B204" s="1930"/>
      <c r="C204" s="1870"/>
      <c r="D204" s="1870"/>
    </row>
    <row r="205" spans="1:4" x14ac:dyDescent="0.2">
      <c r="A205" s="1870"/>
      <c r="B205" s="1930"/>
      <c r="C205" s="1870"/>
      <c r="D205" s="1870"/>
    </row>
    <row r="206" spans="1:4" x14ac:dyDescent="0.2">
      <c r="A206" s="1870"/>
      <c r="B206" s="1930"/>
      <c r="C206" s="1870"/>
      <c r="D206" s="1870"/>
    </row>
    <row r="207" spans="1:4" x14ac:dyDescent="0.2">
      <c r="A207" s="1870"/>
      <c r="B207" s="1930"/>
      <c r="C207" s="1870"/>
      <c r="D207" s="1870"/>
    </row>
    <row r="208" spans="1:4" x14ac:dyDescent="0.2">
      <c r="A208" s="1870"/>
      <c r="B208" s="1930"/>
      <c r="C208" s="1870"/>
      <c r="D208" s="1870"/>
    </row>
    <row r="209" spans="1:4" x14ac:dyDescent="0.2">
      <c r="A209" s="1870"/>
      <c r="B209" s="1930"/>
      <c r="C209" s="1870"/>
      <c r="D209" s="1870"/>
    </row>
    <row r="210" spans="1:4" x14ac:dyDescent="0.2">
      <c r="A210" s="1870"/>
      <c r="B210" s="1930"/>
      <c r="C210" s="1870"/>
      <c r="D210" s="1870"/>
    </row>
    <row r="211" spans="1:4" x14ac:dyDescent="0.2">
      <c r="A211" s="1870"/>
      <c r="B211" s="1930"/>
      <c r="C211" s="1870"/>
      <c r="D211" s="1870"/>
    </row>
    <row r="212" spans="1:4" x14ac:dyDescent="0.2">
      <c r="A212" s="1870"/>
      <c r="B212" s="1930"/>
      <c r="C212" s="1870"/>
      <c r="D212" s="1870"/>
    </row>
    <row r="213" spans="1:4" x14ac:dyDescent="0.2">
      <c r="A213" s="1870"/>
      <c r="B213" s="1930"/>
      <c r="C213" s="1870"/>
      <c r="D213" s="1870"/>
    </row>
    <row r="214" spans="1:4" x14ac:dyDescent="0.2">
      <c r="A214" s="1870"/>
      <c r="B214" s="1930"/>
      <c r="C214" s="1870"/>
      <c r="D214" s="1870"/>
    </row>
    <row r="215" spans="1:4" x14ac:dyDescent="0.2">
      <c r="A215" s="1870"/>
      <c r="B215" s="1930"/>
      <c r="C215" s="1870"/>
      <c r="D215" s="1870"/>
    </row>
    <row r="216" spans="1:4" x14ac:dyDescent="0.2">
      <c r="A216" s="1870"/>
      <c r="B216" s="1930"/>
      <c r="C216" s="1870"/>
      <c r="D216" s="1870"/>
    </row>
    <row r="217" spans="1:4" x14ac:dyDescent="0.2">
      <c r="A217" s="1870"/>
      <c r="B217" s="1930"/>
      <c r="C217" s="1870"/>
      <c r="D217" s="1870"/>
    </row>
    <row r="218" spans="1:4" x14ac:dyDescent="0.2">
      <c r="A218" s="1870"/>
      <c r="B218" s="1930"/>
      <c r="C218" s="1870"/>
      <c r="D218" s="1870"/>
    </row>
    <row r="219" spans="1:4" x14ac:dyDescent="0.2">
      <c r="A219" s="1870"/>
      <c r="B219" s="1930"/>
      <c r="C219" s="1870"/>
      <c r="D219" s="1870"/>
    </row>
    <row r="220" spans="1:4" x14ac:dyDescent="0.2">
      <c r="A220" s="1870"/>
      <c r="B220" s="1930"/>
      <c r="C220" s="1870"/>
      <c r="D220" s="1870"/>
    </row>
    <row r="221" spans="1:4" x14ac:dyDescent="0.2">
      <c r="A221" s="1870"/>
      <c r="B221" s="1930"/>
      <c r="C221" s="1870"/>
      <c r="D221" s="1870"/>
    </row>
    <row r="222" spans="1:4" x14ac:dyDescent="0.2">
      <c r="A222" s="1870"/>
      <c r="B222" s="1930"/>
      <c r="C222" s="1870"/>
      <c r="D222" s="1870"/>
    </row>
    <row r="223" spans="1:4" x14ac:dyDescent="0.2">
      <c r="A223" s="1870"/>
      <c r="B223" s="1930"/>
      <c r="C223" s="1870"/>
      <c r="D223" s="1870"/>
    </row>
    <row r="224" spans="1:4" x14ac:dyDescent="0.2">
      <c r="A224" s="1870"/>
      <c r="B224" s="1930"/>
      <c r="C224" s="1870"/>
      <c r="D224" s="1870"/>
    </row>
    <row r="225" spans="1:4" x14ac:dyDescent="0.2">
      <c r="A225" s="1870"/>
      <c r="B225" s="1930"/>
      <c r="C225" s="1870"/>
      <c r="D225" s="1870"/>
    </row>
    <row r="226" spans="1:4" x14ac:dyDescent="0.2">
      <c r="A226" s="1870"/>
      <c r="B226" s="1930"/>
      <c r="C226" s="1870"/>
      <c r="D226" s="1870"/>
    </row>
    <row r="227" spans="1:4" x14ac:dyDescent="0.2">
      <c r="A227" s="1870"/>
      <c r="B227" s="1930"/>
      <c r="C227" s="1870"/>
      <c r="D227" s="1870"/>
    </row>
    <row r="228" spans="1:4" x14ac:dyDescent="0.2">
      <c r="A228" s="1870"/>
      <c r="B228" s="1930"/>
      <c r="C228" s="1870"/>
      <c r="D228" s="1870"/>
    </row>
    <row r="229" spans="1:4" x14ac:dyDescent="0.2">
      <c r="A229" s="1870"/>
      <c r="B229" s="1930"/>
      <c r="C229" s="1870"/>
      <c r="D229" s="1870"/>
    </row>
    <row r="230" spans="1:4" x14ac:dyDescent="0.2">
      <c r="A230" s="1870"/>
      <c r="B230" s="1930"/>
      <c r="C230" s="1870"/>
      <c r="D230" s="1870"/>
    </row>
    <row r="231" spans="1:4" x14ac:dyDescent="0.2">
      <c r="A231" s="1870"/>
      <c r="B231" s="1930"/>
      <c r="C231" s="1870"/>
      <c r="D231" s="1870"/>
    </row>
    <row r="232" spans="1:4" x14ac:dyDescent="0.2">
      <c r="A232" s="1870"/>
      <c r="B232" s="1930"/>
      <c r="C232" s="1870"/>
      <c r="D232" s="1870"/>
    </row>
    <row r="233" spans="1:4" x14ac:dyDescent="0.2">
      <c r="A233" s="1870"/>
      <c r="B233" s="1930"/>
      <c r="C233" s="1870"/>
      <c r="D233" s="1870"/>
    </row>
    <row r="234" spans="1:4" x14ac:dyDescent="0.2">
      <c r="A234" s="1870"/>
      <c r="B234" s="1930"/>
      <c r="C234" s="1870"/>
      <c r="D234" s="1870"/>
    </row>
    <row r="235" spans="1:4" x14ac:dyDescent="0.2">
      <c r="A235" s="1870"/>
      <c r="B235" s="1930"/>
      <c r="C235" s="1870"/>
      <c r="D235" s="1870"/>
    </row>
    <row r="236" spans="1:4" x14ac:dyDescent="0.2">
      <c r="A236" s="1870"/>
      <c r="B236" s="1930"/>
      <c r="C236" s="1870"/>
      <c r="D236" s="1870"/>
    </row>
    <row r="237" spans="1:4" x14ac:dyDescent="0.2">
      <c r="A237" s="1870"/>
      <c r="B237" s="1930"/>
      <c r="C237" s="1870"/>
      <c r="D237" s="1870"/>
    </row>
    <row r="238" spans="1:4" x14ac:dyDescent="0.2">
      <c r="A238" s="1870"/>
      <c r="B238" s="1930"/>
      <c r="C238" s="1870"/>
      <c r="D238" s="1870"/>
    </row>
    <row r="239" spans="1:4" x14ac:dyDescent="0.2">
      <c r="A239" s="1870"/>
      <c r="B239" s="1930"/>
      <c r="C239" s="1870"/>
      <c r="D239" s="1870"/>
    </row>
    <row r="240" spans="1:4" x14ac:dyDescent="0.2">
      <c r="A240" s="1870"/>
      <c r="B240" s="1930"/>
      <c r="C240" s="1870"/>
      <c r="D240" s="1870"/>
    </row>
    <row r="241" spans="1:4" x14ac:dyDescent="0.2">
      <c r="A241" s="1870"/>
      <c r="B241" s="1930"/>
      <c r="C241" s="1870"/>
      <c r="D241" s="1870"/>
    </row>
    <row r="242" spans="1:4" x14ac:dyDescent="0.2">
      <c r="A242" s="1870"/>
      <c r="B242" s="1930"/>
      <c r="C242" s="1870"/>
      <c r="D242" s="1870"/>
    </row>
    <row r="243" spans="1:4" x14ac:dyDescent="0.2">
      <c r="A243" s="1870"/>
      <c r="B243" s="1930"/>
      <c r="C243" s="1870"/>
      <c r="D243" s="1870"/>
    </row>
    <row r="244" spans="1:4" x14ac:dyDescent="0.2">
      <c r="A244" s="1870"/>
      <c r="B244" s="1930"/>
      <c r="C244" s="1870"/>
      <c r="D244" s="1870"/>
    </row>
    <row r="245" spans="1:4" x14ac:dyDescent="0.2">
      <c r="A245" s="1870"/>
      <c r="B245" s="1930"/>
      <c r="C245" s="1870"/>
      <c r="D245" s="1870"/>
    </row>
    <row r="246" spans="1:4" x14ac:dyDescent="0.2">
      <c r="A246" s="1870"/>
      <c r="B246" s="1930"/>
      <c r="C246" s="1870"/>
      <c r="D246" s="1870"/>
    </row>
    <row r="247" spans="1:4" x14ac:dyDescent="0.2">
      <c r="A247" s="1870"/>
      <c r="B247" s="1930"/>
      <c r="C247" s="1870"/>
      <c r="D247" s="1870"/>
    </row>
    <row r="248" spans="1:4" x14ac:dyDescent="0.2">
      <c r="A248" s="1870"/>
      <c r="B248" s="1930"/>
      <c r="C248" s="1870"/>
      <c r="D248" s="1870"/>
    </row>
    <row r="249" spans="1:4" x14ac:dyDescent="0.2">
      <c r="A249" s="1870"/>
      <c r="B249" s="1930"/>
      <c r="C249" s="1870"/>
      <c r="D249" s="1870"/>
    </row>
    <row r="250" spans="1:4" x14ac:dyDescent="0.2">
      <c r="A250" s="1870"/>
      <c r="B250" s="1930"/>
      <c r="C250" s="1870"/>
      <c r="D250" s="1870"/>
    </row>
    <row r="251" spans="1:4" x14ac:dyDescent="0.2">
      <c r="A251" s="1870"/>
      <c r="B251" s="1930"/>
      <c r="C251" s="1870"/>
      <c r="D251" s="1870"/>
    </row>
    <row r="252" spans="1:4" x14ac:dyDescent="0.2">
      <c r="A252" s="1870"/>
      <c r="B252" s="1930"/>
      <c r="C252" s="1870"/>
      <c r="D252" s="1870"/>
    </row>
    <row r="253" spans="1:4" x14ac:dyDescent="0.2">
      <c r="A253" s="1870"/>
      <c r="B253" s="1930"/>
      <c r="C253" s="1870"/>
      <c r="D253" s="1870"/>
    </row>
    <row r="254" spans="1:4" x14ac:dyDescent="0.2">
      <c r="A254" s="1870"/>
      <c r="B254" s="1930"/>
      <c r="C254" s="1870"/>
      <c r="D254" s="1870"/>
    </row>
    <row r="255" spans="1:4" x14ac:dyDescent="0.2">
      <c r="A255" s="1870"/>
      <c r="B255" s="1930"/>
      <c r="C255" s="1870"/>
      <c r="D255" s="1870"/>
    </row>
    <row r="256" spans="1:4" x14ac:dyDescent="0.2">
      <c r="A256" s="1870"/>
      <c r="B256" s="1930"/>
      <c r="C256" s="1870"/>
      <c r="D256" s="1870"/>
    </row>
    <row r="257" spans="1:4" x14ac:dyDescent="0.2">
      <c r="A257" s="1870"/>
      <c r="B257" s="1930"/>
      <c r="C257" s="1870"/>
      <c r="D257" s="1870"/>
    </row>
    <row r="258" spans="1:4" x14ac:dyDescent="0.2">
      <c r="A258" s="1870"/>
      <c r="B258" s="1930"/>
      <c r="C258" s="1870"/>
      <c r="D258" s="1870"/>
    </row>
    <row r="259" spans="1:4" x14ac:dyDescent="0.2">
      <c r="A259" s="1870"/>
      <c r="B259" s="1930"/>
      <c r="C259" s="1870"/>
      <c r="D259" s="1870"/>
    </row>
    <row r="260" spans="1:4" x14ac:dyDescent="0.2">
      <c r="A260" s="1870"/>
      <c r="B260" s="1930"/>
      <c r="C260" s="1870"/>
      <c r="D260" s="1870"/>
    </row>
    <row r="261" spans="1:4" x14ac:dyDescent="0.2">
      <c r="A261" s="1870"/>
      <c r="B261" s="1930"/>
      <c r="C261" s="1870"/>
      <c r="D261" s="1870"/>
    </row>
    <row r="262" spans="1:4" x14ac:dyDescent="0.2">
      <c r="A262" s="1870"/>
      <c r="B262" s="1930"/>
      <c r="C262" s="1870"/>
      <c r="D262" s="1870"/>
    </row>
    <row r="263" spans="1:4" x14ac:dyDescent="0.2">
      <c r="A263" s="1870"/>
      <c r="B263" s="1930"/>
      <c r="C263" s="1870"/>
      <c r="D263" s="1870"/>
    </row>
    <row r="264" spans="1:4" x14ac:dyDescent="0.2">
      <c r="A264" s="1870"/>
      <c r="B264" s="1930"/>
      <c r="C264" s="1870"/>
      <c r="D264" s="1870"/>
    </row>
    <row r="265" spans="1:4" x14ac:dyDescent="0.2">
      <c r="A265" s="1870"/>
      <c r="B265" s="1930"/>
      <c r="C265" s="1870"/>
      <c r="D265" s="1870"/>
    </row>
    <row r="266" spans="1:4" x14ac:dyDescent="0.2">
      <c r="A266" s="1870"/>
      <c r="B266" s="1930"/>
      <c r="C266" s="1870"/>
      <c r="D266" s="1870"/>
    </row>
    <row r="267" spans="1:4" x14ac:dyDescent="0.2">
      <c r="A267" s="1870"/>
      <c r="B267" s="1930"/>
      <c r="C267" s="1870"/>
      <c r="D267" s="1870"/>
    </row>
    <row r="268" spans="1:4" x14ac:dyDescent="0.2">
      <c r="A268" s="1870"/>
      <c r="B268" s="1930"/>
      <c r="C268" s="1870"/>
      <c r="D268" s="1870"/>
    </row>
    <row r="269" spans="1:4" x14ac:dyDescent="0.2">
      <c r="A269" s="1870"/>
      <c r="B269" s="1930"/>
      <c r="C269" s="1870"/>
      <c r="D269" s="1870"/>
    </row>
    <row r="270" spans="1:4" x14ac:dyDescent="0.2">
      <c r="A270" s="1870"/>
      <c r="B270" s="1930"/>
      <c r="C270" s="1870"/>
      <c r="D270" s="1870"/>
    </row>
    <row r="271" spans="1:4" x14ac:dyDescent="0.2">
      <c r="A271" s="1870"/>
      <c r="B271" s="1930"/>
      <c r="C271" s="1870"/>
      <c r="D271" s="1870"/>
    </row>
    <row r="272" spans="1:4" x14ac:dyDescent="0.2">
      <c r="A272" s="1870"/>
      <c r="B272" s="1930"/>
      <c r="C272" s="1870"/>
      <c r="D272" s="1870"/>
    </row>
    <row r="273" spans="1:4" x14ac:dyDescent="0.2">
      <c r="A273" s="1870"/>
      <c r="B273" s="1930"/>
      <c r="C273" s="1870"/>
      <c r="D273" s="1870"/>
    </row>
    <row r="274" spans="1:4" x14ac:dyDescent="0.2">
      <c r="A274" s="1870"/>
      <c r="B274" s="1930"/>
      <c r="C274" s="1870"/>
      <c r="D274" s="1870"/>
    </row>
    <row r="275" spans="1:4" x14ac:dyDescent="0.2">
      <c r="A275" s="1870"/>
      <c r="B275" s="1930"/>
      <c r="C275" s="1870"/>
      <c r="D275" s="1870"/>
    </row>
    <row r="276" spans="1:4" x14ac:dyDescent="0.2">
      <c r="A276" s="1870"/>
      <c r="B276" s="1930"/>
      <c r="C276" s="1870"/>
      <c r="D276" s="1870"/>
    </row>
    <row r="277" spans="1:4" x14ac:dyDescent="0.2">
      <c r="A277" s="1870"/>
      <c r="B277" s="1930"/>
      <c r="C277" s="1870"/>
      <c r="D277" s="1870"/>
    </row>
    <row r="278" spans="1:4" x14ac:dyDescent="0.2">
      <c r="A278" s="1870"/>
      <c r="B278" s="1930"/>
      <c r="C278" s="1870"/>
      <c r="D278" s="1870"/>
    </row>
    <row r="279" spans="1:4" x14ac:dyDescent="0.2">
      <c r="A279" s="1870"/>
      <c r="B279" s="1930"/>
      <c r="C279" s="1870"/>
      <c r="D279" s="1870"/>
    </row>
    <row r="280" spans="1:4" x14ac:dyDescent="0.2">
      <c r="A280" s="1870"/>
      <c r="B280" s="1930"/>
      <c r="C280" s="1870"/>
      <c r="D280" s="1870"/>
    </row>
    <row r="281" spans="1:4" x14ac:dyDescent="0.2">
      <c r="A281" s="1870"/>
      <c r="B281" s="1930"/>
      <c r="C281" s="1870"/>
      <c r="D281" s="1870"/>
    </row>
    <row r="282" spans="1:4" x14ac:dyDescent="0.2">
      <c r="A282" s="1870"/>
      <c r="B282" s="1930"/>
      <c r="C282" s="1870"/>
      <c r="D282" s="1870"/>
    </row>
    <row r="283" spans="1:4" x14ac:dyDescent="0.2">
      <c r="A283" s="1870"/>
      <c r="B283" s="1930"/>
      <c r="C283" s="1870"/>
      <c r="D283" s="1870"/>
    </row>
    <row r="284" spans="1:4" x14ac:dyDescent="0.2">
      <c r="A284" s="1870"/>
      <c r="B284" s="1930"/>
      <c r="C284" s="1870"/>
      <c r="D284" s="1870"/>
    </row>
    <row r="285" spans="1:4" x14ac:dyDescent="0.2">
      <c r="A285" s="1870"/>
      <c r="B285" s="1930"/>
      <c r="C285" s="1870"/>
      <c r="D285" s="1870"/>
    </row>
    <row r="286" spans="1:4" x14ac:dyDescent="0.2">
      <c r="A286" s="1870"/>
      <c r="B286" s="1930"/>
      <c r="C286" s="1870"/>
      <c r="D286" s="1870"/>
    </row>
    <row r="287" spans="1:4" x14ac:dyDescent="0.2">
      <c r="A287" s="1870"/>
      <c r="B287" s="1930"/>
      <c r="C287" s="1870"/>
      <c r="D287" s="1870"/>
    </row>
    <row r="288" spans="1:4" x14ac:dyDescent="0.2">
      <c r="A288" s="1870"/>
      <c r="B288" s="1930"/>
      <c r="C288" s="1870"/>
      <c r="D288" s="1870"/>
    </row>
    <row r="289" spans="1:4" x14ac:dyDescent="0.2">
      <c r="A289" s="1870"/>
      <c r="B289" s="1930"/>
      <c r="C289" s="1870"/>
      <c r="D289" s="1870"/>
    </row>
    <row r="290" spans="1:4" x14ac:dyDescent="0.2">
      <c r="A290" s="1870"/>
      <c r="B290" s="1930"/>
      <c r="C290" s="1870"/>
      <c r="D290" s="1870"/>
    </row>
    <row r="291" spans="1:4" x14ac:dyDescent="0.2">
      <c r="A291" s="1870"/>
      <c r="B291" s="1930"/>
      <c r="C291" s="1870"/>
      <c r="D291" s="1870"/>
    </row>
    <row r="292" spans="1:4" x14ac:dyDescent="0.2">
      <c r="A292" s="1870"/>
      <c r="B292" s="1930"/>
      <c r="C292" s="1870"/>
      <c r="D292" s="1870"/>
    </row>
    <row r="293" spans="1:4" x14ac:dyDescent="0.2">
      <c r="A293" s="1870"/>
      <c r="B293" s="1930"/>
      <c r="C293" s="1870"/>
      <c r="D293" s="1870"/>
    </row>
    <row r="294" spans="1:4" x14ac:dyDescent="0.2">
      <c r="A294" s="1870"/>
      <c r="B294" s="1930"/>
      <c r="C294" s="1870"/>
      <c r="D294" s="1870"/>
    </row>
    <row r="295" spans="1:4" x14ac:dyDescent="0.2">
      <c r="A295" s="1870"/>
      <c r="B295" s="1930"/>
      <c r="C295" s="1870"/>
      <c r="D295" s="1870"/>
    </row>
    <row r="296" spans="1:4" x14ac:dyDescent="0.2">
      <c r="A296" s="1870"/>
      <c r="B296" s="1930"/>
      <c r="C296" s="1870"/>
      <c r="D296" s="1870"/>
    </row>
    <row r="297" spans="1:4" x14ac:dyDescent="0.2">
      <c r="A297" s="1870"/>
      <c r="B297" s="1930"/>
      <c r="C297" s="1870"/>
      <c r="D297" s="1870"/>
    </row>
    <row r="298" spans="1:4" x14ac:dyDescent="0.2">
      <c r="A298" s="1870"/>
      <c r="B298" s="1930"/>
      <c r="C298" s="1870"/>
      <c r="D298" s="1870"/>
    </row>
    <row r="299" spans="1:4" x14ac:dyDescent="0.2">
      <c r="A299" s="1870"/>
      <c r="B299" s="1930"/>
      <c r="C299" s="1870"/>
      <c r="D299" s="1870"/>
    </row>
    <row r="300" spans="1:4" x14ac:dyDescent="0.2">
      <c r="A300" s="1870"/>
      <c r="B300" s="1930"/>
      <c r="C300" s="1870"/>
      <c r="D300" s="1870"/>
    </row>
    <row r="301" spans="1:4" x14ac:dyDescent="0.2">
      <c r="A301" s="1870"/>
      <c r="B301" s="1930"/>
      <c r="C301" s="1870"/>
      <c r="D301" s="1870"/>
    </row>
    <row r="302" spans="1:4" x14ac:dyDescent="0.2">
      <c r="A302" s="1870"/>
      <c r="B302" s="1930"/>
      <c r="C302" s="1870"/>
      <c r="D302" s="1870"/>
    </row>
    <row r="303" spans="1:4" x14ac:dyDescent="0.2">
      <c r="A303" s="1870"/>
      <c r="B303" s="1930"/>
      <c r="C303" s="1870"/>
      <c r="D303" s="1870"/>
    </row>
    <row r="304" spans="1:4" x14ac:dyDescent="0.2">
      <c r="A304" s="1870"/>
      <c r="B304" s="1930"/>
      <c r="C304" s="1870"/>
      <c r="D304" s="1870"/>
    </row>
    <row r="305" spans="1:4" x14ac:dyDescent="0.2">
      <c r="A305" s="1870"/>
      <c r="B305" s="1930"/>
      <c r="C305" s="1870"/>
      <c r="D305" s="1870"/>
    </row>
    <row r="306" spans="1:4" x14ac:dyDescent="0.2">
      <c r="A306" s="1870"/>
      <c r="B306" s="1930"/>
      <c r="C306" s="1870"/>
      <c r="D306" s="1870"/>
    </row>
    <row r="307" spans="1:4" x14ac:dyDescent="0.2">
      <c r="A307" s="1870"/>
      <c r="B307" s="1930"/>
      <c r="C307" s="1870"/>
      <c r="D307" s="1870"/>
    </row>
    <row r="308" spans="1:4" x14ac:dyDescent="0.2">
      <c r="A308" s="1870"/>
      <c r="B308" s="1930"/>
      <c r="C308" s="1870"/>
      <c r="D308" s="1870"/>
    </row>
    <row r="309" spans="1:4" x14ac:dyDescent="0.2">
      <c r="A309" s="1870"/>
      <c r="B309" s="1930"/>
      <c r="C309" s="1870"/>
      <c r="D309" s="1870"/>
    </row>
    <row r="310" spans="1:4" x14ac:dyDescent="0.2">
      <c r="A310" s="1870"/>
      <c r="B310" s="1930"/>
      <c r="C310" s="1870"/>
      <c r="D310" s="1870"/>
    </row>
    <row r="311" spans="1:4" x14ac:dyDescent="0.2">
      <c r="A311" s="1870"/>
      <c r="B311" s="1930"/>
      <c r="C311" s="1870"/>
      <c r="D311" s="1870"/>
    </row>
    <row r="312" spans="1:4" x14ac:dyDescent="0.2">
      <c r="A312" s="1870"/>
      <c r="B312" s="1930"/>
      <c r="C312" s="1870"/>
      <c r="D312" s="1870"/>
    </row>
    <row r="313" spans="1:4" x14ac:dyDescent="0.2">
      <c r="A313" s="1870"/>
      <c r="B313" s="1930"/>
      <c r="C313" s="1870"/>
      <c r="D313" s="1870"/>
    </row>
    <row r="314" spans="1:4" x14ac:dyDescent="0.2">
      <c r="A314" s="1870"/>
      <c r="B314" s="1930"/>
      <c r="C314" s="1870"/>
      <c r="D314" s="1870"/>
    </row>
    <row r="315" spans="1:4" x14ac:dyDescent="0.2">
      <c r="A315" s="1870"/>
      <c r="B315" s="1930"/>
      <c r="C315" s="1870"/>
      <c r="D315" s="1870"/>
    </row>
    <row r="316" spans="1:4" x14ac:dyDescent="0.2">
      <c r="A316" s="1870"/>
      <c r="B316" s="1930"/>
      <c r="C316" s="1870"/>
      <c r="D316" s="1870"/>
    </row>
    <row r="317" spans="1:4" x14ac:dyDescent="0.2">
      <c r="A317" s="1870"/>
      <c r="B317" s="1930"/>
      <c r="C317" s="1870"/>
      <c r="D317" s="1870"/>
    </row>
    <row r="318" spans="1:4" x14ac:dyDescent="0.2">
      <c r="A318" s="1870"/>
      <c r="B318" s="1930"/>
      <c r="C318" s="1870"/>
      <c r="D318" s="1870"/>
    </row>
    <row r="319" spans="1:4" x14ac:dyDescent="0.2">
      <c r="A319" s="1870"/>
      <c r="B319" s="1930"/>
      <c r="C319" s="1870"/>
      <c r="D319" s="1870"/>
    </row>
    <row r="320" spans="1:4" x14ac:dyDescent="0.2">
      <c r="A320" s="1870"/>
      <c r="B320" s="1930"/>
      <c r="C320" s="1870"/>
      <c r="D320" s="1870"/>
    </row>
    <row r="321" spans="1:4" x14ac:dyDescent="0.2">
      <c r="A321" s="1870"/>
      <c r="B321" s="1930"/>
      <c r="C321" s="1870"/>
      <c r="D321" s="1870"/>
    </row>
    <row r="322" spans="1:4" x14ac:dyDescent="0.2">
      <c r="A322" s="1870"/>
      <c r="B322" s="1930"/>
      <c r="C322" s="1870"/>
      <c r="D322" s="1870"/>
    </row>
    <row r="323" spans="1:4" x14ac:dyDescent="0.2">
      <c r="A323" s="1870"/>
      <c r="B323" s="1930"/>
      <c r="C323" s="1870"/>
      <c r="D323" s="1870"/>
    </row>
    <row r="324" spans="1:4" x14ac:dyDescent="0.2">
      <c r="A324" s="1870"/>
      <c r="B324" s="1930"/>
      <c r="C324" s="1870"/>
      <c r="D324" s="1870"/>
    </row>
    <row r="325" spans="1:4" x14ac:dyDescent="0.2">
      <c r="A325" s="1870"/>
      <c r="B325" s="1930"/>
      <c r="C325" s="1870"/>
      <c r="D325" s="1870"/>
    </row>
    <row r="326" spans="1:4" x14ac:dyDescent="0.2">
      <c r="A326" s="1870"/>
      <c r="B326" s="1930"/>
      <c r="C326" s="1870"/>
      <c r="D326" s="1870"/>
    </row>
    <row r="327" spans="1:4" x14ac:dyDescent="0.2">
      <c r="A327" s="1870"/>
      <c r="B327" s="1930"/>
      <c r="C327" s="1870"/>
      <c r="D327" s="1870"/>
    </row>
    <row r="328" spans="1:4" x14ac:dyDescent="0.2">
      <c r="A328" s="1870"/>
      <c r="B328" s="1930"/>
      <c r="C328" s="1870"/>
      <c r="D328" s="1870"/>
    </row>
    <row r="329" spans="1:4" x14ac:dyDescent="0.2">
      <c r="A329" s="1870"/>
      <c r="B329" s="1930"/>
      <c r="C329" s="1870"/>
      <c r="D329" s="1870"/>
    </row>
    <row r="330" spans="1:4" x14ac:dyDescent="0.2">
      <c r="A330" s="1870"/>
      <c r="B330" s="1930"/>
      <c r="C330" s="1870"/>
      <c r="D330" s="1870"/>
    </row>
    <row r="331" spans="1:4" x14ac:dyDescent="0.2">
      <c r="A331" s="1870"/>
      <c r="B331" s="1930"/>
      <c r="C331" s="1870"/>
      <c r="D331" s="1870"/>
    </row>
    <row r="332" spans="1:4" x14ac:dyDescent="0.2">
      <c r="A332" s="1870"/>
      <c r="B332" s="1930"/>
      <c r="C332" s="1870"/>
      <c r="D332" s="1870"/>
    </row>
    <row r="333" spans="1:4" x14ac:dyDescent="0.2">
      <c r="A333" s="1870"/>
      <c r="B333" s="1930"/>
      <c r="C333" s="1870"/>
      <c r="D333" s="1870"/>
    </row>
    <row r="334" spans="1:4" x14ac:dyDescent="0.2">
      <c r="A334" s="1870"/>
      <c r="B334" s="1930"/>
      <c r="C334" s="1870"/>
      <c r="D334" s="1870"/>
    </row>
    <row r="335" spans="1:4" x14ac:dyDescent="0.2">
      <c r="A335" s="1870"/>
      <c r="B335" s="1930"/>
      <c r="C335" s="1870"/>
      <c r="D335" s="1870"/>
    </row>
    <row r="336" spans="1:4" x14ac:dyDescent="0.2">
      <c r="A336" s="1870"/>
      <c r="B336" s="1930"/>
      <c r="C336" s="1870"/>
      <c r="D336" s="1870"/>
    </row>
    <row r="337" spans="1:4" x14ac:dyDescent="0.2">
      <c r="A337" s="1870"/>
      <c r="B337" s="1930"/>
      <c r="C337" s="1870"/>
      <c r="D337" s="1870"/>
    </row>
    <row r="338" spans="1:4" x14ac:dyDescent="0.2">
      <c r="A338" s="1870"/>
      <c r="B338" s="1930"/>
      <c r="C338" s="1870"/>
      <c r="D338" s="1870"/>
    </row>
    <row r="339" spans="1:4" x14ac:dyDescent="0.2">
      <c r="A339" s="1870"/>
      <c r="B339" s="1930"/>
      <c r="C339" s="1870"/>
      <c r="D339" s="1870"/>
    </row>
    <row r="340" spans="1:4" x14ac:dyDescent="0.2">
      <c r="A340" s="1870"/>
      <c r="B340" s="1930"/>
      <c r="C340" s="1870"/>
      <c r="D340" s="1870"/>
    </row>
    <row r="341" spans="1:4" x14ac:dyDescent="0.2">
      <c r="A341" s="1870"/>
      <c r="B341" s="1930"/>
      <c r="C341" s="1870"/>
      <c r="D341" s="1870"/>
    </row>
    <row r="342" spans="1:4" x14ac:dyDescent="0.2">
      <c r="A342" s="1870"/>
      <c r="B342" s="1930"/>
      <c r="C342" s="1870"/>
      <c r="D342" s="1870"/>
    </row>
    <row r="343" spans="1:4" x14ac:dyDescent="0.2">
      <c r="A343" s="1870"/>
      <c r="B343" s="1930"/>
      <c r="C343" s="1870"/>
      <c r="D343" s="1870"/>
    </row>
    <row r="344" spans="1:4" x14ac:dyDescent="0.2">
      <c r="A344" s="1870"/>
      <c r="B344" s="1930"/>
      <c r="C344" s="1870"/>
      <c r="D344" s="1870"/>
    </row>
    <row r="345" spans="1:4" x14ac:dyDescent="0.2">
      <c r="A345" s="1870"/>
      <c r="B345" s="1930"/>
      <c r="C345" s="1870"/>
      <c r="D345" s="1870"/>
    </row>
    <row r="346" spans="1:4" x14ac:dyDescent="0.2">
      <c r="A346" s="1870"/>
      <c r="B346" s="1930"/>
      <c r="C346" s="1870"/>
      <c r="D346" s="1870"/>
    </row>
    <row r="347" spans="1:4" x14ac:dyDescent="0.2">
      <c r="A347" s="1870"/>
      <c r="B347" s="1930"/>
      <c r="C347" s="1870"/>
      <c r="D347" s="1870"/>
    </row>
    <row r="348" spans="1:4" x14ac:dyDescent="0.2">
      <c r="A348" s="1870"/>
      <c r="B348" s="1930"/>
      <c r="C348" s="1870"/>
      <c r="D348" s="1870"/>
    </row>
    <row r="349" spans="1:4" x14ac:dyDescent="0.2">
      <c r="A349" s="1870"/>
      <c r="B349" s="1930"/>
      <c r="C349" s="1870"/>
      <c r="D349" s="1870"/>
    </row>
    <row r="350" spans="1:4" x14ac:dyDescent="0.2">
      <c r="A350" s="1870"/>
      <c r="B350" s="1930"/>
      <c r="C350" s="1870"/>
      <c r="D350" s="1870"/>
    </row>
    <row r="351" spans="1:4" x14ac:dyDescent="0.2">
      <c r="A351" s="1870"/>
      <c r="B351" s="1930"/>
      <c r="C351" s="1870"/>
      <c r="D351" s="1870"/>
    </row>
    <row r="352" spans="1:4" x14ac:dyDescent="0.2">
      <c r="A352" s="1870"/>
      <c r="B352" s="1930"/>
      <c r="C352" s="1870"/>
      <c r="D352" s="1870"/>
    </row>
    <row r="353" spans="1:4" x14ac:dyDescent="0.2">
      <c r="A353" s="1870"/>
      <c r="B353" s="1930"/>
      <c r="C353" s="1870"/>
      <c r="D353" s="1870"/>
    </row>
    <row r="354" spans="1:4" x14ac:dyDescent="0.2">
      <c r="A354" s="1870"/>
      <c r="B354" s="1930"/>
      <c r="C354" s="1870"/>
      <c r="D354" s="1870"/>
    </row>
    <row r="355" spans="1:4" x14ac:dyDescent="0.2">
      <c r="A355" s="1870"/>
      <c r="B355" s="1930"/>
      <c r="C355" s="1870"/>
      <c r="D355" s="1870"/>
    </row>
    <row r="356" spans="1:4" x14ac:dyDescent="0.2">
      <c r="A356" s="1870"/>
      <c r="B356" s="1930"/>
      <c r="C356" s="1870"/>
      <c r="D356" s="1870"/>
    </row>
    <row r="357" spans="1:4" x14ac:dyDescent="0.2">
      <c r="A357" s="1870"/>
      <c r="B357" s="1930"/>
      <c r="C357" s="1870"/>
      <c r="D357" s="1870"/>
    </row>
    <row r="358" spans="1:4" x14ac:dyDescent="0.2">
      <c r="A358" s="1870"/>
      <c r="B358" s="1930"/>
      <c r="C358" s="1870"/>
      <c r="D358" s="1870"/>
    </row>
    <row r="359" spans="1:4" x14ac:dyDescent="0.2">
      <c r="A359" s="1870"/>
      <c r="B359" s="1930"/>
      <c r="C359" s="1870"/>
      <c r="D359" s="1870"/>
    </row>
    <row r="360" spans="1:4" x14ac:dyDescent="0.2">
      <c r="A360" s="1870"/>
      <c r="B360" s="1930"/>
      <c r="C360" s="1870"/>
      <c r="D360" s="1870"/>
    </row>
    <row r="361" spans="1:4" x14ac:dyDescent="0.2">
      <c r="A361" s="1870"/>
      <c r="B361" s="1930"/>
      <c r="C361" s="1870"/>
      <c r="D361" s="1870"/>
    </row>
    <row r="362" spans="1:4" x14ac:dyDescent="0.2">
      <c r="A362" s="1870"/>
      <c r="B362" s="1930"/>
      <c r="C362" s="1870"/>
      <c r="D362" s="1870"/>
    </row>
    <row r="363" spans="1:4" x14ac:dyDescent="0.2">
      <c r="A363" s="1870"/>
      <c r="B363" s="1930"/>
      <c r="C363" s="1870"/>
      <c r="D363" s="1870"/>
    </row>
    <row r="364" spans="1:4" x14ac:dyDescent="0.2">
      <c r="A364" s="1870"/>
      <c r="B364" s="1930"/>
      <c r="C364" s="1870"/>
      <c r="D364" s="1870"/>
    </row>
    <row r="365" spans="1:4" x14ac:dyDescent="0.2">
      <c r="A365" s="1870"/>
      <c r="B365" s="1930"/>
      <c r="C365" s="1870"/>
      <c r="D365" s="1870"/>
    </row>
    <row r="366" spans="1:4" x14ac:dyDescent="0.2">
      <c r="A366" s="1870"/>
      <c r="B366" s="1930"/>
      <c r="C366" s="1870"/>
      <c r="D366" s="1870"/>
    </row>
    <row r="367" spans="1:4" x14ac:dyDescent="0.2">
      <c r="A367" s="1870"/>
      <c r="B367" s="1930"/>
      <c r="C367" s="1870"/>
      <c r="D367" s="1870"/>
    </row>
    <row r="368" spans="1:4" x14ac:dyDescent="0.2">
      <c r="A368" s="1870"/>
      <c r="B368" s="1930"/>
      <c r="C368" s="1870"/>
      <c r="D368" s="1870"/>
    </row>
    <row r="369" spans="1:4" x14ac:dyDescent="0.2">
      <c r="A369" s="1870"/>
      <c r="B369" s="1930"/>
      <c r="C369" s="1870"/>
      <c r="D369" s="1870"/>
    </row>
    <row r="370" spans="1:4" x14ac:dyDescent="0.2">
      <c r="A370" s="1870"/>
      <c r="B370" s="1930"/>
      <c r="C370" s="1870"/>
      <c r="D370" s="1870"/>
    </row>
    <row r="371" spans="1:4" x14ac:dyDescent="0.2">
      <c r="A371" s="1870"/>
      <c r="B371" s="1930"/>
      <c r="C371" s="1870"/>
      <c r="D371" s="1870"/>
    </row>
    <row r="372" spans="1:4" x14ac:dyDescent="0.2">
      <c r="A372" s="1870"/>
      <c r="B372" s="1930"/>
      <c r="C372" s="1870"/>
      <c r="D372" s="1870"/>
    </row>
    <row r="373" spans="1:4" x14ac:dyDescent="0.2">
      <c r="A373" s="1870"/>
      <c r="B373" s="1930"/>
      <c r="C373" s="1870"/>
      <c r="D373" s="1870"/>
    </row>
    <row r="374" spans="1:4" x14ac:dyDescent="0.2">
      <c r="A374" s="1870"/>
      <c r="B374" s="1930"/>
      <c r="C374" s="1870"/>
      <c r="D374" s="1870"/>
    </row>
    <row r="375" spans="1:4" x14ac:dyDescent="0.2">
      <c r="A375" s="1870"/>
      <c r="B375" s="1930"/>
      <c r="C375" s="1870"/>
      <c r="D375" s="1870"/>
    </row>
    <row r="376" spans="1:4" x14ac:dyDescent="0.2">
      <c r="A376" s="1870"/>
      <c r="B376" s="1930"/>
      <c r="C376" s="1870"/>
      <c r="D376" s="1870"/>
    </row>
    <row r="377" spans="1:4" x14ac:dyDescent="0.2">
      <c r="A377" s="1870"/>
      <c r="B377" s="1930"/>
      <c r="C377" s="1870"/>
      <c r="D377" s="1870"/>
    </row>
    <row r="378" spans="1:4" x14ac:dyDescent="0.2">
      <c r="A378" s="1870"/>
      <c r="B378" s="1930"/>
      <c r="C378" s="1870"/>
      <c r="D378" s="1870"/>
    </row>
    <row r="379" spans="1:4" x14ac:dyDescent="0.2">
      <c r="A379" s="1870"/>
      <c r="B379" s="1930"/>
      <c r="C379" s="1870"/>
      <c r="D379" s="1870"/>
    </row>
    <row r="380" spans="1:4" x14ac:dyDescent="0.2">
      <c r="A380" s="1870"/>
      <c r="B380" s="1930"/>
      <c r="C380" s="1870"/>
      <c r="D380" s="1870"/>
    </row>
    <row r="381" spans="1:4" x14ac:dyDescent="0.2">
      <c r="A381" s="1870"/>
      <c r="B381" s="1930"/>
      <c r="C381" s="1870"/>
      <c r="D381" s="1870"/>
    </row>
    <row r="382" spans="1:4" x14ac:dyDescent="0.2">
      <c r="A382" s="1870"/>
      <c r="B382" s="1930"/>
      <c r="C382" s="1870"/>
      <c r="D382" s="1870"/>
    </row>
    <row r="383" spans="1:4" x14ac:dyDescent="0.2">
      <c r="A383" s="1870"/>
      <c r="B383" s="1930"/>
      <c r="C383" s="1870"/>
      <c r="D383" s="1870"/>
    </row>
    <row r="384" spans="1:4" x14ac:dyDescent="0.2">
      <c r="A384" s="1870"/>
      <c r="B384" s="1930"/>
      <c r="C384" s="1870"/>
      <c r="D384" s="1870"/>
    </row>
    <row r="385" spans="1:4" x14ac:dyDescent="0.2">
      <c r="A385" s="1870"/>
      <c r="B385" s="1930"/>
      <c r="C385" s="1870"/>
      <c r="D385" s="1870"/>
    </row>
    <row r="386" spans="1:4" x14ac:dyDescent="0.2">
      <c r="A386" s="1870"/>
      <c r="B386" s="1930"/>
      <c r="C386" s="1870"/>
      <c r="D386" s="1870"/>
    </row>
    <row r="387" spans="1:4" x14ac:dyDescent="0.2">
      <c r="A387" s="1870"/>
      <c r="B387" s="1930"/>
      <c r="C387" s="1870"/>
      <c r="D387" s="1870"/>
    </row>
    <row r="388" spans="1:4" x14ac:dyDescent="0.2">
      <c r="A388" s="1870"/>
      <c r="B388" s="1930"/>
      <c r="C388" s="1870"/>
      <c r="D388" s="1870"/>
    </row>
    <row r="389" spans="1:4" x14ac:dyDescent="0.2">
      <c r="A389" s="1870"/>
      <c r="B389" s="1930"/>
      <c r="C389" s="1870"/>
      <c r="D389" s="1870"/>
    </row>
    <row r="390" spans="1:4" x14ac:dyDescent="0.2">
      <c r="A390" s="1870"/>
      <c r="B390" s="1930"/>
      <c r="C390" s="1870"/>
      <c r="D390" s="1870"/>
    </row>
    <row r="391" spans="1:4" x14ac:dyDescent="0.2">
      <c r="A391" s="1870"/>
      <c r="B391" s="1930"/>
      <c r="C391" s="1870"/>
      <c r="D391" s="1870"/>
    </row>
    <row r="392" spans="1:4" x14ac:dyDescent="0.2">
      <c r="A392" s="1870"/>
      <c r="B392" s="1930"/>
      <c r="C392" s="1870"/>
      <c r="D392" s="1870"/>
    </row>
    <row r="393" spans="1:4" x14ac:dyDescent="0.2">
      <c r="A393" s="1870"/>
      <c r="B393" s="1930"/>
      <c r="C393" s="1870"/>
      <c r="D393" s="1870"/>
    </row>
    <row r="394" spans="1:4" x14ac:dyDescent="0.2">
      <c r="A394" s="1870"/>
      <c r="B394" s="1930"/>
      <c r="C394" s="1870"/>
      <c r="D394" s="1870"/>
    </row>
    <row r="395" spans="1:4" x14ac:dyDescent="0.2">
      <c r="A395" s="1870"/>
      <c r="B395" s="1930"/>
      <c r="C395" s="1870"/>
      <c r="D395" s="1870"/>
    </row>
    <row r="396" spans="1:4" x14ac:dyDescent="0.2">
      <c r="A396" s="1870"/>
      <c r="B396" s="1930"/>
      <c r="C396" s="1870"/>
      <c r="D396" s="1870"/>
    </row>
    <row r="397" spans="1:4" x14ac:dyDescent="0.2">
      <c r="A397" s="1870"/>
      <c r="B397" s="1930"/>
      <c r="C397" s="1870"/>
      <c r="D397" s="1870"/>
    </row>
    <row r="398" spans="1:4" x14ac:dyDescent="0.2">
      <c r="A398" s="1870"/>
      <c r="B398" s="1930"/>
      <c r="C398" s="1870"/>
      <c r="D398" s="1870"/>
    </row>
    <row r="399" spans="1:4" x14ac:dyDescent="0.2">
      <c r="A399" s="1870"/>
      <c r="B399" s="1930"/>
      <c r="C399" s="1870"/>
      <c r="D399" s="1870"/>
    </row>
    <row r="400" spans="1:4" x14ac:dyDescent="0.2">
      <c r="A400" s="1870"/>
      <c r="B400" s="1930"/>
      <c r="C400" s="1870"/>
      <c r="D400" s="1870"/>
    </row>
    <row r="401" spans="1:4" x14ac:dyDescent="0.2">
      <c r="A401" s="1870"/>
      <c r="B401" s="1930"/>
      <c r="C401" s="1870"/>
      <c r="D401" s="1870"/>
    </row>
    <row r="402" spans="1:4" x14ac:dyDescent="0.2">
      <c r="A402" s="1870"/>
      <c r="B402" s="1930"/>
      <c r="C402" s="1870"/>
      <c r="D402" s="1870"/>
    </row>
    <row r="403" spans="1:4" x14ac:dyDescent="0.2">
      <c r="A403" s="1870"/>
      <c r="B403" s="1930"/>
      <c r="C403" s="1870"/>
      <c r="D403" s="1870"/>
    </row>
    <row r="404" spans="1:4" x14ac:dyDescent="0.2">
      <c r="A404" s="1870"/>
      <c r="B404" s="1930"/>
      <c r="C404" s="1870"/>
      <c r="D404" s="1870"/>
    </row>
    <row r="405" spans="1:4" x14ac:dyDescent="0.2">
      <c r="A405" s="1870"/>
      <c r="B405" s="1930"/>
      <c r="C405" s="1870"/>
      <c r="D405" s="1870"/>
    </row>
    <row r="406" spans="1:4" x14ac:dyDescent="0.2">
      <c r="A406" s="1870"/>
      <c r="B406" s="1930"/>
      <c r="C406" s="1870"/>
      <c r="D406" s="1870"/>
    </row>
    <row r="407" spans="1:4" x14ac:dyDescent="0.2">
      <c r="A407" s="1870"/>
      <c r="B407" s="1930"/>
      <c r="C407" s="1870"/>
      <c r="D407" s="1870"/>
    </row>
    <row r="408" spans="1:4" x14ac:dyDescent="0.2">
      <c r="A408" s="1870"/>
      <c r="B408" s="1930"/>
      <c r="C408" s="1870"/>
      <c r="D408" s="1870"/>
    </row>
    <row r="409" spans="1:4" x14ac:dyDescent="0.2">
      <c r="A409" s="1870"/>
      <c r="B409" s="1930"/>
      <c r="C409" s="1870"/>
      <c r="D409" s="1870"/>
    </row>
    <row r="410" spans="1:4" x14ac:dyDescent="0.2">
      <c r="A410" s="1870"/>
      <c r="B410" s="1930"/>
      <c r="C410" s="1870"/>
      <c r="D410" s="1870"/>
    </row>
    <row r="411" spans="1:4" x14ac:dyDescent="0.2">
      <c r="A411" s="1870"/>
      <c r="B411" s="1930"/>
      <c r="C411" s="1870"/>
      <c r="D411" s="1870"/>
    </row>
    <row r="412" spans="1:4" x14ac:dyDescent="0.2">
      <c r="A412" s="1870"/>
      <c r="B412" s="1930"/>
      <c r="C412" s="1870"/>
      <c r="D412" s="1870"/>
    </row>
    <row r="413" spans="1:4" x14ac:dyDescent="0.2">
      <c r="A413" s="1870"/>
      <c r="B413" s="1930"/>
      <c r="C413" s="1870"/>
      <c r="D413" s="1870"/>
    </row>
    <row r="414" spans="1:4" x14ac:dyDescent="0.2">
      <c r="A414" s="1870"/>
      <c r="B414" s="1930"/>
      <c r="C414" s="1870"/>
      <c r="D414" s="1870"/>
    </row>
    <row r="415" spans="1:4" x14ac:dyDescent="0.2">
      <c r="A415" s="1870"/>
      <c r="B415" s="1930"/>
      <c r="C415" s="1870"/>
      <c r="D415" s="1870"/>
    </row>
    <row r="416" spans="1:4" x14ac:dyDescent="0.2">
      <c r="A416" s="1870"/>
      <c r="B416" s="1930"/>
      <c r="C416" s="1870"/>
      <c r="D416" s="1870"/>
    </row>
    <row r="417" spans="1:4" x14ac:dyDescent="0.2">
      <c r="A417" s="1870"/>
      <c r="B417" s="1930"/>
      <c r="C417" s="1870"/>
      <c r="D417" s="1870"/>
    </row>
    <row r="418" spans="1:4" x14ac:dyDescent="0.2">
      <c r="A418" s="1870"/>
      <c r="B418" s="1930"/>
      <c r="C418" s="1870"/>
      <c r="D418" s="1870"/>
    </row>
    <row r="419" spans="1:4" x14ac:dyDescent="0.2">
      <c r="A419" s="1870"/>
      <c r="B419" s="1930"/>
      <c r="C419" s="1870"/>
      <c r="D419" s="1870"/>
    </row>
    <row r="420" spans="1:4" x14ac:dyDescent="0.2">
      <c r="A420" s="1870"/>
      <c r="B420" s="1930"/>
      <c r="C420" s="1870"/>
      <c r="D420" s="1870"/>
    </row>
    <row r="421" spans="1:4" x14ac:dyDescent="0.2">
      <c r="A421" s="1870"/>
      <c r="B421" s="1930"/>
      <c r="C421" s="1870"/>
      <c r="D421" s="1870"/>
    </row>
    <row r="422" spans="1:4" x14ac:dyDescent="0.2">
      <c r="A422" s="1870"/>
      <c r="B422" s="1930"/>
      <c r="C422" s="1870"/>
      <c r="D422" s="1870"/>
    </row>
    <row r="423" spans="1:4" x14ac:dyDescent="0.2">
      <c r="A423" s="1870"/>
      <c r="B423" s="1930"/>
      <c r="C423" s="1870"/>
      <c r="D423" s="1870"/>
    </row>
    <row r="424" spans="1:4" x14ac:dyDescent="0.2">
      <c r="A424" s="1870"/>
      <c r="B424" s="1930"/>
      <c r="C424" s="1870"/>
      <c r="D424" s="1870"/>
    </row>
    <row r="425" spans="1:4" x14ac:dyDescent="0.2">
      <c r="A425" s="1870"/>
      <c r="B425" s="1930"/>
      <c r="C425" s="1870"/>
      <c r="D425" s="1870"/>
    </row>
    <row r="426" spans="1:4" x14ac:dyDescent="0.2">
      <c r="A426" s="1870"/>
      <c r="B426" s="1930"/>
      <c r="C426" s="1870"/>
      <c r="D426" s="1870"/>
    </row>
    <row r="427" spans="1:4" x14ac:dyDescent="0.2">
      <c r="A427" s="1870"/>
      <c r="B427" s="1930"/>
      <c r="C427" s="1870"/>
      <c r="D427" s="1870"/>
    </row>
    <row r="428" spans="1:4" x14ac:dyDescent="0.2">
      <c r="A428" s="1870"/>
      <c r="B428" s="1930"/>
      <c r="C428" s="1870"/>
      <c r="D428" s="1870"/>
    </row>
    <row r="429" spans="1:4" x14ac:dyDescent="0.2">
      <c r="A429" s="1870"/>
      <c r="B429" s="1930"/>
      <c r="C429" s="1870"/>
      <c r="D429" s="1870"/>
    </row>
    <row r="430" spans="1:4" x14ac:dyDescent="0.2">
      <c r="A430" s="1870"/>
      <c r="B430" s="1930"/>
      <c r="C430" s="1870"/>
      <c r="D430" s="1870"/>
    </row>
    <row r="431" spans="1:4" x14ac:dyDescent="0.2">
      <c r="A431" s="1870"/>
      <c r="B431" s="1930"/>
      <c r="C431" s="1870"/>
      <c r="D431" s="1870"/>
    </row>
    <row r="432" spans="1:4" x14ac:dyDescent="0.2">
      <c r="A432" s="1870"/>
      <c r="B432" s="1930"/>
      <c r="C432" s="1870"/>
      <c r="D432" s="1870"/>
    </row>
    <row r="433" spans="1:4" x14ac:dyDescent="0.2">
      <c r="A433" s="1870"/>
      <c r="B433" s="1930"/>
      <c r="C433" s="1870"/>
      <c r="D433" s="1870"/>
    </row>
    <row r="434" spans="1:4" x14ac:dyDescent="0.2">
      <c r="A434" s="1870"/>
      <c r="B434" s="1930"/>
      <c r="C434" s="1870"/>
      <c r="D434" s="1870"/>
    </row>
    <row r="435" spans="1:4" x14ac:dyDescent="0.2">
      <c r="A435" s="1870"/>
      <c r="B435" s="1930"/>
      <c r="C435" s="1870"/>
      <c r="D435" s="1870"/>
    </row>
    <row r="436" spans="1:4" x14ac:dyDescent="0.2">
      <c r="A436" s="1870"/>
      <c r="B436" s="1930"/>
      <c r="C436" s="1870"/>
      <c r="D436" s="1870"/>
    </row>
    <row r="437" spans="1:4" x14ac:dyDescent="0.2">
      <c r="A437" s="1870"/>
      <c r="B437" s="1930"/>
      <c r="C437" s="1870"/>
      <c r="D437" s="1870"/>
    </row>
    <row r="438" spans="1:4" x14ac:dyDescent="0.2">
      <c r="A438" s="1870"/>
      <c r="B438" s="1930"/>
      <c r="C438" s="1870"/>
      <c r="D438" s="1870"/>
    </row>
    <row r="439" spans="1:4" x14ac:dyDescent="0.2">
      <c r="A439" s="1870"/>
      <c r="B439" s="1930"/>
      <c r="C439" s="1870"/>
      <c r="D439" s="1870"/>
    </row>
    <row r="440" spans="1:4" x14ac:dyDescent="0.2">
      <c r="A440" s="1870"/>
      <c r="B440" s="1930"/>
      <c r="C440" s="1870"/>
      <c r="D440" s="1870"/>
    </row>
    <row r="441" spans="1:4" x14ac:dyDescent="0.2">
      <c r="A441" s="1870"/>
      <c r="B441" s="1930"/>
      <c r="C441" s="1870"/>
      <c r="D441" s="1870"/>
    </row>
    <row r="442" spans="1:4" x14ac:dyDescent="0.2">
      <c r="A442" s="1870"/>
      <c r="B442" s="1930"/>
      <c r="C442" s="1870"/>
      <c r="D442" s="1870"/>
    </row>
    <row r="443" spans="1:4" x14ac:dyDescent="0.2">
      <c r="A443" s="1870"/>
      <c r="B443" s="1930"/>
      <c r="C443" s="1870"/>
      <c r="D443" s="1870"/>
    </row>
    <row r="444" spans="1:4" x14ac:dyDescent="0.2">
      <c r="A444" s="1870"/>
      <c r="B444" s="1930"/>
      <c r="C444" s="1870"/>
      <c r="D444" s="1870"/>
    </row>
    <row r="445" spans="1:4" x14ac:dyDescent="0.2">
      <c r="A445" s="1870"/>
      <c r="B445" s="1930"/>
      <c r="C445" s="1870"/>
      <c r="D445" s="1870"/>
    </row>
    <row r="446" spans="1:4" x14ac:dyDescent="0.2">
      <c r="A446" s="1870"/>
      <c r="B446" s="1930"/>
      <c r="C446" s="1870"/>
      <c r="D446" s="1870"/>
    </row>
    <row r="447" spans="1:4" x14ac:dyDescent="0.2">
      <c r="A447" s="1870"/>
      <c r="B447" s="1930"/>
      <c r="C447" s="1870"/>
      <c r="D447" s="1870"/>
    </row>
    <row r="448" spans="1:4" x14ac:dyDescent="0.2">
      <c r="A448" s="1870"/>
      <c r="B448" s="1930"/>
      <c r="C448" s="1870"/>
      <c r="D448" s="1870"/>
    </row>
    <row r="449" spans="1:4" x14ac:dyDescent="0.2">
      <c r="A449" s="1870"/>
      <c r="B449" s="1930"/>
      <c r="C449" s="1870"/>
      <c r="D449" s="1870"/>
    </row>
    <row r="450" spans="1:4" x14ac:dyDescent="0.2">
      <c r="A450" s="1870"/>
      <c r="B450" s="1930"/>
      <c r="C450" s="1870"/>
      <c r="D450" s="1870"/>
    </row>
    <row r="451" spans="1:4" x14ac:dyDescent="0.2">
      <c r="A451" s="1870"/>
      <c r="B451" s="1930"/>
      <c r="C451" s="1870"/>
      <c r="D451" s="1870"/>
    </row>
    <row r="452" spans="1:4" x14ac:dyDescent="0.2">
      <c r="A452" s="1870"/>
      <c r="B452" s="1930"/>
      <c r="C452" s="1870"/>
      <c r="D452" s="1870"/>
    </row>
    <row r="453" spans="1:4" x14ac:dyDescent="0.2">
      <c r="A453" s="1870"/>
      <c r="B453" s="1930"/>
      <c r="C453" s="1870"/>
      <c r="D453" s="1870"/>
    </row>
    <row r="454" spans="1:4" x14ac:dyDescent="0.2">
      <c r="A454" s="1870"/>
      <c r="B454" s="1930"/>
      <c r="C454" s="1870"/>
      <c r="D454" s="1870"/>
    </row>
    <row r="455" spans="1:4" x14ac:dyDescent="0.2">
      <c r="A455" s="1870"/>
      <c r="B455" s="1930"/>
      <c r="C455" s="1870"/>
      <c r="D455" s="1870"/>
    </row>
    <row r="456" spans="1:4" x14ac:dyDescent="0.2">
      <c r="A456" s="1870"/>
      <c r="B456" s="1930"/>
      <c r="C456" s="1870"/>
      <c r="D456" s="1870"/>
    </row>
    <row r="457" spans="1:4" x14ac:dyDescent="0.2">
      <c r="A457" s="1870"/>
      <c r="B457" s="1930"/>
      <c r="C457" s="1870"/>
      <c r="D457" s="1870"/>
    </row>
    <row r="458" spans="1:4" x14ac:dyDescent="0.2">
      <c r="A458" s="1870"/>
      <c r="B458" s="1930"/>
      <c r="C458" s="1870"/>
      <c r="D458" s="1870"/>
    </row>
    <row r="459" spans="1:4" x14ac:dyDescent="0.2">
      <c r="A459" s="1870"/>
      <c r="B459" s="1930"/>
      <c r="C459" s="1870"/>
      <c r="D459" s="1870"/>
    </row>
    <row r="460" spans="1:4" x14ac:dyDescent="0.2">
      <c r="A460" s="1870"/>
      <c r="B460" s="1930"/>
      <c r="C460" s="1870"/>
      <c r="D460" s="1870"/>
    </row>
    <row r="461" spans="1:4" x14ac:dyDescent="0.2">
      <c r="A461" s="1870"/>
      <c r="B461" s="1930"/>
      <c r="C461" s="1870"/>
      <c r="D461" s="1870"/>
    </row>
    <row r="462" spans="1:4" x14ac:dyDescent="0.2">
      <c r="A462" s="1870"/>
      <c r="B462" s="1930"/>
      <c r="C462" s="1870"/>
      <c r="D462" s="1870"/>
    </row>
    <row r="463" spans="1:4" x14ac:dyDescent="0.2">
      <c r="A463" s="1870"/>
      <c r="B463" s="1930"/>
      <c r="C463" s="1870"/>
      <c r="D463" s="1870"/>
    </row>
    <row r="464" spans="1:4" x14ac:dyDescent="0.2">
      <c r="A464" s="1870"/>
      <c r="B464" s="1930"/>
      <c r="C464" s="1870"/>
      <c r="D464" s="1870"/>
    </row>
    <row r="465" spans="1:4" x14ac:dyDescent="0.2">
      <c r="A465" s="1870"/>
      <c r="B465" s="1930"/>
      <c r="C465" s="1870"/>
      <c r="D465" s="1870"/>
    </row>
    <row r="466" spans="1:4" x14ac:dyDescent="0.2">
      <c r="A466" s="1870"/>
      <c r="B466" s="1930"/>
      <c r="C466" s="1870"/>
      <c r="D466" s="1870"/>
    </row>
    <row r="467" spans="1:4" x14ac:dyDescent="0.2">
      <c r="A467" s="1870"/>
      <c r="B467" s="1930"/>
      <c r="C467" s="1870"/>
      <c r="D467" s="1870"/>
    </row>
    <row r="468" spans="1:4" x14ac:dyDescent="0.2">
      <c r="A468" s="1870"/>
      <c r="B468" s="1930"/>
      <c r="C468" s="1870"/>
      <c r="D468" s="1870"/>
    </row>
    <row r="469" spans="1:4" x14ac:dyDescent="0.2">
      <c r="A469" s="1870"/>
      <c r="B469" s="1930"/>
      <c r="C469" s="1870"/>
      <c r="D469" s="1870"/>
    </row>
    <row r="470" spans="1:4" x14ac:dyDescent="0.2">
      <c r="A470" s="1870"/>
      <c r="B470" s="1930"/>
      <c r="C470" s="1870"/>
      <c r="D470" s="1870"/>
    </row>
    <row r="471" spans="1:4" x14ac:dyDescent="0.2">
      <c r="A471" s="1870"/>
      <c r="B471" s="1930"/>
      <c r="C471" s="1870"/>
      <c r="D471" s="1870"/>
    </row>
    <row r="472" spans="1:4" x14ac:dyDescent="0.2">
      <c r="A472" s="1870"/>
      <c r="B472" s="1930"/>
      <c r="C472" s="1870"/>
      <c r="D472" s="1870"/>
    </row>
    <row r="473" spans="1:4" x14ac:dyDescent="0.2">
      <c r="A473" s="1870"/>
      <c r="B473" s="1930"/>
      <c r="C473" s="1870"/>
      <c r="D473" s="1870"/>
    </row>
    <row r="474" spans="1:4" x14ac:dyDescent="0.2">
      <c r="A474" s="1870"/>
      <c r="B474" s="1930"/>
      <c r="C474" s="1870"/>
      <c r="D474" s="1870"/>
    </row>
    <row r="475" spans="1:4" x14ac:dyDescent="0.2">
      <c r="A475" s="1870"/>
      <c r="B475" s="1930"/>
      <c r="C475" s="1870"/>
      <c r="D475" s="1870"/>
    </row>
    <row r="476" spans="1:4" x14ac:dyDescent="0.2">
      <c r="A476" s="1870"/>
      <c r="B476" s="1930"/>
      <c r="C476" s="1870"/>
      <c r="D476" s="1870"/>
    </row>
    <row r="477" spans="1:4" x14ac:dyDescent="0.2">
      <c r="A477" s="1870"/>
      <c r="B477" s="1930"/>
      <c r="C477" s="1870"/>
      <c r="D477" s="1870"/>
    </row>
    <row r="478" spans="1:4" x14ac:dyDescent="0.2">
      <c r="A478" s="1870"/>
      <c r="B478" s="1930"/>
      <c r="C478" s="1870"/>
      <c r="D478" s="1870"/>
    </row>
    <row r="479" spans="1:4" x14ac:dyDescent="0.2">
      <c r="A479" s="1870"/>
      <c r="B479" s="1930"/>
      <c r="C479" s="1870"/>
      <c r="D479" s="1870"/>
    </row>
    <row r="480" spans="1:4" x14ac:dyDescent="0.2">
      <c r="A480" s="1870"/>
      <c r="B480" s="1930"/>
      <c r="C480" s="1870"/>
      <c r="D480" s="1870"/>
    </row>
    <row r="481" spans="1:4" x14ac:dyDescent="0.2">
      <c r="A481" s="1870"/>
      <c r="B481" s="1930"/>
      <c r="C481" s="1870"/>
      <c r="D481" s="1870"/>
    </row>
    <row r="482" spans="1:4" x14ac:dyDescent="0.2">
      <c r="A482" s="1870"/>
      <c r="B482" s="1930"/>
      <c r="C482" s="1870"/>
      <c r="D482" s="1870"/>
    </row>
    <row r="483" spans="1:4" x14ac:dyDescent="0.2">
      <c r="A483" s="1870"/>
      <c r="B483" s="1930"/>
      <c r="C483" s="1870"/>
      <c r="D483" s="1870"/>
    </row>
    <row r="484" spans="1:4" x14ac:dyDescent="0.2">
      <c r="A484" s="1870"/>
      <c r="B484" s="1930"/>
      <c r="C484" s="1870"/>
      <c r="D484" s="1870"/>
    </row>
    <row r="485" spans="1:4" x14ac:dyDescent="0.2">
      <c r="A485" s="1870"/>
      <c r="B485" s="1930"/>
      <c r="C485" s="1870"/>
      <c r="D485" s="1870"/>
    </row>
    <row r="486" spans="1:4" x14ac:dyDescent="0.2">
      <c r="A486" s="1870"/>
      <c r="B486" s="1930"/>
      <c r="C486" s="1870"/>
      <c r="D486" s="1870"/>
    </row>
    <row r="487" spans="1:4" x14ac:dyDescent="0.2">
      <c r="A487" s="1870"/>
      <c r="B487" s="1930"/>
      <c r="C487" s="1870"/>
      <c r="D487" s="1870"/>
    </row>
    <row r="488" spans="1:4" x14ac:dyDescent="0.2">
      <c r="A488" s="1870"/>
      <c r="B488" s="1930"/>
      <c r="C488" s="1870"/>
      <c r="D488" s="1870"/>
    </row>
    <row r="489" spans="1:4" x14ac:dyDescent="0.2">
      <c r="A489" s="1870"/>
      <c r="B489" s="1930"/>
      <c r="C489" s="1870"/>
      <c r="D489" s="1870"/>
    </row>
    <row r="490" spans="1:4" x14ac:dyDescent="0.2">
      <c r="A490" s="1870"/>
      <c r="B490" s="1930"/>
      <c r="C490" s="1870"/>
      <c r="D490" s="1870"/>
    </row>
    <row r="491" spans="1:4" x14ac:dyDescent="0.2">
      <c r="A491" s="1870"/>
      <c r="B491" s="1930"/>
      <c r="C491" s="1870"/>
      <c r="D491" s="1870"/>
    </row>
    <row r="492" spans="1:4" x14ac:dyDescent="0.2">
      <c r="A492" s="1870"/>
      <c r="B492" s="1930"/>
      <c r="C492" s="1870"/>
      <c r="D492" s="1870"/>
    </row>
    <row r="493" spans="1:4" x14ac:dyDescent="0.2">
      <c r="A493" s="1870"/>
      <c r="B493" s="1930"/>
      <c r="C493" s="1870"/>
      <c r="D493" s="1870"/>
    </row>
    <row r="494" spans="1:4" x14ac:dyDescent="0.2">
      <c r="A494" s="1870"/>
      <c r="B494" s="1930"/>
      <c r="C494" s="1870"/>
      <c r="D494" s="1870"/>
    </row>
    <row r="495" spans="1:4" x14ac:dyDescent="0.2">
      <c r="A495" s="1870"/>
      <c r="B495" s="1930"/>
      <c r="C495" s="1870"/>
      <c r="D495" s="1870"/>
    </row>
    <row r="496" spans="1:4" x14ac:dyDescent="0.2">
      <c r="A496" s="1870"/>
      <c r="B496" s="1930"/>
      <c r="C496" s="1870"/>
      <c r="D496" s="1870"/>
    </row>
    <row r="497" spans="1:4" x14ac:dyDescent="0.2">
      <c r="A497" s="1870"/>
      <c r="B497" s="1930"/>
      <c r="C497" s="1870"/>
      <c r="D497" s="1870"/>
    </row>
    <row r="498" spans="1:4" x14ac:dyDescent="0.2">
      <c r="A498" s="1870"/>
      <c r="B498" s="1930"/>
      <c r="C498" s="1870"/>
      <c r="D498" s="1870"/>
    </row>
    <row r="499" spans="1:4" x14ac:dyDescent="0.2">
      <c r="A499" s="1870"/>
      <c r="B499" s="1930"/>
      <c r="C499" s="1870"/>
      <c r="D499" s="1870"/>
    </row>
    <row r="500" spans="1:4" x14ac:dyDescent="0.2">
      <c r="A500" s="1870"/>
      <c r="B500" s="1930"/>
      <c r="C500" s="1870"/>
      <c r="D500" s="1870"/>
    </row>
    <row r="501" spans="1:4" x14ac:dyDescent="0.2">
      <c r="A501" s="1870"/>
      <c r="B501" s="1930"/>
      <c r="C501" s="1870"/>
      <c r="D501" s="1870"/>
    </row>
    <row r="502" spans="1:4" x14ac:dyDescent="0.2">
      <c r="A502" s="1870"/>
      <c r="B502" s="1930"/>
      <c r="C502" s="1870"/>
      <c r="D502" s="1870"/>
    </row>
    <row r="503" spans="1:4" x14ac:dyDescent="0.2">
      <c r="A503" s="1870"/>
      <c r="B503" s="1930"/>
      <c r="C503" s="1870"/>
      <c r="D503" s="1870"/>
    </row>
    <row r="504" spans="1:4" x14ac:dyDescent="0.2">
      <c r="A504" s="1870"/>
      <c r="B504" s="1930"/>
      <c r="C504" s="1870"/>
      <c r="D504" s="1870"/>
    </row>
    <row r="505" spans="1:4" x14ac:dyDescent="0.2">
      <c r="A505" s="1870"/>
      <c r="B505" s="1930"/>
      <c r="C505" s="1870"/>
      <c r="D505" s="1870"/>
    </row>
    <row r="506" spans="1:4" x14ac:dyDescent="0.2">
      <c r="A506" s="1870"/>
      <c r="B506" s="1930"/>
      <c r="C506" s="1870"/>
      <c r="D506" s="1870"/>
    </row>
    <row r="507" spans="1:4" x14ac:dyDescent="0.2">
      <c r="A507" s="1870"/>
      <c r="B507" s="1930"/>
      <c r="C507" s="1870"/>
      <c r="D507" s="1870"/>
    </row>
    <row r="508" spans="1:4" x14ac:dyDescent="0.2">
      <c r="A508" s="1870"/>
      <c r="B508" s="1930"/>
      <c r="C508" s="1870"/>
      <c r="D508" s="1870"/>
    </row>
    <row r="509" spans="1:4" x14ac:dyDescent="0.2">
      <c r="A509" s="1870"/>
      <c r="B509" s="1930"/>
      <c r="C509" s="1870"/>
      <c r="D509" s="1870"/>
    </row>
    <row r="510" spans="1:4" x14ac:dyDescent="0.2">
      <c r="A510" s="1870"/>
      <c r="B510" s="1930"/>
      <c r="C510" s="1870"/>
      <c r="D510" s="1870"/>
    </row>
    <row r="511" spans="1:4" x14ac:dyDescent="0.2">
      <c r="A511" s="1870"/>
      <c r="B511" s="1930"/>
      <c r="C511" s="1870"/>
      <c r="D511" s="1870"/>
    </row>
    <row r="512" spans="1:4" x14ac:dyDescent="0.2">
      <c r="A512" s="1870"/>
      <c r="B512" s="1930"/>
      <c r="C512" s="1870"/>
      <c r="D512" s="1870"/>
    </row>
    <row r="513" spans="1:4" x14ac:dyDescent="0.2">
      <c r="A513" s="1870"/>
      <c r="B513" s="1930"/>
      <c r="C513" s="1870"/>
      <c r="D513" s="1870"/>
    </row>
    <row r="514" spans="1:4" x14ac:dyDescent="0.2">
      <c r="A514" s="1870"/>
      <c r="B514" s="1930"/>
      <c r="C514" s="1870"/>
      <c r="D514" s="1870"/>
    </row>
    <row r="515" spans="1:4" x14ac:dyDescent="0.2">
      <c r="A515" s="1870"/>
      <c r="B515" s="1930"/>
      <c r="C515" s="1870"/>
      <c r="D515" s="1870"/>
    </row>
    <row r="516" spans="1:4" x14ac:dyDescent="0.2">
      <c r="A516" s="1870"/>
      <c r="B516" s="1930"/>
      <c r="C516" s="1870"/>
      <c r="D516" s="1870"/>
    </row>
    <row r="517" spans="1:4" x14ac:dyDescent="0.2">
      <c r="A517" s="1870"/>
      <c r="B517" s="1930"/>
      <c r="C517" s="1870"/>
      <c r="D517" s="1870"/>
    </row>
    <row r="518" spans="1:4" x14ac:dyDescent="0.2">
      <c r="A518" s="1870"/>
      <c r="B518" s="1930"/>
      <c r="C518" s="1870"/>
      <c r="D518" s="1870"/>
    </row>
    <row r="519" spans="1:4" x14ac:dyDescent="0.2">
      <c r="A519" s="1870"/>
      <c r="B519" s="1930"/>
      <c r="C519" s="1870"/>
      <c r="D519" s="1870"/>
    </row>
    <row r="520" spans="1:4" x14ac:dyDescent="0.2">
      <c r="A520" s="1870"/>
      <c r="B520" s="1930"/>
      <c r="C520" s="1870"/>
      <c r="D520" s="1870"/>
    </row>
    <row r="521" spans="1:4" x14ac:dyDescent="0.2">
      <c r="A521" s="1870"/>
      <c r="B521" s="1930"/>
      <c r="C521" s="1870"/>
      <c r="D521" s="1870"/>
    </row>
    <row r="522" spans="1:4" x14ac:dyDescent="0.2">
      <c r="A522" s="1870"/>
      <c r="B522" s="1930"/>
      <c r="C522" s="1870"/>
      <c r="D522" s="1870"/>
    </row>
    <row r="523" spans="1:4" x14ac:dyDescent="0.2">
      <c r="A523" s="1870"/>
      <c r="B523" s="1930"/>
      <c r="C523" s="1870"/>
      <c r="D523" s="1870"/>
    </row>
    <row r="524" spans="1:4" x14ac:dyDescent="0.2">
      <c r="A524" s="1870"/>
      <c r="B524" s="1930"/>
      <c r="C524" s="1870"/>
      <c r="D524" s="1870"/>
    </row>
    <row r="525" spans="1:4" x14ac:dyDescent="0.2">
      <c r="A525" s="1870"/>
      <c r="B525" s="1930"/>
      <c r="C525" s="1870"/>
      <c r="D525" s="1870"/>
    </row>
    <row r="526" spans="1:4" x14ac:dyDescent="0.2">
      <c r="A526" s="1870"/>
      <c r="B526" s="1930"/>
      <c r="C526" s="1870"/>
      <c r="D526" s="1870"/>
    </row>
    <row r="527" spans="1:4" x14ac:dyDescent="0.2">
      <c r="A527" s="1870"/>
      <c r="B527" s="1930"/>
      <c r="C527" s="1870"/>
      <c r="D527" s="1870"/>
    </row>
    <row r="528" spans="1:4" x14ac:dyDescent="0.2">
      <c r="A528" s="1870"/>
      <c r="B528" s="1930"/>
      <c r="C528" s="1870"/>
      <c r="D528" s="1870"/>
    </row>
    <row r="529" spans="1:4" x14ac:dyDescent="0.2">
      <c r="A529" s="1870"/>
      <c r="B529" s="1930"/>
      <c r="C529" s="1870"/>
      <c r="D529" s="1870"/>
    </row>
    <row r="530" spans="1:4" x14ac:dyDescent="0.2">
      <c r="A530" s="1870"/>
      <c r="B530" s="1930"/>
      <c r="C530" s="1870"/>
      <c r="D530" s="1870"/>
    </row>
    <row r="531" spans="1:4" x14ac:dyDescent="0.2">
      <c r="A531" s="1870"/>
      <c r="B531" s="1930"/>
      <c r="C531" s="1870"/>
      <c r="D531" s="1870"/>
    </row>
    <row r="532" spans="1:4" x14ac:dyDescent="0.2">
      <c r="A532" s="1870"/>
      <c r="B532" s="1930"/>
      <c r="C532" s="1870"/>
      <c r="D532" s="1870"/>
    </row>
    <row r="533" spans="1:4" x14ac:dyDescent="0.2">
      <c r="A533" s="1870"/>
      <c r="B533" s="1930"/>
      <c r="C533" s="1870"/>
      <c r="D533" s="1870"/>
    </row>
    <row r="534" spans="1:4" x14ac:dyDescent="0.2">
      <c r="A534" s="1870"/>
      <c r="B534" s="1930"/>
      <c r="C534" s="1870"/>
      <c r="D534" s="1870"/>
    </row>
    <row r="535" spans="1:4" x14ac:dyDescent="0.2">
      <c r="A535" s="1870"/>
      <c r="B535" s="1930"/>
      <c r="C535" s="1870"/>
      <c r="D535" s="1870"/>
    </row>
    <row r="536" spans="1:4" x14ac:dyDescent="0.2">
      <c r="A536" s="1870"/>
      <c r="B536" s="1930"/>
      <c r="C536" s="1870"/>
      <c r="D536" s="1870"/>
    </row>
    <row r="537" spans="1:4" x14ac:dyDescent="0.2">
      <c r="A537" s="1870"/>
      <c r="B537" s="1930"/>
      <c r="C537" s="1870"/>
      <c r="D537" s="1870"/>
    </row>
    <row r="538" spans="1:4" x14ac:dyDescent="0.2">
      <c r="A538" s="1870"/>
      <c r="B538" s="1930"/>
      <c r="C538" s="1870"/>
      <c r="D538" s="1870"/>
    </row>
    <row r="539" spans="1:4" x14ac:dyDescent="0.2">
      <c r="A539" s="1870"/>
      <c r="B539" s="1930"/>
      <c r="C539" s="1870"/>
      <c r="D539" s="1870"/>
    </row>
    <row r="540" spans="1:4" x14ac:dyDescent="0.2">
      <c r="A540" s="1870"/>
      <c r="B540" s="1930"/>
      <c r="C540" s="1870"/>
      <c r="D540" s="1870"/>
    </row>
    <row r="541" spans="1:4" x14ac:dyDescent="0.2">
      <c r="A541" s="1870"/>
      <c r="B541" s="1930"/>
      <c r="C541" s="1870"/>
      <c r="D541" s="1870"/>
    </row>
    <row r="542" spans="1:4" x14ac:dyDescent="0.2">
      <c r="A542" s="1870"/>
      <c r="B542" s="1930"/>
      <c r="C542" s="1870"/>
      <c r="D542" s="1870"/>
    </row>
    <row r="543" spans="1:4" x14ac:dyDescent="0.2">
      <c r="A543" s="1870"/>
      <c r="B543" s="1930"/>
      <c r="C543" s="1870"/>
      <c r="D543" s="1870"/>
    </row>
    <row r="544" spans="1:4" x14ac:dyDescent="0.2">
      <c r="A544" s="1870"/>
      <c r="B544" s="1930"/>
      <c r="C544" s="1870"/>
      <c r="D544" s="1870"/>
    </row>
    <row r="545" spans="1:4" x14ac:dyDescent="0.2">
      <c r="A545" s="1870"/>
      <c r="B545" s="1930"/>
      <c r="C545" s="1870"/>
      <c r="D545" s="1870"/>
    </row>
    <row r="546" spans="1:4" x14ac:dyDescent="0.2">
      <c r="A546" s="1870"/>
      <c r="B546" s="1930"/>
      <c r="C546" s="1870"/>
      <c r="D546" s="1870"/>
    </row>
    <row r="547" spans="1:4" x14ac:dyDescent="0.2">
      <c r="A547" s="1870"/>
      <c r="B547" s="1930"/>
      <c r="C547" s="1870"/>
      <c r="D547" s="1870"/>
    </row>
    <row r="548" spans="1:4" x14ac:dyDescent="0.2">
      <c r="A548" s="1870"/>
      <c r="B548" s="1930"/>
      <c r="C548" s="1870"/>
      <c r="D548" s="1870"/>
    </row>
    <row r="549" spans="1:4" x14ac:dyDescent="0.2">
      <c r="A549" s="1870"/>
      <c r="B549" s="1930"/>
      <c r="C549" s="1870"/>
      <c r="D549" s="1870"/>
    </row>
    <row r="550" spans="1:4" x14ac:dyDescent="0.2">
      <c r="A550" s="1870"/>
      <c r="B550" s="1930"/>
      <c r="C550" s="1870"/>
      <c r="D550" s="1870"/>
    </row>
    <row r="551" spans="1:4" x14ac:dyDescent="0.2">
      <c r="A551" s="1870"/>
      <c r="B551" s="1930"/>
      <c r="C551" s="1870"/>
      <c r="D551" s="1870"/>
    </row>
    <row r="552" spans="1:4" x14ac:dyDescent="0.2">
      <c r="A552" s="1870"/>
      <c r="B552" s="1930"/>
      <c r="C552" s="1870"/>
      <c r="D552" s="1870"/>
    </row>
    <row r="553" spans="1:4" x14ac:dyDescent="0.2">
      <c r="A553" s="1870"/>
      <c r="B553" s="1930"/>
      <c r="C553" s="1870"/>
      <c r="D553" s="1870"/>
    </row>
    <row r="554" spans="1:4" x14ac:dyDescent="0.2">
      <c r="A554" s="1870"/>
      <c r="B554" s="1930"/>
      <c r="C554" s="1870"/>
      <c r="D554" s="1870"/>
    </row>
    <row r="555" spans="1:4" x14ac:dyDescent="0.2">
      <c r="A555" s="1870"/>
      <c r="B555" s="1930"/>
      <c r="C555" s="1870"/>
      <c r="D555" s="1870"/>
    </row>
    <row r="556" spans="1:4" x14ac:dyDescent="0.2">
      <c r="A556" s="1870"/>
      <c r="B556" s="1930"/>
      <c r="C556" s="1870"/>
      <c r="D556" s="1870"/>
    </row>
    <row r="557" spans="1:4" x14ac:dyDescent="0.2">
      <c r="A557" s="1870"/>
      <c r="B557" s="1930"/>
      <c r="C557" s="1870"/>
      <c r="D557" s="1870"/>
    </row>
    <row r="558" spans="1:4" x14ac:dyDescent="0.2">
      <c r="A558" s="1870"/>
      <c r="B558" s="1930"/>
      <c r="C558" s="1870"/>
      <c r="D558" s="1870"/>
    </row>
    <row r="559" spans="1:4" x14ac:dyDescent="0.2">
      <c r="A559" s="1870"/>
      <c r="B559" s="1930"/>
      <c r="C559" s="1870"/>
      <c r="D559" s="1870"/>
    </row>
    <row r="560" spans="1:4" x14ac:dyDescent="0.2">
      <c r="A560" s="1870"/>
      <c r="B560" s="1930"/>
      <c r="C560" s="1870"/>
      <c r="D560" s="1870"/>
    </row>
    <row r="561" spans="1:4" x14ac:dyDescent="0.2">
      <c r="A561" s="1870"/>
      <c r="B561" s="1930"/>
      <c r="C561" s="1870"/>
      <c r="D561" s="1870"/>
    </row>
    <row r="562" spans="1:4" x14ac:dyDescent="0.2">
      <c r="A562" s="1870"/>
      <c r="B562" s="1930"/>
      <c r="C562" s="1870"/>
      <c r="D562" s="1870"/>
    </row>
    <row r="563" spans="1:4" x14ac:dyDescent="0.2">
      <c r="A563" s="1870"/>
      <c r="B563" s="1930"/>
      <c r="C563" s="1870"/>
      <c r="D563" s="1870"/>
    </row>
    <row r="564" spans="1:4" x14ac:dyDescent="0.2">
      <c r="A564" s="1870"/>
      <c r="B564" s="1930"/>
      <c r="C564" s="1870"/>
      <c r="D564" s="1870"/>
    </row>
    <row r="565" spans="1:4" x14ac:dyDescent="0.2">
      <c r="A565" s="1870"/>
      <c r="B565" s="1930"/>
      <c r="C565" s="1870"/>
      <c r="D565" s="1870"/>
    </row>
    <row r="566" spans="1:4" x14ac:dyDescent="0.2">
      <c r="A566" s="1870"/>
      <c r="B566" s="1930"/>
      <c r="C566" s="1870"/>
      <c r="D566" s="1870"/>
    </row>
    <row r="567" spans="1:4" x14ac:dyDescent="0.2">
      <c r="A567" s="1870"/>
      <c r="B567" s="1930"/>
      <c r="C567" s="1870"/>
      <c r="D567" s="1870"/>
    </row>
    <row r="568" spans="1:4" x14ac:dyDescent="0.2">
      <c r="A568" s="1870"/>
      <c r="B568" s="1930"/>
      <c r="C568" s="1870"/>
      <c r="D568" s="1870"/>
    </row>
    <row r="569" spans="1:4" x14ac:dyDescent="0.2">
      <c r="A569" s="1870"/>
      <c r="B569" s="1930"/>
      <c r="C569" s="1870"/>
      <c r="D569" s="1870"/>
    </row>
    <row r="570" spans="1:4" x14ac:dyDescent="0.2">
      <c r="A570" s="1870"/>
      <c r="B570" s="1930"/>
      <c r="C570" s="1870"/>
      <c r="D570" s="1870"/>
    </row>
    <row r="571" spans="1:4" x14ac:dyDescent="0.2">
      <c r="A571" s="1870"/>
      <c r="B571" s="1930"/>
      <c r="C571" s="1870"/>
      <c r="D571" s="1870"/>
    </row>
    <row r="572" spans="1:4" x14ac:dyDescent="0.2">
      <c r="A572" s="1870"/>
      <c r="B572" s="1930"/>
      <c r="C572" s="1870"/>
      <c r="D572" s="1870"/>
    </row>
    <row r="573" spans="1:4" x14ac:dyDescent="0.2">
      <c r="A573" s="1870"/>
      <c r="B573" s="1930"/>
      <c r="C573" s="1870"/>
      <c r="D573" s="1870"/>
    </row>
    <row r="574" spans="1:4" x14ac:dyDescent="0.2">
      <c r="A574" s="1870"/>
      <c r="B574" s="1930"/>
      <c r="C574" s="1870"/>
      <c r="D574" s="1870"/>
    </row>
    <row r="575" spans="1:4" x14ac:dyDescent="0.2">
      <c r="A575" s="1870"/>
      <c r="B575" s="1930"/>
      <c r="C575" s="1870"/>
      <c r="D575" s="1870"/>
    </row>
    <row r="576" spans="1:4" x14ac:dyDescent="0.2">
      <c r="A576" s="1870"/>
      <c r="B576" s="1930"/>
      <c r="C576" s="1870"/>
      <c r="D576" s="1870"/>
    </row>
    <row r="577" spans="1:4" x14ac:dyDescent="0.2">
      <c r="A577" s="1870"/>
      <c r="B577" s="1930"/>
      <c r="C577" s="1870"/>
      <c r="D577" s="1870"/>
    </row>
    <row r="578" spans="1:4" x14ac:dyDescent="0.2">
      <c r="A578" s="1870"/>
      <c r="B578" s="1930"/>
      <c r="C578" s="1870"/>
      <c r="D578" s="1870"/>
    </row>
    <row r="579" spans="1:4" x14ac:dyDescent="0.2">
      <c r="A579" s="1870"/>
      <c r="B579" s="1930"/>
      <c r="C579" s="1870"/>
      <c r="D579" s="1870"/>
    </row>
    <row r="580" spans="1:4" x14ac:dyDescent="0.2">
      <c r="A580" s="1870"/>
      <c r="B580" s="1930"/>
      <c r="C580" s="1870"/>
      <c r="D580" s="1870"/>
    </row>
    <row r="581" spans="1:4" x14ac:dyDescent="0.2">
      <c r="A581" s="1870"/>
      <c r="B581" s="1930"/>
      <c r="C581" s="1870"/>
      <c r="D581" s="1870"/>
    </row>
    <row r="582" spans="1:4" x14ac:dyDescent="0.2">
      <c r="A582" s="1870"/>
      <c r="B582" s="1930"/>
      <c r="C582" s="1870"/>
      <c r="D582" s="1870"/>
    </row>
    <row r="583" spans="1:4" x14ac:dyDescent="0.2">
      <c r="A583" s="1870"/>
      <c r="B583" s="1930"/>
      <c r="C583" s="1870"/>
      <c r="D583" s="1870"/>
    </row>
    <row r="584" spans="1:4" x14ac:dyDescent="0.2">
      <c r="A584" s="1870"/>
      <c r="B584" s="1930"/>
      <c r="C584" s="1870"/>
      <c r="D584" s="1870"/>
    </row>
    <row r="585" spans="1:4" x14ac:dyDescent="0.2">
      <c r="A585" s="1870"/>
      <c r="B585" s="1930"/>
      <c r="C585" s="1870"/>
      <c r="D585" s="1870"/>
    </row>
    <row r="586" spans="1:4" x14ac:dyDescent="0.2">
      <c r="A586" s="1870"/>
      <c r="B586" s="1930"/>
      <c r="C586" s="1870"/>
      <c r="D586" s="1870"/>
    </row>
    <row r="587" spans="1:4" x14ac:dyDescent="0.2">
      <c r="A587" s="1870"/>
      <c r="B587" s="1930"/>
      <c r="C587" s="1870"/>
      <c r="D587" s="1870"/>
    </row>
    <row r="588" spans="1:4" x14ac:dyDescent="0.2">
      <c r="A588" s="1870"/>
      <c r="B588" s="1930"/>
      <c r="C588" s="1870"/>
      <c r="D588" s="1870"/>
    </row>
    <row r="589" spans="1:4" x14ac:dyDescent="0.2">
      <c r="A589" s="1870"/>
      <c r="B589" s="1930"/>
      <c r="C589" s="1870"/>
      <c r="D589" s="1870"/>
    </row>
    <row r="590" spans="1:4" x14ac:dyDescent="0.2">
      <c r="A590" s="1870"/>
      <c r="B590" s="1930"/>
      <c r="C590" s="1870"/>
      <c r="D590" s="1870"/>
    </row>
    <row r="591" spans="1:4" x14ac:dyDescent="0.2">
      <c r="A591" s="1870"/>
      <c r="B591" s="1930"/>
      <c r="C591" s="1870"/>
      <c r="D591" s="1870"/>
    </row>
    <row r="592" spans="1:4" x14ac:dyDescent="0.2">
      <c r="A592" s="1870"/>
      <c r="B592" s="1930"/>
      <c r="C592" s="1870"/>
      <c r="D592" s="1870"/>
    </row>
    <row r="593" spans="1:4" x14ac:dyDescent="0.2">
      <c r="A593" s="1870"/>
      <c r="B593" s="1930"/>
      <c r="C593" s="1870"/>
      <c r="D593" s="1870"/>
    </row>
    <row r="594" spans="1:4" x14ac:dyDescent="0.2">
      <c r="A594" s="1870"/>
      <c r="B594" s="1930"/>
      <c r="C594" s="1870"/>
      <c r="D594" s="1870"/>
    </row>
    <row r="595" spans="1:4" x14ac:dyDescent="0.2">
      <c r="A595" s="1870"/>
      <c r="B595" s="1930"/>
      <c r="C595" s="1870"/>
      <c r="D595" s="1870"/>
    </row>
    <row r="596" spans="1:4" x14ac:dyDescent="0.2">
      <c r="A596" s="1870"/>
      <c r="B596" s="1930"/>
      <c r="C596" s="1870"/>
      <c r="D596" s="1870"/>
    </row>
    <row r="597" spans="1:4" x14ac:dyDescent="0.2">
      <c r="A597" s="1870"/>
      <c r="B597" s="1930"/>
      <c r="C597" s="1870"/>
      <c r="D597" s="1870"/>
    </row>
    <row r="598" spans="1:4" x14ac:dyDescent="0.2">
      <c r="A598" s="1870"/>
      <c r="B598" s="1930"/>
      <c r="C598" s="1870"/>
      <c r="D598" s="1870"/>
    </row>
    <row r="599" spans="1:4" x14ac:dyDescent="0.2">
      <c r="A599" s="1870"/>
      <c r="B599" s="1930"/>
      <c r="C599" s="1870"/>
      <c r="D599" s="1870"/>
    </row>
    <row r="600" spans="1:4" x14ac:dyDescent="0.2">
      <c r="A600" s="1870"/>
      <c r="B600" s="1930"/>
      <c r="C600" s="1870"/>
      <c r="D600" s="1870"/>
    </row>
    <row r="601" spans="1:4" x14ac:dyDescent="0.2">
      <c r="A601" s="1870"/>
      <c r="B601" s="1930"/>
      <c r="C601" s="1870"/>
      <c r="D601" s="1870"/>
    </row>
    <row r="602" spans="1:4" x14ac:dyDescent="0.2">
      <c r="A602" s="1870"/>
      <c r="B602" s="1930"/>
      <c r="C602" s="1870"/>
      <c r="D602" s="1870"/>
    </row>
    <row r="603" spans="1:4" x14ac:dyDescent="0.2">
      <c r="A603" s="1870"/>
      <c r="B603" s="1930"/>
      <c r="C603" s="1870"/>
      <c r="D603" s="1870"/>
    </row>
    <row r="604" spans="1:4" x14ac:dyDescent="0.2">
      <c r="A604" s="1870"/>
      <c r="B604" s="1930"/>
      <c r="C604" s="1870"/>
      <c r="D604" s="1870"/>
    </row>
    <row r="605" spans="1:4" x14ac:dyDescent="0.2">
      <c r="A605" s="1870"/>
      <c r="B605" s="1930"/>
      <c r="C605" s="1870"/>
      <c r="D605" s="1870"/>
    </row>
    <row r="606" spans="1:4" x14ac:dyDescent="0.2">
      <c r="A606" s="1870"/>
      <c r="B606" s="1930"/>
      <c r="C606" s="1870"/>
      <c r="D606" s="1870"/>
    </row>
    <row r="607" spans="1:4" x14ac:dyDescent="0.2">
      <c r="A607" s="1870"/>
      <c r="B607" s="1930"/>
      <c r="C607" s="1870"/>
      <c r="D607" s="1870"/>
    </row>
    <row r="608" spans="1:4" x14ac:dyDescent="0.2">
      <c r="A608" s="1870"/>
      <c r="B608" s="1930"/>
      <c r="C608" s="1870"/>
      <c r="D608" s="1870"/>
    </row>
    <row r="609" spans="1:4" x14ac:dyDescent="0.2">
      <c r="A609" s="1870"/>
      <c r="B609" s="1930"/>
      <c r="C609" s="1870"/>
      <c r="D609" s="1870"/>
    </row>
    <row r="610" spans="1:4" x14ac:dyDescent="0.2">
      <c r="A610" s="1870"/>
      <c r="B610" s="1930"/>
      <c r="C610" s="1870"/>
      <c r="D610" s="1870"/>
    </row>
    <row r="611" spans="1:4" x14ac:dyDescent="0.2">
      <c r="A611" s="1870"/>
      <c r="B611" s="1930"/>
      <c r="C611" s="1870"/>
      <c r="D611" s="1870"/>
    </row>
    <row r="612" spans="1:4" x14ac:dyDescent="0.2">
      <c r="A612" s="1870"/>
      <c r="B612" s="1930"/>
      <c r="C612" s="1870"/>
      <c r="D612" s="1870"/>
    </row>
    <row r="613" spans="1:4" x14ac:dyDescent="0.2">
      <c r="A613" s="1870"/>
      <c r="B613" s="1930"/>
      <c r="C613" s="1870"/>
      <c r="D613" s="1870"/>
    </row>
    <row r="614" spans="1:4" x14ac:dyDescent="0.2">
      <c r="A614" s="1870"/>
      <c r="B614" s="1930"/>
      <c r="C614" s="1870"/>
      <c r="D614" s="1870"/>
    </row>
    <row r="615" spans="1:4" x14ac:dyDescent="0.2">
      <c r="A615" s="1870"/>
      <c r="B615" s="1930"/>
      <c r="C615" s="1870"/>
      <c r="D615" s="1870"/>
    </row>
    <row r="616" spans="1:4" x14ac:dyDescent="0.2">
      <c r="A616" s="1870"/>
      <c r="B616" s="1930"/>
      <c r="C616" s="1870"/>
      <c r="D616" s="1870"/>
    </row>
    <row r="617" spans="1:4" x14ac:dyDescent="0.2">
      <c r="A617" s="1870"/>
      <c r="B617" s="1930"/>
      <c r="C617" s="1870"/>
      <c r="D617" s="1870"/>
    </row>
    <row r="618" spans="1:4" x14ac:dyDescent="0.2">
      <c r="A618" s="1870"/>
      <c r="B618" s="1930"/>
      <c r="C618" s="1870"/>
      <c r="D618" s="1870"/>
    </row>
    <row r="619" spans="1:4" x14ac:dyDescent="0.2">
      <c r="A619" s="1870"/>
      <c r="B619" s="1930"/>
      <c r="C619" s="1870"/>
      <c r="D619" s="1870"/>
    </row>
    <row r="620" spans="1:4" x14ac:dyDescent="0.2">
      <c r="A620" s="1870"/>
      <c r="B620" s="1930"/>
      <c r="C620" s="1870"/>
      <c r="D620" s="1870"/>
    </row>
    <row r="621" spans="1:4" x14ac:dyDescent="0.2">
      <c r="A621" s="1870"/>
      <c r="B621" s="1930"/>
      <c r="C621" s="1870"/>
      <c r="D621" s="1870"/>
    </row>
    <row r="622" spans="1:4" x14ac:dyDescent="0.2">
      <c r="A622" s="1870"/>
      <c r="B622" s="1930"/>
      <c r="C622" s="1870"/>
      <c r="D622" s="1870"/>
    </row>
    <row r="623" spans="1:4" x14ac:dyDescent="0.2">
      <c r="A623" s="1870"/>
      <c r="B623" s="1930"/>
      <c r="C623" s="1870"/>
      <c r="D623" s="1870"/>
    </row>
    <row r="624" spans="1:4" x14ac:dyDescent="0.2">
      <c r="A624" s="1870"/>
      <c r="B624" s="1930"/>
      <c r="C624" s="1870"/>
      <c r="D624" s="1870"/>
    </row>
    <row r="625" spans="1:4" x14ac:dyDescent="0.2">
      <c r="A625" s="1870"/>
      <c r="B625" s="1930"/>
      <c r="C625" s="1870"/>
      <c r="D625" s="1870"/>
    </row>
    <row r="626" spans="1:4" x14ac:dyDescent="0.2">
      <c r="A626" s="1870"/>
      <c r="B626" s="1930"/>
      <c r="C626" s="1870"/>
      <c r="D626" s="1870"/>
    </row>
    <row r="627" spans="1:4" x14ac:dyDescent="0.2">
      <c r="A627" s="1870"/>
      <c r="B627" s="1930"/>
      <c r="C627" s="1870"/>
      <c r="D627" s="1870"/>
    </row>
    <row r="628" spans="1:4" x14ac:dyDescent="0.2">
      <c r="A628" s="1870"/>
      <c r="B628" s="1930"/>
      <c r="C628" s="1870"/>
      <c r="D628" s="1870"/>
    </row>
    <row r="629" spans="1:4" x14ac:dyDescent="0.2">
      <c r="A629" s="1870"/>
      <c r="B629" s="1930"/>
      <c r="C629" s="1870"/>
      <c r="D629" s="1870"/>
    </row>
    <row r="630" spans="1:4" x14ac:dyDescent="0.2">
      <c r="A630" s="1870"/>
      <c r="B630" s="1930"/>
      <c r="C630" s="1870"/>
      <c r="D630" s="1870"/>
    </row>
    <row r="631" spans="1:4" x14ac:dyDescent="0.2">
      <c r="A631" s="1870"/>
      <c r="B631" s="1930"/>
      <c r="C631" s="1870"/>
      <c r="D631" s="1870"/>
    </row>
    <row r="632" spans="1:4" x14ac:dyDescent="0.2">
      <c r="A632" s="1870"/>
      <c r="B632" s="1930"/>
      <c r="C632" s="1870"/>
      <c r="D632" s="1870"/>
    </row>
    <row r="633" spans="1:4" x14ac:dyDescent="0.2">
      <c r="A633" s="1870"/>
      <c r="B633" s="1930"/>
      <c r="C633" s="1870"/>
      <c r="D633" s="1870"/>
    </row>
    <row r="634" spans="1:4" x14ac:dyDescent="0.2">
      <c r="A634" s="1870"/>
      <c r="B634" s="1930"/>
      <c r="C634" s="1870"/>
      <c r="D634" s="1870"/>
    </row>
    <row r="635" spans="1:4" x14ac:dyDescent="0.2">
      <c r="A635" s="1870"/>
      <c r="B635" s="1930"/>
      <c r="C635" s="1870"/>
      <c r="D635" s="1870"/>
    </row>
    <row r="636" spans="1:4" x14ac:dyDescent="0.2">
      <c r="A636" s="1870"/>
      <c r="B636" s="1930"/>
      <c r="C636" s="1870"/>
      <c r="D636" s="1870"/>
    </row>
    <row r="637" spans="1:4" x14ac:dyDescent="0.2">
      <c r="A637" s="1870"/>
      <c r="B637" s="1930"/>
      <c r="C637" s="1870"/>
      <c r="D637" s="1870"/>
    </row>
    <row r="638" spans="1:4" x14ac:dyDescent="0.2">
      <c r="A638" s="1870"/>
      <c r="B638" s="1930"/>
      <c r="C638" s="1870"/>
      <c r="D638" s="1870"/>
    </row>
    <row r="639" spans="1:4" x14ac:dyDescent="0.2">
      <c r="A639" s="1870"/>
      <c r="B639" s="1930"/>
      <c r="C639" s="1870"/>
      <c r="D639" s="1870"/>
    </row>
    <row r="640" spans="1:4" x14ac:dyDescent="0.2">
      <c r="A640" s="1870"/>
      <c r="B640" s="1930"/>
      <c r="C640" s="1870"/>
      <c r="D640" s="1870"/>
    </row>
    <row r="641" spans="1:4" x14ac:dyDescent="0.2">
      <c r="A641" s="1870"/>
      <c r="B641" s="1930"/>
      <c r="C641" s="1870"/>
      <c r="D641" s="1870"/>
    </row>
    <row r="642" spans="1:4" x14ac:dyDescent="0.2">
      <c r="A642" s="1870"/>
      <c r="B642" s="1930"/>
      <c r="C642" s="1870"/>
      <c r="D642" s="1870"/>
    </row>
    <row r="643" spans="1:4" x14ac:dyDescent="0.2">
      <c r="A643" s="1870"/>
      <c r="B643" s="1930"/>
      <c r="C643" s="1870"/>
      <c r="D643" s="1870"/>
    </row>
    <row r="644" spans="1:4" x14ac:dyDescent="0.2">
      <c r="A644" s="1870"/>
      <c r="B644" s="1930"/>
      <c r="C644" s="1870"/>
      <c r="D644" s="1870"/>
    </row>
    <row r="645" spans="1:4" x14ac:dyDescent="0.2">
      <c r="A645" s="1870"/>
      <c r="B645" s="1930"/>
      <c r="C645" s="1870"/>
      <c r="D645" s="1870"/>
    </row>
    <row r="646" spans="1:4" x14ac:dyDescent="0.2">
      <c r="A646" s="1870"/>
      <c r="B646" s="1930"/>
      <c r="C646" s="1870"/>
      <c r="D646" s="1870"/>
    </row>
    <row r="647" spans="1:4" x14ac:dyDescent="0.2">
      <c r="A647" s="1870"/>
      <c r="B647" s="1930"/>
      <c r="C647" s="1870"/>
      <c r="D647" s="1870"/>
    </row>
    <row r="648" spans="1:4" x14ac:dyDescent="0.2">
      <c r="A648" s="1870"/>
      <c r="B648" s="1930"/>
      <c r="C648" s="1870"/>
      <c r="D648" s="1870"/>
    </row>
    <row r="649" spans="1:4" x14ac:dyDescent="0.2">
      <c r="A649" s="1870"/>
      <c r="B649" s="1930"/>
      <c r="C649" s="1870"/>
      <c r="D649" s="1870"/>
    </row>
    <row r="650" spans="1:4" x14ac:dyDescent="0.2">
      <c r="A650" s="1870"/>
      <c r="B650" s="1930"/>
      <c r="C650" s="1870"/>
      <c r="D650" s="1870"/>
    </row>
    <row r="651" spans="1:4" x14ac:dyDescent="0.2">
      <c r="A651" s="1870"/>
      <c r="B651" s="1930"/>
      <c r="C651" s="1870"/>
      <c r="D651" s="1870"/>
    </row>
    <row r="652" spans="1:4" x14ac:dyDescent="0.2">
      <c r="A652" s="1870"/>
      <c r="B652" s="1930"/>
      <c r="C652" s="1870"/>
      <c r="D652" s="1870"/>
    </row>
    <row r="653" spans="1:4" x14ac:dyDescent="0.2">
      <c r="A653" s="1870"/>
      <c r="B653" s="1930"/>
      <c r="C653" s="1870"/>
      <c r="D653" s="1870"/>
    </row>
    <row r="654" spans="1:4" x14ac:dyDescent="0.2">
      <c r="A654" s="1870"/>
      <c r="B654" s="1930"/>
      <c r="C654" s="1870"/>
      <c r="D654" s="1870"/>
    </row>
    <row r="655" spans="1:4" x14ac:dyDescent="0.2">
      <c r="A655" s="1870"/>
      <c r="B655" s="1930"/>
      <c r="C655" s="1870"/>
      <c r="D655" s="1870"/>
    </row>
    <row r="656" spans="1:4" x14ac:dyDescent="0.2">
      <c r="A656" s="1870"/>
      <c r="B656" s="1930"/>
      <c r="C656" s="1870"/>
      <c r="D656" s="1870"/>
    </row>
    <row r="657" spans="1:4" x14ac:dyDescent="0.2">
      <c r="A657" s="1870"/>
      <c r="B657" s="1930"/>
      <c r="C657" s="1870"/>
      <c r="D657" s="1870"/>
    </row>
    <row r="658" spans="1:4" x14ac:dyDescent="0.2">
      <c r="A658" s="1870"/>
      <c r="B658" s="1930"/>
      <c r="C658" s="1870"/>
      <c r="D658" s="1870"/>
    </row>
    <row r="659" spans="1:4" x14ac:dyDescent="0.2">
      <c r="A659" s="1870"/>
      <c r="B659" s="1930"/>
      <c r="C659" s="1870"/>
      <c r="D659" s="1870"/>
    </row>
    <row r="660" spans="1:4" x14ac:dyDescent="0.2">
      <c r="A660" s="1870"/>
      <c r="B660" s="1930"/>
      <c r="C660" s="1870"/>
      <c r="D660" s="1870"/>
    </row>
    <row r="661" spans="1:4" x14ac:dyDescent="0.2">
      <c r="A661" s="1870"/>
      <c r="B661" s="1930"/>
      <c r="C661" s="1870"/>
      <c r="D661" s="1870"/>
    </row>
    <row r="662" spans="1:4" x14ac:dyDescent="0.2">
      <c r="A662" s="1870"/>
      <c r="B662" s="1930"/>
      <c r="C662" s="1870"/>
      <c r="D662" s="1870"/>
    </row>
    <row r="663" spans="1:4" x14ac:dyDescent="0.2">
      <c r="A663" s="1870"/>
      <c r="B663" s="1930"/>
      <c r="C663" s="1870"/>
      <c r="D663" s="1870"/>
    </row>
    <row r="664" spans="1:4" x14ac:dyDescent="0.2">
      <c r="A664" s="1870"/>
      <c r="B664" s="1930"/>
      <c r="C664" s="1870"/>
      <c r="D664" s="1870"/>
    </row>
    <row r="665" spans="1:4" x14ac:dyDescent="0.2">
      <c r="A665" s="1870"/>
      <c r="B665" s="1930"/>
      <c r="C665" s="1870"/>
      <c r="D665" s="1870"/>
    </row>
    <row r="666" spans="1:4" x14ac:dyDescent="0.2">
      <c r="A666" s="1870"/>
      <c r="B666" s="1930"/>
      <c r="C666" s="1870"/>
      <c r="D666" s="1870"/>
    </row>
    <row r="667" spans="1:4" x14ac:dyDescent="0.2">
      <c r="A667" s="1870"/>
      <c r="B667" s="1930"/>
      <c r="C667" s="1870"/>
      <c r="D667" s="1870"/>
    </row>
    <row r="668" spans="1:4" x14ac:dyDescent="0.2">
      <c r="A668" s="1870"/>
      <c r="B668" s="1930"/>
      <c r="C668" s="1870"/>
      <c r="D668" s="1870"/>
    </row>
    <row r="669" spans="1:4" x14ac:dyDescent="0.2">
      <c r="A669" s="1870"/>
      <c r="B669" s="1930"/>
      <c r="C669" s="1870"/>
      <c r="D669" s="1870"/>
    </row>
    <row r="670" spans="1:4" x14ac:dyDescent="0.2">
      <c r="A670" s="1870"/>
      <c r="B670" s="1930"/>
      <c r="C670" s="1870"/>
      <c r="D670" s="1870"/>
    </row>
    <row r="671" spans="1:4" x14ac:dyDescent="0.2">
      <c r="A671" s="1870"/>
      <c r="B671" s="1930"/>
      <c r="C671" s="1870"/>
      <c r="D671" s="1870"/>
    </row>
    <row r="672" spans="1:4" x14ac:dyDescent="0.2">
      <c r="A672" s="1870"/>
      <c r="B672" s="1930"/>
      <c r="C672" s="1870"/>
      <c r="D672" s="1870"/>
    </row>
    <row r="673" spans="1:4" x14ac:dyDescent="0.2">
      <c r="A673" s="1870"/>
      <c r="B673" s="1930"/>
      <c r="C673" s="1870"/>
      <c r="D673" s="1870"/>
    </row>
    <row r="674" spans="1:4" x14ac:dyDescent="0.2">
      <c r="A674" s="1870"/>
      <c r="B674" s="1930"/>
      <c r="C674" s="1870"/>
      <c r="D674" s="1870"/>
    </row>
    <row r="675" spans="1:4" x14ac:dyDescent="0.2">
      <c r="A675" s="1870"/>
      <c r="B675" s="1930"/>
      <c r="C675" s="1870"/>
      <c r="D675" s="1870"/>
    </row>
    <row r="676" spans="1:4" x14ac:dyDescent="0.2">
      <c r="A676" s="1870"/>
      <c r="B676" s="1930"/>
      <c r="C676" s="1870"/>
      <c r="D676" s="1870"/>
    </row>
    <row r="677" spans="1:4" x14ac:dyDescent="0.2">
      <c r="A677" s="1870"/>
      <c r="B677" s="1930"/>
      <c r="C677" s="1870"/>
      <c r="D677" s="1870"/>
    </row>
    <row r="678" spans="1:4" x14ac:dyDescent="0.2">
      <c r="A678" s="1870"/>
      <c r="B678" s="1930"/>
      <c r="C678" s="1870"/>
      <c r="D678" s="1870"/>
    </row>
    <row r="679" spans="1:4" x14ac:dyDescent="0.2">
      <c r="A679" s="1870"/>
      <c r="B679" s="1930"/>
      <c r="C679" s="1870"/>
      <c r="D679" s="1870"/>
    </row>
    <row r="680" spans="1:4" x14ac:dyDescent="0.2">
      <c r="A680" s="1870"/>
      <c r="B680" s="1930"/>
      <c r="C680" s="1870"/>
      <c r="D680" s="1870"/>
    </row>
    <row r="681" spans="1:4" x14ac:dyDescent="0.2">
      <c r="A681" s="1870"/>
      <c r="B681" s="1930"/>
      <c r="C681" s="1870"/>
      <c r="D681" s="1870"/>
    </row>
    <row r="682" spans="1:4" x14ac:dyDescent="0.2">
      <c r="A682" s="1870"/>
      <c r="B682" s="1930"/>
      <c r="C682" s="1870"/>
      <c r="D682" s="1870"/>
    </row>
    <row r="683" spans="1:4" x14ac:dyDescent="0.2">
      <c r="A683" s="1870"/>
      <c r="B683" s="1930"/>
      <c r="C683" s="1870"/>
      <c r="D683" s="1870"/>
    </row>
    <row r="684" spans="1:4" x14ac:dyDescent="0.2">
      <c r="A684" s="1870"/>
      <c r="B684" s="1930"/>
      <c r="C684" s="1870"/>
      <c r="D684" s="1870"/>
    </row>
    <row r="685" spans="1:4" x14ac:dyDescent="0.2">
      <c r="A685" s="1870"/>
      <c r="B685" s="1930"/>
      <c r="C685" s="1870"/>
      <c r="D685" s="1870"/>
    </row>
    <row r="686" spans="1:4" x14ac:dyDescent="0.2">
      <c r="A686" s="1870"/>
      <c r="B686" s="1930"/>
      <c r="C686" s="1870"/>
      <c r="D686" s="1870"/>
    </row>
    <row r="687" spans="1:4" x14ac:dyDescent="0.2">
      <c r="A687" s="1870"/>
      <c r="B687" s="1930"/>
      <c r="C687" s="1870"/>
      <c r="D687" s="1870"/>
    </row>
    <row r="688" spans="1:4" x14ac:dyDescent="0.2">
      <c r="A688" s="1870"/>
      <c r="B688" s="1930"/>
      <c r="C688" s="1870"/>
      <c r="D688" s="1870"/>
    </row>
    <row r="689" spans="1:4" x14ac:dyDescent="0.2">
      <c r="A689" s="1870"/>
      <c r="B689" s="1930"/>
      <c r="C689" s="1870"/>
      <c r="D689" s="1870"/>
    </row>
    <row r="690" spans="1:4" x14ac:dyDescent="0.2">
      <c r="A690" s="1870"/>
      <c r="B690" s="1930"/>
      <c r="C690" s="1870"/>
      <c r="D690" s="1870"/>
    </row>
    <row r="691" spans="1:4" x14ac:dyDescent="0.2">
      <c r="A691" s="1870"/>
      <c r="B691" s="1930"/>
      <c r="C691" s="1870"/>
      <c r="D691" s="1870"/>
    </row>
    <row r="692" spans="1:4" x14ac:dyDescent="0.2">
      <c r="A692" s="1870"/>
      <c r="B692" s="1930"/>
      <c r="C692" s="1870"/>
      <c r="D692" s="1870"/>
    </row>
    <row r="693" spans="1:4" x14ac:dyDescent="0.2">
      <c r="A693" s="1870"/>
      <c r="B693" s="1930"/>
      <c r="C693" s="1870"/>
      <c r="D693" s="1870"/>
    </row>
    <row r="694" spans="1:4" x14ac:dyDescent="0.2">
      <c r="A694" s="1870"/>
      <c r="B694" s="1930"/>
      <c r="C694" s="1870"/>
      <c r="D694" s="1870"/>
    </row>
    <row r="695" spans="1:4" x14ac:dyDescent="0.2">
      <c r="A695" s="1870"/>
      <c r="B695" s="1930"/>
      <c r="C695" s="1870"/>
      <c r="D695" s="1870"/>
    </row>
    <row r="696" spans="1:4" x14ac:dyDescent="0.2">
      <c r="A696" s="1870"/>
      <c r="B696" s="1930"/>
      <c r="C696" s="1870"/>
      <c r="D696" s="1870"/>
    </row>
    <row r="697" spans="1:4" x14ac:dyDescent="0.2">
      <c r="A697" s="1870"/>
      <c r="B697" s="1930"/>
      <c r="C697" s="1870"/>
      <c r="D697" s="1870"/>
    </row>
    <row r="698" spans="1:4" x14ac:dyDescent="0.2">
      <c r="A698" s="1870"/>
      <c r="B698" s="1930"/>
      <c r="C698" s="1870"/>
      <c r="D698" s="1870"/>
    </row>
    <row r="699" spans="1:4" x14ac:dyDescent="0.2">
      <c r="A699" s="1870"/>
      <c r="B699" s="1930"/>
      <c r="C699" s="1870"/>
      <c r="D699" s="1870"/>
    </row>
    <row r="700" spans="1:4" x14ac:dyDescent="0.2">
      <c r="A700" s="1870"/>
      <c r="B700" s="1930"/>
      <c r="C700" s="1870"/>
      <c r="D700" s="1870"/>
    </row>
    <row r="701" spans="1:4" x14ac:dyDescent="0.2">
      <c r="A701" s="1870"/>
      <c r="B701" s="1930"/>
      <c r="C701" s="1870"/>
      <c r="D701" s="1870"/>
    </row>
    <row r="702" spans="1:4" x14ac:dyDescent="0.2">
      <c r="A702" s="1870"/>
      <c r="B702" s="1930"/>
      <c r="C702" s="1870"/>
      <c r="D702" s="1870"/>
    </row>
    <row r="703" spans="1:4" x14ac:dyDescent="0.2">
      <c r="A703" s="1870"/>
      <c r="B703" s="1930"/>
      <c r="C703" s="1870"/>
      <c r="D703" s="1870"/>
    </row>
    <row r="704" spans="1:4" x14ac:dyDescent="0.2">
      <c r="A704" s="1870"/>
      <c r="B704" s="1930"/>
      <c r="C704" s="1870"/>
      <c r="D704" s="1870"/>
    </row>
    <row r="705" spans="1:4" x14ac:dyDescent="0.2">
      <c r="A705" s="1870"/>
      <c r="B705" s="1930"/>
      <c r="C705" s="1870"/>
      <c r="D705" s="1870"/>
    </row>
    <row r="706" spans="1:4" x14ac:dyDescent="0.2">
      <c r="A706" s="1870"/>
      <c r="B706" s="1930"/>
      <c r="C706" s="1870"/>
      <c r="D706" s="1870"/>
    </row>
    <row r="707" spans="1:4" x14ac:dyDescent="0.2">
      <c r="A707" s="1870"/>
      <c r="B707" s="1930"/>
      <c r="C707" s="1870"/>
      <c r="D707" s="1870"/>
    </row>
    <row r="708" spans="1:4" x14ac:dyDescent="0.2">
      <c r="A708" s="1870"/>
      <c r="B708" s="1930"/>
      <c r="C708" s="1870"/>
      <c r="D708" s="1870"/>
    </row>
    <row r="709" spans="1:4" x14ac:dyDescent="0.2">
      <c r="A709" s="1870"/>
      <c r="B709" s="1930"/>
      <c r="C709" s="1870"/>
      <c r="D709" s="1870"/>
    </row>
    <row r="710" spans="1:4" x14ac:dyDescent="0.2">
      <c r="A710" s="1870"/>
      <c r="B710" s="1930"/>
      <c r="C710" s="1870"/>
      <c r="D710" s="1870"/>
    </row>
    <row r="711" spans="1:4" x14ac:dyDescent="0.2">
      <c r="A711" s="1870"/>
      <c r="B711" s="1930"/>
      <c r="C711" s="1870"/>
      <c r="D711" s="1870"/>
    </row>
    <row r="712" spans="1:4" x14ac:dyDescent="0.2">
      <c r="A712" s="1870"/>
      <c r="B712" s="1930"/>
      <c r="C712" s="1870"/>
      <c r="D712" s="1870"/>
    </row>
    <row r="713" spans="1:4" x14ac:dyDescent="0.2">
      <c r="A713" s="1870"/>
      <c r="B713" s="1930"/>
      <c r="C713" s="1870"/>
      <c r="D713" s="1870"/>
    </row>
    <row r="714" spans="1:4" x14ac:dyDescent="0.2">
      <c r="A714" s="1870"/>
      <c r="B714" s="1930"/>
      <c r="C714" s="1870"/>
      <c r="D714" s="1870"/>
    </row>
    <row r="715" spans="1:4" x14ac:dyDescent="0.2">
      <c r="A715" s="1870"/>
      <c r="B715" s="1930"/>
      <c r="C715" s="1870"/>
      <c r="D715" s="1870"/>
    </row>
    <row r="716" spans="1:4" x14ac:dyDescent="0.2">
      <c r="A716" s="1870"/>
      <c r="B716" s="1930"/>
      <c r="C716" s="1870"/>
      <c r="D716" s="1870"/>
    </row>
    <row r="717" spans="1:4" x14ac:dyDescent="0.2">
      <c r="A717" s="1870"/>
      <c r="B717" s="1930"/>
      <c r="C717" s="1870"/>
      <c r="D717" s="1870"/>
    </row>
    <row r="718" spans="1:4" x14ac:dyDescent="0.2">
      <c r="A718" s="1870"/>
      <c r="B718" s="1930"/>
      <c r="C718" s="1870"/>
      <c r="D718" s="1870"/>
    </row>
    <row r="719" spans="1:4" x14ac:dyDescent="0.2">
      <c r="A719" s="1870"/>
      <c r="B719" s="1930"/>
      <c r="C719" s="1870"/>
      <c r="D719" s="1870"/>
    </row>
    <row r="720" spans="1:4" x14ac:dyDescent="0.2">
      <c r="A720" s="1870"/>
      <c r="B720" s="1930"/>
      <c r="C720" s="1870"/>
      <c r="D720" s="1870"/>
    </row>
    <row r="721" spans="1:4" x14ac:dyDescent="0.2">
      <c r="A721" s="1870"/>
      <c r="B721" s="1930"/>
      <c r="C721" s="1870"/>
      <c r="D721" s="1870"/>
    </row>
    <row r="722" spans="1:4" x14ac:dyDescent="0.2">
      <c r="A722" s="1870"/>
      <c r="B722" s="1930"/>
      <c r="C722" s="1870"/>
      <c r="D722" s="1870"/>
    </row>
    <row r="723" spans="1:4" x14ac:dyDescent="0.2">
      <c r="A723" s="1870"/>
      <c r="B723" s="1930"/>
      <c r="C723" s="1870"/>
      <c r="D723" s="1870"/>
    </row>
    <row r="724" spans="1:4" x14ac:dyDescent="0.2">
      <c r="A724" s="1870"/>
      <c r="B724" s="1930"/>
      <c r="C724" s="1870"/>
      <c r="D724" s="1870"/>
    </row>
    <row r="725" spans="1:4" x14ac:dyDescent="0.2">
      <c r="A725" s="1870"/>
      <c r="B725" s="1930"/>
      <c r="C725" s="1870"/>
      <c r="D725" s="1870"/>
    </row>
    <row r="726" spans="1:4" x14ac:dyDescent="0.2">
      <c r="A726" s="1870"/>
      <c r="B726" s="1930"/>
      <c r="C726" s="1870"/>
      <c r="D726" s="1870"/>
    </row>
    <row r="727" spans="1:4" x14ac:dyDescent="0.2">
      <c r="A727" s="1870"/>
      <c r="B727" s="1930"/>
      <c r="C727" s="1870"/>
      <c r="D727" s="1870"/>
    </row>
    <row r="728" spans="1:4" x14ac:dyDescent="0.2">
      <c r="A728" s="1870"/>
      <c r="B728" s="1930"/>
      <c r="C728" s="1870"/>
      <c r="D728" s="1870"/>
    </row>
    <row r="729" spans="1:4" x14ac:dyDescent="0.2">
      <c r="A729" s="1870"/>
      <c r="B729" s="1930"/>
      <c r="C729" s="1870"/>
      <c r="D729" s="1870"/>
    </row>
    <row r="730" spans="1:4" x14ac:dyDescent="0.2">
      <c r="A730" s="1870"/>
      <c r="B730" s="1930"/>
      <c r="C730" s="1870"/>
      <c r="D730" s="1870"/>
    </row>
    <row r="731" spans="1:4" x14ac:dyDescent="0.2">
      <c r="A731" s="1870"/>
      <c r="B731" s="1930"/>
      <c r="C731" s="1870"/>
      <c r="D731" s="1870"/>
    </row>
    <row r="732" spans="1:4" x14ac:dyDescent="0.2">
      <c r="A732" s="1870"/>
      <c r="B732" s="1930"/>
      <c r="C732" s="1870"/>
      <c r="D732" s="1870"/>
    </row>
    <row r="733" spans="1:4" x14ac:dyDescent="0.2">
      <c r="A733" s="1870"/>
      <c r="B733" s="1930"/>
      <c r="C733" s="1870"/>
      <c r="D733" s="1870"/>
    </row>
    <row r="734" spans="1:4" x14ac:dyDescent="0.2">
      <c r="A734" s="1870"/>
      <c r="B734" s="1930"/>
      <c r="C734" s="1870"/>
      <c r="D734" s="1870"/>
    </row>
    <row r="735" spans="1:4" x14ac:dyDescent="0.2">
      <c r="A735" s="1870"/>
      <c r="B735" s="1930"/>
      <c r="C735" s="1870"/>
      <c r="D735" s="1870"/>
    </row>
    <row r="736" spans="1:4" x14ac:dyDescent="0.2">
      <c r="A736" s="1870"/>
      <c r="B736" s="1930"/>
      <c r="C736" s="1870"/>
      <c r="D736" s="1870"/>
    </row>
    <row r="737" spans="1:4" x14ac:dyDescent="0.2">
      <c r="A737" s="1870"/>
      <c r="B737" s="1930"/>
      <c r="C737" s="1870"/>
      <c r="D737" s="1870"/>
    </row>
    <row r="738" spans="1:4" x14ac:dyDescent="0.2">
      <c r="A738" s="1870"/>
      <c r="B738" s="1930"/>
      <c r="C738" s="1870"/>
      <c r="D738" s="1870"/>
    </row>
    <row r="739" spans="1:4" x14ac:dyDescent="0.2">
      <c r="A739" s="1870"/>
      <c r="B739" s="1930"/>
      <c r="C739" s="1870"/>
      <c r="D739" s="1870"/>
    </row>
    <row r="740" spans="1:4" x14ac:dyDescent="0.2">
      <c r="A740" s="1870"/>
      <c r="B740" s="1930"/>
      <c r="C740" s="1870"/>
      <c r="D740" s="1870"/>
    </row>
    <row r="741" spans="1:4" x14ac:dyDescent="0.2">
      <c r="A741" s="1870"/>
      <c r="B741" s="1930"/>
      <c r="C741" s="1870"/>
      <c r="D741" s="1870"/>
    </row>
    <row r="742" spans="1:4" x14ac:dyDescent="0.2">
      <c r="A742" s="1870"/>
      <c r="B742" s="1930"/>
      <c r="C742" s="1870"/>
      <c r="D742" s="1870"/>
    </row>
    <row r="743" spans="1:4" x14ac:dyDescent="0.2">
      <c r="A743" s="1870"/>
      <c r="B743" s="1930"/>
      <c r="C743" s="1870"/>
      <c r="D743" s="1870"/>
    </row>
    <row r="744" spans="1:4" x14ac:dyDescent="0.2">
      <c r="A744" s="1870"/>
      <c r="B744" s="1930"/>
      <c r="C744" s="1870"/>
      <c r="D744" s="1870"/>
    </row>
    <row r="745" spans="1:4" x14ac:dyDescent="0.2">
      <c r="A745" s="1870"/>
      <c r="B745" s="1930"/>
      <c r="C745" s="1870"/>
      <c r="D745" s="1870"/>
    </row>
    <row r="746" spans="1:4" x14ac:dyDescent="0.2">
      <c r="A746" s="1870"/>
      <c r="B746" s="1930"/>
      <c r="C746" s="1870"/>
      <c r="D746" s="1870"/>
    </row>
    <row r="747" spans="1:4" x14ac:dyDescent="0.2">
      <c r="A747" s="1870"/>
      <c r="B747" s="1930"/>
      <c r="C747" s="1870"/>
      <c r="D747" s="1870"/>
    </row>
    <row r="748" spans="1:4" x14ac:dyDescent="0.2">
      <c r="A748" s="1870"/>
      <c r="B748" s="1930"/>
      <c r="C748" s="1870"/>
      <c r="D748" s="1870"/>
    </row>
    <row r="749" spans="1:4" x14ac:dyDescent="0.2">
      <c r="A749" s="1870"/>
      <c r="B749" s="1930"/>
      <c r="C749" s="1870"/>
      <c r="D749" s="1870"/>
    </row>
    <row r="750" spans="1:4" x14ac:dyDescent="0.2">
      <c r="A750" s="1870"/>
      <c r="B750" s="1930"/>
      <c r="C750" s="1870"/>
      <c r="D750" s="1870"/>
    </row>
    <row r="751" spans="1:4" x14ac:dyDescent="0.2">
      <c r="A751" s="1870"/>
      <c r="B751" s="1930"/>
      <c r="C751" s="1870"/>
      <c r="D751" s="1870"/>
    </row>
    <row r="752" spans="1:4" x14ac:dyDescent="0.2">
      <c r="A752" s="1870"/>
      <c r="B752" s="1930"/>
      <c r="C752" s="1870"/>
      <c r="D752" s="1870"/>
    </row>
    <row r="753" spans="1:4" x14ac:dyDescent="0.2">
      <c r="A753" s="1870"/>
      <c r="B753" s="1930"/>
      <c r="C753" s="1870"/>
      <c r="D753" s="1870"/>
    </row>
    <row r="754" spans="1:4" x14ac:dyDescent="0.2">
      <c r="A754" s="1870"/>
      <c r="B754" s="1930"/>
      <c r="C754" s="1870"/>
      <c r="D754" s="1870"/>
    </row>
    <row r="755" spans="1:4" x14ac:dyDescent="0.2">
      <c r="A755" s="1870"/>
      <c r="B755" s="1930"/>
      <c r="C755" s="1870"/>
      <c r="D755" s="1870"/>
    </row>
    <row r="756" spans="1:4" x14ac:dyDescent="0.2">
      <c r="A756" s="1870"/>
      <c r="B756" s="1930"/>
      <c r="C756" s="1870"/>
      <c r="D756" s="1870"/>
    </row>
    <row r="757" spans="1:4" x14ac:dyDescent="0.2">
      <c r="A757" s="1870"/>
      <c r="B757" s="1930"/>
      <c r="C757" s="1870"/>
      <c r="D757" s="1870"/>
    </row>
    <row r="758" spans="1:4" x14ac:dyDescent="0.2">
      <c r="A758" s="1870"/>
      <c r="B758" s="1930"/>
      <c r="C758" s="1870"/>
      <c r="D758" s="1870"/>
    </row>
    <row r="759" spans="1:4" x14ac:dyDescent="0.2">
      <c r="A759" s="1870"/>
      <c r="B759" s="1930"/>
      <c r="C759" s="1870"/>
      <c r="D759" s="1870"/>
    </row>
    <row r="760" spans="1:4" x14ac:dyDescent="0.2">
      <c r="A760" s="1870"/>
      <c r="B760" s="1930"/>
      <c r="C760" s="1870"/>
      <c r="D760" s="1870"/>
    </row>
    <row r="761" spans="1:4" x14ac:dyDescent="0.2">
      <c r="A761" s="1870"/>
      <c r="B761" s="1930"/>
      <c r="C761" s="1870"/>
      <c r="D761" s="1870"/>
    </row>
    <row r="762" spans="1:4" x14ac:dyDescent="0.2">
      <c r="A762" s="1870"/>
      <c r="B762" s="1930"/>
      <c r="C762" s="1870"/>
      <c r="D762" s="1870"/>
    </row>
    <row r="763" spans="1:4" x14ac:dyDescent="0.2">
      <c r="A763" s="1870"/>
      <c r="B763" s="1930"/>
      <c r="C763" s="1870"/>
      <c r="D763" s="1870"/>
    </row>
    <row r="764" spans="1:4" x14ac:dyDescent="0.2">
      <c r="A764" s="1870"/>
      <c r="B764" s="1930"/>
      <c r="C764" s="1870"/>
      <c r="D764" s="1870"/>
    </row>
    <row r="765" spans="1:4" x14ac:dyDescent="0.2">
      <c r="A765" s="1870"/>
      <c r="B765" s="1930"/>
      <c r="C765" s="1870"/>
      <c r="D765" s="1870"/>
    </row>
    <row r="766" spans="1:4" x14ac:dyDescent="0.2">
      <c r="A766" s="1870"/>
      <c r="B766" s="1930"/>
      <c r="C766" s="1870"/>
      <c r="D766" s="1870"/>
    </row>
    <row r="767" spans="1:4" x14ac:dyDescent="0.2">
      <c r="A767" s="1870"/>
      <c r="B767" s="1930"/>
      <c r="C767" s="1870"/>
      <c r="D767" s="1870"/>
    </row>
    <row r="768" spans="1:4" x14ac:dyDescent="0.2">
      <c r="A768" s="1870"/>
      <c r="B768" s="1930"/>
      <c r="C768" s="1870"/>
      <c r="D768" s="1870"/>
    </row>
    <row r="769" spans="1:4" x14ac:dyDescent="0.2">
      <c r="A769" s="1870"/>
      <c r="B769" s="1930"/>
      <c r="C769" s="1870"/>
      <c r="D769" s="1870"/>
    </row>
    <row r="770" spans="1:4" x14ac:dyDescent="0.2">
      <c r="A770" s="1870"/>
      <c r="B770" s="1930"/>
      <c r="C770" s="1870"/>
      <c r="D770" s="1870"/>
    </row>
    <row r="771" spans="1:4" x14ac:dyDescent="0.2">
      <c r="A771" s="1870"/>
      <c r="B771" s="1930"/>
      <c r="C771" s="1870"/>
      <c r="D771" s="1870"/>
    </row>
    <row r="772" spans="1:4" x14ac:dyDescent="0.2">
      <c r="A772" s="1870"/>
      <c r="B772" s="1930"/>
      <c r="C772" s="1870"/>
      <c r="D772" s="1870"/>
    </row>
    <row r="773" spans="1:4" x14ac:dyDescent="0.2">
      <c r="A773" s="1870"/>
      <c r="B773" s="1930"/>
      <c r="C773" s="1870"/>
      <c r="D773" s="1870"/>
    </row>
    <row r="774" spans="1:4" x14ac:dyDescent="0.2">
      <c r="A774" s="1870"/>
      <c r="B774" s="1930"/>
      <c r="C774" s="1870"/>
      <c r="D774" s="1870"/>
    </row>
    <row r="775" spans="1:4" x14ac:dyDescent="0.2">
      <c r="A775" s="1870"/>
      <c r="B775" s="1930"/>
      <c r="C775" s="1870"/>
      <c r="D775" s="1870"/>
    </row>
    <row r="776" spans="1:4" x14ac:dyDescent="0.2">
      <c r="A776" s="1870"/>
      <c r="B776" s="1930"/>
      <c r="C776" s="1870"/>
      <c r="D776" s="1870"/>
    </row>
    <row r="777" spans="1:4" x14ac:dyDescent="0.2">
      <c r="A777" s="1870"/>
      <c r="B777" s="1930"/>
      <c r="C777" s="1870"/>
      <c r="D777" s="1870"/>
    </row>
    <row r="778" spans="1:4" x14ac:dyDescent="0.2">
      <c r="A778" s="1870"/>
      <c r="B778" s="1930"/>
      <c r="C778" s="1870"/>
      <c r="D778" s="1870"/>
    </row>
    <row r="779" spans="1:4" x14ac:dyDescent="0.2">
      <c r="A779" s="1870"/>
      <c r="B779" s="1930"/>
      <c r="C779" s="1870"/>
      <c r="D779" s="1870"/>
    </row>
    <row r="780" spans="1:4" x14ac:dyDescent="0.2">
      <c r="A780" s="1870"/>
      <c r="B780" s="1930"/>
      <c r="C780" s="1870"/>
      <c r="D780" s="1870"/>
    </row>
    <row r="781" spans="1:4" x14ac:dyDescent="0.2">
      <c r="A781" s="1870"/>
      <c r="B781" s="1930"/>
      <c r="C781" s="1870"/>
      <c r="D781" s="1870"/>
    </row>
    <row r="782" spans="1:4" x14ac:dyDescent="0.2">
      <c r="A782" s="1870"/>
      <c r="B782" s="1930"/>
      <c r="C782" s="1870"/>
      <c r="D782" s="1870"/>
    </row>
    <row r="783" spans="1:4" x14ac:dyDescent="0.2">
      <c r="A783" s="1870"/>
      <c r="B783" s="1930"/>
      <c r="C783" s="1870"/>
      <c r="D783" s="1870"/>
    </row>
    <row r="784" spans="1:4" x14ac:dyDescent="0.2">
      <c r="A784" s="1870"/>
      <c r="B784" s="1930"/>
      <c r="C784" s="1870"/>
      <c r="D784" s="1870"/>
    </row>
    <row r="785" spans="1:4" x14ac:dyDescent="0.2">
      <c r="A785" s="1870"/>
      <c r="B785" s="1930"/>
      <c r="C785" s="1870"/>
      <c r="D785" s="1870"/>
    </row>
    <row r="786" spans="1:4" x14ac:dyDescent="0.2">
      <c r="A786" s="1870"/>
      <c r="B786" s="1930"/>
      <c r="C786" s="1870"/>
      <c r="D786" s="1870"/>
    </row>
    <row r="787" spans="1:4" x14ac:dyDescent="0.2">
      <c r="A787" s="1870"/>
      <c r="B787" s="1930"/>
      <c r="C787" s="1870"/>
      <c r="D787" s="1870"/>
    </row>
    <row r="788" spans="1:4" x14ac:dyDescent="0.2">
      <c r="A788" s="1870"/>
      <c r="B788" s="1930"/>
      <c r="C788" s="1870"/>
      <c r="D788" s="1870"/>
    </row>
    <row r="789" spans="1:4" x14ac:dyDescent="0.2">
      <c r="A789" s="1870"/>
      <c r="B789" s="1930"/>
      <c r="C789" s="1870"/>
      <c r="D789" s="1870"/>
    </row>
    <row r="790" spans="1:4" x14ac:dyDescent="0.2">
      <c r="A790" s="1870"/>
      <c r="B790" s="1930"/>
      <c r="C790" s="1870"/>
      <c r="D790" s="1870"/>
    </row>
    <row r="791" spans="1:4" x14ac:dyDescent="0.2">
      <c r="A791" s="1870"/>
      <c r="B791" s="1930"/>
      <c r="C791" s="1870"/>
      <c r="D791" s="1870"/>
    </row>
    <row r="792" spans="1:4" x14ac:dyDescent="0.2">
      <c r="A792" s="1870"/>
      <c r="B792" s="1930"/>
      <c r="C792" s="1870"/>
      <c r="D792" s="1870"/>
    </row>
    <row r="793" spans="1:4" x14ac:dyDescent="0.2">
      <c r="A793" s="1870"/>
      <c r="B793" s="1930"/>
      <c r="C793" s="1870"/>
      <c r="D793" s="1870"/>
    </row>
    <row r="794" spans="1:4" x14ac:dyDescent="0.2">
      <c r="A794" s="1870"/>
      <c r="B794" s="1930"/>
      <c r="C794" s="1870"/>
      <c r="D794" s="1870"/>
    </row>
    <row r="795" spans="1:4" x14ac:dyDescent="0.2">
      <c r="A795" s="1870"/>
      <c r="B795" s="1930"/>
      <c r="C795" s="1870"/>
      <c r="D795" s="1870"/>
    </row>
    <row r="796" spans="1:4" x14ac:dyDescent="0.2">
      <c r="A796" s="1870"/>
      <c r="B796" s="1930"/>
      <c r="C796" s="1870"/>
      <c r="D796" s="1870"/>
    </row>
    <row r="797" spans="1:4" x14ac:dyDescent="0.2">
      <c r="A797" s="1870"/>
      <c r="B797" s="1930"/>
      <c r="C797" s="1870"/>
      <c r="D797" s="1870"/>
    </row>
    <row r="798" spans="1:4" x14ac:dyDescent="0.2">
      <c r="A798" s="1870"/>
      <c r="B798" s="1930"/>
      <c r="C798" s="1870"/>
      <c r="D798" s="1870"/>
    </row>
    <row r="799" spans="1:4" x14ac:dyDescent="0.2">
      <c r="A799" s="1870"/>
      <c r="B799" s="1930"/>
      <c r="C799" s="1870"/>
      <c r="D799" s="1870"/>
    </row>
    <row r="800" spans="1:4" x14ac:dyDescent="0.2">
      <c r="A800" s="1870"/>
      <c r="B800" s="1930"/>
      <c r="C800" s="1870"/>
      <c r="D800" s="1870"/>
    </row>
    <row r="801" spans="1:4" x14ac:dyDescent="0.2">
      <c r="A801" s="1870"/>
      <c r="B801" s="1930"/>
      <c r="C801" s="1870"/>
      <c r="D801" s="1870"/>
    </row>
    <row r="802" spans="1:4" x14ac:dyDescent="0.2">
      <c r="A802" s="1870"/>
      <c r="B802" s="1930"/>
      <c r="C802" s="1870"/>
      <c r="D802" s="1870"/>
    </row>
    <row r="803" spans="1:4" x14ac:dyDescent="0.2">
      <c r="A803" s="1870"/>
      <c r="B803" s="1930"/>
      <c r="C803" s="1870"/>
      <c r="D803" s="1870"/>
    </row>
    <row r="804" spans="1:4" x14ac:dyDescent="0.2">
      <c r="A804" s="1870"/>
      <c r="B804" s="1930"/>
      <c r="C804" s="1870"/>
      <c r="D804" s="1870"/>
    </row>
    <row r="805" spans="1:4" x14ac:dyDescent="0.2">
      <c r="A805" s="1870"/>
      <c r="B805" s="1930"/>
      <c r="C805" s="1870"/>
      <c r="D805" s="1870"/>
    </row>
    <row r="806" spans="1:4" x14ac:dyDescent="0.2">
      <c r="A806" s="1870"/>
      <c r="B806" s="1930"/>
      <c r="C806" s="1870"/>
      <c r="D806" s="1870"/>
    </row>
    <row r="807" spans="1:4" x14ac:dyDescent="0.2">
      <c r="A807" s="1870"/>
      <c r="B807" s="1930"/>
      <c r="C807" s="1870"/>
      <c r="D807" s="1870"/>
    </row>
    <row r="808" spans="1:4" x14ac:dyDescent="0.2">
      <c r="A808" s="1870"/>
      <c r="B808" s="1930"/>
      <c r="C808" s="1870"/>
      <c r="D808" s="1870"/>
    </row>
    <row r="809" spans="1:4" x14ac:dyDescent="0.2">
      <c r="A809" s="1870"/>
      <c r="B809" s="1930"/>
      <c r="C809" s="1870"/>
      <c r="D809" s="1870"/>
    </row>
    <row r="810" spans="1:4" x14ac:dyDescent="0.2">
      <c r="A810" s="1870"/>
      <c r="B810" s="1930"/>
      <c r="C810" s="1870"/>
      <c r="D810" s="1870"/>
    </row>
    <row r="811" spans="1:4" x14ac:dyDescent="0.2">
      <c r="A811" s="1870"/>
      <c r="B811" s="1930"/>
      <c r="C811" s="1870"/>
      <c r="D811" s="1870"/>
    </row>
    <row r="812" spans="1:4" x14ac:dyDescent="0.2">
      <c r="A812" s="1870"/>
      <c r="B812" s="1930"/>
      <c r="C812" s="1870"/>
      <c r="D812" s="1870"/>
    </row>
    <row r="813" spans="1:4" x14ac:dyDescent="0.2">
      <c r="A813" s="1870"/>
      <c r="B813" s="1930"/>
      <c r="C813" s="1870"/>
      <c r="D813" s="1870"/>
    </row>
    <row r="814" spans="1:4" x14ac:dyDescent="0.2">
      <c r="A814" s="1870"/>
      <c r="B814" s="1930"/>
      <c r="C814" s="1870"/>
      <c r="D814" s="1870"/>
    </row>
    <row r="815" spans="1:4" x14ac:dyDescent="0.2">
      <c r="A815" s="1870"/>
      <c r="B815" s="1930"/>
      <c r="C815" s="1870"/>
      <c r="D815" s="1870"/>
    </row>
    <row r="816" spans="1:4" x14ac:dyDescent="0.2">
      <c r="A816" s="1870"/>
      <c r="B816" s="1930"/>
      <c r="C816" s="1870"/>
      <c r="D816" s="1870"/>
    </row>
    <row r="817" spans="1:4" x14ac:dyDescent="0.2">
      <c r="A817" s="1870"/>
      <c r="B817" s="1930"/>
      <c r="C817" s="1870"/>
      <c r="D817" s="1870"/>
    </row>
    <row r="818" spans="1:4" x14ac:dyDescent="0.2">
      <c r="A818" s="1870"/>
      <c r="B818" s="1930"/>
      <c r="C818" s="1870"/>
      <c r="D818" s="1870"/>
    </row>
    <row r="819" spans="1:4" x14ac:dyDescent="0.2">
      <c r="A819" s="1870"/>
      <c r="B819" s="1930"/>
      <c r="C819" s="1870"/>
      <c r="D819" s="1870"/>
    </row>
    <row r="820" spans="1:4" x14ac:dyDescent="0.2">
      <c r="A820" s="1870"/>
      <c r="B820" s="1930"/>
      <c r="C820" s="1870"/>
      <c r="D820" s="1870"/>
    </row>
    <row r="821" spans="1:4" x14ac:dyDescent="0.2">
      <c r="A821" s="1870"/>
      <c r="B821" s="1930"/>
      <c r="C821" s="1870"/>
      <c r="D821" s="1870"/>
    </row>
    <row r="822" spans="1:4" x14ac:dyDescent="0.2">
      <c r="A822" s="1870"/>
      <c r="B822" s="1930"/>
      <c r="C822" s="1870"/>
      <c r="D822" s="1870"/>
    </row>
    <row r="823" spans="1:4" x14ac:dyDescent="0.2">
      <c r="A823" s="1870"/>
      <c r="B823" s="1930"/>
      <c r="C823" s="1870"/>
      <c r="D823" s="1870"/>
    </row>
    <row r="824" spans="1:4" x14ac:dyDescent="0.2">
      <c r="A824" s="1870"/>
      <c r="B824" s="1930"/>
      <c r="C824" s="1870"/>
      <c r="D824" s="1870"/>
    </row>
    <row r="825" spans="1:4" x14ac:dyDescent="0.2">
      <c r="A825" s="1870"/>
      <c r="B825" s="1930"/>
      <c r="C825" s="1870"/>
      <c r="D825" s="1870"/>
    </row>
    <row r="826" spans="1:4" x14ac:dyDescent="0.2">
      <c r="A826" s="1870"/>
      <c r="B826" s="1930"/>
      <c r="C826" s="1870"/>
      <c r="D826" s="1870"/>
    </row>
    <row r="827" spans="1:4" x14ac:dyDescent="0.2">
      <c r="A827" s="1870"/>
      <c r="B827" s="1930"/>
      <c r="C827" s="1870"/>
      <c r="D827" s="1870"/>
    </row>
    <row r="828" spans="1:4" x14ac:dyDescent="0.2">
      <c r="A828" s="1870"/>
      <c r="B828" s="1930"/>
      <c r="C828" s="1870"/>
      <c r="D828" s="1870"/>
    </row>
    <row r="829" spans="1:4" x14ac:dyDescent="0.2">
      <c r="A829" s="1870"/>
      <c r="B829" s="1930"/>
      <c r="C829" s="1870"/>
      <c r="D829" s="1870"/>
    </row>
    <row r="830" spans="1:4" x14ac:dyDescent="0.2">
      <c r="A830" s="1870"/>
      <c r="B830" s="1930"/>
      <c r="C830" s="1870"/>
      <c r="D830" s="1870"/>
    </row>
    <row r="831" spans="1:4" x14ac:dyDescent="0.2">
      <c r="A831" s="1870"/>
      <c r="B831" s="1930"/>
      <c r="C831" s="1870"/>
      <c r="D831" s="1870"/>
    </row>
    <row r="832" spans="1:4" x14ac:dyDescent="0.2">
      <c r="A832" s="1870"/>
      <c r="B832" s="1930"/>
      <c r="C832" s="1870"/>
      <c r="D832" s="1870"/>
    </row>
    <row r="833" spans="1:4" x14ac:dyDescent="0.2">
      <c r="A833" s="1870"/>
      <c r="B833" s="1930"/>
      <c r="C833" s="1870"/>
      <c r="D833" s="1870"/>
    </row>
    <row r="834" spans="1:4" x14ac:dyDescent="0.2">
      <c r="A834" s="1870"/>
      <c r="B834" s="1930"/>
      <c r="C834" s="1870"/>
      <c r="D834" s="1870"/>
    </row>
    <row r="835" spans="1:4" x14ac:dyDescent="0.2">
      <c r="A835" s="1870"/>
      <c r="B835" s="1930"/>
      <c r="C835" s="1870"/>
      <c r="D835" s="1870"/>
    </row>
    <row r="836" spans="1:4" x14ac:dyDescent="0.2">
      <c r="A836" s="1870"/>
      <c r="B836" s="1930"/>
      <c r="C836" s="1870"/>
      <c r="D836" s="1870"/>
    </row>
    <row r="837" spans="1:4" x14ac:dyDescent="0.2">
      <c r="A837" s="1870"/>
      <c r="B837" s="1930"/>
      <c r="C837" s="1870"/>
      <c r="D837" s="1870"/>
    </row>
    <row r="838" spans="1:4" x14ac:dyDescent="0.2">
      <c r="A838" s="1870"/>
      <c r="B838" s="1930"/>
      <c r="C838" s="1870"/>
      <c r="D838" s="1870"/>
    </row>
    <row r="839" spans="1:4" x14ac:dyDescent="0.2">
      <c r="A839" s="1870"/>
      <c r="B839" s="1930"/>
      <c r="C839" s="1870"/>
      <c r="D839" s="1870"/>
    </row>
    <row r="840" spans="1:4" x14ac:dyDescent="0.2">
      <c r="A840" s="1870"/>
      <c r="B840" s="1930"/>
      <c r="C840" s="1870"/>
      <c r="D840" s="1870"/>
    </row>
    <row r="841" spans="1:4" x14ac:dyDescent="0.2">
      <c r="A841" s="1870"/>
      <c r="B841" s="1930"/>
      <c r="C841" s="1870"/>
      <c r="D841" s="1870"/>
    </row>
    <row r="842" spans="1:4" x14ac:dyDescent="0.2">
      <c r="A842" s="1870"/>
      <c r="B842" s="1930"/>
      <c r="C842" s="1870"/>
      <c r="D842" s="1870"/>
    </row>
    <row r="843" spans="1:4" x14ac:dyDescent="0.2">
      <c r="A843" s="1870"/>
      <c r="B843" s="1930"/>
      <c r="C843" s="1870"/>
      <c r="D843" s="1870"/>
    </row>
    <row r="844" spans="1:4" x14ac:dyDescent="0.2">
      <c r="A844" s="1870"/>
      <c r="B844" s="1930"/>
      <c r="C844" s="1870"/>
      <c r="D844" s="1870"/>
    </row>
    <row r="845" spans="1:4" x14ac:dyDescent="0.2">
      <c r="A845" s="1870"/>
      <c r="B845" s="1930"/>
      <c r="C845" s="1870"/>
      <c r="D845" s="1870"/>
    </row>
    <row r="846" spans="1:4" x14ac:dyDescent="0.2">
      <c r="A846" s="1870"/>
      <c r="B846" s="1930"/>
      <c r="C846" s="1870"/>
      <c r="D846" s="1870"/>
    </row>
    <row r="847" spans="1:4" x14ac:dyDescent="0.2">
      <c r="A847" s="1870"/>
      <c r="B847" s="1930"/>
      <c r="C847" s="1870"/>
      <c r="D847" s="1870"/>
    </row>
    <row r="848" spans="1:4" x14ac:dyDescent="0.2">
      <c r="A848" s="1870"/>
      <c r="B848" s="1930"/>
      <c r="C848" s="1870"/>
      <c r="D848" s="1870"/>
    </row>
    <row r="849" spans="1:4" x14ac:dyDescent="0.2">
      <c r="A849" s="1870"/>
      <c r="B849" s="1930"/>
      <c r="C849" s="1870"/>
      <c r="D849" s="1870"/>
    </row>
    <row r="850" spans="1:4" x14ac:dyDescent="0.2">
      <c r="A850" s="1870"/>
      <c r="B850" s="1930"/>
      <c r="C850" s="1870"/>
      <c r="D850" s="1870"/>
    </row>
    <row r="851" spans="1:4" x14ac:dyDescent="0.2">
      <c r="A851" s="1870"/>
      <c r="B851" s="1930"/>
      <c r="C851" s="1870"/>
      <c r="D851" s="1870"/>
    </row>
    <row r="852" spans="1:4" x14ac:dyDescent="0.2">
      <c r="A852" s="1870"/>
      <c r="B852" s="1930"/>
      <c r="C852" s="1870"/>
      <c r="D852" s="1870"/>
    </row>
    <row r="853" spans="1:4" x14ac:dyDescent="0.2">
      <c r="A853" s="1870"/>
      <c r="B853" s="1930"/>
      <c r="C853" s="1870"/>
      <c r="D853" s="1870"/>
    </row>
    <row r="854" spans="1:4" x14ac:dyDescent="0.2">
      <c r="A854" s="1870"/>
      <c r="B854" s="1930"/>
      <c r="C854" s="1870"/>
      <c r="D854" s="1870"/>
    </row>
    <row r="855" spans="1:4" x14ac:dyDescent="0.2">
      <c r="A855" s="1870"/>
      <c r="B855" s="1930"/>
      <c r="C855" s="1870"/>
      <c r="D855" s="1870"/>
    </row>
    <row r="856" spans="1:4" x14ac:dyDescent="0.2">
      <c r="A856" s="1870"/>
      <c r="B856" s="1930"/>
      <c r="C856" s="1870"/>
      <c r="D856" s="1870"/>
    </row>
    <row r="857" spans="1:4" x14ac:dyDescent="0.2">
      <c r="A857" s="1870"/>
      <c r="B857" s="1930"/>
      <c r="C857" s="1870"/>
      <c r="D857" s="1870"/>
    </row>
    <row r="858" spans="1:4" x14ac:dyDescent="0.2">
      <c r="A858" s="1870"/>
      <c r="B858" s="1930"/>
      <c r="C858" s="1870"/>
      <c r="D858" s="1870"/>
    </row>
    <row r="859" spans="1:4" x14ac:dyDescent="0.2">
      <c r="A859" s="1870"/>
      <c r="B859" s="1930"/>
      <c r="C859" s="1870"/>
      <c r="D859" s="1870"/>
    </row>
    <row r="860" spans="1:4" x14ac:dyDescent="0.2">
      <c r="A860" s="1870"/>
      <c r="B860" s="1930"/>
      <c r="C860" s="1870"/>
      <c r="D860" s="1870"/>
    </row>
    <row r="861" spans="1:4" x14ac:dyDescent="0.2">
      <c r="A861" s="1870"/>
      <c r="B861" s="1930"/>
      <c r="C861" s="1870"/>
      <c r="D861" s="1870"/>
    </row>
    <row r="862" spans="1:4" x14ac:dyDescent="0.2">
      <c r="A862" s="1870"/>
      <c r="B862" s="1930"/>
      <c r="C862" s="1870"/>
      <c r="D862" s="1870"/>
    </row>
    <row r="863" spans="1:4" x14ac:dyDescent="0.2">
      <c r="A863" s="1870"/>
      <c r="B863" s="1930"/>
      <c r="C863" s="1870"/>
      <c r="D863" s="1870"/>
    </row>
    <row r="864" spans="1:4" x14ac:dyDescent="0.2">
      <c r="A864" s="1870"/>
      <c r="B864" s="1930"/>
      <c r="C864" s="1870"/>
      <c r="D864" s="1870"/>
    </row>
    <row r="865" spans="1:4" x14ac:dyDescent="0.2">
      <c r="A865" s="1870"/>
      <c r="B865" s="1930"/>
      <c r="C865" s="1870"/>
      <c r="D865" s="1870"/>
    </row>
    <row r="866" spans="1:4" x14ac:dyDescent="0.2">
      <c r="A866" s="1870"/>
      <c r="B866" s="1930"/>
      <c r="C866" s="1870"/>
      <c r="D866" s="1870"/>
    </row>
    <row r="867" spans="1:4" x14ac:dyDescent="0.2">
      <c r="A867" s="1870"/>
      <c r="B867" s="1930"/>
      <c r="C867" s="1870"/>
      <c r="D867" s="1870"/>
    </row>
    <row r="868" spans="1:4" x14ac:dyDescent="0.2">
      <c r="A868" s="1870"/>
      <c r="B868" s="1930"/>
      <c r="C868" s="1870"/>
      <c r="D868" s="1870"/>
    </row>
    <row r="869" spans="1:4" x14ac:dyDescent="0.2">
      <c r="A869" s="1870"/>
      <c r="B869" s="1930"/>
      <c r="C869" s="1870"/>
      <c r="D869" s="1870"/>
    </row>
    <row r="870" spans="1:4" x14ac:dyDescent="0.2">
      <c r="A870" s="1870"/>
      <c r="B870" s="1930"/>
      <c r="C870" s="1870"/>
      <c r="D870" s="1870"/>
    </row>
    <row r="871" spans="1:4" x14ac:dyDescent="0.2">
      <c r="A871" s="1870"/>
      <c r="B871" s="1930"/>
      <c r="C871" s="1870"/>
      <c r="D871" s="1870"/>
    </row>
    <row r="872" spans="1:4" x14ac:dyDescent="0.2">
      <c r="A872" s="1870"/>
      <c r="B872" s="1930"/>
      <c r="C872" s="1870"/>
      <c r="D872" s="1870"/>
    </row>
    <row r="873" spans="1:4" x14ac:dyDescent="0.2">
      <c r="A873" s="1870"/>
      <c r="B873" s="1930"/>
      <c r="C873" s="1870"/>
      <c r="D873" s="1870"/>
    </row>
    <row r="874" spans="1:4" x14ac:dyDescent="0.2">
      <c r="A874" s="1870"/>
      <c r="B874" s="1930"/>
      <c r="C874" s="1870"/>
      <c r="D874" s="1870"/>
    </row>
    <row r="875" spans="1:4" x14ac:dyDescent="0.2">
      <c r="A875" s="1870"/>
      <c r="B875" s="1930"/>
      <c r="C875" s="1870"/>
      <c r="D875" s="1870"/>
    </row>
    <row r="876" spans="1:4" x14ac:dyDescent="0.2">
      <c r="A876" s="1870"/>
      <c r="B876" s="1930"/>
      <c r="C876" s="1870"/>
      <c r="D876" s="1870"/>
    </row>
    <row r="877" spans="1:4" x14ac:dyDescent="0.2">
      <c r="A877" s="1870"/>
      <c r="B877" s="1930"/>
      <c r="C877" s="1870"/>
      <c r="D877" s="1870"/>
    </row>
    <row r="878" spans="1:4" x14ac:dyDescent="0.2">
      <c r="A878" s="1870"/>
      <c r="B878" s="1930"/>
      <c r="C878" s="1870"/>
      <c r="D878" s="1870"/>
    </row>
    <row r="879" spans="1:4" x14ac:dyDescent="0.2">
      <c r="A879" s="1870"/>
      <c r="B879" s="1930"/>
      <c r="C879" s="1870"/>
      <c r="D879" s="1870"/>
    </row>
    <row r="880" spans="1:4" x14ac:dyDescent="0.2">
      <c r="A880" s="1870"/>
      <c r="B880" s="1930"/>
      <c r="C880" s="1870"/>
      <c r="D880" s="1870"/>
    </row>
    <row r="881" spans="1:4" x14ac:dyDescent="0.2">
      <c r="A881" s="1870"/>
      <c r="B881" s="1930"/>
      <c r="C881" s="1870"/>
      <c r="D881" s="1870"/>
    </row>
    <row r="882" spans="1:4" x14ac:dyDescent="0.2">
      <c r="A882" s="1870"/>
      <c r="B882" s="1930"/>
      <c r="C882" s="1870"/>
      <c r="D882" s="1870"/>
    </row>
    <row r="883" spans="1:4" x14ac:dyDescent="0.2">
      <c r="A883" s="1870"/>
      <c r="B883" s="1930"/>
      <c r="C883" s="1870"/>
      <c r="D883" s="1870"/>
    </row>
    <row r="884" spans="1:4" x14ac:dyDescent="0.2">
      <c r="A884" s="1870"/>
      <c r="B884" s="1930"/>
      <c r="C884" s="1870"/>
      <c r="D884" s="1870"/>
    </row>
    <row r="885" spans="1:4" x14ac:dyDescent="0.2">
      <c r="A885" s="1870"/>
      <c r="B885" s="1930"/>
      <c r="C885" s="1870"/>
      <c r="D885" s="1870"/>
    </row>
    <row r="886" spans="1:4" x14ac:dyDescent="0.2">
      <c r="A886" s="1870"/>
      <c r="B886" s="1930"/>
      <c r="C886" s="1870"/>
      <c r="D886" s="1870"/>
    </row>
    <row r="887" spans="1:4" x14ac:dyDescent="0.2">
      <c r="A887" s="1870"/>
      <c r="B887" s="1930"/>
      <c r="C887" s="1870"/>
      <c r="D887" s="1870"/>
    </row>
    <row r="888" spans="1:4" x14ac:dyDescent="0.2">
      <c r="A888" s="1870"/>
      <c r="B888" s="1930"/>
      <c r="C888" s="1870"/>
      <c r="D888" s="1870"/>
    </row>
    <row r="889" spans="1:4" x14ac:dyDescent="0.2">
      <c r="A889" s="1870"/>
      <c r="B889" s="1930"/>
      <c r="C889" s="1870"/>
      <c r="D889" s="1870"/>
    </row>
    <row r="890" spans="1:4" x14ac:dyDescent="0.2">
      <c r="A890" s="1870"/>
      <c r="B890" s="1930"/>
      <c r="C890" s="1870"/>
      <c r="D890" s="1870"/>
    </row>
    <row r="891" spans="1:4" x14ac:dyDescent="0.2">
      <c r="A891" s="1870"/>
      <c r="B891" s="1930"/>
      <c r="C891" s="1870"/>
      <c r="D891" s="1870"/>
    </row>
    <row r="892" spans="1:4" x14ac:dyDescent="0.2">
      <c r="A892" s="1870"/>
      <c r="B892" s="1930"/>
      <c r="C892" s="1870"/>
      <c r="D892" s="1870"/>
    </row>
    <row r="893" spans="1:4" x14ac:dyDescent="0.2">
      <c r="A893" s="1870"/>
      <c r="B893" s="1930"/>
      <c r="C893" s="1870"/>
      <c r="D893" s="1870"/>
    </row>
    <row r="894" spans="1:4" x14ac:dyDescent="0.2">
      <c r="A894" s="1870"/>
      <c r="B894" s="1930"/>
      <c r="C894" s="1870"/>
      <c r="D894" s="1870"/>
    </row>
    <row r="895" spans="1:4" x14ac:dyDescent="0.2">
      <c r="A895" s="1870"/>
      <c r="B895" s="1930"/>
      <c r="C895" s="1870"/>
      <c r="D895" s="1870"/>
    </row>
    <row r="896" spans="1:4" x14ac:dyDescent="0.2">
      <c r="A896" s="1870"/>
      <c r="B896" s="1930"/>
      <c r="C896" s="1870"/>
      <c r="D896" s="1870"/>
    </row>
    <row r="897" spans="1:4" x14ac:dyDescent="0.2">
      <c r="A897" s="1870"/>
      <c r="B897" s="1930"/>
      <c r="C897" s="1870"/>
      <c r="D897" s="1870"/>
    </row>
    <row r="898" spans="1:4" x14ac:dyDescent="0.2">
      <c r="A898" s="1870"/>
      <c r="B898" s="1930"/>
      <c r="C898" s="1870"/>
      <c r="D898" s="1870"/>
    </row>
    <row r="899" spans="1:4" x14ac:dyDescent="0.2">
      <c r="A899" s="1870"/>
      <c r="B899" s="1930"/>
      <c r="C899" s="1870"/>
      <c r="D899" s="1870"/>
    </row>
    <row r="900" spans="1:4" x14ac:dyDescent="0.2">
      <c r="A900" s="1870"/>
      <c r="B900" s="1930"/>
      <c r="C900" s="1870"/>
      <c r="D900" s="1870"/>
    </row>
    <row r="901" spans="1:4" x14ac:dyDescent="0.2">
      <c r="A901" s="1870"/>
      <c r="B901" s="1930"/>
      <c r="C901" s="1870"/>
      <c r="D901" s="1870"/>
    </row>
    <row r="902" spans="1:4" x14ac:dyDescent="0.2">
      <c r="A902" s="1870"/>
      <c r="B902" s="1930"/>
      <c r="C902" s="1870"/>
      <c r="D902" s="1870"/>
    </row>
    <row r="903" spans="1:4" x14ac:dyDescent="0.2">
      <c r="A903" s="1870"/>
      <c r="B903" s="1930"/>
      <c r="C903" s="1870"/>
      <c r="D903" s="1870"/>
    </row>
    <row r="904" spans="1:4" x14ac:dyDescent="0.2">
      <c r="A904" s="1870"/>
      <c r="B904" s="1930"/>
      <c r="C904" s="1870"/>
      <c r="D904" s="1870"/>
    </row>
    <row r="905" spans="1:4" x14ac:dyDescent="0.2">
      <c r="A905" s="1870"/>
      <c r="B905" s="1930"/>
      <c r="C905" s="1870"/>
      <c r="D905" s="1870"/>
    </row>
    <row r="906" spans="1:4" x14ac:dyDescent="0.2">
      <c r="A906" s="1870"/>
      <c r="B906" s="1930"/>
      <c r="C906" s="1870"/>
      <c r="D906" s="1870"/>
    </row>
    <row r="907" spans="1:4" x14ac:dyDescent="0.2">
      <c r="A907" s="1870"/>
      <c r="B907" s="1930"/>
      <c r="C907" s="1870"/>
      <c r="D907" s="1870"/>
    </row>
    <row r="908" spans="1:4" x14ac:dyDescent="0.2">
      <c r="A908" s="1870"/>
      <c r="B908" s="1930"/>
      <c r="C908" s="1870"/>
      <c r="D908" s="1870"/>
    </row>
    <row r="909" spans="1:4" x14ac:dyDescent="0.2">
      <c r="A909" s="1870"/>
      <c r="B909" s="1930"/>
      <c r="C909" s="1870"/>
      <c r="D909" s="1870"/>
    </row>
    <row r="910" spans="1:4" x14ac:dyDescent="0.2">
      <c r="A910" s="1870"/>
      <c r="B910" s="1930"/>
      <c r="C910" s="1870"/>
      <c r="D910" s="1870"/>
    </row>
    <row r="911" spans="1:4" x14ac:dyDescent="0.2">
      <c r="A911" s="1870"/>
      <c r="B911" s="1930"/>
      <c r="C911" s="1870"/>
      <c r="D911" s="1870"/>
    </row>
    <row r="912" spans="1:4" x14ac:dyDescent="0.2">
      <c r="A912" s="1870"/>
      <c r="B912" s="1930"/>
      <c r="C912" s="1870"/>
      <c r="D912" s="1870"/>
    </row>
    <row r="913" spans="1:4" x14ac:dyDescent="0.2">
      <c r="A913" s="1870"/>
      <c r="B913" s="1930"/>
      <c r="C913" s="1870"/>
      <c r="D913" s="1870"/>
    </row>
    <row r="914" spans="1:4" x14ac:dyDescent="0.2">
      <c r="A914" s="1870"/>
      <c r="B914" s="1930"/>
      <c r="C914" s="1870"/>
      <c r="D914" s="1870"/>
    </row>
    <row r="915" spans="1:4" x14ac:dyDescent="0.2">
      <c r="A915" s="1870"/>
      <c r="B915" s="1930"/>
      <c r="C915" s="1870"/>
      <c r="D915" s="1870"/>
    </row>
    <row r="916" spans="1:4" x14ac:dyDescent="0.2">
      <c r="A916" s="1870"/>
      <c r="B916" s="1930"/>
      <c r="C916" s="1870"/>
      <c r="D916" s="1870"/>
    </row>
    <row r="917" spans="1:4" x14ac:dyDescent="0.2">
      <c r="A917" s="1870"/>
      <c r="B917" s="1930"/>
      <c r="C917" s="1870"/>
      <c r="D917" s="1870"/>
    </row>
    <row r="918" spans="1:4" x14ac:dyDescent="0.2">
      <c r="A918" s="1870"/>
      <c r="B918" s="1930"/>
      <c r="C918" s="1870"/>
      <c r="D918" s="1870"/>
    </row>
    <row r="919" spans="1:4" x14ac:dyDescent="0.2">
      <c r="A919" s="1870"/>
      <c r="B919" s="1930"/>
      <c r="C919" s="1870"/>
      <c r="D919" s="1870"/>
    </row>
    <row r="920" spans="1:4" x14ac:dyDescent="0.2">
      <c r="A920" s="1870"/>
      <c r="B920" s="1930"/>
      <c r="C920" s="1870"/>
      <c r="D920" s="1870"/>
    </row>
    <row r="921" spans="1:4" x14ac:dyDescent="0.2">
      <c r="A921" s="1870"/>
      <c r="B921" s="1930"/>
      <c r="C921" s="1870"/>
      <c r="D921" s="1870"/>
    </row>
    <row r="922" spans="1:4" x14ac:dyDescent="0.2">
      <c r="A922" s="1870"/>
      <c r="B922" s="1930"/>
      <c r="C922" s="1870"/>
      <c r="D922" s="1870"/>
    </row>
    <row r="923" spans="1:4" x14ac:dyDescent="0.2">
      <c r="A923" s="1870"/>
      <c r="B923" s="1930"/>
      <c r="C923" s="1870"/>
      <c r="D923" s="1870"/>
    </row>
    <row r="924" spans="1:4" x14ac:dyDescent="0.2">
      <c r="A924" s="1870"/>
      <c r="B924" s="1930"/>
      <c r="C924" s="1870"/>
      <c r="D924" s="1870"/>
    </row>
    <row r="925" spans="1:4" x14ac:dyDescent="0.2">
      <c r="A925" s="1870"/>
      <c r="B925" s="1930"/>
      <c r="C925" s="1870"/>
      <c r="D925" s="1870"/>
    </row>
    <row r="926" spans="1:4" x14ac:dyDescent="0.2">
      <c r="A926" s="1870"/>
      <c r="B926" s="1930"/>
      <c r="C926" s="1870"/>
      <c r="D926" s="1870"/>
    </row>
    <row r="927" spans="1:4" x14ac:dyDescent="0.2">
      <c r="A927" s="1870"/>
      <c r="B927" s="1930"/>
      <c r="C927" s="1870"/>
      <c r="D927" s="1870"/>
    </row>
    <row r="928" spans="1:4" x14ac:dyDescent="0.2">
      <c r="A928" s="1870"/>
      <c r="B928" s="1930"/>
      <c r="C928" s="1870"/>
      <c r="D928" s="1870"/>
    </row>
    <row r="929" spans="1:4" x14ac:dyDescent="0.2">
      <c r="A929" s="1870"/>
      <c r="B929" s="1930"/>
      <c r="C929" s="1870"/>
      <c r="D929" s="1870"/>
    </row>
    <row r="930" spans="1:4" x14ac:dyDescent="0.2">
      <c r="A930" s="1870"/>
      <c r="B930" s="1930"/>
      <c r="C930" s="1870"/>
      <c r="D930" s="1870"/>
    </row>
    <row r="931" spans="1:4" x14ac:dyDescent="0.2">
      <c r="A931" s="1870"/>
      <c r="B931" s="1930"/>
      <c r="C931" s="1870"/>
      <c r="D931" s="1870"/>
    </row>
    <row r="932" spans="1:4" x14ac:dyDescent="0.2">
      <c r="A932" s="1870"/>
      <c r="B932" s="1930"/>
      <c r="C932" s="1870"/>
      <c r="D932" s="1870"/>
    </row>
    <row r="933" spans="1:4" x14ac:dyDescent="0.2">
      <c r="A933" s="1870"/>
      <c r="B933" s="1930"/>
      <c r="C933" s="1870"/>
      <c r="D933" s="1870"/>
    </row>
    <row r="934" spans="1:4" x14ac:dyDescent="0.2">
      <c r="A934" s="1870"/>
      <c r="B934" s="1930"/>
      <c r="C934" s="1870"/>
      <c r="D934" s="1870"/>
    </row>
    <row r="935" spans="1:4" x14ac:dyDescent="0.2">
      <c r="A935" s="1870"/>
      <c r="B935" s="1930"/>
      <c r="C935" s="1870"/>
      <c r="D935" s="1870"/>
    </row>
    <row r="936" spans="1:4" x14ac:dyDescent="0.2">
      <c r="A936" s="1870"/>
      <c r="B936" s="1930"/>
      <c r="C936" s="1870"/>
      <c r="D936" s="1870"/>
    </row>
    <row r="937" spans="1:4" x14ac:dyDescent="0.2">
      <c r="A937" s="1870"/>
      <c r="B937" s="1930"/>
      <c r="C937" s="1870"/>
      <c r="D937" s="1870"/>
    </row>
    <row r="938" spans="1:4" x14ac:dyDescent="0.2">
      <c r="A938" s="1870"/>
      <c r="B938" s="1930"/>
      <c r="C938" s="1870"/>
      <c r="D938" s="1870"/>
    </row>
    <row r="939" spans="1:4" x14ac:dyDescent="0.2">
      <c r="A939" s="1870"/>
      <c r="B939" s="1930"/>
      <c r="C939" s="1870"/>
      <c r="D939" s="1870"/>
    </row>
    <row r="940" spans="1:4" x14ac:dyDescent="0.2">
      <c r="A940" s="1870"/>
      <c r="B940" s="1930"/>
      <c r="C940" s="1870"/>
      <c r="D940" s="1870"/>
    </row>
    <row r="941" spans="1:4" x14ac:dyDescent="0.2">
      <c r="A941" s="1870"/>
      <c r="B941" s="1930"/>
      <c r="C941" s="1870"/>
      <c r="D941" s="1870"/>
    </row>
    <row r="942" spans="1:4" x14ac:dyDescent="0.2">
      <c r="A942" s="1870"/>
      <c r="B942" s="1930"/>
      <c r="C942" s="1870"/>
      <c r="D942" s="1870"/>
    </row>
    <row r="943" spans="1:4" x14ac:dyDescent="0.2">
      <c r="A943" s="1870"/>
      <c r="B943" s="1930"/>
      <c r="C943" s="1870"/>
      <c r="D943" s="1870"/>
    </row>
    <row r="944" spans="1:4" x14ac:dyDescent="0.2">
      <c r="A944" s="1870"/>
      <c r="B944" s="1930"/>
      <c r="C944" s="1870"/>
      <c r="D944" s="1870"/>
    </row>
    <row r="945" spans="1:4" x14ac:dyDescent="0.2">
      <c r="A945" s="1870"/>
      <c r="B945" s="1930"/>
      <c r="C945" s="1870"/>
      <c r="D945" s="1870"/>
    </row>
    <row r="946" spans="1:4" x14ac:dyDescent="0.2">
      <c r="A946" s="1870"/>
      <c r="B946" s="1930"/>
      <c r="C946" s="1870"/>
      <c r="D946" s="1870"/>
    </row>
    <row r="947" spans="1:4" x14ac:dyDescent="0.2">
      <c r="A947" s="1870"/>
      <c r="B947" s="1930"/>
      <c r="C947" s="1870"/>
      <c r="D947" s="1870"/>
    </row>
    <row r="948" spans="1:4" x14ac:dyDescent="0.2">
      <c r="A948" s="1870"/>
      <c r="B948" s="1930"/>
      <c r="C948" s="1870"/>
      <c r="D948" s="1870"/>
    </row>
    <row r="949" spans="1:4" x14ac:dyDescent="0.2">
      <c r="A949" s="1870"/>
      <c r="B949" s="1930"/>
      <c r="C949" s="1870"/>
      <c r="D949" s="1870"/>
    </row>
    <row r="950" spans="1:4" x14ac:dyDescent="0.2">
      <c r="A950" s="1870"/>
      <c r="B950" s="1930"/>
      <c r="C950" s="1870"/>
      <c r="D950" s="1870"/>
    </row>
    <row r="951" spans="1:4" x14ac:dyDescent="0.2">
      <c r="A951" s="1870"/>
      <c r="B951" s="1930"/>
      <c r="C951" s="1870"/>
      <c r="D951" s="1870"/>
    </row>
    <row r="952" spans="1:4" x14ac:dyDescent="0.2">
      <c r="A952" s="1870"/>
      <c r="B952" s="1930"/>
      <c r="C952" s="1870"/>
      <c r="D952" s="1870"/>
    </row>
    <row r="953" spans="1:4" x14ac:dyDescent="0.2">
      <c r="A953" s="1870"/>
      <c r="B953" s="1930"/>
      <c r="C953" s="1870"/>
      <c r="D953" s="1870"/>
    </row>
    <row r="954" spans="1:4" x14ac:dyDescent="0.2">
      <c r="A954" s="1870"/>
      <c r="B954" s="1930"/>
      <c r="C954" s="1870"/>
      <c r="D954" s="1870"/>
    </row>
    <row r="955" spans="1:4" x14ac:dyDescent="0.2">
      <c r="A955" s="1870"/>
      <c r="B955" s="1930"/>
      <c r="C955" s="1870"/>
      <c r="D955" s="1870"/>
    </row>
    <row r="956" spans="1:4" x14ac:dyDescent="0.2">
      <c r="A956" s="1870"/>
      <c r="B956" s="1930"/>
      <c r="C956" s="1870"/>
      <c r="D956" s="1870"/>
    </row>
    <row r="957" spans="1:4" x14ac:dyDescent="0.2">
      <c r="A957" s="1870"/>
      <c r="B957" s="1930"/>
      <c r="C957" s="1870"/>
      <c r="D957" s="1870"/>
    </row>
    <row r="958" spans="1:4" x14ac:dyDescent="0.2">
      <c r="A958" s="1870"/>
      <c r="B958" s="1930"/>
      <c r="C958" s="1870"/>
      <c r="D958" s="1870"/>
    </row>
    <row r="959" spans="1:4" x14ac:dyDescent="0.2">
      <c r="A959" s="1870"/>
      <c r="B959" s="1930"/>
      <c r="C959" s="1870"/>
      <c r="D959" s="1870"/>
    </row>
    <row r="960" spans="1:4" x14ac:dyDescent="0.2">
      <c r="A960" s="1870"/>
      <c r="B960" s="1930"/>
      <c r="C960" s="1870"/>
      <c r="D960" s="1870"/>
    </row>
    <row r="961" spans="1:4" x14ac:dyDescent="0.2">
      <c r="A961" s="1870"/>
      <c r="B961" s="1930"/>
      <c r="C961" s="1870"/>
      <c r="D961" s="1870"/>
    </row>
    <row r="962" spans="1:4" x14ac:dyDescent="0.2">
      <c r="A962" s="1870"/>
      <c r="B962" s="1930"/>
      <c r="C962" s="1870"/>
      <c r="D962" s="1870"/>
    </row>
    <row r="963" spans="1:4" x14ac:dyDescent="0.2">
      <c r="A963" s="1870"/>
      <c r="B963" s="1930"/>
      <c r="C963" s="1870"/>
      <c r="D963" s="1870"/>
    </row>
    <row r="964" spans="1:4" x14ac:dyDescent="0.2">
      <c r="A964" s="1870"/>
      <c r="B964" s="1930"/>
      <c r="C964" s="1870"/>
      <c r="D964" s="1870"/>
    </row>
    <row r="965" spans="1:4" x14ac:dyDescent="0.2">
      <c r="A965" s="1870"/>
      <c r="B965" s="1930"/>
      <c r="C965" s="1870"/>
      <c r="D965" s="1870"/>
    </row>
    <row r="966" spans="1:4" x14ac:dyDescent="0.2">
      <c r="A966" s="1870"/>
      <c r="B966" s="1930"/>
      <c r="C966" s="1870"/>
      <c r="D966" s="1870"/>
    </row>
    <row r="967" spans="1:4" x14ac:dyDescent="0.2">
      <c r="A967" s="1870"/>
      <c r="B967" s="1930"/>
      <c r="C967" s="1870"/>
      <c r="D967" s="1870"/>
    </row>
    <row r="968" spans="1:4" x14ac:dyDescent="0.2">
      <c r="A968" s="1870"/>
      <c r="B968" s="1930"/>
      <c r="C968" s="1870"/>
      <c r="D968" s="1870"/>
    </row>
    <row r="969" spans="1:4" x14ac:dyDescent="0.2">
      <c r="A969" s="1870"/>
      <c r="B969" s="1930"/>
      <c r="C969" s="1870"/>
      <c r="D969" s="1870"/>
    </row>
    <row r="970" spans="1:4" x14ac:dyDescent="0.2">
      <c r="A970" s="1870"/>
      <c r="B970" s="1930"/>
      <c r="C970" s="1870"/>
      <c r="D970" s="1870"/>
    </row>
    <row r="971" spans="1:4" x14ac:dyDescent="0.2">
      <c r="A971" s="1870"/>
      <c r="B971" s="1930"/>
      <c r="C971" s="1870"/>
      <c r="D971" s="1870"/>
    </row>
    <row r="972" spans="1:4" x14ac:dyDescent="0.2">
      <c r="A972" s="1870"/>
      <c r="B972" s="1930"/>
      <c r="C972" s="1870"/>
      <c r="D972" s="1870"/>
    </row>
    <row r="973" spans="1:4" x14ac:dyDescent="0.2">
      <c r="A973" s="1870"/>
      <c r="B973" s="1930"/>
      <c r="C973" s="1870"/>
      <c r="D973" s="1870"/>
    </row>
    <row r="974" spans="1:4" x14ac:dyDescent="0.2">
      <c r="A974" s="1870"/>
      <c r="B974" s="1930"/>
      <c r="C974" s="1870"/>
      <c r="D974" s="1870"/>
    </row>
    <row r="975" spans="1:4" x14ac:dyDescent="0.2">
      <c r="A975" s="1870"/>
      <c r="B975" s="1930"/>
      <c r="C975" s="1870"/>
      <c r="D975" s="1870"/>
    </row>
    <row r="976" spans="1:4" x14ac:dyDescent="0.2">
      <c r="A976" s="1870"/>
      <c r="B976" s="1930"/>
      <c r="C976" s="1870"/>
      <c r="D976" s="1870"/>
    </row>
    <row r="977" spans="1:4" x14ac:dyDescent="0.2">
      <c r="A977" s="1870"/>
      <c r="B977" s="1930"/>
      <c r="C977" s="1870"/>
      <c r="D977" s="1870"/>
    </row>
    <row r="978" spans="1:4" x14ac:dyDescent="0.2">
      <c r="A978" s="1870"/>
      <c r="B978" s="1930"/>
      <c r="C978" s="1870"/>
      <c r="D978" s="1870"/>
    </row>
    <row r="979" spans="1:4" x14ac:dyDescent="0.2">
      <c r="A979" s="1870"/>
      <c r="B979" s="1930"/>
      <c r="C979" s="1870"/>
      <c r="D979" s="1870"/>
    </row>
    <row r="980" spans="1:4" x14ac:dyDescent="0.2">
      <c r="A980" s="1870"/>
      <c r="B980" s="1930"/>
      <c r="C980" s="1870"/>
      <c r="D980" s="1870"/>
    </row>
    <row r="981" spans="1:4" x14ac:dyDescent="0.2">
      <c r="A981" s="1870"/>
      <c r="B981" s="1930"/>
      <c r="C981" s="1870"/>
      <c r="D981" s="1870"/>
    </row>
    <row r="982" spans="1:4" x14ac:dyDescent="0.2">
      <c r="A982" s="1870"/>
      <c r="B982" s="1930"/>
      <c r="C982" s="1870"/>
      <c r="D982" s="1870"/>
    </row>
    <row r="983" spans="1:4" x14ac:dyDescent="0.2">
      <c r="A983" s="1870"/>
      <c r="B983" s="1930"/>
      <c r="C983" s="1870"/>
      <c r="D983" s="1870"/>
    </row>
    <row r="984" spans="1:4" x14ac:dyDescent="0.2">
      <c r="A984" s="1870"/>
      <c r="B984" s="1930"/>
      <c r="C984" s="1870"/>
      <c r="D984" s="1870"/>
    </row>
    <row r="985" spans="1:4" x14ac:dyDescent="0.2">
      <c r="A985" s="1870"/>
      <c r="B985" s="1930"/>
      <c r="C985" s="1870"/>
      <c r="D985" s="1870"/>
    </row>
    <row r="986" spans="1:4" x14ac:dyDescent="0.2">
      <c r="A986" s="1870"/>
      <c r="B986" s="1930"/>
      <c r="C986" s="1870"/>
      <c r="D986" s="1870"/>
    </row>
    <row r="987" spans="1:4" x14ac:dyDescent="0.2">
      <c r="A987" s="1870"/>
      <c r="B987" s="1930"/>
      <c r="C987" s="1870"/>
      <c r="D987" s="1870"/>
    </row>
    <row r="988" spans="1:4" x14ac:dyDescent="0.2">
      <c r="A988" s="1870"/>
      <c r="B988" s="1930"/>
      <c r="C988" s="1870"/>
      <c r="D988" s="1870"/>
    </row>
  </sheetData>
  <mergeCells count="8">
    <mergeCell ref="A2:D2"/>
    <mergeCell ref="A3:F3"/>
    <mergeCell ref="B5:B8"/>
    <mergeCell ref="C5:E6"/>
    <mergeCell ref="F5:F8"/>
    <mergeCell ref="C7:C8"/>
    <mergeCell ref="D7:D8"/>
    <mergeCell ref="E7:E8"/>
  </mergeCells>
  <hyperlinks>
    <hyperlink ref="A1" location="Índice!A1" display="Voltar ao índice" xr:uid="{6033767F-6E6A-4349-ACF0-49C9F9907F6D}"/>
  </hyperlinks>
  <pageMargins left="0.78740157480314965" right="0.78740157480314965" top="1.1811023622047245" bottom="0.78740157480314965" header="0" footer="0"/>
  <pageSetup paperSize="9" orientation="portrait" horizontalDpi="300" verticalDpi="300" r:id="rId1"/>
  <headerFooter alignWithMargins="0"/>
  <drawing r:id="rId2"/>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04E44C-D24D-4121-A2AB-124850EEE033}">
  <dimension ref="A1:L980"/>
  <sheetViews>
    <sheetView showGridLines="0" workbookViewId="0">
      <selection activeCell="A2" sqref="A2:D2"/>
    </sheetView>
  </sheetViews>
  <sheetFormatPr defaultRowHeight="11.25" x14ac:dyDescent="0.2"/>
  <cols>
    <col min="1" max="1" width="27.85546875" style="1894" customWidth="1"/>
    <col min="2" max="2" width="9.42578125" style="1908" customWidth="1"/>
    <col min="3" max="3" width="10.42578125" style="1894" customWidth="1"/>
    <col min="4" max="4" width="9.85546875" style="1894" customWidth="1"/>
    <col min="5" max="5" width="9" style="1894" customWidth="1"/>
    <col min="6" max="6" width="8.85546875" style="1894" customWidth="1"/>
    <col min="7" max="255" width="9.140625" style="1894"/>
    <col min="256" max="256" width="31.7109375" style="1894" customWidth="1"/>
    <col min="257" max="257" width="11.28515625" style="1894" customWidth="1"/>
    <col min="258" max="258" width="12.5703125" style="1894" customWidth="1"/>
    <col min="259" max="259" width="9.85546875" style="1894" customWidth="1"/>
    <col min="260" max="260" width="11.5703125" style="1894" customWidth="1"/>
    <col min="261" max="261" width="9" style="1894" customWidth="1"/>
    <col min="262" max="262" width="8.85546875" style="1894" customWidth="1"/>
    <col min="263" max="511" width="9.140625" style="1894"/>
    <col min="512" max="512" width="31.7109375" style="1894" customWidth="1"/>
    <col min="513" max="513" width="11.28515625" style="1894" customWidth="1"/>
    <col min="514" max="514" width="12.5703125" style="1894" customWidth="1"/>
    <col min="515" max="515" width="9.85546875" style="1894" customWidth="1"/>
    <col min="516" max="516" width="11.5703125" style="1894" customWidth="1"/>
    <col min="517" max="517" width="9" style="1894" customWidth="1"/>
    <col min="518" max="518" width="8.85546875" style="1894" customWidth="1"/>
    <col min="519" max="767" width="9.140625" style="1894"/>
    <col min="768" max="768" width="31.7109375" style="1894" customWidth="1"/>
    <col min="769" max="769" width="11.28515625" style="1894" customWidth="1"/>
    <col min="770" max="770" width="12.5703125" style="1894" customWidth="1"/>
    <col min="771" max="771" width="9.85546875" style="1894" customWidth="1"/>
    <col min="772" max="772" width="11.5703125" style="1894" customWidth="1"/>
    <col min="773" max="773" width="9" style="1894" customWidth="1"/>
    <col min="774" max="774" width="8.85546875" style="1894" customWidth="1"/>
    <col min="775" max="1023" width="9.140625" style="1894"/>
    <col min="1024" max="1024" width="31.7109375" style="1894" customWidth="1"/>
    <col min="1025" max="1025" width="11.28515625" style="1894" customWidth="1"/>
    <col min="1026" max="1026" width="12.5703125" style="1894" customWidth="1"/>
    <col min="1027" max="1027" width="9.85546875" style="1894" customWidth="1"/>
    <col min="1028" max="1028" width="11.5703125" style="1894" customWidth="1"/>
    <col min="1029" max="1029" width="9" style="1894" customWidth="1"/>
    <col min="1030" max="1030" width="8.85546875" style="1894" customWidth="1"/>
    <col min="1031" max="1279" width="9.140625" style="1894"/>
    <col min="1280" max="1280" width="31.7109375" style="1894" customWidth="1"/>
    <col min="1281" max="1281" width="11.28515625" style="1894" customWidth="1"/>
    <col min="1282" max="1282" width="12.5703125" style="1894" customWidth="1"/>
    <col min="1283" max="1283" width="9.85546875" style="1894" customWidth="1"/>
    <col min="1284" max="1284" width="11.5703125" style="1894" customWidth="1"/>
    <col min="1285" max="1285" width="9" style="1894" customWidth="1"/>
    <col min="1286" max="1286" width="8.85546875" style="1894" customWidth="1"/>
    <col min="1287" max="1535" width="9.140625" style="1894"/>
    <col min="1536" max="1536" width="31.7109375" style="1894" customWidth="1"/>
    <col min="1537" max="1537" width="11.28515625" style="1894" customWidth="1"/>
    <col min="1538" max="1538" width="12.5703125" style="1894" customWidth="1"/>
    <col min="1539" max="1539" width="9.85546875" style="1894" customWidth="1"/>
    <col min="1540" max="1540" width="11.5703125" style="1894" customWidth="1"/>
    <col min="1541" max="1541" width="9" style="1894" customWidth="1"/>
    <col min="1542" max="1542" width="8.85546875" style="1894" customWidth="1"/>
    <col min="1543" max="1791" width="9.140625" style="1894"/>
    <col min="1792" max="1792" width="31.7109375" style="1894" customWidth="1"/>
    <col min="1793" max="1793" width="11.28515625" style="1894" customWidth="1"/>
    <col min="1794" max="1794" width="12.5703125" style="1894" customWidth="1"/>
    <col min="1795" max="1795" width="9.85546875" style="1894" customWidth="1"/>
    <col min="1796" max="1796" width="11.5703125" style="1894" customWidth="1"/>
    <col min="1797" max="1797" width="9" style="1894" customWidth="1"/>
    <col min="1798" max="1798" width="8.85546875" style="1894" customWidth="1"/>
    <col min="1799" max="2047" width="9.140625" style="1894"/>
    <col min="2048" max="2048" width="31.7109375" style="1894" customWidth="1"/>
    <col min="2049" max="2049" width="11.28515625" style="1894" customWidth="1"/>
    <col min="2050" max="2050" width="12.5703125" style="1894" customWidth="1"/>
    <col min="2051" max="2051" width="9.85546875" style="1894" customWidth="1"/>
    <col min="2052" max="2052" width="11.5703125" style="1894" customWidth="1"/>
    <col min="2053" max="2053" width="9" style="1894" customWidth="1"/>
    <col min="2054" max="2054" width="8.85546875" style="1894" customWidth="1"/>
    <col min="2055" max="2303" width="9.140625" style="1894"/>
    <col min="2304" max="2304" width="31.7109375" style="1894" customWidth="1"/>
    <col min="2305" max="2305" width="11.28515625" style="1894" customWidth="1"/>
    <col min="2306" max="2306" width="12.5703125" style="1894" customWidth="1"/>
    <col min="2307" max="2307" width="9.85546875" style="1894" customWidth="1"/>
    <col min="2308" max="2308" width="11.5703125" style="1894" customWidth="1"/>
    <col min="2309" max="2309" width="9" style="1894" customWidth="1"/>
    <col min="2310" max="2310" width="8.85546875" style="1894" customWidth="1"/>
    <col min="2311" max="2559" width="9.140625" style="1894"/>
    <col min="2560" max="2560" width="31.7109375" style="1894" customWidth="1"/>
    <col min="2561" max="2561" width="11.28515625" style="1894" customWidth="1"/>
    <col min="2562" max="2562" width="12.5703125" style="1894" customWidth="1"/>
    <col min="2563" max="2563" width="9.85546875" style="1894" customWidth="1"/>
    <col min="2564" max="2564" width="11.5703125" style="1894" customWidth="1"/>
    <col min="2565" max="2565" width="9" style="1894" customWidth="1"/>
    <col min="2566" max="2566" width="8.85546875" style="1894" customWidth="1"/>
    <col min="2567" max="2815" width="9.140625" style="1894"/>
    <col min="2816" max="2816" width="31.7109375" style="1894" customWidth="1"/>
    <col min="2817" max="2817" width="11.28515625" style="1894" customWidth="1"/>
    <col min="2818" max="2818" width="12.5703125" style="1894" customWidth="1"/>
    <col min="2819" max="2819" width="9.85546875" style="1894" customWidth="1"/>
    <col min="2820" max="2820" width="11.5703125" style="1894" customWidth="1"/>
    <col min="2821" max="2821" width="9" style="1894" customWidth="1"/>
    <col min="2822" max="2822" width="8.85546875" style="1894" customWidth="1"/>
    <col min="2823" max="3071" width="9.140625" style="1894"/>
    <col min="3072" max="3072" width="31.7109375" style="1894" customWidth="1"/>
    <col min="3073" max="3073" width="11.28515625" style="1894" customWidth="1"/>
    <col min="3074" max="3074" width="12.5703125" style="1894" customWidth="1"/>
    <col min="3075" max="3075" width="9.85546875" style="1894" customWidth="1"/>
    <col min="3076" max="3076" width="11.5703125" style="1894" customWidth="1"/>
    <col min="3077" max="3077" width="9" style="1894" customWidth="1"/>
    <col min="3078" max="3078" width="8.85546875" style="1894" customWidth="1"/>
    <col min="3079" max="3327" width="9.140625" style="1894"/>
    <col min="3328" max="3328" width="31.7109375" style="1894" customWidth="1"/>
    <col min="3329" max="3329" width="11.28515625" style="1894" customWidth="1"/>
    <col min="3330" max="3330" width="12.5703125" style="1894" customWidth="1"/>
    <col min="3331" max="3331" width="9.85546875" style="1894" customWidth="1"/>
    <col min="3332" max="3332" width="11.5703125" style="1894" customWidth="1"/>
    <col min="3333" max="3333" width="9" style="1894" customWidth="1"/>
    <col min="3334" max="3334" width="8.85546875" style="1894" customWidth="1"/>
    <col min="3335" max="3583" width="9.140625" style="1894"/>
    <col min="3584" max="3584" width="31.7109375" style="1894" customWidth="1"/>
    <col min="3585" max="3585" width="11.28515625" style="1894" customWidth="1"/>
    <col min="3586" max="3586" width="12.5703125" style="1894" customWidth="1"/>
    <col min="3587" max="3587" width="9.85546875" style="1894" customWidth="1"/>
    <col min="3588" max="3588" width="11.5703125" style="1894" customWidth="1"/>
    <col min="3589" max="3589" width="9" style="1894" customWidth="1"/>
    <col min="3590" max="3590" width="8.85546875" style="1894" customWidth="1"/>
    <col min="3591" max="3839" width="9.140625" style="1894"/>
    <col min="3840" max="3840" width="31.7109375" style="1894" customWidth="1"/>
    <col min="3841" max="3841" width="11.28515625" style="1894" customWidth="1"/>
    <col min="3842" max="3842" width="12.5703125" style="1894" customWidth="1"/>
    <col min="3843" max="3843" width="9.85546875" style="1894" customWidth="1"/>
    <col min="3844" max="3844" width="11.5703125" style="1894" customWidth="1"/>
    <col min="3845" max="3845" width="9" style="1894" customWidth="1"/>
    <col min="3846" max="3846" width="8.85546875" style="1894" customWidth="1"/>
    <col min="3847" max="4095" width="9.140625" style="1894"/>
    <col min="4096" max="4096" width="31.7109375" style="1894" customWidth="1"/>
    <col min="4097" max="4097" width="11.28515625" style="1894" customWidth="1"/>
    <col min="4098" max="4098" width="12.5703125" style="1894" customWidth="1"/>
    <col min="4099" max="4099" width="9.85546875" style="1894" customWidth="1"/>
    <col min="4100" max="4100" width="11.5703125" style="1894" customWidth="1"/>
    <col min="4101" max="4101" width="9" style="1894" customWidth="1"/>
    <col min="4102" max="4102" width="8.85546875" style="1894" customWidth="1"/>
    <col min="4103" max="4351" width="9.140625" style="1894"/>
    <col min="4352" max="4352" width="31.7109375" style="1894" customWidth="1"/>
    <col min="4353" max="4353" width="11.28515625" style="1894" customWidth="1"/>
    <col min="4354" max="4354" width="12.5703125" style="1894" customWidth="1"/>
    <col min="4355" max="4355" width="9.85546875" style="1894" customWidth="1"/>
    <col min="4356" max="4356" width="11.5703125" style="1894" customWidth="1"/>
    <col min="4357" max="4357" width="9" style="1894" customWidth="1"/>
    <col min="4358" max="4358" width="8.85546875" style="1894" customWidth="1"/>
    <col min="4359" max="4607" width="9.140625" style="1894"/>
    <col min="4608" max="4608" width="31.7109375" style="1894" customWidth="1"/>
    <col min="4609" max="4609" width="11.28515625" style="1894" customWidth="1"/>
    <col min="4610" max="4610" width="12.5703125" style="1894" customWidth="1"/>
    <col min="4611" max="4611" width="9.85546875" style="1894" customWidth="1"/>
    <col min="4612" max="4612" width="11.5703125" style="1894" customWidth="1"/>
    <col min="4613" max="4613" width="9" style="1894" customWidth="1"/>
    <col min="4614" max="4614" width="8.85546875" style="1894" customWidth="1"/>
    <col min="4615" max="4863" width="9.140625" style="1894"/>
    <col min="4864" max="4864" width="31.7109375" style="1894" customWidth="1"/>
    <col min="4865" max="4865" width="11.28515625" style="1894" customWidth="1"/>
    <col min="4866" max="4866" width="12.5703125" style="1894" customWidth="1"/>
    <col min="4867" max="4867" width="9.85546875" style="1894" customWidth="1"/>
    <col min="4868" max="4868" width="11.5703125" style="1894" customWidth="1"/>
    <col min="4869" max="4869" width="9" style="1894" customWidth="1"/>
    <col min="4870" max="4870" width="8.85546875" style="1894" customWidth="1"/>
    <col min="4871" max="5119" width="9.140625" style="1894"/>
    <col min="5120" max="5120" width="31.7109375" style="1894" customWidth="1"/>
    <col min="5121" max="5121" width="11.28515625" style="1894" customWidth="1"/>
    <col min="5122" max="5122" width="12.5703125" style="1894" customWidth="1"/>
    <col min="5123" max="5123" width="9.85546875" style="1894" customWidth="1"/>
    <col min="5124" max="5124" width="11.5703125" style="1894" customWidth="1"/>
    <col min="5125" max="5125" width="9" style="1894" customWidth="1"/>
    <col min="5126" max="5126" width="8.85546875" style="1894" customWidth="1"/>
    <col min="5127" max="5375" width="9.140625" style="1894"/>
    <col min="5376" max="5376" width="31.7109375" style="1894" customWidth="1"/>
    <col min="5377" max="5377" width="11.28515625" style="1894" customWidth="1"/>
    <col min="5378" max="5378" width="12.5703125" style="1894" customWidth="1"/>
    <col min="5379" max="5379" width="9.85546875" style="1894" customWidth="1"/>
    <col min="5380" max="5380" width="11.5703125" style="1894" customWidth="1"/>
    <col min="5381" max="5381" width="9" style="1894" customWidth="1"/>
    <col min="5382" max="5382" width="8.85546875" style="1894" customWidth="1"/>
    <col min="5383" max="5631" width="9.140625" style="1894"/>
    <col min="5632" max="5632" width="31.7109375" style="1894" customWidth="1"/>
    <col min="5633" max="5633" width="11.28515625" style="1894" customWidth="1"/>
    <col min="5634" max="5634" width="12.5703125" style="1894" customWidth="1"/>
    <col min="5635" max="5635" width="9.85546875" style="1894" customWidth="1"/>
    <col min="5636" max="5636" width="11.5703125" style="1894" customWidth="1"/>
    <col min="5637" max="5637" width="9" style="1894" customWidth="1"/>
    <col min="5638" max="5638" width="8.85546875" style="1894" customWidth="1"/>
    <col min="5639" max="5887" width="9.140625" style="1894"/>
    <col min="5888" max="5888" width="31.7109375" style="1894" customWidth="1"/>
    <col min="5889" max="5889" width="11.28515625" style="1894" customWidth="1"/>
    <col min="5890" max="5890" width="12.5703125" style="1894" customWidth="1"/>
    <col min="5891" max="5891" width="9.85546875" style="1894" customWidth="1"/>
    <col min="5892" max="5892" width="11.5703125" style="1894" customWidth="1"/>
    <col min="5893" max="5893" width="9" style="1894" customWidth="1"/>
    <col min="5894" max="5894" width="8.85546875" style="1894" customWidth="1"/>
    <col min="5895" max="6143" width="9.140625" style="1894"/>
    <col min="6144" max="6144" width="31.7109375" style="1894" customWidth="1"/>
    <col min="6145" max="6145" width="11.28515625" style="1894" customWidth="1"/>
    <col min="6146" max="6146" width="12.5703125" style="1894" customWidth="1"/>
    <col min="6147" max="6147" width="9.85546875" style="1894" customWidth="1"/>
    <col min="6148" max="6148" width="11.5703125" style="1894" customWidth="1"/>
    <col min="6149" max="6149" width="9" style="1894" customWidth="1"/>
    <col min="6150" max="6150" width="8.85546875" style="1894" customWidth="1"/>
    <col min="6151" max="6399" width="9.140625" style="1894"/>
    <col min="6400" max="6400" width="31.7109375" style="1894" customWidth="1"/>
    <col min="6401" max="6401" width="11.28515625" style="1894" customWidth="1"/>
    <col min="6402" max="6402" width="12.5703125" style="1894" customWidth="1"/>
    <col min="6403" max="6403" width="9.85546875" style="1894" customWidth="1"/>
    <col min="6404" max="6404" width="11.5703125" style="1894" customWidth="1"/>
    <col min="6405" max="6405" width="9" style="1894" customWidth="1"/>
    <col min="6406" max="6406" width="8.85546875" style="1894" customWidth="1"/>
    <col min="6407" max="6655" width="9.140625" style="1894"/>
    <col min="6656" max="6656" width="31.7109375" style="1894" customWidth="1"/>
    <col min="6657" max="6657" width="11.28515625" style="1894" customWidth="1"/>
    <col min="6658" max="6658" width="12.5703125" style="1894" customWidth="1"/>
    <col min="6659" max="6659" width="9.85546875" style="1894" customWidth="1"/>
    <col min="6660" max="6660" width="11.5703125" style="1894" customWidth="1"/>
    <col min="6661" max="6661" width="9" style="1894" customWidth="1"/>
    <col min="6662" max="6662" width="8.85546875" style="1894" customWidth="1"/>
    <col min="6663" max="6911" width="9.140625" style="1894"/>
    <col min="6912" max="6912" width="31.7109375" style="1894" customWidth="1"/>
    <col min="6913" max="6913" width="11.28515625" style="1894" customWidth="1"/>
    <col min="6914" max="6914" width="12.5703125" style="1894" customWidth="1"/>
    <col min="6915" max="6915" width="9.85546875" style="1894" customWidth="1"/>
    <col min="6916" max="6916" width="11.5703125" style="1894" customWidth="1"/>
    <col min="6917" max="6917" width="9" style="1894" customWidth="1"/>
    <col min="6918" max="6918" width="8.85546875" style="1894" customWidth="1"/>
    <col min="6919" max="7167" width="9.140625" style="1894"/>
    <col min="7168" max="7168" width="31.7109375" style="1894" customWidth="1"/>
    <col min="7169" max="7169" width="11.28515625" style="1894" customWidth="1"/>
    <col min="7170" max="7170" width="12.5703125" style="1894" customWidth="1"/>
    <col min="7171" max="7171" width="9.85546875" style="1894" customWidth="1"/>
    <col min="7172" max="7172" width="11.5703125" style="1894" customWidth="1"/>
    <col min="7173" max="7173" width="9" style="1894" customWidth="1"/>
    <col min="7174" max="7174" width="8.85546875" style="1894" customWidth="1"/>
    <col min="7175" max="7423" width="9.140625" style="1894"/>
    <col min="7424" max="7424" width="31.7109375" style="1894" customWidth="1"/>
    <col min="7425" max="7425" width="11.28515625" style="1894" customWidth="1"/>
    <col min="7426" max="7426" width="12.5703125" style="1894" customWidth="1"/>
    <col min="7427" max="7427" width="9.85546875" style="1894" customWidth="1"/>
    <col min="7428" max="7428" width="11.5703125" style="1894" customWidth="1"/>
    <col min="7429" max="7429" width="9" style="1894" customWidth="1"/>
    <col min="7430" max="7430" width="8.85546875" style="1894" customWidth="1"/>
    <col min="7431" max="7679" width="9.140625" style="1894"/>
    <col min="7680" max="7680" width="31.7109375" style="1894" customWidth="1"/>
    <col min="7681" max="7681" width="11.28515625" style="1894" customWidth="1"/>
    <col min="7682" max="7682" width="12.5703125" style="1894" customWidth="1"/>
    <col min="7683" max="7683" width="9.85546875" style="1894" customWidth="1"/>
    <col min="7684" max="7684" width="11.5703125" style="1894" customWidth="1"/>
    <col min="7685" max="7685" width="9" style="1894" customWidth="1"/>
    <col min="7686" max="7686" width="8.85546875" style="1894" customWidth="1"/>
    <col min="7687" max="7935" width="9.140625" style="1894"/>
    <col min="7936" max="7936" width="31.7109375" style="1894" customWidth="1"/>
    <col min="7937" max="7937" width="11.28515625" style="1894" customWidth="1"/>
    <col min="7938" max="7938" width="12.5703125" style="1894" customWidth="1"/>
    <col min="7939" max="7939" width="9.85546875" style="1894" customWidth="1"/>
    <col min="7940" max="7940" width="11.5703125" style="1894" customWidth="1"/>
    <col min="7941" max="7941" width="9" style="1894" customWidth="1"/>
    <col min="7942" max="7942" width="8.85546875" style="1894" customWidth="1"/>
    <col min="7943" max="8191" width="9.140625" style="1894"/>
    <col min="8192" max="8192" width="31.7109375" style="1894" customWidth="1"/>
    <col min="8193" max="8193" width="11.28515625" style="1894" customWidth="1"/>
    <col min="8194" max="8194" width="12.5703125" style="1894" customWidth="1"/>
    <col min="8195" max="8195" width="9.85546875" style="1894" customWidth="1"/>
    <col min="8196" max="8196" width="11.5703125" style="1894" customWidth="1"/>
    <col min="8197" max="8197" width="9" style="1894" customWidth="1"/>
    <col min="8198" max="8198" width="8.85546875" style="1894" customWidth="1"/>
    <col min="8199" max="8447" width="9.140625" style="1894"/>
    <col min="8448" max="8448" width="31.7109375" style="1894" customWidth="1"/>
    <col min="8449" max="8449" width="11.28515625" style="1894" customWidth="1"/>
    <col min="8450" max="8450" width="12.5703125" style="1894" customWidth="1"/>
    <col min="8451" max="8451" width="9.85546875" style="1894" customWidth="1"/>
    <col min="8452" max="8452" width="11.5703125" style="1894" customWidth="1"/>
    <col min="8453" max="8453" width="9" style="1894" customWidth="1"/>
    <col min="8454" max="8454" width="8.85546875" style="1894" customWidth="1"/>
    <col min="8455" max="8703" width="9.140625" style="1894"/>
    <col min="8704" max="8704" width="31.7109375" style="1894" customWidth="1"/>
    <col min="8705" max="8705" width="11.28515625" style="1894" customWidth="1"/>
    <col min="8706" max="8706" width="12.5703125" style="1894" customWidth="1"/>
    <col min="8707" max="8707" width="9.85546875" style="1894" customWidth="1"/>
    <col min="8708" max="8708" width="11.5703125" style="1894" customWidth="1"/>
    <col min="8709" max="8709" width="9" style="1894" customWidth="1"/>
    <col min="8710" max="8710" width="8.85546875" style="1894" customWidth="1"/>
    <col min="8711" max="8959" width="9.140625" style="1894"/>
    <col min="8960" max="8960" width="31.7109375" style="1894" customWidth="1"/>
    <col min="8961" max="8961" width="11.28515625" style="1894" customWidth="1"/>
    <col min="8962" max="8962" width="12.5703125" style="1894" customWidth="1"/>
    <col min="8963" max="8963" width="9.85546875" style="1894" customWidth="1"/>
    <col min="8964" max="8964" width="11.5703125" style="1894" customWidth="1"/>
    <col min="8965" max="8965" width="9" style="1894" customWidth="1"/>
    <col min="8966" max="8966" width="8.85546875" style="1894" customWidth="1"/>
    <col min="8967" max="9215" width="9.140625" style="1894"/>
    <col min="9216" max="9216" width="31.7109375" style="1894" customWidth="1"/>
    <col min="9217" max="9217" width="11.28515625" style="1894" customWidth="1"/>
    <col min="9218" max="9218" width="12.5703125" style="1894" customWidth="1"/>
    <col min="9219" max="9219" width="9.85546875" style="1894" customWidth="1"/>
    <col min="9220" max="9220" width="11.5703125" style="1894" customWidth="1"/>
    <col min="9221" max="9221" width="9" style="1894" customWidth="1"/>
    <col min="9222" max="9222" width="8.85546875" style="1894" customWidth="1"/>
    <col min="9223" max="9471" width="9.140625" style="1894"/>
    <col min="9472" max="9472" width="31.7109375" style="1894" customWidth="1"/>
    <col min="9473" max="9473" width="11.28515625" style="1894" customWidth="1"/>
    <col min="9474" max="9474" width="12.5703125" style="1894" customWidth="1"/>
    <col min="9475" max="9475" width="9.85546875" style="1894" customWidth="1"/>
    <col min="9476" max="9476" width="11.5703125" style="1894" customWidth="1"/>
    <col min="9477" max="9477" width="9" style="1894" customWidth="1"/>
    <col min="9478" max="9478" width="8.85546875" style="1894" customWidth="1"/>
    <col min="9479" max="9727" width="9.140625" style="1894"/>
    <col min="9728" max="9728" width="31.7109375" style="1894" customWidth="1"/>
    <col min="9729" max="9729" width="11.28515625" style="1894" customWidth="1"/>
    <col min="9730" max="9730" width="12.5703125" style="1894" customWidth="1"/>
    <col min="9731" max="9731" width="9.85546875" style="1894" customWidth="1"/>
    <col min="9732" max="9732" width="11.5703125" style="1894" customWidth="1"/>
    <col min="9733" max="9733" width="9" style="1894" customWidth="1"/>
    <col min="9734" max="9734" width="8.85546875" style="1894" customWidth="1"/>
    <col min="9735" max="9983" width="9.140625" style="1894"/>
    <col min="9984" max="9984" width="31.7109375" style="1894" customWidth="1"/>
    <col min="9985" max="9985" width="11.28515625" style="1894" customWidth="1"/>
    <col min="9986" max="9986" width="12.5703125" style="1894" customWidth="1"/>
    <col min="9987" max="9987" width="9.85546875" style="1894" customWidth="1"/>
    <col min="9988" max="9988" width="11.5703125" style="1894" customWidth="1"/>
    <col min="9989" max="9989" width="9" style="1894" customWidth="1"/>
    <col min="9990" max="9990" width="8.85546875" style="1894" customWidth="1"/>
    <col min="9991" max="10239" width="9.140625" style="1894"/>
    <col min="10240" max="10240" width="31.7109375" style="1894" customWidth="1"/>
    <col min="10241" max="10241" width="11.28515625" style="1894" customWidth="1"/>
    <col min="10242" max="10242" width="12.5703125" style="1894" customWidth="1"/>
    <col min="10243" max="10243" width="9.85546875" style="1894" customWidth="1"/>
    <col min="10244" max="10244" width="11.5703125" style="1894" customWidth="1"/>
    <col min="10245" max="10245" width="9" style="1894" customWidth="1"/>
    <col min="10246" max="10246" width="8.85546875" style="1894" customWidth="1"/>
    <col min="10247" max="10495" width="9.140625" style="1894"/>
    <col min="10496" max="10496" width="31.7109375" style="1894" customWidth="1"/>
    <col min="10497" max="10497" width="11.28515625" style="1894" customWidth="1"/>
    <col min="10498" max="10498" width="12.5703125" style="1894" customWidth="1"/>
    <col min="10499" max="10499" width="9.85546875" style="1894" customWidth="1"/>
    <col min="10500" max="10500" width="11.5703125" style="1894" customWidth="1"/>
    <col min="10501" max="10501" width="9" style="1894" customWidth="1"/>
    <col min="10502" max="10502" width="8.85546875" style="1894" customWidth="1"/>
    <col min="10503" max="10751" width="9.140625" style="1894"/>
    <col min="10752" max="10752" width="31.7109375" style="1894" customWidth="1"/>
    <col min="10753" max="10753" width="11.28515625" style="1894" customWidth="1"/>
    <col min="10754" max="10754" width="12.5703125" style="1894" customWidth="1"/>
    <col min="10755" max="10755" width="9.85546875" style="1894" customWidth="1"/>
    <col min="10756" max="10756" width="11.5703125" style="1894" customWidth="1"/>
    <col min="10757" max="10757" width="9" style="1894" customWidth="1"/>
    <col min="10758" max="10758" width="8.85546875" style="1894" customWidth="1"/>
    <col min="10759" max="11007" width="9.140625" style="1894"/>
    <col min="11008" max="11008" width="31.7109375" style="1894" customWidth="1"/>
    <col min="11009" max="11009" width="11.28515625" style="1894" customWidth="1"/>
    <col min="11010" max="11010" width="12.5703125" style="1894" customWidth="1"/>
    <col min="11011" max="11011" width="9.85546875" style="1894" customWidth="1"/>
    <col min="11012" max="11012" width="11.5703125" style="1894" customWidth="1"/>
    <col min="11013" max="11013" width="9" style="1894" customWidth="1"/>
    <col min="11014" max="11014" width="8.85546875" style="1894" customWidth="1"/>
    <col min="11015" max="11263" width="9.140625" style="1894"/>
    <col min="11264" max="11264" width="31.7109375" style="1894" customWidth="1"/>
    <col min="11265" max="11265" width="11.28515625" style="1894" customWidth="1"/>
    <col min="11266" max="11266" width="12.5703125" style="1894" customWidth="1"/>
    <col min="11267" max="11267" width="9.85546875" style="1894" customWidth="1"/>
    <col min="11268" max="11268" width="11.5703125" style="1894" customWidth="1"/>
    <col min="11269" max="11269" width="9" style="1894" customWidth="1"/>
    <col min="11270" max="11270" width="8.85546875" style="1894" customWidth="1"/>
    <col min="11271" max="11519" width="9.140625" style="1894"/>
    <col min="11520" max="11520" width="31.7109375" style="1894" customWidth="1"/>
    <col min="11521" max="11521" width="11.28515625" style="1894" customWidth="1"/>
    <col min="11522" max="11522" width="12.5703125" style="1894" customWidth="1"/>
    <col min="11523" max="11523" width="9.85546875" style="1894" customWidth="1"/>
    <col min="11524" max="11524" width="11.5703125" style="1894" customWidth="1"/>
    <col min="11525" max="11525" width="9" style="1894" customWidth="1"/>
    <col min="11526" max="11526" width="8.85546875" style="1894" customWidth="1"/>
    <col min="11527" max="11775" width="9.140625" style="1894"/>
    <col min="11776" max="11776" width="31.7109375" style="1894" customWidth="1"/>
    <col min="11777" max="11777" width="11.28515625" style="1894" customWidth="1"/>
    <col min="11778" max="11778" width="12.5703125" style="1894" customWidth="1"/>
    <col min="11779" max="11779" width="9.85546875" style="1894" customWidth="1"/>
    <col min="11780" max="11780" width="11.5703125" style="1894" customWidth="1"/>
    <col min="11781" max="11781" width="9" style="1894" customWidth="1"/>
    <col min="11782" max="11782" width="8.85546875" style="1894" customWidth="1"/>
    <col min="11783" max="12031" width="9.140625" style="1894"/>
    <col min="12032" max="12032" width="31.7109375" style="1894" customWidth="1"/>
    <col min="12033" max="12033" width="11.28515625" style="1894" customWidth="1"/>
    <col min="12034" max="12034" width="12.5703125" style="1894" customWidth="1"/>
    <col min="12035" max="12035" width="9.85546875" style="1894" customWidth="1"/>
    <col min="12036" max="12036" width="11.5703125" style="1894" customWidth="1"/>
    <col min="12037" max="12037" width="9" style="1894" customWidth="1"/>
    <col min="12038" max="12038" width="8.85546875" style="1894" customWidth="1"/>
    <col min="12039" max="12287" width="9.140625" style="1894"/>
    <col min="12288" max="12288" width="31.7109375" style="1894" customWidth="1"/>
    <col min="12289" max="12289" width="11.28515625" style="1894" customWidth="1"/>
    <col min="12290" max="12290" width="12.5703125" style="1894" customWidth="1"/>
    <col min="12291" max="12291" width="9.85546875" style="1894" customWidth="1"/>
    <col min="12292" max="12292" width="11.5703125" style="1894" customWidth="1"/>
    <col min="12293" max="12293" width="9" style="1894" customWidth="1"/>
    <col min="12294" max="12294" width="8.85546875" style="1894" customWidth="1"/>
    <col min="12295" max="12543" width="9.140625" style="1894"/>
    <col min="12544" max="12544" width="31.7109375" style="1894" customWidth="1"/>
    <col min="12545" max="12545" width="11.28515625" style="1894" customWidth="1"/>
    <col min="12546" max="12546" width="12.5703125" style="1894" customWidth="1"/>
    <col min="12547" max="12547" width="9.85546875" style="1894" customWidth="1"/>
    <col min="12548" max="12548" width="11.5703125" style="1894" customWidth="1"/>
    <col min="12549" max="12549" width="9" style="1894" customWidth="1"/>
    <col min="12550" max="12550" width="8.85546875" style="1894" customWidth="1"/>
    <col min="12551" max="12799" width="9.140625" style="1894"/>
    <col min="12800" max="12800" width="31.7109375" style="1894" customWidth="1"/>
    <col min="12801" max="12801" width="11.28515625" style="1894" customWidth="1"/>
    <col min="12802" max="12802" width="12.5703125" style="1894" customWidth="1"/>
    <col min="12803" max="12803" width="9.85546875" style="1894" customWidth="1"/>
    <col min="12804" max="12804" width="11.5703125" style="1894" customWidth="1"/>
    <col min="12805" max="12805" width="9" style="1894" customWidth="1"/>
    <col min="12806" max="12806" width="8.85546875" style="1894" customWidth="1"/>
    <col min="12807" max="13055" width="9.140625" style="1894"/>
    <col min="13056" max="13056" width="31.7109375" style="1894" customWidth="1"/>
    <col min="13057" max="13057" width="11.28515625" style="1894" customWidth="1"/>
    <col min="13058" max="13058" width="12.5703125" style="1894" customWidth="1"/>
    <col min="13059" max="13059" width="9.85546875" style="1894" customWidth="1"/>
    <col min="13060" max="13060" width="11.5703125" style="1894" customWidth="1"/>
    <col min="13061" max="13061" width="9" style="1894" customWidth="1"/>
    <col min="13062" max="13062" width="8.85546875" style="1894" customWidth="1"/>
    <col min="13063" max="13311" width="9.140625" style="1894"/>
    <col min="13312" max="13312" width="31.7109375" style="1894" customWidth="1"/>
    <col min="13313" max="13313" width="11.28515625" style="1894" customWidth="1"/>
    <col min="13314" max="13314" width="12.5703125" style="1894" customWidth="1"/>
    <col min="13315" max="13315" width="9.85546875" style="1894" customWidth="1"/>
    <col min="13316" max="13316" width="11.5703125" style="1894" customWidth="1"/>
    <col min="13317" max="13317" width="9" style="1894" customWidth="1"/>
    <col min="13318" max="13318" width="8.85546875" style="1894" customWidth="1"/>
    <col min="13319" max="13567" width="9.140625" style="1894"/>
    <col min="13568" max="13568" width="31.7109375" style="1894" customWidth="1"/>
    <col min="13569" max="13569" width="11.28515625" style="1894" customWidth="1"/>
    <col min="13570" max="13570" width="12.5703125" style="1894" customWidth="1"/>
    <col min="13571" max="13571" width="9.85546875" style="1894" customWidth="1"/>
    <col min="13572" max="13572" width="11.5703125" style="1894" customWidth="1"/>
    <col min="13573" max="13573" width="9" style="1894" customWidth="1"/>
    <col min="13574" max="13574" width="8.85546875" style="1894" customWidth="1"/>
    <col min="13575" max="13823" width="9.140625" style="1894"/>
    <col min="13824" max="13824" width="31.7109375" style="1894" customWidth="1"/>
    <col min="13825" max="13825" width="11.28515625" style="1894" customWidth="1"/>
    <col min="13826" max="13826" width="12.5703125" style="1894" customWidth="1"/>
    <col min="13827" max="13827" width="9.85546875" style="1894" customWidth="1"/>
    <col min="13828" max="13828" width="11.5703125" style="1894" customWidth="1"/>
    <col min="13829" max="13829" width="9" style="1894" customWidth="1"/>
    <col min="13830" max="13830" width="8.85546875" style="1894" customWidth="1"/>
    <col min="13831" max="14079" width="9.140625" style="1894"/>
    <col min="14080" max="14080" width="31.7109375" style="1894" customWidth="1"/>
    <col min="14081" max="14081" width="11.28515625" style="1894" customWidth="1"/>
    <col min="14082" max="14082" width="12.5703125" style="1894" customWidth="1"/>
    <col min="14083" max="14083" width="9.85546875" style="1894" customWidth="1"/>
    <col min="14084" max="14084" width="11.5703125" style="1894" customWidth="1"/>
    <col min="14085" max="14085" width="9" style="1894" customWidth="1"/>
    <col min="14086" max="14086" width="8.85546875" style="1894" customWidth="1"/>
    <col min="14087" max="14335" width="9.140625" style="1894"/>
    <col min="14336" max="14336" width="31.7109375" style="1894" customWidth="1"/>
    <col min="14337" max="14337" width="11.28515625" style="1894" customWidth="1"/>
    <col min="14338" max="14338" width="12.5703125" style="1894" customWidth="1"/>
    <col min="14339" max="14339" width="9.85546875" style="1894" customWidth="1"/>
    <col min="14340" max="14340" width="11.5703125" style="1894" customWidth="1"/>
    <col min="14341" max="14341" width="9" style="1894" customWidth="1"/>
    <col min="14342" max="14342" width="8.85546875" style="1894" customWidth="1"/>
    <col min="14343" max="14591" width="9.140625" style="1894"/>
    <col min="14592" max="14592" width="31.7109375" style="1894" customWidth="1"/>
    <col min="14593" max="14593" width="11.28515625" style="1894" customWidth="1"/>
    <col min="14594" max="14594" width="12.5703125" style="1894" customWidth="1"/>
    <col min="14595" max="14595" width="9.85546875" style="1894" customWidth="1"/>
    <col min="14596" max="14596" width="11.5703125" style="1894" customWidth="1"/>
    <col min="14597" max="14597" width="9" style="1894" customWidth="1"/>
    <col min="14598" max="14598" width="8.85546875" style="1894" customWidth="1"/>
    <col min="14599" max="14847" width="9.140625" style="1894"/>
    <col min="14848" max="14848" width="31.7109375" style="1894" customWidth="1"/>
    <col min="14849" max="14849" width="11.28515625" style="1894" customWidth="1"/>
    <col min="14850" max="14850" width="12.5703125" style="1894" customWidth="1"/>
    <col min="14851" max="14851" width="9.85546875" style="1894" customWidth="1"/>
    <col min="14852" max="14852" width="11.5703125" style="1894" customWidth="1"/>
    <col min="14853" max="14853" width="9" style="1894" customWidth="1"/>
    <col min="14854" max="14854" width="8.85546875" style="1894" customWidth="1"/>
    <col min="14855" max="15103" width="9.140625" style="1894"/>
    <col min="15104" max="15104" width="31.7109375" style="1894" customWidth="1"/>
    <col min="15105" max="15105" width="11.28515625" style="1894" customWidth="1"/>
    <col min="15106" max="15106" width="12.5703125" style="1894" customWidth="1"/>
    <col min="15107" max="15107" width="9.85546875" style="1894" customWidth="1"/>
    <col min="15108" max="15108" width="11.5703125" style="1894" customWidth="1"/>
    <col min="15109" max="15109" width="9" style="1894" customWidth="1"/>
    <col min="15110" max="15110" width="8.85546875" style="1894" customWidth="1"/>
    <col min="15111" max="15359" width="9.140625" style="1894"/>
    <col min="15360" max="15360" width="31.7109375" style="1894" customWidth="1"/>
    <col min="15361" max="15361" width="11.28515625" style="1894" customWidth="1"/>
    <col min="15362" max="15362" width="12.5703125" style="1894" customWidth="1"/>
    <col min="15363" max="15363" width="9.85546875" style="1894" customWidth="1"/>
    <col min="15364" max="15364" width="11.5703125" style="1894" customWidth="1"/>
    <col min="15365" max="15365" width="9" style="1894" customWidth="1"/>
    <col min="15366" max="15366" width="8.85546875" style="1894" customWidth="1"/>
    <col min="15367" max="15615" width="9.140625" style="1894"/>
    <col min="15616" max="15616" width="31.7109375" style="1894" customWidth="1"/>
    <col min="15617" max="15617" width="11.28515625" style="1894" customWidth="1"/>
    <col min="15618" max="15618" width="12.5703125" style="1894" customWidth="1"/>
    <col min="15619" max="15619" width="9.85546875" style="1894" customWidth="1"/>
    <col min="15620" max="15620" width="11.5703125" style="1894" customWidth="1"/>
    <col min="15621" max="15621" width="9" style="1894" customWidth="1"/>
    <col min="15622" max="15622" width="8.85546875" style="1894" customWidth="1"/>
    <col min="15623" max="15871" width="9.140625" style="1894"/>
    <col min="15872" max="15872" width="31.7109375" style="1894" customWidth="1"/>
    <col min="15873" max="15873" width="11.28515625" style="1894" customWidth="1"/>
    <col min="15874" max="15874" width="12.5703125" style="1894" customWidth="1"/>
    <col min="15875" max="15875" width="9.85546875" style="1894" customWidth="1"/>
    <col min="15876" max="15876" width="11.5703125" style="1894" customWidth="1"/>
    <col min="15877" max="15877" width="9" style="1894" customWidth="1"/>
    <col min="15878" max="15878" width="8.85546875" style="1894" customWidth="1"/>
    <col min="15879" max="16127" width="9.140625" style="1894"/>
    <col min="16128" max="16128" width="31.7109375" style="1894" customWidth="1"/>
    <col min="16129" max="16129" width="11.28515625" style="1894" customWidth="1"/>
    <col min="16130" max="16130" width="12.5703125" style="1894" customWidth="1"/>
    <col min="16131" max="16131" width="9.85546875" style="1894" customWidth="1"/>
    <col min="16132" max="16132" width="11.5703125" style="1894" customWidth="1"/>
    <col min="16133" max="16133" width="9" style="1894" customWidth="1"/>
    <col min="16134" max="16134" width="8.85546875" style="1894" customWidth="1"/>
    <col min="16135" max="16384" width="9.140625" style="1894"/>
  </cols>
  <sheetData>
    <row r="1" spans="1:12" ht="15" customHeight="1" x14ac:dyDescent="0.2">
      <c r="A1" s="2027" t="s">
        <v>1926</v>
      </c>
    </row>
    <row r="2" spans="1:12" ht="15" customHeight="1" x14ac:dyDescent="0.2">
      <c r="A2" s="2369" t="s">
        <v>1838</v>
      </c>
      <c r="B2" s="2369"/>
      <c r="C2" s="2369"/>
      <c r="D2" s="2369"/>
    </row>
    <row r="3" spans="1:12" ht="19.5" customHeight="1" x14ac:dyDescent="0.2">
      <c r="A3" s="2370" t="s">
        <v>1841</v>
      </c>
      <c r="B3" s="2370"/>
      <c r="C3" s="2370"/>
      <c r="D3" s="2370"/>
      <c r="E3" s="2379"/>
      <c r="F3" s="2379"/>
    </row>
    <row r="4" spans="1:12" s="1" customFormat="1" ht="12.95" customHeight="1" x14ac:dyDescent="0.25">
      <c r="A4" s="1659">
        <v>2020</v>
      </c>
      <c r="B4" s="1957"/>
      <c r="C4" s="1946"/>
      <c r="D4" s="1946"/>
      <c r="F4" s="1945" t="s">
        <v>1789</v>
      </c>
    </row>
    <row r="5" spans="1:12" s="1" customFormat="1" ht="11.1" customHeight="1" x14ac:dyDescent="0.25">
      <c r="A5" s="2016" t="s">
        <v>1775</v>
      </c>
      <c r="B5" s="2319" t="s">
        <v>0</v>
      </c>
      <c r="C5" s="2319" t="s">
        <v>1828</v>
      </c>
      <c r="D5" s="2320"/>
      <c r="E5" s="2320"/>
      <c r="F5" s="2319" t="s">
        <v>1827</v>
      </c>
    </row>
    <row r="6" spans="1:12" s="1" customFormat="1" ht="11.1" customHeight="1" x14ac:dyDescent="0.25">
      <c r="A6" s="2018"/>
      <c r="B6" s="2320"/>
      <c r="C6" s="2320"/>
      <c r="D6" s="2320"/>
      <c r="E6" s="2320"/>
      <c r="F6" s="2377"/>
    </row>
    <row r="7" spans="1:12" s="1" customFormat="1" ht="11.1" customHeight="1" x14ac:dyDescent="0.25">
      <c r="A7" s="2018"/>
      <c r="B7" s="2320"/>
      <c r="C7" s="2319" t="s">
        <v>0</v>
      </c>
      <c r="D7" s="2319" t="s">
        <v>1802</v>
      </c>
      <c r="E7" s="2319" t="s">
        <v>1826</v>
      </c>
      <c r="F7" s="2377"/>
    </row>
    <row r="8" spans="1:12" s="1" customFormat="1" ht="27.75" customHeight="1" x14ac:dyDescent="0.25">
      <c r="A8" s="2017" t="s">
        <v>1836</v>
      </c>
      <c r="B8" s="2320"/>
      <c r="C8" s="2320"/>
      <c r="D8" s="2319"/>
      <c r="E8" s="2319"/>
      <c r="F8" s="2377"/>
    </row>
    <row r="9" spans="1:12" ht="6" customHeight="1" x14ac:dyDescent="0.2">
      <c r="A9" s="1870" t="s">
        <v>264</v>
      </c>
      <c r="B9" s="1930"/>
      <c r="C9" s="1870"/>
      <c r="D9" s="1870"/>
    </row>
    <row r="10" spans="1:12" s="8" customFormat="1" ht="30" customHeight="1" x14ac:dyDescent="0.25">
      <c r="A10" s="892" t="s">
        <v>634</v>
      </c>
      <c r="B10" s="1943">
        <f>SUM(B11:B15)</f>
        <v>14900.275999999998</v>
      </c>
      <c r="C10" s="1943">
        <f>SUM(C11:C15)</f>
        <v>7709.6399999999994</v>
      </c>
      <c r="D10" s="1943">
        <f>SUM(D11:D15)</f>
        <v>5381.1980000000003</v>
      </c>
      <c r="E10" s="1943">
        <f>SUM(E11:E15)</f>
        <v>2328.442</v>
      </c>
      <c r="F10" s="1943">
        <f>SUM(F11:F15)</f>
        <v>7190.6359999999995</v>
      </c>
      <c r="G10" s="1948"/>
      <c r="H10" s="1948"/>
      <c r="I10" s="1962"/>
      <c r="J10" s="1962"/>
      <c r="K10" s="1962"/>
      <c r="L10" s="1962"/>
    </row>
    <row r="11" spans="1:12" s="8" customFormat="1" ht="15" customHeight="1" x14ac:dyDescent="0.25">
      <c r="A11" s="895" t="s">
        <v>1835</v>
      </c>
      <c r="B11" s="1949">
        <f>C11+F11</f>
        <v>8971.652</v>
      </c>
      <c r="C11" s="1941">
        <f>D11+E11</f>
        <v>5552.6210000000001</v>
      </c>
      <c r="D11" s="1950">
        <v>4000.7130000000002</v>
      </c>
      <c r="E11" s="1950">
        <v>1551.9079999999999</v>
      </c>
      <c r="F11" s="1949">
        <v>3419.0309999999999</v>
      </c>
      <c r="G11" s="1948"/>
      <c r="H11" s="1948"/>
      <c r="I11" s="1948"/>
      <c r="J11" s="1948"/>
    </row>
    <row r="12" spans="1:12" s="8" customFormat="1" ht="15" customHeight="1" x14ac:dyDescent="0.25">
      <c r="A12" s="888" t="s">
        <v>1834</v>
      </c>
      <c r="B12" s="1949">
        <f>C12+F12</f>
        <v>4119.7129999999997</v>
      </c>
      <c r="C12" s="1941">
        <f>D12+E12</f>
        <v>909.45899999999995</v>
      </c>
      <c r="D12" s="1950">
        <v>591.11199999999997</v>
      </c>
      <c r="E12" s="1950">
        <v>318.34699999999998</v>
      </c>
      <c r="F12" s="1949">
        <v>3210.2539999999999</v>
      </c>
      <c r="G12" s="1948"/>
      <c r="H12" s="1948"/>
      <c r="I12" s="1948"/>
      <c r="J12" s="1948"/>
    </row>
    <row r="13" spans="1:12" s="8" customFormat="1" ht="15" customHeight="1" x14ac:dyDescent="0.25">
      <c r="A13" s="888" t="s">
        <v>1833</v>
      </c>
      <c r="B13" s="1949">
        <f>C13+F13</f>
        <v>693.74800000000005</v>
      </c>
      <c r="C13" s="1941">
        <f>D13+E13</f>
        <v>533.51800000000003</v>
      </c>
      <c r="D13" s="1950">
        <v>410.37400000000002</v>
      </c>
      <c r="E13" s="1950">
        <v>123.14400000000001</v>
      </c>
      <c r="F13" s="1949">
        <v>160.22999999999999</v>
      </c>
      <c r="G13" s="1948"/>
      <c r="H13" s="1948"/>
      <c r="I13" s="1948"/>
      <c r="J13" s="1948"/>
    </row>
    <row r="14" spans="1:12" s="8" customFormat="1" ht="15" customHeight="1" x14ac:dyDescent="0.25">
      <c r="A14" s="888" t="s">
        <v>1832</v>
      </c>
      <c r="B14" s="1949">
        <f>C14+F14</f>
        <v>583.76599999999996</v>
      </c>
      <c r="C14" s="1941">
        <f>D14+E14</f>
        <v>410.20299999999997</v>
      </c>
      <c r="D14" s="1950">
        <v>212.97900000000001</v>
      </c>
      <c r="E14" s="1950">
        <v>197.22399999999999</v>
      </c>
      <c r="F14" s="1949">
        <v>173.56299999999999</v>
      </c>
      <c r="G14" s="1948"/>
      <c r="H14" s="1948"/>
      <c r="I14" s="1948"/>
      <c r="J14" s="1948"/>
    </row>
    <row r="15" spans="1:12" s="8" customFormat="1" ht="15" customHeight="1" x14ac:dyDescent="0.25">
      <c r="A15" s="888" t="s">
        <v>1831</v>
      </c>
      <c r="B15" s="1949">
        <f>C15+F15</f>
        <v>531.39699999999993</v>
      </c>
      <c r="C15" s="1941">
        <f>D15+E15</f>
        <v>303.839</v>
      </c>
      <c r="D15" s="1950">
        <v>166.02</v>
      </c>
      <c r="E15" s="1950">
        <v>137.81899999999999</v>
      </c>
      <c r="F15" s="1949">
        <v>227.55799999999999</v>
      </c>
      <c r="G15" s="1948"/>
      <c r="H15" s="1948"/>
      <c r="I15" s="1948"/>
      <c r="J15" s="1948"/>
    </row>
    <row r="16" spans="1:12" s="1" customFormat="1" ht="15" customHeight="1" x14ac:dyDescent="0.25">
      <c r="A16" s="890"/>
      <c r="B16" s="1950"/>
      <c r="D16" s="1950"/>
    </row>
    <row r="17" spans="1:12" s="8" customFormat="1" ht="24.95" customHeight="1" x14ac:dyDescent="0.25">
      <c r="A17" s="1951" t="s">
        <v>633</v>
      </c>
      <c r="B17" s="1943">
        <f>SUM(B18:B22)</f>
        <v>7185.6449999999995</v>
      </c>
      <c r="C17" s="1943">
        <f>SUM(C18:C22)</f>
        <v>5034.4809999999989</v>
      </c>
      <c r="D17" s="1943">
        <f>SUM(D18:D22)</f>
        <v>3645.8310000000001</v>
      </c>
      <c r="E17" s="1943">
        <f>SUM(E18:E22)</f>
        <v>1388.65</v>
      </c>
      <c r="F17" s="1943">
        <f>SUM(F18:F22)</f>
        <v>2151.1639999999998</v>
      </c>
      <c r="G17" s="1948"/>
      <c r="H17" s="1948"/>
      <c r="I17" s="1962"/>
      <c r="J17" s="1962"/>
      <c r="K17" s="1962"/>
      <c r="L17" s="1962"/>
    </row>
    <row r="18" spans="1:12" s="8" customFormat="1" ht="15" customHeight="1" x14ac:dyDescent="0.25">
      <c r="A18" s="895" t="s">
        <v>1835</v>
      </c>
      <c r="B18" s="1949">
        <f>C18+F18</f>
        <v>3613.0969999999998</v>
      </c>
      <c r="C18" s="1949">
        <f>D18+E18</f>
        <v>3287.0439999999999</v>
      </c>
      <c r="D18" s="1950">
        <v>2538.855</v>
      </c>
      <c r="E18" s="1950">
        <v>748.18899999999996</v>
      </c>
      <c r="F18" s="1949">
        <v>326.053</v>
      </c>
      <c r="G18" s="1948"/>
      <c r="H18" s="1948"/>
      <c r="I18" s="1962"/>
    </row>
    <row r="19" spans="1:12" s="8" customFormat="1" ht="15" customHeight="1" x14ac:dyDescent="0.25">
      <c r="A19" s="888" t="s">
        <v>1834</v>
      </c>
      <c r="B19" s="1949">
        <f>C19+F19</f>
        <v>838.26400000000001</v>
      </c>
      <c r="C19" s="1949">
        <f>D19+E19</f>
        <v>766.12300000000005</v>
      </c>
      <c r="D19" s="1950">
        <v>412.72699999999998</v>
      </c>
      <c r="E19" s="1950">
        <v>353.39600000000002</v>
      </c>
      <c r="F19" s="1949">
        <v>72.141000000000005</v>
      </c>
      <c r="G19" s="1948"/>
      <c r="H19" s="1948"/>
      <c r="I19" s="1962"/>
    </row>
    <row r="20" spans="1:12" s="8" customFormat="1" ht="15" customHeight="1" x14ac:dyDescent="0.25">
      <c r="A20" s="888" t="s">
        <v>1833</v>
      </c>
      <c r="B20" s="1949">
        <f>C20+F20</f>
        <v>812.32899999999995</v>
      </c>
      <c r="C20" s="1949">
        <f>D20+E20</f>
        <v>309.06799999999998</v>
      </c>
      <c r="D20" s="1950">
        <v>250.75899999999999</v>
      </c>
      <c r="E20" s="1950">
        <v>58.308999999999997</v>
      </c>
      <c r="F20" s="1949">
        <v>503.26100000000002</v>
      </c>
      <c r="G20" s="1948"/>
      <c r="H20" s="1948"/>
      <c r="I20" s="1962"/>
    </row>
    <row r="21" spans="1:12" s="8" customFormat="1" ht="15" customHeight="1" x14ac:dyDescent="0.25">
      <c r="A21" s="888" t="s">
        <v>1832</v>
      </c>
      <c r="B21" s="1949">
        <f>C21+F21</f>
        <v>96.959000000000003</v>
      </c>
      <c r="C21" s="1949">
        <f>D21+E21</f>
        <v>81.528999999999996</v>
      </c>
      <c r="D21" s="1950">
        <v>78.768000000000001</v>
      </c>
      <c r="E21" s="1950">
        <v>2.7610000000000001</v>
      </c>
      <c r="F21" s="1949">
        <v>15.43</v>
      </c>
      <c r="G21" s="1948"/>
      <c r="H21" s="1948"/>
      <c r="I21" s="1962"/>
    </row>
    <row r="22" spans="1:12" s="8" customFormat="1" ht="15" customHeight="1" x14ac:dyDescent="0.25">
      <c r="A22" s="888" t="s">
        <v>1831</v>
      </c>
      <c r="B22" s="1949">
        <f>C22+F22</f>
        <v>1824.9960000000001</v>
      </c>
      <c r="C22" s="1949">
        <f>D22+E22</f>
        <v>590.71699999999998</v>
      </c>
      <c r="D22" s="1950">
        <v>364.72199999999998</v>
      </c>
      <c r="E22" s="1950">
        <v>225.995</v>
      </c>
      <c r="F22" s="1949">
        <v>1234.279</v>
      </c>
      <c r="G22" s="1948"/>
      <c r="H22" s="1948"/>
      <c r="I22" s="1962"/>
    </row>
    <row r="23" spans="1:12" s="1" customFormat="1" ht="15" customHeight="1" x14ac:dyDescent="0.25">
      <c r="A23" s="1956"/>
      <c r="B23" s="1949"/>
      <c r="D23" s="1950"/>
    </row>
    <row r="24" spans="1:12" s="8" customFormat="1" ht="24.95" customHeight="1" x14ac:dyDescent="0.25">
      <c r="A24" s="1951" t="s">
        <v>1840</v>
      </c>
      <c r="B24" s="1943">
        <f>SUM(B25:B29)</f>
        <v>1829.5949999999998</v>
      </c>
      <c r="C24" s="1943">
        <f>SUM(C25:C29)</f>
        <v>743.20400000000006</v>
      </c>
      <c r="D24" s="1943">
        <f>SUM(D25:D29)</f>
        <v>363.93100000000004</v>
      </c>
      <c r="E24" s="1943">
        <f>SUM(E25:E29)</f>
        <v>379.27299999999997</v>
      </c>
      <c r="F24" s="1943">
        <f>SUM(F25:F29)</f>
        <v>1086.3909999999998</v>
      </c>
      <c r="G24" s="1948"/>
      <c r="H24" s="1948"/>
      <c r="I24" s="1962"/>
    </row>
    <row r="25" spans="1:12" s="1" customFormat="1" ht="15" customHeight="1" x14ac:dyDescent="0.25">
      <c r="A25" s="895" t="s">
        <v>1835</v>
      </c>
      <c r="B25" s="1949">
        <f>C25+F25</f>
        <v>540.79300000000001</v>
      </c>
      <c r="C25" s="1949">
        <f>D25+E25</f>
        <v>539.47900000000004</v>
      </c>
      <c r="D25" s="1949">
        <v>349.73</v>
      </c>
      <c r="E25" s="1949">
        <v>189.749</v>
      </c>
      <c r="F25" s="1949">
        <v>1.3140000000000001</v>
      </c>
      <c r="G25" s="1948"/>
      <c r="H25" s="1948"/>
      <c r="I25" s="1962"/>
    </row>
    <row r="26" spans="1:12" s="1" customFormat="1" ht="15" customHeight="1" x14ac:dyDescent="0.25">
      <c r="A26" s="888" t="s">
        <v>1834</v>
      </c>
      <c r="B26" s="1949">
        <f>C26+F26</f>
        <v>1008.0229999999999</v>
      </c>
      <c r="C26" s="1949">
        <f>D26+E26</f>
        <v>85.757000000000005</v>
      </c>
      <c r="D26" s="1949">
        <v>0</v>
      </c>
      <c r="E26" s="1949">
        <v>85.757000000000005</v>
      </c>
      <c r="F26" s="1949">
        <v>922.26599999999996</v>
      </c>
      <c r="G26" s="1948"/>
      <c r="H26" s="1948"/>
      <c r="I26" s="1962"/>
    </row>
    <row r="27" spans="1:12" s="1" customFormat="1" ht="15" customHeight="1" x14ac:dyDescent="0.25">
      <c r="A27" s="888" t="s">
        <v>1833</v>
      </c>
      <c r="B27" s="1949">
        <f>C27+F27</f>
        <v>0</v>
      </c>
      <c r="C27" s="1949">
        <f>D27+E27</f>
        <v>0</v>
      </c>
      <c r="D27" s="1949">
        <v>0</v>
      </c>
      <c r="E27" s="1949">
        <v>0</v>
      </c>
      <c r="F27" s="1949">
        <v>0</v>
      </c>
      <c r="G27" s="1948"/>
      <c r="H27" s="1948"/>
      <c r="I27" s="1962"/>
    </row>
    <row r="28" spans="1:12" s="1" customFormat="1" ht="15" customHeight="1" x14ac:dyDescent="0.25">
      <c r="A28" s="888" t="s">
        <v>1832</v>
      </c>
      <c r="B28" s="1949">
        <f>C28+F28</f>
        <v>44.780999999999999</v>
      </c>
      <c r="C28" s="1949">
        <f>D28+E28</f>
        <v>41.280999999999999</v>
      </c>
      <c r="D28" s="1949">
        <v>0</v>
      </c>
      <c r="E28" s="1949">
        <v>41.280999999999999</v>
      </c>
      <c r="F28" s="1949">
        <v>3.5</v>
      </c>
      <c r="G28" s="1948"/>
      <c r="H28" s="1948"/>
      <c r="I28" s="1962"/>
    </row>
    <row r="29" spans="1:12" s="1" customFormat="1" ht="15" customHeight="1" x14ac:dyDescent="0.25">
      <c r="A29" s="888" t="s">
        <v>1831</v>
      </c>
      <c r="B29" s="1949">
        <f>C29+F29</f>
        <v>235.99799999999999</v>
      </c>
      <c r="C29" s="1949">
        <f>D29+E29</f>
        <v>76.686999999999998</v>
      </c>
      <c r="D29" s="1949">
        <v>14.201000000000001</v>
      </c>
      <c r="E29" s="1949">
        <v>62.485999999999997</v>
      </c>
      <c r="F29" s="1949">
        <v>159.31100000000001</v>
      </c>
      <c r="G29" s="1948"/>
      <c r="H29" s="1948"/>
      <c r="I29" s="1962"/>
    </row>
    <row r="30" spans="1:12" s="1" customFormat="1" ht="15" customHeight="1" x14ac:dyDescent="0.25">
      <c r="A30" s="1956"/>
      <c r="B30" s="1950"/>
      <c r="C30" s="8"/>
      <c r="D30" s="1949"/>
      <c r="E30" s="8"/>
      <c r="F30" s="8"/>
    </row>
    <row r="31" spans="1:12" s="24" customFormat="1" ht="18.75" customHeight="1" x14ac:dyDescent="0.25">
      <c r="A31" s="1651" t="s">
        <v>1839</v>
      </c>
      <c r="B31" s="1943">
        <f>SUM(B32:B36)</f>
        <v>927.44900000000007</v>
      </c>
      <c r="C31" s="1943">
        <v>886.5100000000001</v>
      </c>
      <c r="D31" s="1943">
        <f>SUM(D32:D36)</f>
        <v>622.88000000000011</v>
      </c>
      <c r="E31" s="1943">
        <f>SUM(E32:E36)</f>
        <v>263.63</v>
      </c>
      <c r="F31" s="1943">
        <f>SUM(F32:F36)</f>
        <v>40.939</v>
      </c>
      <c r="G31" s="1948"/>
      <c r="H31" s="1948"/>
      <c r="I31" s="1962"/>
    </row>
    <row r="32" spans="1:12" s="1" customFormat="1" ht="15" customHeight="1" x14ac:dyDescent="0.25">
      <c r="A32" s="895" t="s">
        <v>1835</v>
      </c>
      <c r="B32" s="1949">
        <f>SUM(C32+F32)</f>
        <v>836.96600000000012</v>
      </c>
      <c r="C32" s="1949">
        <f>D32+E32</f>
        <v>800.8130000000001</v>
      </c>
      <c r="D32" s="1949">
        <v>609.32500000000005</v>
      </c>
      <c r="E32" s="1949">
        <v>191.488</v>
      </c>
      <c r="F32" s="1949">
        <v>36.152999999999999</v>
      </c>
      <c r="G32" s="1948"/>
      <c r="H32" s="1948"/>
      <c r="I32" s="1948"/>
      <c r="J32" s="1948"/>
      <c r="K32" s="1961"/>
    </row>
    <row r="33" spans="1:10" s="1" customFormat="1" ht="15" customHeight="1" x14ac:dyDescent="0.25">
      <c r="A33" s="888" t="s">
        <v>1834</v>
      </c>
      <c r="B33" s="1949">
        <v>5.0789999999999997</v>
      </c>
      <c r="C33" s="1959" t="s">
        <v>592</v>
      </c>
      <c r="D33" s="1960">
        <v>0</v>
      </c>
      <c r="E33" s="1959">
        <v>0.29299999999999998</v>
      </c>
      <c r="F33" s="1949">
        <v>4.7859999999999996</v>
      </c>
      <c r="G33" s="1948"/>
      <c r="H33" s="1948"/>
      <c r="I33" s="1948"/>
      <c r="J33" s="1948"/>
    </row>
    <row r="34" spans="1:10" s="1" customFormat="1" ht="15" customHeight="1" x14ac:dyDescent="0.25">
      <c r="A34" s="888" t="s">
        <v>1833</v>
      </c>
      <c r="B34" s="1949">
        <f>SUM(C34+F34)</f>
        <v>10.83</v>
      </c>
      <c r="C34" s="1949">
        <f>D34+E34</f>
        <v>10.83</v>
      </c>
      <c r="D34" s="1949">
        <v>2.83</v>
      </c>
      <c r="E34" s="1949">
        <v>8</v>
      </c>
      <c r="F34" s="1949">
        <v>0</v>
      </c>
      <c r="G34" s="1948"/>
      <c r="H34" s="1948"/>
      <c r="I34" s="1948"/>
      <c r="J34" s="1948"/>
    </row>
    <row r="35" spans="1:10" s="1" customFormat="1" ht="15" customHeight="1" x14ac:dyDescent="0.25">
      <c r="A35" s="888" t="s">
        <v>1832</v>
      </c>
      <c r="B35" s="1949">
        <f>SUM(C35+F35)</f>
        <v>0</v>
      </c>
      <c r="C35" s="1949">
        <f>D35+E35</f>
        <v>0</v>
      </c>
      <c r="D35" s="1949">
        <v>0</v>
      </c>
      <c r="E35" s="1949">
        <v>0</v>
      </c>
      <c r="F35" s="1949">
        <v>0</v>
      </c>
      <c r="G35" s="1948"/>
      <c r="H35" s="1948"/>
      <c r="I35" s="1948"/>
      <c r="J35" s="1948"/>
    </row>
    <row r="36" spans="1:10" s="1" customFormat="1" ht="15" customHeight="1" x14ac:dyDescent="0.25">
      <c r="A36" s="888" t="s">
        <v>1831</v>
      </c>
      <c r="B36" s="1949">
        <f>SUM(C36+F36)</f>
        <v>74.573999999999998</v>
      </c>
      <c r="C36" s="1949">
        <f>D36+E36</f>
        <v>74.573999999999998</v>
      </c>
      <c r="D36" s="1949">
        <v>10.725</v>
      </c>
      <c r="E36" s="1949">
        <v>63.848999999999997</v>
      </c>
      <c r="F36" s="1931">
        <v>0</v>
      </c>
      <c r="G36" s="1948"/>
      <c r="H36" s="1948"/>
      <c r="I36" s="1948"/>
      <c r="J36" s="1948"/>
    </row>
    <row r="37" spans="1:10" s="1" customFormat="1" ht="9.75" customHeight="1" thickBot="1" x14ac:dyDescent="0.3">
      <c r="A37" s="1653"/>
      <c r="B37" s="1653"/>
      <c r="C37" s="1935"/>
      <c r="D37" s="1935"/>
      <c r="E37" s="1935"/>
      <c r="F37" s="1935"/>
    </row>
    <row r="38" spans="1:10" s="1" customFormat="1" ht="3.75" customHeight="1" thickTop="1" x14ac:dyDescent="0.25">
      <c r="A38" s="888"/>
      <c r="B38" s="888"/>
      <c r="C38" s="890"/>
      <c r="D38" s="890"/>
      <c r="E38" s="890"/>
      <c r="F38" s="890"/>
    </row>
    <row r="39" spans="1:10" s="1" customFormat="1" ht="12.95" customHeight="1" x14ac:dyDescent="0.25">
      <c r="A39" s="1648" t="s">
        <v>1800</v>
      </c>
      <c r="B39" s="1648"/>
      <c r="C39" s="1648"/>
      <c r="D39" s="1648"/>
      <c r="E39" s="888"/>
    </row>
    <row r="40" spans="1:10" x14ac:dyDescent="0.2">
      <c r="A40" s="1870"/>
    </row>
    <row r="41" spans="1:10" s="1908" customFormat="1" ht="12" customHeight="1" x14ac:dyDescent="0.2">
      <c r="A41" s="1958" t="s">
        <v>280</v>
      </c>
      <c r="B41" s="1923"/>
      <c r="C41" s="1922"/>
      <c r="D41" s="1921"/>
      <c r="E41" s="1922"/>
      <c r="F41" s="1921"/>
    </row>
    <row r="42" spans="1:10" s="1908" customFormat="1" ht="12" customHeight="1" x14ac:dyDescent="0.25">
      <c r="A42" s="1928" t="s">
        <v>1814</v>
      </c>
      <c r="B42" s="1923"/>
      <c r="C42" s="1922"/>
      <c r="D42" s="1921"/>
      <c r="E42" s="1922"/>
      <c r="F42" s="1921"/>
    </row>
    <row r="43" spans="1:10" x14ac:dyDescent="0.2">
      <c r="A43" s="1870"/>
      <c r="B43" s="1930"/>
      <c r="C43" s="1870"/>
      <c r="D43" s="1870"/>
    </row>
    <row r="44" spans="1:10" x14ac:dyDescent="0.2">
      <c r="A44" s="1870"/>
      <c r="B44" s="1930"/>
      <c r="C44" s="1870"/>
      <c r="D44" s="1870"/>
    </row>
    <row r="45" spans="1:10" x14ac:dyDescent="0.2">
      <c r="A45" s="1870"/>
      <c r="B45" s="1930"/>
      <c r="C45" s="1870"/>
      <c r="D45" s="1870"/>
    </row>
    <row r="46" spans="1:10" x14ac:dyDescent="0.2">
      <c r="A46" s="1870"/>
      <c r="B46" s="1930"/>
      <c r="C46" s="1870"/>
      <c r="D46" s="1870"/>
    </row>
    <row r="47" spans="1:10" x14ac:dyDescent="0.2">
      <c r="A47" s="1870"/>
      <c r="B47" s="1930"/>
      <c r="C47" s="1870"/>
      <c r="D47" s="1870"/>
    </row>
    <row r="48" spans="1:10" x14ac:dyDescent="0.2">
      <c r="A48" s="1870"/>
      <c r="B48" s="1930"/>
      <c r="C48" s="1870"/>
      <c r="D48" s="1870"/>
    </row>
    <row r="49" spans="1:4" x14ac:dyDescent="0.2">
      <c r="A49" s="1870"/>
      <c r="B49" s="1930"/>
      <c r="C49" s="1870"/>
      <c r="D49" s="1870"/>
    </row>
    <row r="50" spans="1:4" x14ac:dyDescent="0.2">
      <c r="A50" s="1870"/>
      <c r="B50" s="1930"/>
      <c r="C50" s="1870"/>
      <c r="D50" s="1870"/>
    </row>
    <row r="51" spans="1:4" x14ac:dyDescent="0.2">
      <c r="A51" s="1870"/>
      <c r="B51" s="1930"/>
      <c r="C51" s="1870"/>
      <c r="D51" s="1870"/>
    </row>
    <row r="52" spans="1:4" x14ac:dyDescent="0.2">
      <c r="A52" s="1870"/>
      <c r="B52" s="1930"/>
      <c r="C52" s="1870"/>
      <c r="D52" s="1870"/>
    </row>
    <row r="53" spans="1:4" x14ac:dyDescent="0.2">
      <c r="A53" s="1870"/>
      <c r="B53" s="1930"/>
      <c r="C53" s="1870"/>
      <c r="D53" s="1870"/>
    </row>
    <row r="54" spans="1:4" x14ac:dyDescent="0.2">
      <c r="A54" s="1870"/>
      <c r="B54" s="1930"/>
      <c r="C54" s="1870"/>
      <c r="D54" s="1870"/>
    </row>
    <row r="55" spans="1:4" x14ac:dyDescent="0.2">
      <c r="A55" s="1870"/>
      <c r="B55" s="1930"/>
      <c r="C55" s="1870"/>
      <c r="D55" s="1870"/>
    </row>
    <row r="56" spans="1:4" x14ac:dyDescent="0.2">
      <c r="A56" s="1870"/>
      <c r="B56" s="1930"/>
      <c r="C56" s="1870"/>
      <c r="D56" s="1870"/>
    </row>
    <row r="57" spans="1:4" x14ac:dyDescent="0.2">
      <c r="A57" s="1870"/>
      <c r="B57" s="1930"/>
      <c r="C57" s="1870"/>
      <c r="D57" s="1870"/>
    </row>
    <row r="58" spans="1:4" x14ac:dyDescent="0.2">
      <c r="A58" s="1870"/>
      <c r="B58" s="1930"/>
      <c r="C58" s="1870"/>
      <c r="D58" s="1870"/>
    </row>
    <row r="59" spans="1:4" x14ac:dyDescent="0.2">
      <c r="A59" s="1870"/>
      <c r="B59" s="1930"/>
      <c r="C59" s="1870"/>
      <c r="D59" s="1870"/>
    </row>
    <row r="60" spans="1:4" x14ac:dyDescent="0.2">
      <c r="A60" s="1870"/>
      <c r="B60" s="1930"/>
      <c r="C60" s="1870"/>
      <c r="D60" s="1870"/>
    </row>
    <row r="61" spans="1:4" x14ac:dyDescent="0.2">
      <c r="A61" s="1870"/>
      <c r="B61" s="1930"/>
      <c r="C61" s="1870"/>
      <c r="D61" s="1870"/>
    </row>
    <row r="62" spans="1:4" x14ac:dyDescent="0.2">
      <c r="A62" s="1870"/>
      <c r="B62" s="1930"/>
      <c r="C62" s="1870"/>
      <c r="D62" s="1870"/>
    </row>
    <row r="63" spans="1:4" x14ac:dyDescent="0.2">
      <c r="A63" s="1870"/>
      <c r="B63" s="1930"/>
      <c r="C63" s="1870"/>
      <c r="D63" s="1870"/>
    </row>
    <row r="64" spans="1:4" x14ac:dyDescent="0.2">
      <c r="A64" s="1870"/>
      <c r="B64" s="1930"/>
      <c r="C64" s="1870"/>
      <c r="D64" s="1870"/>
    </row>
    <row r="65" spans="1:4" x14ac:dyDescent="0.2">
      <c r="A65" s="1870"/>
      <c r="B65" s="1930"/>
      <c r="C65" s="1870"/>
      <c r="D65" s="1870"/>
    </row>
    <row r="66" spans="1:4" x14ac:dyDescent="0.2">
      <c r="A66" s="1870"/>
      <c r="B66" s="1930"/>
      <c r="C66" s="1870"/>
      <c r="D66" s="1870"/>
    </row>
    <row r="67" spans="1:4" x14ac:dyDescent="0.2">
      <c r="A67" s="1870"/>
      <c r="B67" s="1930"/>
      <c r="C67" s="1870"/>
      <c r="D67" s="1870"/>
    </row>
    <row r="68" spans="1:4" x14ac:dyDescent="0.2">
      <c r="A68" s="1870"/>
      <c r="B68" s="1930"/>
      <c r="C68" s="1870"/>
      <c r="D68" s="1870"/>
    </row>
    <row r="69" spans="1:4" x14ac:dyDescent="0.2">
      <c r="A69" s="1870"/>
      <c r="B69" s="1930"/>
      <c r="C69" s="1870"/>
      <c r="D69" s="1870"/>
    </row>
    <row r="70" spans="1:4" x14ac:dyDescent="0.2">
      <c r="A70" s="1870"/>
      <c r="B70" s="1930"/>
      <c r="C70" s="1870"/>
      <c r="D70" s="1870"/>
    </row>
    <row r="71" spans="1:4" x14ac:dyDescent="0.2">
      <c r="A71" s="1870"/>
      <c r="B71" s="1930"/>
      <c r="C71" s="1870"/>
      <c r="D71" s="1870"/>
    </row>
    <row r="72" spans="1:4" x14ac:dyDescent="0.2">
      <c r="A72" s="1870"/>
      <c r="B72" s="1930"/>
      <c r="C72" s="1870"/>
      <c r="D72" s="1870"/>
    </row>
    <row r="73" spans="1:4" x14ac:dyDescent="0.2">
      <c r="A73" s="1870"/>
      <c r="B73" s="1930"/>
      <c r="C73" s="1870"/>
      <c r="D73" s="1870"/>
    </row>
    <row r="74" spans="1:4" x14ac:dyDescent="0.2">
      <c r="A74" s="1870"/>
      <c r="B74" s="1930"/>
      <c r="C74" s="1870"/>
      <c r="D74" s="1870"/>
    </row>
    <row r="75" spans="1:4" x14ac:dyDescent="0.2">
      <c r="A75" s="1870"/>
      <c r="B75" s="1930"/>
      <c r="C75" s="1870"/>
      <c r="D75" s="1870"/>
    </row>
    <row r="76" spans="1:4" x14ac:dyDescent="0.2">
      <c r="A76" s="1870"/>
      <c r="B76" s="1930"/>
      <c r="C76" s="1870"/>
      <c r="D76" s="1870"/>
    </row>
    <row r="77" spans="1:4" x14ac:dyDescent="0.2">
      <c r="A77" s="1870"/>
      <c r="B77" s="1930"/>
      <c r="C77" s="1870"/>
      <c r="D77" s="1870"/>
    </row>
    <row r="78" spans="1:4" x14ac:dyDescent="0.2">
      <c r="A78" s="1870"/>
      <c r="B78" s="1930"/>
      <c r="C78" s="1870"/>
      <c r="D78" s="1870"/>
    </row>
    <row r="79" spans="1:4" x14ac:dyDescent="0.2">
      <c r="A79" s="1870"/>
      <c r="B79" s="1930"/>
      <c r="C79" s="1870"/>
      <c r="D79" s="1870"/>
    </row>
    <row r="80" spans="1:4" x14ac:dyDescent="0.2">
      <c r="A80" s="1870"/>
      <c r="B80" s="1930"/>
      <c r="C80" s="1870"/>
      <c r="D80" s="1870"/>
    </row>
    <row r="81" spans="1:4" x14ac:dyDescent="0.2">
      <c r="A81" s="1870"/>
      <c r="B81" s="1930"/>
      <c r="C81" s="1870"/>
      <c r="D81" s="1870"/>
    </row>
    <row r="82" spans="1:4" x14ac:dyDescent="0.2">
      <c r="A82" s="1870"/>
      <c r="B82" s="1930"/>
      <c r="C82" s="1870"/>
      <c r="D82" s="1870"/>
    </row>
    <row r="83" spans="1:4" x14ac:dyDescent="0.2">
      <c r="A83" s="1870"/>
      <c r="B83" s="1930"/>
      <c r="C83" s="1870"/>
      <c r="D83" s="1870"/>
    </row>
    <row r="84" spans="1:4" x14ac:dyDescent="0.2">
      <c r="A84" s="1870"/>
      <c r="B84" s="1930"/>
      <c r="C84" s="1870"/>
      <c r="D84" s="1870"/>
    </row>
    <row r="85" spans="1:4" x14ac:dyDescent="0.2">
      <c r="A85" s="1870"/>
      <c r="B85" s="1930"/>
      <c r="C85" s="1870"/>
      <c r="D85" s="1870"/>
    </row>
    <row r="86" spans="1:4" x14ac:dyDescent="0.2">
      <c r="A86" s="1870"/>
      <c r="B86" s="1930"/>
      <c r="C86" s="1870"/>
      <c r="D86" s="1870"/>
    </row>
    <row r="87" spans="1:4" x14ac:dyDescent="0.2">
      <c r="A87" s="1870"/>
      <c r="B87" s="1930"/>
      <c r="C87" s="1870"/>
      <c r="D87" s="1870"/>
    </row>
    <row r="88" spans="1:4" x14ac:dyDescent="0.2">
      <c r="A88" s="1870"/>
      <c r="B88" s="1930"/>
      <c r="C88" s="1870"/>
      <c r="D88" s="1870"/>
    </row>
    <row r="89" spans="1:4" x14ac:dyDescent="0.2">
      <c r="A89" s="1870"/>
      <c r="B89" s="1930"/>
      <c r="C89" s="1870"/>
      <c r="D89" s="1870"/>
    </row>
    <row r="90" spans="1:4" x14ac:dyDescent="0.2">
      <c r="A90" s="1870"/>
      <c r="B90" s="1930"/>
      <c r="C90" s="1870"/>
      <c r="D90" s="1870"/>
    </row>
    <row r="91" spans="1:4" x14ac:dyDescent="0.2">
      <c r="A91" s="1870"/>
      <c r="B91" s="1930"/>
      <c r="C91" s="1870"/>
      <c r="D91" s="1870"/>
    </row>
    <row r="92" spans="1:4" x14ac:dyDescent="0.2">
      <c r="A92" s="1870"/>
      <c r="B92" s="1930"/>
      <c r="C92" s="1870"/>
      <c r="D92" s="1870"/>
    </row>
    <row r="93" spans="1:4" x14ac:dyDescent="0.2">
      <c r="A93" s="1870"/>
      <c r="B93" s="1930"/>
      <c r="C93" s="1870"/>
      <c r="D93" s="1870"/>
    </row>
    <row r="94" spans="1:4" x14ac:dyDescent="0.2">
      <c r="A94" s="1870"/>
      <c r="B94" s="1930"/>
      <c r="C94" s="1870"/>
      <c r="D94" s="1870"/>
    </row>
    <row r="95" spans="1:4" x14ac:dyDescent="0.2">
      <c r="A95" s="1870"/>
      <c r="B95" s="1930"/>
      <c r="C95" s="1870"/>
      <c r="D95" s="1870"/>
    </row>
    <row r="96" spans="1:4" x14ac:dyDescent="0.2">
      <c r="A96" s="1870"/>
      <c r="B96" s="1930"/>
      <c r="C96" s="1870"/>
      <c r="D96" s="1870"/>
    </row>
    <row r="97" spans="1:4" x14ac:dyDescent="0.2">
      <c r="A97" s="1870"/>
      <c r="B97" s="1930"/>
      <c r="C97" s="1870"/>
      <c r="D97" s="1870"/>
    </row>
    <row r="98" spans="1:4" x14ac:dyDescent="0.2">
      <c r="A98" s="1870"/>
      <c r="B98" s="1930"/>
      <c r="C98" s="1870"/>
      <c r="D98" s="1870"/>
    </row>
    <row r="99" spans="1:4" x14ac:dyDescent="0.2">
      <c r="A99" s="1870"/>
      <c r="B99" s="1930"/>
      <c r="C99" s="1870"/>
      <c r="D99" s="1870"/>
    </row>
    <row r="100" spans="1:4" x14ac:dyDescent="0.2">
      <c r="A100" s="1870"/>
      <c r="B100" s="1930"/>
      <c r="C100" s="1870"/>
      <c r="D100" s="1870"/>
    </row>
    <row r="101" spans="1:4" x14ac:dyDescent="0.2">
      <c r="A101" s="1870"/>
      <c r="B101" s="1930"/>
      <c r="C101" s="1870"/>
      <c r="D101" s="1870"/>
    </row>
    <row r="102" spans="1:4" x14ac:dyDescent="0.2">
      <c r="A102" s="1870"/>
      <c r="B102" s="1930"/>
      <c r="C102" s="1870"/>
      <c r="D102" s="1870"/>
    </row>
    <row r="103" spans="1:4" x14ac:dyDescent="0.2">
      <c r="A103" s="1870"/>
      <c r="B103" s="1930"/>
      <c r="C103" s="1870"/>
      <c r="D103" s="1870"/>
    </row>
    <row r="104" spans="1:4" x14ac:dyDescent="0.2">
      <c r="A104" s="1870"/>
      <c r="B104" s="1930"/>
      <c r="C104" s="1870"/>
      <c r="D104" s="1870"/>
    </row>
    <row r="105" spans="1:4" x14ac:dyDescent="0.2">
      <c r="A105" s="1870"/>
      <c r="B105" s="1930"/>
      <c r="C105" s="1870"/>
      <c r="D105" s="1870"/>
    </row>
    <row r="106" spans="1:4" x14ac:dyDescent="0.2">
      <c r="A106" s="1870"/>
      <c r="B106" s="1930"/>
      <c r="C106" s="1870"/>
      <c r="D106" s="1870"/>
    </row>
    <row r="107" spans="1:4" x14ac:dyDescent="0.2">
      <c r="A107" s="1870"/>
      <c r="B107" s="1930"/>
      <c r="C107" s="1870"/>
      <c r="D107" s="1870"/>
    </row>
    <row r="108" spans="1:4" x14ac:dyDescent="0.2">
      <c r="A108" s="1870"/>
      <c r="B108" s="1930"/>
      <c r="C108" s="1870"/>
      <c r="D108" s="1870"/>
    </row>
    <row r="109" spans="1:4" x14ac:dyDescent="0.2">
      <c r="A109" s="1870"/>
      <c r="B109" s="1930"/>
      <c r="C109" s="1870"/>
      <c r="D109" s="1870"/>
    </row>
    <row r="110" spans="1:4" x14ac:dyDescent="0.2">
      <c r="A110" s="1870"/>
      <c r="B110" s="1930"/>
      <c r="C110" s="1870"/>
      <c r="D110" s="1870"/>
    </row>
    <row r="111" spans="1:4" x14ac:dyDescent="0.2">
      <c r="A111" s="1870"/>
      <c r="B111" s="1930"/>
      <c r="C111" s="1870"/>
      <c r="D111" s="1870"/>
    </row>
    <row r="112" spans="1:4" x14ac:dyDescent="0.2">
      <c r="A112" s="1870"/>
      <c r="B112" s="1930"/>
      <c r="C112" s="1870"/>
      <c r="D112" s="1870"/>
    </row>
    <row r="113" spans="1:4" x14ac:dyDescent="0.2">
      <c r="A113" s="1870"/>
      <c r="B113" s="1930"/>
      <c r="C113" s="1870"/>
      <c r="D113" s="1870"/>
    </row>
    <row r="114" spans="1:4" x14ac:dyDescent="0.2">
      <c r="A114" s="1870"/>
      <c r="B114" s="1930"/>
      <c r="C114" s="1870"/>
      <c r="D114" s="1870"/>
    </row>
    <row r="115" spans="1:4" x14ac:dyDescent="0.2">
      <c r="A115" s="1870"/>
      <c r="B115" s="1930"/>
      <c r="C115" s="1870"/>
      <c r="D115" s="1870"/>
    </row>
    <row r="116" spans="1:4" x14ac:dyDescent="0.2">
      <c r="A116" s="1870"/>
      <c r="B116" s="1930"/>
      <c r="C116" s="1870"/>
      <c r="D116" s="1870"/>
    </row>
    <row r="117" spans="1:4" x14ac:dyDescent="0.2">
      <c r="A117" s="1870"/>
      <c r="B117" s="1930"/>
      <c r="C117" s="1870"/>
      <c r="D117" s="1870"/>
    </row>
    <row r="118" spans="1:4" x14ac:dyDescent="0.2">
      <c r="A118" s="1870"/>
      <c r="B118" s="1930"/>
      <c r="C118" s="1870"/>
      <c r="D118" s="1870"/>
    </row>
    <row r="119" spans="1:4" x14ac:dyDescent="0.2">
      <c r="A119" s="1870"/>
      <c r="B119" s="1930"/>
      <c r="C119" s="1870"/>
      <c r="D119" s="1870"/>
    </row>
    <row r="120" spans="1:4" x14ac:dyDescent="0.2">
      <c r="A120" s="1870"/>
      <c r="B120" s="1930"/>
      <c r="C120" s="1870"/>
      <c r="D120" s="1870"/>
    </row>
    <row r="121" spans="1:4" x14ac:dyDescent="0.2">
      <c r="A121" s="1870"/>
      <c r="B121" s="1930"/>
      <c r="C121" s="1870"/>
      <c r="D121" s="1870"/>
    </row>
    <row r="122" spans="1:4" x14ac:dyDescent="0.2">
      <c r="A122" s="1870"/>
      <c r="B122" s="1930"/>
      <c r="C122" s="1870"/>
      <c r="D122" s="1870"/>
    </row>
    <row r="123" spans="1:4" x14ac:dyDescent="0.2">
      <c r="A123" s="1870"/>
      <c r="B123" s="1930"/>
      <c r="C123" s="1870"/>
      <c r="D123" s="1870"/>
    </row>
    <row r="124" spans="1:4" x14ac:dyDescent="0.2">
      <c r="A124" s="1870"/>
      <c r="B124" s="1930"/>
      <c r="C124" s="1870"/>
      <c r="D124" s="1870"/>
    </row>
    <row r="125" spans="1:4" x14ac:dyDescent="0.2">
      <c r="A125" s="1870"/>
      <c r="B125" s="1930"/>
      <c r="C125" s="1870"/>
      <c r="D125" s="1870"/>
    </row>
    <row r="126" spans="1:4" x14ac:dyDescent="0.2">
      <c r="A126" s="1870"/>
      <c r="B126" s="1930"/>
      <c r="C126" s="1870"/>
      <c r="D126" s="1870"/>
    </row>
    <row r="127" spans="1:4" x14ac:dyDescent="0.2">
      <c r="A127" s="1870"/>
      <c r="B127" s="1930"/>
      <c r="C127" s="1870"/>
      <c r="D127" s="1870"/>
    </row>
    <row r="128" spans="1:4" x14ac:dyDescent="0.2">
      <c r="A128" s="1870"/>
      <c r="B128" s="1930"/>
      <c r="C128" s="1870"/>
      <c r="D128" s="1870"/>
    </row>
    <row r="129" spans="1:4" x14ac:dyDescent="0.2">
      <c r="A129" s="1870"/>
      <c r="B129" s="1930"/>
      <c r="C129" s="1870"/>
      <c r="D129" s="1870"/>
    </row>
    <row r="130" spans="1:4" x14ac:dyDescent="0.2">
      <c r="A130" s="1870"/>
      <c r="B130" s="1930"/>
      <c r="C130" s="1870"/>
      <c r="D130" s="1870"/>
    </row>
    <row r="131" spans="1:4" x14ac:dyDescent="0.2">
      <c r="A131" s="1870"/>
      <c r="B131" s="1930"/>
      <c r="C131" s="1870"/>
      <c r="D131" s="1870"/>
    </row>
    <row r="132" spans="1:4" x14ac:dyDescent="0.2">
      <c r="A132" s="1870"/>
      <c r="B132" s="1930"/>
      <c r="C132" s="1870"/>
      <c r="D132" s="1870"/>
    </row>
    <row r="133" spans="1:4" x14ac:dyDescent="0.2">
      <c r="A133" s="1870"/>
      <c r="B133" s="1930"/>
      <c r="C133" s="1870"/>
      <c r="D133" s="1870"/>
    </row>
    <row r="134" spans="1:4" x14ac:dyDescent="0.2">
      <c r="A134" s="1870"/>
      <c r="B134" s="1930"/>
      <c r="C134" s="1870"/>
      <c r="D134" s="1870"/>
    </row>
    <row r="135" spans="1:4" x14ac:dyDescent="0.2">
      <c r="A135" s="1870"/>
      <c r="B135" s="1930"/>
      <c r="C135" s="1870"/>
      <c r="D135" s="1870"/>
    </row>
    <row r="136" spans="1:4" x14ac:dyDescent="0.2">
      <c r="A136" s="1870"/>
      <c r="B136" s="1930"/>
      <c r="C136" s="1870"/>
      <c r="D136" s="1870"/>
    </row>
    <row r="137" spans="1:4" x14ac:dyDescent="0.2">
      <c r="A137" s="1870"/>
      <c r="B137" s="1930"/>
      <c r="C137" s="1870"/>
      <c r="D137" s="1870"/>
    </row>
    <row r="138" spans="1:4" x14ac:dyDescent="0.2">
      <c r="A138" s="1870"/>
      <c r="B138" s="1930"/>
      <c r="C138" s="1870"/>
      <c r="D138" s="1870"/>
    </row>
    <row r="139" spans="1:4" x14ac:dyDescent="0.2">
      <c r="A139" s="1870"/>
      <c r="B139" s="1930"/>
      <c r="C139" s="1870"/>
      <c r="D139" s="1870"/>
    </row>
    <row r="140" spans="1:4" x14ac:dyDescent="0.2">
      <c r="A140" s="1870"/>
      <c r="B140" s="1930"/>
      <c r="C140" s="1870"/>
      <c r="D140" s="1870"/>
    </row>
    <row r="141" spans="1:4" x14ac:dyDescent="0.2">
      <c r="A141" s="1870"/>
      <c r="B141" s="1930"/>
      <c r="C141" s="1870"/>
      <c r="D141" s="1870"/>
    </row>
    <row r="142" spans="1:4" x14ac:dyDescent="0.2">
      <c r="A142" s="1870"/>
      <c r="B142" s="1930"/>
      <c r="C142" s="1870"/>
      <c r="D142" s="1870"/>
    </row>
    <row r="143" spans="1:4" x14ac:dyDescent="0.2">
      <c r="A143" s="1870"/>
      <c r="B143" s="1930"/>
      <c r="C143" s="1870"/>
      <c r="D143" s="1870"/>
    </row>
    <row r="144" spans="1:4" x14ac:dyDescent="0.2">
      <c r="A144" s="1870"/>
      <c r="B144" s="1930"/>
      <c r="C144" s="1870"/>
      <c r="D144" s="1870"/>
    </row>
    <row r="145" spans="1:4" x14ac:dyDescent="0.2">
      <c r="A145" s="1870"/>
      <c r="B145" s="1930"/>
      <c r="C145" s="1870"/>
      <c r="D145" s="1870"/>
    </row>
    <row r="146" spans="1:4" x14ac:dyDescent="0.2">
      <c r="A146" s="1870"/>
      <c r="B146" s="1930"/>
      <c r="C146" s="1870"/>
      <c r="D146" s="1870"/>
    </row>
    <row r="147" spans="1:4" x14ac:dyDescent="0.2">
      <c r="A147" s="1870"/>
      <c r="B147" s="1930"/>
      <c r="C147" s="1870"/>
      <c r="D147" s="1870"/>
    </row>
    <row r="148" spans="1:4" x14ac:dyDescent="0.2">
      <c r="A148" s="1870"/>
      <c r="B148" s="1930"/>
      <c r="C148" s="1870"/>
      <c r="D148" s="1870"/>
    </row>
    <row r="149" spans="1:4" x14ac:dyDescent="0.2">
      <c r="A149" s="1870"/>
      <c r="B149" s="1930"/>
      <c r="C149" s="1870"/>
      <c r="D149" s="1870"/>
    </row>
    <row r="150" spans="1:4" x14ac:dyDescent="0.2">
      <c r="A150" s="1870"/>
      <c r="B150" s="1930"/>
      <c r="C150" s="1870"/>
      <c r="D150" s="1870"/>
    </row>
    <row r="151" spans="1:4" x14ac:dyDescent="0.2">
      <c r="A151" s="1870"/>
      <c r="B151" s="1930"/>
      <c r="C151" s="1870"/>
      <c r="D151" s="1870"/>
    </row>
    <row r="152" spans="1:4" x14ac:dyDescent="0.2">
      <c r="A152" s="1870"/>
      <c r="B152" s="1930"/>
      <c r="C152" s="1870"/>
      <c r="D152" s="1870"/>
    </row>
    <row r="153" spans="1:4" x14ac:dyDescent="0.2">
      <c r="A153" s="1870"/>
      <c r="B153" s="1930"/>
      <c r="C153" s="1870"/>
      <c r="D153" s="1870"/>
    </row>
    <row r="154" spans="1:4" x14ac:dyDescent="0.2">
      <c r="A154" s="1870"/>
      <c r="B154" s="1930"/>
      <c r="C154" s="1870"/>
      <c r="D154" s="1870"/>
    </row>
    <row r="155" spans="1:4" x14ac:dyDescent="0.2">
      <c r="A155" s="1870"/>
      <c r="B155" s="1930"/>
      <c r="C155" s="1870"/>
      <c r="D155" s="1870"/>
    </row>
    <row r="156" spans="1:4" x14ac:dyDescent="0.2">
      <c r="A156" s="1870"/>
      <c r="B156" s="1930"/>
      <c r="C156" s="1870"/>
      <c r="D156" s="1870"/>
    </row>
    <row r="157" spans="1:4" x14ac:dyDescent="0.2">
      <c r="A157" s="1870"/>
      <c r="B157" s="1930"/>
      <c r="C157" s="1870"/>
      <c r="D157" s="1870"/>
    </row>
    <row r="158" spans="1:4" x14ac:dyDescent="0.2">
      <c r="A158" s="1870"/>
      <c r="B158" s="1930"/>
      <c r="C158" s="1870"/>
      <c r="D158" s="1870"/>
    </row>
    <row r="159" spans="1:4" x14ac:dyDescent="0.2">
      <c r="A159" s="1870"/>
      <c r="B159" s="1930"/>
      <c r="C159" s="1870"/>
      <c r="D159" s="1870"/>
    </row>
    <row r="160" spans="1:4" x14ac:dyDescent="0.2">
      <c r="A160" s="1870"/>
      <c r="B160" s="1930"/>
      <c r="C160" s="1870"/>
      <c r="D160" s="1870"/>
    </row>
    <row r="161" spans="1:4" x14ac:dyDescent="0.2">
      <c r="A161" s="1870"/>
      <c r="B161" s="1930"/>
      <c r="C161" s="1870"/>
      <c r="D161" s="1870"/>
    </row>
    <row r="162" spans="1:4" x14ac:dyDescent="0.2">
      <c r="A162" s="1870"/>
      <c r="B162" s="1930"/>
      <c r="C162" s="1870"/>
      <c r="D162" s="1870"/>
    </row>
    <row r="163" spans="1:4" x14ac:dyDescent="0.2">
      <c r="A163" s="1870"/>
      <c r="B163" s="1930"/>
      <c r="C163" s="1870"/>
      <c r="D163" s="1870"/>
    </row>
    <row r="164" spans="1:4" x14ac:dyDescent="0.2">
      <c r="A164" s="1870"/>
      <c r="B164" s="1930"/>
      <c r="C164" s="1870"/>
      <c r="D164" s="1870"/>
    </row>
    <row r="165" spans="1:4" x14ac:dyDescent="0.2">
      <c r="A165" s="1870"/>
      <c r="B165" s="1930"/>
      <c r="C165" s="1870"/>
      <c r="D165" s="1870"/>
    </row>
    <row r="166" spans="1:4" x14ac:dyDescent="0.2">
      <c r="A166" s="1870"/>
      <c r="B166" s="1930"/>
      <c r="C166" s="1870"/>
      <c r="D166" s="1870"/>
    </row>
    <row r="167" spans="1:4" x14ac:dyDescent="0.2">
      <c r="A167" s="1870"/>
      <c r="B167" s="1930"/>
      <c r="C167" s="1870"/>
      <c r="D167" s="1870"/>
    </row>
    <row r="168" spans="1:4" x14ac:dyDescent="0.2">
      <c r="A168" s="1870"/>
      <c r="B168" s="1930"/>
      <c r="C168" s="1870"/>
      <c r="D168" s="1870"/>
    </row>
    <row r="169" spans="1:4" x14ac:dyDescent="0.2">
      <c r="A169" s="1870"/>
      <c r="B169" s="1930"/>
      <c r="C169" s="1870"/>
      <c r="D169" s="1870"/>
    </row>
    <row r="170" spans="1:4" x14ac:dyDescent="0.2">
      <c r="A170" s="1870"/>
      <c r="B170" s="1930"/>
      <c r="C170" s="1870"/>
      <c r="D170" s="1870"/>
    </row>
    <row r="171" spans="1:4" x14ac:dyDescent="0.2">
      <c r="A171" s="1870"/>
      <c r="B171" s="1930"/>
      <c r="C171" s="1870"/>
      <c r="D171" s="1870"/>
    </row>
    <row r="172" spans="1:4" x14ac:dyDescent="0.2">
      <c r="A172" s="1870"/>
      <c r="B172" s="1930"/>
      <c r="C172" s="1870"/>
      <c r="D172" s="1870"/>
    </row>
    <row r="173" spans="1:4" x14ac:dyDescent="0.2">
      <c r="A173" s="1870"/>
      <c r="B173" s="1930"/>
      <c r="C173" s="1870"/>
      <c r="D173" s="1870"/>
    </row>
    <row r="174" spans="1:4" x14ac:dyDescent="0.2">
      <c r="A174" s="1870"/>
      <c r="B174" s="1930"/>
      <c r="C174" s="1870"/>
      <c r="D174" s="1870"/>
    </row>
    <row r="175" spans="1:4" x14ac:dyDescent="0.2">
      <c r="A175" s="1870"/>
      <c r="B175" s="1930"/>
      <c r="C175" s="1870"/>
      <c r="D175" s="1870"/>
    </row>
    <row r="176" spans="1:4" x14ac:dyDescent="0.2">
      <c r="A176" s="1870"/>
      <c r="B176" s="1930"/>
      <c r="C176" s="1870"/>
      <c r="D176" s="1870"/>
    </row>
    <row r="177" spans="1:4" x14ac:dyDescent="0.2">
      <c r="A177" s="1870"/>
      <c r="B177" s="1930"/>
      <c r="C177" s="1870"/>
      <c r="D177" s="1870"/>
    </row>
    <row r="178" spans="1:4" x14ac:dyDescent="0.2">
      <c r="A178" s="1870"/>
      <c r="B178" s="1930"/>
      <c r="C178" s="1870"/>
      <c r="D178" s="1870"/>
    </row>
    <row r="179" spans="1:4" x14ac:dyDescent="0.2">
      <c r="A179" s="1870"/>
      <c r="B179" s="1930"/>
      <c r="C179" s="1870"/>
      <c r="D179" s="1870"/>
    </row>
    <row r="180" spans="1:4" x14ac:dyDescent="0.2">
      <c r="A180" s="1870"/>
      <c r="B180" s="1930"/>
      <c r="C180" s="1870"/>
      <c r="D180" s="1870"/>
    </row>
    <row r="181" spans="1:4" x14ac:dyDescent="0.2">
      <c r="A181" s="1870"/>
      <c r="B181" s="1930"/>
      <c r="C181" s="1870"/>
      <c r="D181" s="1870"/>
    </row>
    <row r="182" spans="1:4" x14ac:dyDescent="0.2">
      <c r="A182" s="1870"/>
      <c r="B182" s="1930"/>
      <c r="C182" s="1870"/>
      <c r="D182" s="1870"/>
    </row>
    <row r="183" spans="1:4" x14ac:dyDescent="0.2">
      <c r="A183" s="1870"/>
      <c r="B183" s="1930"/>
      <c r="C183" s="1870"/>
      <c r="D183" s="1870"/>
    </row>
    <row r="184" spans="1:4" x14ac:dyDescent="0.2">
      <c r="A184" s="1870"/>
      <c r="B184" s="1930"/>
      <c r="C184" s="1870"/>
      <c r="D184" s="1870"/>
    </row>
    <row r="185" spans="1:4" x14ac:dyDescent="0.2">
      <c r="A185" s="1870"/>
      <c r="B185" s="1930"/>
      <c r="C185" s="1870"/>
      <c r="D185" s="1870"/>
    </row>
    <row r="186" spans="1:4" x14ac:dyDescent="0.2">
      <c r="A186" s="1870"/>
      <c r="B186" s="1930"/>
      <c r="C186" s="1870"/>
      <c r="D186" s="1870"/>
    </row>
    <row r="187" spans="1:4" x14ac:dyDescent="0.2">
      <c r="A187" s="1870"/>
      <c r="B187" s="1930"/>
      <c r="C187" s="1870"/>
      <c r="D187" s="1870"/>
    </row>
    <row r="188" spans="1:4" x14ac:dyDescent="0.2">
      <c r="A188" s="1870"/>
      <c r="B188" s="1930"/>
      <c r="C188" s="1870"/>
      <c r="D188" s="1870"/>
    </row>
    <row r="189" spans="1:4" x14ac:dyDescent="0.2">
      <c r="A189" s="1870"/>
      <c r="B189" s="1930"/>
      <c r="C189" s="1870"/>
      <c r="D189" s="1870"/>
    </row>
    <row r="190" spans="1:4" x14ac:dyDescent="0.2">
      <c r="A190" s="1870"/>
      <c r="B190" s="1930"/>
      <c r="C190" s="1870"/>
      <c r="D190" s="1870"/>
    </row>
    <row r="191" spans="1:4" x14ac:dyDescent="0.2">
      <c r="A191" s="1870"/>
      <c r="B191" s="1930"/>
      <c r="C191" s="1870"/>
      <c r="D191" s="1870"/>
    </row>
    <row r="192" spans="1:4" x14ac:dyDescent="0.2">
      <c r="A192" s="1870"/>
      <c r="B192" s="1930"/>
      <c r="C192" s="1870"/>
      <c r="D192" s="1870"/>
    </row>
    <row r="193" spans="1:4" x14ac:dyDescent="0.2">
      <c r="A193" s="1870"/>
      <c r="B193" s="1930"/>
      <c r="C193" s="1870"/>
      <c r="D193" s="1870"/>
    </row>
    <row r="194" spans="1:4" x14ac:dyDescent="0.2">
      <c r="A194" s="1870"/>
      <c r="B194" s="1930"/>
      <c r="C194" s="1870"/>
      <c r="D194" s="1870"/>
    </row>
    <row r="195" spans="1:4" x14ac:dyDescent="0.2">
      <c r="A195" s="1870"/>
      <c r="B195" s="1930"/>
      <c r="C195" s="1870"/>
      <c r="D195" s="1870"/>
    </row>
    <row r="196" spans="1:4" x14ac:dyDescent="0.2">
      <c r="A196" s="1870"/>
      <c r="B196" s="1930"/>
      <c r="C196" s="1870"/>
      <c r="D196" s="1870"/>
    </row>
    <row r="197" spans="1:4" x14ac:dyDescent="0.2">
      <c r="A197" s="1870"/>
      <c r="B197" s="1930"/>
      <c r="C197" s="1870"/>
      <c r="D197" s="1870"/>
    </row>
    <row r="198" spans="1:4" x14ac:dyDescent="0.2">
      <c r="A198" s="1870"/>
      <c r="B198" s="1930"/>
      <c r="C198" s="1870"/>
      <c r="D198" s="1870"/>
    </row>
    <row r="199" spans="1:4" x14ac:dyDescent="0.2">
      <c r="A199" s="1870"/>
      <c r="B199" s="1930"/>
      <c r="C199" s="1870"/>
      <c r="D199" s="1870"/>
    </row>
    <row r="200" spans="1:4" x14ac:dyDescent="0.2">
      <c r="A200" s="1870"/>
      <c r="B200" s="1930"/>
      <c r="C200" s="1870"/>
      <c r="D200" s="1870"/>
    </row>
    <row r="201" spans="1:4" x14ac:dyDescent="0.2">
      <c r="A201" s="1870"/>
      <c r="B201" s="1930"/>
      <c r="C201" s="1870"/>
      <c r="D201" s="1870"/>
    </row>
    <row r="202" spans="1:4" x14ac:dyDescent="0.2">
      <c r="A202" s="1870"/>
      <c r="B202" s="1930"/>
      <c r="C202" s="1870"/>
      <c r="D202" s="1870"/>
    </row>
    <row r="203" spans="1:4" x14ac:dyDescent="0.2">
      <c r="A203" s="1870"/>
      <c r="B203" s="1930"/>
      <c r="C203" s="1870"/>
      <c r="D203" s="1870"/>
    </row>
    <row r="204" spans="1:4" x14ac:dyDescent="0.2">
      <c r="A204" s="1870"/>
      <c r="B204" s="1930"/>
      <c r="C204" s="1870"/>
      <c r="D204" s="1870"/>
    </row>
    <row r="205" spans="1:4" x14ac:dyDescent="0.2">
      <c r="A205" s="1870"/>
      <c r="B205" s="1930"/>
      <c r="C205" s="1870"/>
      <c r="D205" s="1870"/>
    </row>
    <row r="206" spans="1:4" x14ac:dyDescent="0.2">
      <c r="A206" s="1870"/>
      <c r="B206" s="1930"/>
      <c r="C206" s="1870"/>
      <c r="D206" s="1870"/>
    </row>
    <row r="207" spans="1:4" x14ac:dyDescent="0.2">
      <c r="A207" s="1870"/>
      <c r="B207" s="1930"/>
      <c r="C207" s="1870"/>
      <c r="D207" s="1870"/>
    </row>
    <row r="208" spans="1:4" x14ac:dyDescent="0.2">
      <c r="A208" s="1870"/>
      <c r="B208" s="1930"/>
      <c r="C208" s="1870"/>
      <c r="D208" s="1870"/>
    </row>
    <row r="209" spans="1:4" x14ac:dyDescent="0.2">
      <c r="A209" s="1870"/>
      <c r="B209" s="1930"/>
      <c r="C209" s="1870"/>
      <c r="D209" s="1870"/>
    </row>
    <row r="210" spans="1:4" x14ac:dyDescent="0.2">
      <c r="A210" s="1870"/>
      <c r="B210" s="1930"/>
      <c r="C210" s="1870"/>
      <c r="D210" s="1870"/>
    </row>
    <row r="211" spans="1:4" x14ac:dyDescent="0.2">
      <c r="A211" s="1870"/>
      <c r="B211" s="1930"/>
      <c r="C211" s="1870"/>
      <c r="D211" s="1870"/>
    </row>
    <row r="212" spans="1:4" x14ac:dyDescent="0.2">
      <c r="A212" s="1870"/>
      <c r="B212" s="1930"/>
      <c r="C212" s="1870"/>
      <c r="D212" s="1870"/>
    </row>
    <row r="213" spans="1:4" x14ac:dyDescent="0.2">
      <c r="A213" s="1870"/>
      <c r="B213" s="1930"/>
      <c r="C213" s="1870"/>
      <c r="D213" s="1870"/>
    </row>
    <row r="214" spans="1:4" x14ac:dyDescent="0.2">
      <c r="A214" s="1870"/>
      <c r="B214" s="1930"/>
      <c r="C214" s="1870"/>
      <c r="D214" s="1870"/>
    </row>
    <row r="215" spans="1:4" x14ac:dyDescent="0.2">
      <c r="A215" s="1870"/>
      <c r="B215" s="1930"/>
      <c r="C215" s="1870"/>
      <c r="D215" s="1870"/>
    </row>
    <row r="216" spans="1:4" x14ac:dyDescent="0.2">
      <c r="A216" s="1870"/>
      <c r="B216" s="1930"/>
      <c r="C216" s="1870"/>
      <c r="D216" s="1870"/>
    </row>
    <row r="217" spans="1:4" x14ac:dyDescent="0.2">
      <c r="A217" s="1870"/>
      <c r="B217" s="1930"/>
      <c r="C217" s="1870"/>
      <c r="D217" s="1870"/>
    </row>
    <row r="218" spans="1:4" x14ac:dyDescent="0.2">
      <c r="A218" s="1870"/>
      <c r="B218" s="1930"/>
      <c r="C218" s="1870"/>
      <c r="D218" s="1870"/>
    </row>
    <row r="219" spans="1:4" x14ac:dyDescent="0.2">
      <c r="A219" s="1870"/>
      <c r="B219" s="1930"/>
      <c r="C219" s="1870"/>
      <c r="D219" s="1870"/>
    </row>
    <row r="220" spans="1:4" x14ac:dyDescent="0.2">
      <c r="A220" s="1870"/>
      <c r="B220" s="1930"/>
      <c r="C220" s="1870"/>
      <c r="D220" s="1870"/>
    </row>
    <row r="221" spans="1:4" x14ac:dyDescent="0.2">
      <c r="A221" s="1870"/>
      <c r="B221" s="1930"/>
      <c r="C221" s="1870"/>
      <c r="D221" s="1870"/>
    </row>
    <row r="222" spans="1:4" x14ac:dyDescent="0.2">
      <c r="A222" s="1870"/>
      <c r="B222" s="1930"/>
      <c r="C222" s="1870"/>
      <c r="D222" s="1870"/>
    </row>
    <row r="223" spans="1:4" x14ac:dyDescent="0.2">
      <c r="A223" s="1870"/>
      <c r="B223" s="1930"/>
      <c r="C223" s="1870"/>
      <c r="D223" s="1870"/>
    </row>
    <row r="224" spans="1:4" x14ac:dyDescent="0.2">
      <c r="A224" s="1870"/>
      <c r="B224" s="1930"/>
      <c r="C224" s="1870"/>
      <c r="D224" s="1870"/>
    </row>
    <row r="225" spans="1:4" x14ac:dyDescent="0.2">
      <c r="A225" s="1870"/>
      <c r="B225" s="1930"/>
      <c r="C225" s="1870"/>
      <c r="D225" s="1870"/>
    </row>
    <row r="226" spans="1:4" x14ac:dyDescent="0.2">
      <c r="A226" s="1870"/>
      <c r="B226" s="1930"/>
      <c r="C226" s="1870"/>
      <c r="D226" s="1870"/>
    </row>
    <row r="227" spans="1:4" x14ac:dyDescent="0.2">
      <c r="A227" s="1870"/>
      <c r="B227" s="1930"/>
      <c r="C227" s="1870"/>
      <c r="D227" s="1870"/>
    </row>
    <row r="228" spans="1:4" x14ac:dyDescent="0.2">
      <c r="A228" s="1870"/>
      <c r="B228" s="1930"/>
      <c r="C228" s="1870"/>
      <c r="D228" s="1870"/>
    </row>
    <row r="229" spans="1:4" x14ac:dyDescent="0.2">
      <c r="A229" s="1870"/>
      <c r="B229" s="1930"/>
      <c r="C229" s="1870"/>
      <c r="D229" s="1870"/>
    </row>
    <row r="230" spans="1:4" x14ac:dyDescent="0.2">
      <c r="A230" s="1870"/>
      <c r="B230" s="1930"/>
      <c r="C230" s="1870"/>
      <c r="D230" s="1870"/>
    </row>
    <row r="231" spans="1:4" x14ac:dyDescent="0.2">
      <c r="A231" s="1870"/>
      <c r="B231" s="1930"/>
      <c r="C231" s="1870"/>
      <c r="D231" s="1870"/>
    </row>
    <row r="232" spans="1:4" x14ac:dyDescent="0.2">
      <c r="A232" s="1870"/>
      <c r="B232" s="1930"/>
      <c r="C232" s="1870"/>
      <c r="D232" s="1870"/>
    </row>
    <row r="233" spans="1:4" x14ac:dyDescent="0.2">
      <c r="A233" s="1870"/>
      <c r="B233" s="1930"/>
      <c r="C233" s="1870"/>
      <c r="D233" s="1870"/>
    </row>
    <row r="234" spans="1:4" x14ac:dyDescent="0.2">
      <c r="A234" s="1870"/>
      <c r="B234" s="1930"/>
      <c r="C234" s="1870"/>
      <c r="D234" s="1870"/>
    </row>
    <row r="235" spans="1:4" x14ac:dyDescent="0.2">
      <c r="A235" s="1870"/>
      <c r="B235" s="1930"/>
      <c r="C235" s="1870"/>
      <c r="D235" s="1870"/>
    </row>
    <row r="236" spans="1:4" x14ac:dyDescent="0.2">
      <c r="A236" s="1870"/>
      <c r="B236" s="1930"/>
      <c r="C236" s="1870"/>
      <c r="D236" s="1870"/>
    </row>
    <row r="237" spans="1:4" x14ac:dyDescent="0.2">
      <c r="A237" s="1870"/>
      <c r="B237" s="1930"/>
      <c r="C237" s="1870"/>
      <c r="D237" s="1870"/>
    </row>
    <row r="238" spans="1:4" x14ac:dyDescent="0.2">
      <c r="A238" s="1870"/>
      <c r="B238" s="1930"/>
      <c r="C238" s="1870"/>
      <c r="D238" s="1870"/>
    </row>
    <row r="239" spans="1:4" x14ac:dyDescent="0.2">
      <c r="A239" s="1870"/>
      <c r="B239" s="1930"/>
      <c r="C239" s="1870"/>
      <c r="D239" s="1870"/>
    </row>
    <row r="240" spans="1:4" x14ac:dyDescent="0.2">
      <c r="A240" s="1870"/>
      <c r="B240" s="1930"/>
      <c r="C240" s="1870"/>
      <c r="D240" s="1870"/>
    </row>
    <row r="241" spans="1:4" x14ac:dyDescent="0.2">
      <c r="A241" s="1870"/>
      <c r="B241" s="1930"/>
      <c r="C241" s="1870"/>
      <c r="D241" s="1870"/>
    </row>
    <row r="242" spans="1:4" x14ac:dyDescent="0.2">
      <c r="A242" s="1870"/>
      <c r="B242" s="1930"/>
      <c r="C242" s="1870"/>
      <c r="D242" s="1870"/>
    </row>
    <row r="243" spans="1:4" x14ac:dyDescent="0.2">
      <c r="A243" s="1870"/>
      <c r="B243" s="1930"/>
      <c r="C243" s="1870"/>
      <c r="D243" s="1870"/>
    </row>
    <row r="244" spans="1:4" x14ac:dyDescent="0.2">
      <c r="A244" s="1870"/>
      <c r="B244" s="1930"/>
      <c r="C244" s="1870"/>
      <c r="D244" s="1870"/>
    </row>
    <row r="245" spans="1:4" x14ac:dyDescent="0.2">
      <c r="A245" s="1870"/>
      <c r="B245" s="1930"/>
      <c r="C245" s="1870"/>
      <c r="D245" s="1870"/>
    </row>
    <row r="246" spans="1:4" x14ac:dyDescent="0.2">
      <c r="A246" s="1870"/>
      <c r="B246" s="1930"/>
      <c r="C246" s="1870"/>
      <c r="D246" s="1870"/>
    </row>
    <row r="247" spans="1:4" x14ac:dyDescent="0.2">
      <c r="A247" s="1870"/>
      <c r="B247" s="1930"/>
      <c r="C247" s="1870"/>
      <c r="D247" s="1870"/>
    </row>
    <row r="248" spans="1:4" x14ac:dyDescent="0.2">
      <c r="A248" s="1870"/>
      <c r="B248" s="1930"/>
      <c r="C248" s="1870"/>
      <c r="D248" s="1870"/>
    </row>
    <row r="249" spans="1:4" x14ac:dyDescent="0.2">
      <c r="A249" s="1870"/>
      <c r="B249" s="1930"/>
      <c r="C249" s="1870"/>
      <c r="D249" s="1870"/>
    </row>
    <row r="250" spans="1:4" x14ac:dyDescent="0.2">
      <c r="A250" s="1870"/>
      <c r="B250" s="1930"/>
      <c r="C250" s="1870"/>
      <c r="D250" s="1870"/>
    </row>
    <row r="251" spans="1:4" x14ac:dyDescent="0.2">
      <c r="A251" s="1870"/>
      <c r="B251" s="1930"/>
      <c r="C251" s="1870"/>
      <c r="D251" s="1870"/>
    </row>
    <row r="252" spans="1:4" x14ac:dyDescent="0.2">
      <c r="A252" s="1870"/>
      <c r="B252" s="1930"/>
      <c r="C252" s="1870"/>
      <c r="D252" s="1870"/>
    </row>
    <row r="253" spans="1:4" x14ac:dyDescent="0.2">
      <c r="A253" s="1870"/>
      <c r="B253" s="1930"/>
      <c r="C253" s="1870"/>
      <c r="D253" s="1870"/>
    </row>
    <row r="254" spans="1:4" x14ac:dyDescent="0.2">
      <c r="A254" s="1870"/>
      <c r="B254" s="1930"/>
      <c r="C254" s="1870"/>
      <c r="D254" s="1870"/>
    </row>
    <row r="255" spans="1:4" x14ac:dyDescent="0.2">
      <c r="A255" s="1870"/>
      <c r="B255" s="1930"/>
      <c r="C255" s="1870"/>
      <c r="D255" s="1870"/>
    </row>
    <row r="256" spans="1:4" x14ac:dyDescent="0.2">
      <c r="A256" s="1870"/>
      <c r="B256" s="1930"/>
      <c r="C256" s="1870"/>
      <c r="D256" s="1870"/>
    </row>
    <row r="257" spans="1:4" x14ac:dyDescent="0.2">
      <c r="A257" s="1870"/>
      <c r="B257" s="1930"/>
      <c r="C257" s="1870"/>
      <c r="D257" s="1870"/>
    </row>
    <row r="258" spans="1:4" x14ac:dyDescent="0.2">
      <c r="A258" s="1870"/>
      <c r="B258" s="1930"/>
      <c r="C258" s="1870"/>
      <c r="D258" s="1870"/>
    </row>
    <row r="259" spans="1:4" x14ac:dyDescent="0.2">
      <c r="A259" s="1870"/>
      <c r="B259" s="1930"/>
      <c r="C259" s="1870"/>
      <c r="D259" s="1870"/>
    </row>
    <row r="260" spans="1:4" x14ac:dyDescent="0.2">
      <c r="A260" s="1870"/>
      <c r="B260" s="1930"/>
      <c r="C260" s="1870"/>
      <c r="D260" s="1870"/>
    </row>
    <row r="261" spans="1:4" x14ac:dyDescent="0.2">
      <c r="A261" s="1870"/>
      <c r="B261" s="1930"/>
      <c r="C261" s="1870"/>
      <c r="D261" s="1870"/>
    </row>
    <row r="262" spans="1:4" x14ac:dyDescent="0.2">
      <c r="A262" s="1870"/>
      <c r="B262" s="1930"/>
      <c r="C262" s="1870"/>
      <c r="D262" s="1870"/>
    </row>
    <row r="263" spans="1:4" x14ac:dyDescent="0.2">
      <c r="A263" s="1870"/>
      <c r="B263" s="1930"/>
      <c r="C263" s="1870"/>
      <c r="D263" s="1870"/>
    </row>
    <row r="264" spans="1:4" x14ac:dyDescent="0.2">
      <c r="A264" s="1870"/>
      <c r="B264" s="1930"/>
      <c r="C264" s="1870"/>
      <c r="D264" s="1870"/>
    </row>
    <row r="265" spans="1:4" x14ac:dyDescent="0.2">
      <c r="A265" s="1870"/>
      <c r="B265" s="1930"/>
      <c r="C265" s="1870"/>
      <c r="D265" s="1870"/>
    </row>
    <row r="266" spans="1:4" x14ac:dyDescent="0.2">
      <c r="A266" s="1870"/>
      <c r="B266" s="1930"/>
      <c r="C266" s="1870"/>
      <c r="D266" s="1870"/>
    </row>
    <row r="267" spans="1:4" x14ac:dyDescent="0.2">
      <c r="A267" s="1870"/>
      <c r="B267" s="1930"/>
      <c r="C267" s="1870"/>
      <c r="D267" s="1870"/>
    </row>
    <row r="268" spans="1:4" x14ac:dyDescent="0.2">
      <c r="A268" s="1870"/>
      <c r="B268" s="1930"/>
      <c r="C268" s="1870"/>
      <c r="D268" s="1870"/>
    </row>
    <row r="269" spans="1:4" x14ac:dyDescent="0.2">
      <c r="A269" s="1870"/>
      <c r="B269" s="1930"/>
      <c r="C269" s="1870"/>
      <c r="D269" s="1870"/>
    </row>
    <row r="270" spans="1:4" x14ac:dyDescent="0.2">
      <c r="A270" s="1870"/>
      <c r="B270" s="1930"/>
      <c r="C270" s="1870"/>
      <c r="D270" s="1870"/>
    </row>
    <row r="271" spans="1:4" x14ac:dyDescent="0.2">
      <c r="A271" s="1870"/>
      <c r="B271" s="1930"/>
      <c r="C271" s="1870"/>
      <c r="D271" s="1870"/>
    </row>
    <row r="272" spans="1:4" x14ac:dyDescent="0.2">
      <c r="A272" s="1870"/>
      <c r="B272" s="1930"/>
      <c r="C272" s="1870"/>
      <c r="D272" s="1870"/>
    </row>
    <row r="273" spans="1:4" x14ac:dyDescent="0.2">
      <c r="A273" s="1870"/>
      <c r="B273" s="1930"/>
      <c r="C273" s="1870"/>
      <c r="D273" s="1870"/>
    </row>
    <row r="274" spans="1:4" x14ac:dyDescent="0.2">
      <c r="A274" s="1870"/>
      <c r="B274" s="1930"/>
      <c r="C274" s="1870"/>
      <c r="D274" s="1870"/>
    </row>
    <row r="275" spans="1:4" x14ac:dyDescent="0.2">
      <c r="A275" s="1870"/>
      <c r="B275" s="1930"/>
      <c r="C275" s="1870"/>
      <c r="D275" s="1870"/>
    </row>
    <row r="276" spans="1:4" x14ac:dyDescent="0.2">
      <c r="A276" s="1870"/>
      <c r="B276" s="1930"/>
      <c r="C276" s="1870"/>
      <c r="D276" s="1870"/>
    </row>
    <row r="277" spans="1:4" x14ac:dyDescent="0.2">
      <c r="A277" s="1870"/>
      <c r="B277" s="1930"/>
      <c r="C277" s="1870"/>
      <c r="D277" s="1870"/>
    </row>
    <row r="278" spans="1:4" x14ac:dyDescent="0.2">
      <c r="A278" s="1870"/>
      <c r="B278" s="1930"/>
      <c r="C278" s="1870"/>
      <c r="D278" s="1870"/>
    </row>
    <row r="279" spans="1:4" x14ac:dyDescent="0.2">
      <c r="A279" s="1870"/>
      <c r="B279" s="1930"/>
      <c r="C279" s="1870"/>
      <c r="D279" s="1870"/>
    </row>
    <row r="280" spans="1:4" x14ac:dyDescent="0.2">
      <c r="A280" s="1870"/>
      <c r="B280" s="1930"/>
      <c r="C280" s="1870"/>
      <c r="D280" s="1870"/>
    </row>
    <row r="281" spans="1:4" x14ac:dyDescent="0.2">
      <c r="A281" s="1870"/>
      <c r="B281" s="1930"/>
      <c r="C281" s="1870"/>
      <c r="D281" s="1870"/>
    </row>
    <row r="282" spans="1:4" x14ac:dyDescent="0.2">
      <c r="A282" s="1870"/>
      <c r="B282" s="1930"/>
      <c r="C282" s="1870"/>
      <c r="D282" s="1870"/>
    </row>
    <row r="283" spans="1:4" x14ac:dyDescent="0.2">
      <c r="A283" s="1870"/>
      <c r="B283" s="1930"/>
      <c r="C283" s="1870"/>
      <c r="D283" s="1870"/>
    </row>
    <row r="284" spans="1:4" x14ac:dyDescent="0.2">
      <c r="A284" s="1870"/>
      <c r="B284" s="1930"/>
      <c r="C284" s="1870"/>
      <c r="D284" s="1870"/>
    </row>
    <row r="285" spans="1:4" x14ac:dyDescent="0.2">
      <c r="A285" s="1870"/>
      <c r="B285" s="1930"/>
      <c r="C285" s="1870"/>
      <c r="D285" s="1870"/>
    </row>
    <row r="286" spans="1:4" x14ac:dyDescent="0.2">
      <c r="A286" s="1870"/>
      <c r="B286" s="1930"/>
      <c r="C286" s="1870"/>
      <c r="D286" s="1870"/>
    </row>
    <row r="287" spans="1:4" x14ac:dyDescent="0.2">
      <c r="A287" s="1870"/>
      <c r="B287" s="1930"/>
      <c r="C287" s="1870"/>
      <c r="D287" s="1870"/>
    </row>
    <row r="288" spans="1:4" x14ac:dyDescent="0.2">
      <c r="A288" s="1870"/>
      <c r="B288" s="1930"/>
      <c r="C288" s="1870"/>
      <c r="D288" s="1870"/>
    </row>
    <row r="289" spans="1:4" x14ac:dyDescent="0.2">
      <c r="A289" s="1870"/>
      <c r="B289" s="1930"/>
      <c r="C289" s="1870"/>
      <c r="D289" s="1870"/>
    </row>
    <row r="290" spans="1:4" x14ac:dyDescent="0.2">
      <c r="A290" s="1870"/>
      <c r="B290" s="1930"/>
      <c r="C290" s="1870"/>
      <c r="D290" s="1870"/>
    </row>
    <row r="291" spans="1:4" x14ac:dyDescent="0.2">
      <c r="A291" s="1870"/>
      <c r="B291" s="1930"/>
      <c r="C291" s="1870"/>
      <c r="D291" s="1870"/>
    </row>
    <row r="292" spans="1:4" x14ac:dyDescent="0.2">
      <c r="A292" s="1870"/>
      <c r="B292" s="1930"/>
      <c r="C292" s="1870"/>
      <c r="D292" s="1870"/>
    </row>
    <row r="293" spans="1:4" x14ac:dyDescent="0.2">
      <c r="A293" s="1870"/>
      <c r="B293" s="1930"/>
      <c r="C293" s="1870"/>
      <c r="D293" s="1870"/>
    </row>
    <row r="294" spans="1:4" x14ac:dyDescent="0.2">
      <c r="A294" s="1870"/>
      <c r="B294" s="1930"/>
      <c r="C294" s="1870"/>
      <c r="D294" s="1870"/>
    </row>
    <row r="295" spans="1:4" x14ac:dyDescent="0.2">
      <c r="A295" s="1870"/>
      <c r="B295" s="1930"/>
      <c r="C295" s="1870"/>
      <c r="D295" s="1870"/>
    </row>
    <row r="296" spans="1:4" x14ac:dyDescent="0.2">
      <c r="A296" s="1870"/>
      <c r="B296" s="1930"/>
      <c r="C296" s="1870"/>
      <c r="D296" s="1870"/>
    </row>
    <row r="297" spans="1:4" x14ac:dyDescent="0.2">
      <c r="A297" s="1870"/>
      <c r="B297" s="1930"/>
      <c r="C297" s="1870"/>
      <c r="D297" s="1870"/>
    </row>
    <row r="298" spans="1:4" x14ac:dyDescent="0.2">
      <c r="A298" s="1870"/>
      <c r="B298" s="1930"/>
      <c r="C298" s="1870"/>
      <c r="D298" s="1870"/>
    </row>
    <row r="299" spans="1:4" x14ac:dyDescent="0.2">
      <c r="A299" s="1870"/>
      <c r="B299" s="1930"/>
      <c r="C299" s="1870"/>
      <c r="D299" s="1870"/>
    </row>
    <row r="300" spans="1:4" x14ac:dyDescent="0.2">
      <c r="A300" s="1870"/>
      <c r="B300" s="1930"/>
      <c r="C300" s="1870"/>
      <c r="D300" s="1870"/>
    </row>
    <row r="301" spans="1:4" x14ac:dyDescent="0.2">
      <c r="A301" s="1870"/>
      <c r="B301" s="1930"/>
      <c r="C301" s="1870"/>
      <c r="D301" s="1870"/>
    </row>
    <row r="302" spans="1:4" x14ac:dyDescent="0.2">
      <c r="A302" s="1870"/>
      <c r="B302" s="1930"/>
      <c r="C302" s="1870"/>
      <c r="D302" s="1870"/>
    </row>
    <row r="303" spans="1:4" x14ac:dyDescent="0.2">
      <c r="A303" s="1870"/>
      <c r="B303" s="1930"/>
      <c r="C303" s="1870"/>
      <c r="D303" s="1870"/>
    </row>
    <row r="304" spans="1:4" x14ac:dyDescent="0.2">
      <c r="A304" s="1870"/>
      <c r="B304" s="1930"/>
      <c r="C304" s="1870"/>
      <c r="D304" s="1870"/>
    </row>
    <row r="305" spans="1:4" x14ac:dyDescent="0.2">
      <c r="A305" s="1870"/>
      <c r="B305" s="1930"/>
      <c r="C305" s="1870"/>
      <c r="D305" s="1870"/>
    </row>
    <row r="306" spans="1:4" x14ac:dyDescent="0.2">
      <c r="A306" s="1870"/>
      <c r="B306" s="1930"/>
      <c r="C306" s="1870"/>
      <c r="D306" s="1870"/>
    </row>
    <row r="307" spans="1:4" x14ac:dyDescent="0.2">
      <c r="A307" s="1870"/>
      <c r="B307" s="1930"/>
      <c r="C307" s="1870"/>
      <c r="D307" s="1870"/>
    </row>
    <row r="308" spans="1:4" x14ac:dyDescent="0.2">
      <c r="A308" s="1870"/>
      <c r="B308" s="1930"/>
      <c r="C308" s="1870"/>
      <c r="D308" s="1870"/>
    </row>
    <row r="309" spans="1:4" x14ac:dyDescent="0.2">
      <c r="A309" s="1870"/>
      <c r="B309" s="1930"/>
      <c r="C309" s="1870"/>
      <c r="D309" s="1870"/>
    </row>
    <row r="310" spans="1:4" x14ac:dyDescent="0.2">
      <c r="A310" s="1870"/>
      <c r="B310" s="1930"/>
      <c r="C310" s="1870"/>
      <c r="D310" s="1870"/>
    </row>
    <row r="311" spans="1:4" x14ac:dyDescent="0.2">
      <c r="A311" s="1870"/>
      <c r="B311" s="1930"/>
      <c r="C311" s="1870"/>
      <c r="D311" s="1870"/>
    </row>
    <row r="312" spans="1:4" x14ac:dyDescent="0.2">
      <c r="A312" s="1870"/>
      <c r="B312" s="1930"/>
      <c r="C312" s="1870"/>
      <c r="D312" s="1870"/>
    </row>
    <row r="313" spans="1:4" x14ac:dyDescent="0.2">
      <c r="A313" s="1870"/>
      <c r="B313" s="1930"/>
      <c r="C313" s="1870"/>
      <c r="D313" s="1870"/>
    </row>
    <row r="314" spans="1:4" x14ac:dyDescent="0.2">
      <c r="A314" s="1870"/>
      <c r="B314" s="1930"/>
      <c r="C314" s="1870"/>
      <c r="D314" s="1870"/>
    </row>
    <row r="315" spans="1:4" x14ac:dyDescent="0.2">
      <c r="A315" s="1870"/>
      <c r="B315" s="1930"/>
      <c r="C315" s="1870"/>
      <c r="D315" s="1870"/>
    </row>
    <row r="316" spans="1:4" x14ac:dyDescent="0.2">
      <c r="A316" s="1870"/>
      <c r="B316" s="1930"/>
      <c r="C316" s="1870"/>
      <c r="D316" s="1870"/>
    </row>
    <row r="317" spans="1:4" x14ac:dyDescent="0.2">
      <c r="A317" s="1870"/>
      <c r="B317" s="1930"/>
      <c r="C317" s="1870"/>
      <c r="D317" s="1870"/>
    </row>
    <row r="318" spans="1:4" x14ac:dyDescent="0.2">
      <c r="A318" s="1870"/>
      <c r="B318" s="1930"/>
      <c r="C318" s="1870"/>
      <c r="D318" s="1870"/>
    </row>
    <row r="319" spans="1:4" x14ac:dyDescent="0.2">
      <c r="A319" s="1870"/>
      <c r="B319" s="1930"/>
      <c r="C319" s="1870"/>
      <c r="D319" s="1870"/>
    </row>
    <row r="320" spans="1:4" x14ac:dyDescent="0.2">
      <c r="A320" s="1870"/>
      <c r="B320" s="1930"/>
      <c r="C320" s="1870"/>
      <c r="D320" s="1870"/>
    </row>
    <row r="321" spans="1:4" x14ac:dyDescent="0.2">
      <c r="A321" s="1870"/>
      <c r="B321" s="1930"/>
      <c r="C321" s="1870"/>
      <c r="D321" s="1870"/>
    </row>
    <row r="322" spans="1:4" x14ac:dyDescent="0.2">
      <c r="A322" s="1870"/>
      <c r="B322" s="1930"/>
      <c r="C322" s="1870"/>
      <c r="D322" s="1870"/>
    </row>
    <row r="323" spans="1:4" x14ac:dyDescent="0.2">
      <c r="A323" s="1870"/>
      <c r="B323" s="1930"/>
      <c r="C323" s="1870"/>
      <c r="D323" s="1870"/>
    </row>
    <row r="324" spans="1:4" x14ac:dyDescent="0.2">
      <c r="A324" s="1870"/>
      <c r="B324" s="1930"/>
      <c r="C324" s="1870"/>
      <c r="D324" s="1870"/>
    </row>
    <row r="325" spans="1:4" x14ac:dyDescent="0.2">
      <c r="A325" s="1870"/>
      <c r="B325" s="1930"/>
      <c r="C325" s="1870"/>
      <c r="D325" s="1870"/>
    </row>
    <row r="326" spans="1:4" x14ac:dyDescent="0.2">
      <c r="A326" s="1870"/>
      <c r="B326" s="1930"/>
      <c r="C326" s="1870"/>
      <c r="D326" s="1870"/>
    </row>
    <row r="327" spans="1:4" x14ac:dyDescent="0.2">
      <c r="A327" s="1870"/>
      <c r="B327" s="1930"/>
      <c r="C327" s="1870"/>
      <c r="D327" s="1870"/>
    </row>
    <row r="328" spans="1:4" x14ac:dyDescent="0.2">
      <c r="A328" s="1870"/>
      <c r="B328" s="1930"/>
      <c r="C328" s="1870"/>
      <c r="D328" s="1870"/>
    </row>
    <row r="329" spans="1:4" x14ac:dyDescent="0.2">
      <c r="A329" s="1870"/>
      <c r="B329" s="1930"/>
      <c r="C329" s="1870"/>
      <c r="D329" s="1870"/>
    </row>
    <row r="330" spans="1:4" x14ac:dyDescent="0.2">
      <c r="A330" s="1870"/>
      <c r="B330" s="1930"/>
      <c r="C330" s="1870"/>
      <c r="D330" s="1870"/>
    </row>
    <row r="331" spans="1:4" x14ac:dyDescent="0.2">
      <c r="A331" s="1870"/>
      <c r="B331" s="1930"/>
      <c r="C331" s="1870"/>
      <c r="D331" s="1870"/>
    </row>
    <row r="332" spans="1:4" x14ac:dyDescent="0.2">
      <c r="A332" s="1870"/>
      <c r="B332" s="1930"/>
      <c r="C332" s="1870"/>
      <c r="D332" s="1870"/>
    </row>
    <row r="333" spans="1:4" x14ac:dyDescent="0.2">
      <c r="A333" s="1870"/>
      <c r="B333" s="1930"/>
      <c r="C333" s="1870"/>
      <c r="D333" s="1870"/>
    </row>
    <row r="334" spans="1:4" x14ac:dyDescent="0.2">
      <c r="A334" s="1870"/>
      <c r="B334" s="1930"/>
      <c r="C334" s="1870"/>
      <c r="D334" s="1870"/>
    </row>
    <row r="335" spans="1:4" x14ac:dyDescent="0.2">
      <c r="A335" s="1870"/>
      <c r="B335" s="1930"/>
      <c r="C335" s="1870"/>
      <c r="D335" s="1870"/>
    </row>
    <row r="336" spans="1:4" x14ac:dyDescent="0.2">
      <c r="A336" s="1870"/>
      <c r="B336" s="1930"/>
      <c r="C336" s="1870"/>
      <c r="D336" s="1870"/>
    </row>
    <row r="337" spans="1:4" x14ac:dyDescent="0.2">
      <c r="A337" s="1870"/>
      <c r="B337" s="1930"/>
      <c r="C337" s="1870"/>
      <c r="D337" s="1870"/>
    </row>
    <row r="338" spans="1:4" x14ac:dyDescent="0.2">
      <c r="A338" s="1870"/>
      <c r="B338" s="1930"/>
      <c r="C338" s="1870"/>
      <c r="D338" s="1870"/>
    </row>
    <row r="339" spans="1:4" x14ac:dyDescent="0.2">
      <c r="A339" s="1870"/>
      <c r="B339" s="1930"/>
      <c r="C339" s="1870"/>
      <c r="D339" s="1870"/>
    </row>
    <row r="340" spans="1:4" x14ac:dyDescent="0.2">
      <c r="A340" s="1870"/>
      <c r="B340" s="1930"/>
      <c r="C340" s="1870"/>
      <c r="D340" s="1870"/>
    </row>
    <row r="341" spans="1:4" x14ac:dyDescent="0.2">
      <c r="A341" s="1870"/>
      <c r="B341" s="1930"/>
      <c r="C341" s="1870"/>
      <c r="D341" s="1870"/>
    </row>
    <row r="342" spans="1:4" x14ac:dyDescent="0.2">
      <c r="A342" s="1870"/>
      <c r="B342" s="1930"/>
      <c r="C342" s="1870"/>
      <c r="D342" s="1870"/>
    </row>
    <row r="343" spans="1:4" x14ac:dyDescent="0.2">
      <c r="A343" s="1870"/>
      <c r="B343" s="1930"/>
      <c r="C343" s="1870"/>
      <c r="D343" s="1870"/>
    </row>
    <row r="344" spans="1:4" x14ac:dyDescent="0.2">
      <c r="A344" s="1870"/>
      <c r="B344" s="1930"/>
      <c r="C344" s="1870"/>
      <c r="D344" s="1870"/>
    </row>
    <row r="345" spans="1:4" x14ac:dyDescent="0.2">
      <c r="A345" s="1870"/>
      <c r="B345" s="1930"/>
      <c r="C345" s="1870"/>
      <c r="D345" s="1870"/>
    </row>
    <row r="346" spans="1:4" x14ac:dyDescent="0.2">
      <c r="A346" s="1870"/>
      <c r="B346" s="1930"/>
      <c r="C346" s="1870"/>
      <c r="D346" s="1870"/>
    </row>
    <row r="347" spans="1:4" x14ac:dyDescent="0.2">
      <c r="A347" s="1870"/>
      <c r="B347" s="1930"/>
      <c r="C347" s="1870"/>
      <c r="D347" s="1870"/>
    </row>
    <row r="348" spans="1:4" x14ac:dyDescent="0.2">
      <c r="A348" s="1870"/>
      <c r="B348" s="1930"/>
      <c r="C348" s="1870"/>
      <c r="D348" s="1870"/>
    </row>
    <row r="349" spans="1:4" x14ac:dyDescent="0.2">
      <c r="A349" s="1870"/>
      <c r="B349" s="1930"/>
      <c r="C349" s="1870"/>
      <c r="D349" s="1870"/>
    </row>
    <row r="350" spans="1:4" x14ac:dyDescent="0.2">
      <c r="A350" s="1870"/>
      <c r="B350" s="1930"/>
      <c r="C350" s="1870"/>
      <c r="D350" s="1870"/>
    </row>
    <row r="351" spans="1:4" x14ac:dyDescent="0.2">
      <c r="A351" s="1870"/>
      <c r="B351" s="1930"/>
      <c r="C351" s="1870"/>
      <c r="D351" s="1870"/>
    </row>
    <row r="352" spans="1:4" x14ac:dyDescent="0.2">
      <c r="A352" s="1870"/>
      <c r="B352" s="1930"/>
      <c r="C352" s="1870"/>
      <c r="D352" s="1870"/>
    </row>
    <row r="353" spans="1:4" x14ac:dyDescent="0.2">
      <c r="A353" s="1870"/>
      <c r="B353" s="1930"/>
      <c r="C353" s="1870"/>
      <c r="D353" s="1870"/>
    </row>
    <row r="354" spans="1:4" x14ac:dyDescent="0.2">
      <c r="A354" s="1870"/>
      <c r="B354" s="1930"/>
      <c r="C354" s="1870"/>
      <c r="D354" s="1870"/>
    </row>
    <row r="355" spans="1:4" x14ac:dyDescent="0.2">
      <c r="A355" s="1870"/>
      <c r="B355" s="1930"/>
      <c r="C355" s="1870"/>
      <c r="D355" s="1870"/>
    </row>
    <row r="356" spans="1:4" x14ac:dyDescent="0.2">
      <c r="A356" s="1870"/>
      <c r="B356" s="1930"/>
      <c r="C356" s="1870"/>
      <c r="D356" s="1870"/>
    </row>
    <row r="357" spans="1:4" x14ac:dyDescent="0.2">
      <c r="A357" s="1870"/>
      <c r="B357" s="1930"/>
      <c r="C357" s="1870"/>
      <c r="D357" s="1870"/>
    </row>
    <row r="358" spans="1:4" x14ac:dyDescent="0.2">
      <c r="A358" s="1870"/>
      <c r="B358" s="1930"/>
      <c r="C358" s="1870"/>
      <c r="D358" s="1870"/>
    </row>
    <row r="359" spans="1:4" x14ac:dyDescent="0.2">
      <c r="A359" s="1870"/>
      <c r="B359" s="1930"/>
      <c r="C359" s="1870"/>
      <c r="D359" s="1870"/>
    </row>
    <row r="360" spans="1:4" x14ac:dyDescent="0.2">
      <c r="A360" s="1870"/>
      <c r="B360" s="1930"/>
      <c r="C360" s="1870"/>
      <c r="D360" s="1870"/>
    </row>
    <row r="361" spans="1:4" x14ac:dyDescent="0.2">
      <c r="A361" s="1870"/>
      <c r="B361" s="1930"/>
      <c r="C361" s="1870"/>
      <c r="D361" s="1870"/>
    </row>
    <row r="362" spans="1:4" x14ac:dyDescent="0.2">
      <c r="A362" s="1870"/>
      <c r="B362" s="1930"/>
      <c r="C362" s="1870"/>
      <c r="D362" s="1870"/>
    </row>
    <row r="363" spans="1:4" x14ac:dyDescent="0.2">
      <c r="A363" s="1870"/>
      <c r="B363" s="1930"/>
      <c r="C363" s="1870"/>
      <c r="D363" s="1870"/>
    </row>
    <row r="364" spans="1:4" x14ac:dyDescent="0.2">
      <c r="A364" s="1870"/>
      <c r="B364" s="1930"/>
      <c r="C364" s="1870"/>
      <c r="D364" s="1870"/>
    </row>
    <row r="365" spans="1:4" x14ac:dyDescent="0.2">
      <c r="A365" s="1870"/>
      <c r="B365" s="1930"/>
      <c r="C365" s="1870"/>
      <c r="D365" s="1870"/>
    </row>
    <row r="366" spans="1:4" x14ac:dyDescent="0.2">
      <c r="A366" s="1870"/>
      <c r="B366" s="1930"/>
      <c r="C366" s="1870"/>
      <c r="D366" s="1870"/>
    </row>
    <row r="367" spans="1:4" x14ac:dyDescent="0.2">
      <c r="A367" s="1870"/>
      <c r="B367" s="1930"/>
      <c r="C367" s="1870"/>
      <c r="D367" s="1870"/>
    </row>
    <row r="368" spans="1:4" x14ac:dyDescent="0.2">
      <c r="A368" s="1870"/>
      <c r="B368" s="1930"/>
      <c r="C368" s="1870"/>
      <c r="D368" s="1870"/>
    </row>
    <row r="369" spans="1:4" x14ac:dyDescent="0.2">
      <c r="A369" s="1870"/>
      <c r="B369" s="1930"/>
      <c r="C369" s="1870"/>
      <c r="D369" s="1870"/>
    </row>
    <row r="370" spans="1:4" x14ac:dyDescent="0.2">
      <c r="A370" s="1870"/>
      <c r="B370" s="1930"/>
      <c r="C370" s="1870"/>
      <c r="D370" s="1870"/>
    </row>
    <row r="371" spans="1:4" x14ac:dyDescent="0.2">
      <c r="A371" s="1870"/>
      <c r="B371" s="1930"/>
      <c r="C371" s="1870"/>
      <c r="D371" s="1870"/>
    </row>
    <row r="372" spans="1:4" x14ac:dyDescent="0.2">
      <c r="A372" s="1870"/>
      <c r="B372" s="1930"/>
      <c r="C372" s="1870"/>
      <c r="D372" s="1870"/>
    </row>
    <row r="373" spans="1:4" x14ac:dyDescent="0.2">
      <c r="A373" s="1870"/>
      <c r="B373" s="1930"/>
      <c r="C373" s="1870"/>
      <c r="D373" s="1870"/>
    </row>
    <row r="374" spans="1:4" x14ac:dyDescent="0.2">
      <c r="A374" s="1870"/>
      <c r="B374" s="1930"/>
      <c r="C374" s="1870"/>
      <c r="D374" s="1870"/>
    </row>
    <row r="375" spans="1:4" x14ac:dyDescent="0.2">
      <c r="A375" s="1870"/>
      <c r="B375" s="1930"/>
      <c r="C375" s="1870"/>
      <c r="D375" s="1870"/>
    </row>
    <row r="376" spans="1:4" x14ac:dyDescent="0.2">
      <c r="A376" s="1870"/>
      <c r="B376" s="1930"/>
      <c r="C376" s="1870"/>
      <c r="D376" s="1870"/>
    </row>
    <row r="377" spans="1:4" x14ac:dyDescent="0.2">
      <c r="A377" s="1870"/>
      <c r="B377" s="1930"/>
      <c r="C377" s="1870"/>
      <c r="D377" s="1870"/>
    </row>
    <row r="378" spans="1:4" x14ac:dyDescent="0.2">
      <c r="A378" s="1870"/>
      <c r="B378" s="1930"/>
      <c r="C378" s="1870"/>
      <c r="D378" s="1870"/>
    </row>
    <row r="379" spans="1:4" x14ac:dyDescent="0.2">
      <c r="A379" s="1870"/>
      <c r="B379" s="1930"/>
      <c r="C379" s="1870"/>
      <c r="D379" s="1870"/>
    </row>
    <row r="380" spans="1:4" x14ac:dyDescent="0.2">
      <c r="A380" s="1870"/>
      <c r="B380" s="1930"/>
      <c r="C380" s="1870"/>
      <c r="D380" s="1870"/>
    </row>
    <row r="381" spans="1:4" x14ac:dyDescent="0.2">
      <c r="A381" s="1870"/>
      <c r="B381" s="1930"/>
      <c r="C381" s="1870"/>
      <c r="D381" s="1870"/>
    </row>
    <row r="382" spans="1:4" x14ac:dyDescent="0.2">
      <c r="A382" s="1870"/>
      <c r="B382" s="1930"/>
      <c r="C382" s="1870"/>
      <c r="D382" s="1870"/>
    </row>
    <row r="383" spans="1:4" x14ac:dyDescent="0.2">
      <c r="A383" s="1870"/>
      <c r="B383" s="1930"/>
      <c r="C383" s="1870"/>
      <c r="D383" s="1870"/>
    </row>
    <row r="384" spans="1:4" x14ac:dyDescent="0.2">
      <c r="A384" s="1870"/>
      <c r="B384" s="1930"/>
      <c r="C384" s="1870"/>
      <c r="D384" s="1870"/>
    </row>
    <row r="385" spans="1:4" x14ac:dyDescent="0.2">
      <c r="A385" s="1870"/>
      <c r="B385" s="1930"/>
      <c r="C385" s="1870"/>
      <c r="D385" s="1870"/>
    </row>
    <row r="386" spans="1:4" x14ac:dyDescent="0.2">
      <c r="A386" s="1870"/>
      <c r="B386" s="1930"/>
      <c r="C386" s="1870"/>
      <c r="D386" s="1870"/>
    </row>
    <row r="387" spans="1:4" x14ac:dyDescent="0.2">
      <c r="A387" s="1870"/>
      <c r="B387" s="1930"/>
      <c r="C387" s="1870"/>
      <c r="D387" s="1870"/>
    </row>
    <row r="388" spans="1:4" x14ac:dyDescent="0.2">
      <c r="A388" s="1870"/>
      <c r="B388" s="1930"/>
      <c r="C388" s="1870"/>
      <c r="D388" s="1870"/>
    </row>
    <row r="389" spans="1:4" x14ac:dyDescent="0.2">
      <c r="A389" s="1870"/>
      <c r="B389" s="1930"/>
      <c r="C389" s="1870"/>
      <c r="D389" s="1870"/>
    </row>
    <row r="390" spans="1:4" x14ac:dyDescent="0.2">
      <c r="A390" s="1870"/>
      <c r="B390" s="1930"/>
      <c r="C390" s="1870"/>
      <c r="D390" s="1870"/>
    </row>
    <row r="391" spans="1:4" x14ac:dyDescent="0.2">
      <c r="A391" s="1870"/>
      <c r="B391" s="1930"/>
      <c r="C391" s="1870"/>
      <c r="D391" s="1870"/>
    </row>
    <row r="392" spans="1:4" x14ac:dyDescent="0.2">
      <c r="A392" s="1870"/>
      <c r="B392" s="1930"/>
      <c r="C392" s="1870"/>
      <c r="D392" s="1870"/>
    </row>
    <row r="393" spans="1:4" x14ac:dyDescent="0.2">
      <c r="A393" s="1870"/>
      <c r="B393" s="1930"/>
      <c r="C393" s="1870"/>
      <c r="D393" s="1870"/>
    </row>
    <row r="394" spans="1:4" x14ac:dyDescent="0.2">
      <c r="A394" s="1870"/>
      <c r="B394" s="1930"/>
      <c r="C394" s="1870"/>
      <c r="D394" s="1870"/>
    </row>
    <row r="395" spans="1:4" x14ac:dyDescent="0.2">
      <c r="A395" s="1870"/>
      <c r="B395" s="1930"/>
      <c r="C395" s="1870"/>
      <c r="D395" s="1870"/>
    </row>
    <row r="396" spans="1:4" x14ac:dyDescent="0.2">
      <c r="A396" s="1870"/>
      <c r="B396" s="1930"/>
      <c r="C396" s="1870"/>
      <c r="D396" s="1870"/>
    </row>
    <row r="397" spans="1:4" x14ac:dyDescent="0.2">
      <c r="A397" s="1870"/>
      <c r="B397" s="1930"/>
      <c r="C397" s="1870"/>
      <c r="D397" s="1870"/>
    </row>
    <row r="398" spans="1:4" x14ac:dyDescent="0.2">
      <c r="A398" s="1870"/>
      <c r="B398" s="1930"/>
      <c r="C398" s="1870"/>
      <c r="D398" s="1870"/>
    </row>
    <row r="399" spans="1:4" x14ac:dyDescent="0.2">
      <c r="A399" s="1870"/>
      <c r="B399" s="1930"/>
      <c r="C399" s="1870"/>
      <c r="D399" s="1870"/>
    </row>
    <row r="400" spans="1:4" x14ac:dyDescent="0.2">
      <c r="A400" s="1870"/>
      <c r="B400" s="1930"/>
      <c r="C400" s="1870"/>
      <c r="D400" s="1870"/>
    </row>
    <row r="401" spans="1:4" x14ac:dyDescent="0.2">
      <c r="A401" s="1870"/>
      <c r="B401" s="1930"/>
      <c r="C401" s="1870"/>
      <c r="D401" s="1870"/>
    </row>
    <row r="402" spans="1:4" x14ac:dyDescent="0.2">
      <c r="A402" s="1870"/>
      <c r="B402" s="1930"/>
      <c r="C402" s="1870"/>
      <c r="D402" s="1870"/>
    </row>
    <row r="403" spans="1:4" x14ac:dyDescent="0.2">
      <c r="A403" s="1870"/>
      <c r="B403" s="1930"/>
      <c r="C403" s="1870"/>
      <c r="D403" s="1870"/>
    </row>
    <row r="404" spans="1:4" x14ac:dyDescent="0.2">
      <c r="A404" s="1870"/>
      <c r="B404" s="1930"/>
      <c r="C404" s="1870"/>
      <c r="D404" s="1870"/>
    </row>
    <row r="405" spans="1:4" x14ac:dyDescent="0.2">
      <c r="A405" s="1870"/>
      <c r="B405" s="1930"/>
      <c r="C405" s="1870"/>
      <c r="D405" s="1870"/>
    </row>
    <row r="406" spans="1:4" x14ac:dyDescent="0.2">
      <c r="A406" s="1870"/>
      <c r="B406" s="1930"/>
      <c r="C406" s="1870"/>
      <c r="D406" s="1870"/>
    </row>
    <row r="407" spans="1:4" x14ac:dyDescent="0.2">
      <c r="A407" s="1870"/>
      <c r="B407" s="1930"/>
      <c r="C407" s="1870"/>
      <c r="D407" s="1870"/>
    </row>
    <row r="408" spans="1:4" x14ac:dyDescent="0.2">
      <c r="A408" s="1870"/>
      <c r="B408" s="1930"/>
      <c r="C408" s="1870"/>
      <c r="D408" s="1870"/>
    </row>
    <row r="409" spans="1:4" x14ac:dyDescent="0.2">
      <c r="A409" s="1870"/>
      <c r="B409" s="1930"/>
      <c r="C409" s="1870"/>
      <c r="D409" s="1870"/>
    </row>
    <row r="410" spans="1:4" x14ac:dyDescent="0.2">
      <c r="A410" s="1870"/>
      <c r="B410" s="1930"/>
      <c r="C410" s="1870"/>
      <c r="D410" s="1870"/>
    </row>
    <row r="411" spans="1:4" x14ac:dyDescent="0.2">
      <c r="A411" s="1870"/>
      <c r="B411" s="1930"/>
      <c r="C411" s="1870"/>
      <c r="D411" s="1870"/>
    </row>
    <row r="412" spans="1:4" x14ac:dyDescent="0.2">
      <c r="A412" s="1870"/>
      <c r="B412" s="1930"/>
      <c r="C412" s="1870"/>
      <c r="D412" s="1870"/>
    </row>
    <row r="413" spans="1:4" x14ac:dyDescent="0.2">
      <c r="A413" s="1870"/>
      <c r="B413" s="1930"/>
      <c r="C413" s="1870"/>
      <c r="D413" s="1870"/>
    </row>
    <row r="414" spans="1:4" x14ac:dyDescent="0.2">
      <c r="A414" s="1870"/>
      <c r="B414" s="1930"/>
      <c r="C414" s="1870"/>
      <c r="D414" s="1870"/>
    </row>
    <row r="415" spans="1:4" x14ac:dyDescent="0.2">
      <c r="A415" s="1870"/>
      <c r="B415" s="1930"/>
      <c r="C415" s="1870"/>
      <c r="D415" s="1870"/>
    </row>
    <row r="416" spans="1:4" x14ac:dyDescent="0.2">
      <c r="A416" s="1870"/>
      <c r="B416" s="1930"/>
      <c r="C416" s="1870"/>
      <c r="D416" s="1870"/>
    </row>
    <row r="417" spans="1:4" x14ac:dyDescent="0.2">
      <c r="A417" s="1870"/>
      <c r="B417" s="1930"/>
      <c r="C417" s="1870"/>
      <c r="D417" s="1870"/>
    </row>
    <row r="418" spans="1:4" x14ac:dyDescent="0.2">
      <c r="A418" s="1870"/>
      <c r="B418" s="1930"/>
      <c r="C418" s="1870"/>
      <c r="D418" s="1870"/>
    </row>
    <row r="419" spans="1:4" x14ac:dyDescent="0.2">
      <c r="A419" s="1870"/>
      <c r="B419" s="1930"/>
      <c r="C419" s="1870"/>
      <c r="D419" s="1870"/>
    </row>
    <row r="420" spans="1:4" x14ac:dyDescent="0.2">
      <c r="A420" s="1870"/>
      <c r="B420" s="1930"/>
      <c r="C420" s="1870"/>
      <c r="D420" s="1870"/>
    </row>
    <row r="421" spans="1:4" x14ac:dyDescent="0.2">
      <c r="A421" s="1870"/>
      <c r="B421" s="1930"/>
      <c r="C421" s="1870"/>
      <c r="D421" s="1870"/>
    </row>
    <row r="422" spans="1:4" x14ac:dyDescent="0.2">
      <c r="A422" s="1870"/>
      <c r="B422" s="1930"/>
      <c r="C422" s="1870"/>
      <c r="D422" s="1870"/>
    </row>
    <row r="423" spans="1:4" x14ac:dyDescent="0.2">
      <c r="A423" s="1870"/>
      <c r="B423" s="1930"/>
      <c r="C423" s="1870"/>
      <c r="D423" s="1870"/>
    </row>
    <row r="424" spans="1:4" x14ac:dyDescent="0.2">
      <c r="A424" s="1870"/>
      <c r="B424" s="1930"/>
      <c r="C424" s="1870"/>
      <c r="D424" s="1870"/>
    </row>
    <row r="425" spans="1:4" x14ac:dyDescent="0.2">
      <c r="A425" s="1870"/>
      <c r="B425" s="1930"/>
      <c r="C425" s="1870"/>
      <c r="D425" s="1870"/>
    </row>
    <row r="426" spans="1:4" x14ac:dyDescent="0.2">
      <c r="A426" s="1870"/>
      <c r="B426" s="1930"/>
      <c r="C426" s="1870"/>
      <c r="D426" s="1870"/>
    </row>
    <row r="427" spans="1:4" x14ac:dyDescent="0.2">
      <c r="A427" s="1870"/>
      <c r="B427" s="1930"/>
      <c r="C427" s="1870"/>
      <c r="D427" s="1870"/>
    </row>
    <row r="428" spans="1:4" x14ac:dyDescent="0.2">
      <c r="A428" s="1870"/>
      <c r="B428" s="1930"/>
      <c r="C428" s="1870"/>
      <c r="D428" s="1870"/>
    </row>
    <row r="429" spans="1:4" x14ac:dyDescent="0.2">
      <c r="A429" s="1870"/>
      <c r="B429" s="1930"/>
      <c r="C429" s="1870"/>
      <c r="D429" s="1870"/>
    </row>
    <row r="430" spans="1:4" x14ac:dyDescent="0.2">
      <c r="A430" s="1870"/>
      <c r="B430" s="1930"/>
      <c r="C430" s="1870"/>
      <c r="D430" s="1870"/>
    </row>
    <row r="431" spans="1:4" x14ac:dyDescent="0.2">
      <c r="A431" s="1870"/>
      <c r="B431" s="1930"/>
      <c r="C431" s="1870"/>
      <c r="D431" s="1870"/>
    </row>
    <row r="432" spans="1:4" x14ac:dyDescent="0.2">
      <c r="A432" s="1870"/>
      <c r="B432" s="1930"/>
      <c r="C432" s="1870"/>
      <c r="D432" s="1870"/>
    </row>
    <row r="433" spans="1:4" x14ac:dyDescent="0.2">
      <c r="A433" s="1870"/>
      <c r="B433" s="1930"/>
      <c r="C433" s="1870"/>
      <c r="D433" s="1870"/>
    </row>
    <row r="434" spans="1:4" x14ac:dyDescent="0.2">
      <c r="A434" s="1870"/>
      <c r="B434" s="1930"/>
      <c r="C434" s="1870"/>
      <c r="D434" s="1870"/>
    </row>
    <row r="435" spans="1:4" x14ac:dyDescent="0.2">
      <c r="A435" s="1870"/>
      <c r="B435" s="1930"/>
      <c r="C435" s="1870"/>
      <c r="D435" s="1870"/>
    </row>
    <row r="436" spans="1:4" x14ac:dyDescent="0.2">
      <c r="A436" s="1870"/>
      <c r="B436" s="1930"/>
      <c r="C436" s="1870"/>
      <c r="D436" s="1870"/>
    </row>
    <row r="437" spans="1:4" x14ac:dyDescent="0.2">
      <c r="A437" s="1870"/>
      <c r="B437" s="1930"/>
      <c r="C437" s="1870"/>
      <c r="D437" s="1870"/>
    </row>
    <row r="438" spans="1:4" x14ac:dyDescent="0.2">
      <c r="A438" s="1870"/>
      <c r="B438" s="1930"/>
      <c r="C438" s="1870"/>
      <c r="D438" s="1870"/>
    </row>
    <row r="439" spans="1:4" x14ac:dyDescent="0.2">
      <c r="A439" s="1870"/>
      <c r="B439" s="1930"/>
      <c r="C439" s="1870"/>
      <c r="D439" s="1870"/>
    </row>
    <row r="440" spans="1:4" x14ac:dyDescent="0.2">
      <c r="A440" s="1870"/>
      <c r="B440" s="1930"/>
      <c r="C440" s="1870"/>
      <c r="D440" s="1870"/>
    </row>
    <row r="441" spans="1:4" x14ac:dyDescent="0.2">
      <c r="A441" s="1870"/>
      <c r="B441" s="1930"/>
      <c r="C441" s="1870"/>
      <c r="D441" s="1870"/>
    </row>
    <row r="442" spans="1:4" x14ac:dyDescent="0.2">
      <c r="A442" s="1870"/>
      <c r="B442" s="1930"/>
      <c r="C442" s="1870"/>
      <c r="D442" s="1870"/>
    </row>
    <row r="443" spans="1:4" x14ac:dyDescent="0.2">
      <c r="A443" s="1870"/>
      <c r="B443" s="1930"/>
      <c r="C443" s="1870"/>
      <c r="D443" s="1870"/>
    </row>
    <row r="444" spans="1:4" x14ac:dyDescent="0.2">
      <c r="A444" s="1870"/>
      <c r="B444" s="1930"/>
      <c r="C444" s="1870"/>
      <c r="D444" s="1870"/>
    </row>
    <row r="445" spans="1:4" x14ac:dyDescent="0.2">
      <c r="A445" s="1870"/>
      <c r="B445" s="1930"/>
      <c r="C445" s="1870"/>
      <c r="D445" s="1870"/>
    </row>
    <row r="446" spans="1:4" x14ac:dyDescent="0.2">
      <c r="A446" s="1870"/>
      <c r="B446" s="1930"/>
      <c r="C446" s="1870"/>
      <c r="D446" s="1870"/>
    </row>
    <row r="447" spans="1:4" x14ac:dyDescent="0.2">
      <c r="A447" s="1870"/>
      <c r="B447" s="1930"/>
      <c r="C447" s="1870"/>
      <c r="D447" s="1870"/>
    </row>
    <row r="448" spans="1:4" x14ac:dyDescent="0.2">
      <c r="A448" s="1870"/>
      <c r="B448" s="1930"/>
      <c r="C448" s="1870"/>
      <c r="D448" s="1870"/>
    </row>
    <row r="449" spans="1:4" x14ac:dyDescent="0.2">
      <c r="A449" s="1870"/>
      <c r="B449" s="1930"/>
      <c r="C449" s="1870"/>
      <c r="D449" s="1870"/>
    </row>
    <row r="450" spans="1:4" x14ac:dyDescent="0.2">
      <c r="A450" s="1870"/>
      <c r="B450" s="1930"/>
      <c r="C450" s="1870"/>
      <c r="D450" s="1870"/>
    </row>
    <row r="451" spans="1:4" x14ac:dyDescent="0.2">
      <c r="A451" s="1870"/>
      <c r="B451" s="1930"/>
      <c r="C451" s="1870"/>
      <c r="D451" s="1870"/>
    </row>
    <row r="452" spans="1:4" x14ac:dyDescent="0.2">
      <c r="A452" s="1870"/>
      <c r="B452" s="1930"/>
      <c r="C452" s="1870"/>
      <c r="D452" s="1870"/>
    </row>
    <row r="453" spans="1:4" x14ac:dyDescent="0.2">
      <c r="A453" s="1870"/>
      <c r="B453" s="1930"/>
      <c r="C453" s="1870"/>
      <c r="D453" s="1870"/>
    </row>
    <row r="454" spans="1:4" x14ac:dyDescent="0.2">
      <c r="A454" s="1870"/>
      <c r="B454" s="1930"/>
      <c r="C454" s="1870"/>
      <c r="D454" s="1870"/>
    </row>
    <row r="455" spans="1:4" x14ac:dyDescent="0.2">
      <c r="A455" s="1870"/>
      <c r="B455" s="1930"/>
      <c r="C455" s="1870"/>
      <c r="D455" s="1870"/>
    </row>
    <row r="456" spans="1:4" x14ac:dyDescent="0.2">
      <c r="A456" s="1870"/>
      <c r="B456" s="1930"/>
      <c r="C456" s="1870"/>
      <c r="D456" s="1870"/>
    </row>
    <row r="457" spans="1:4" x14ac:dyDescent="0.2">
      <c r="A457" s="1870"/>
      <c r="B457" s="1930"/>
      <c r="C457" s="1870"/>
      <c r="D457" s="1870"/>
    </row>
    <row r="458" spans="1:4" x14ac:dyDescent="0.2">
      <c r="A458" s="1870"/>
      <c r="B458" s="1930"/>
      <c r="C458" s="1870"/>
      <c r="D458" s="1870"/>
    </row>
    <row r="459" spans="1:4" x14ac:dyDescent="0.2">
      <c r="A459" s="1870"/>
      <c r="B459" s="1930"/>
      <c r="C459" s="1870"/>
      <c r="D459" s="1870"/>
    </row>
    <row r="460" spans="1:4" x14ac:dyDescent="0.2">
      <c r="A460" s="1870"/>
      <c r="B460" s="1930"/>
      <c r="C460" s="1870"/>
      <c r="D460" s="1870"/>
    </row>
    <row r="461" spans="1:4" x14ac:dyDescent="0.2">
      <c r="A461" s="1870"/>
      <c r="B461" s="1930"/>
      <c r="C461" s="1870"/>
      <c r="D461" s="1870"/>
    </row>
    <row r="462" spans="1:4" x14ac:dyDescent="0.2">
      <c r="A462" s="1870"/>
      <c r="B462" s="1930"/>
      <c r="C462" s="1870"/>
      <c r="D462" s="1870"/>
    </row>
    <row r="463" spans="1:4" x14ac:dyDescent="0.2">
      <c r="A463" s="1870"/>
      <c r="B463" s="1930"/>
      <c r="C463" s="1870"/>
      <c r="D463" s="1870"/>
    </row>
    <row r="464" spans="1:4" x14ac:dyDescent="0.2">
      <c r="A464" s="1870"/>
      <c r="B464" s="1930"/>
      <c r="C464" s="1870"/>
      <c r="D464" s="1870"/>
    </row>
    <row r="465" spans="1:4" x14ac:dyDescent="0.2">
      <c r="A465" s="1870"/>
      <c r="B465" s="1930"/>
      <c r="C465" s="1870"/>
      <c r="D465" s="1870"/>
    </row>
    <row r="466" spans="1:4" x14ac:dyDescent="0.2">
      <c r="A466" s="1870"/>
      <c r="B466" s="1930"/>
      <c r="C466" s="1870"/>
      <c r="D466" s="1870"/>
    </row>
    <row r="467" spans="1:4" x14ac:dyDescent="0.2">
      <c r="A467" s="1870"/>
      <c r="B467" s="1930"/>
      <c r="C467" s="1870"/>
      <c r="D467" s="1870"/>
    </row>
    <row r="468" spans="1:4" x14ac:dyDescent="0.2">
      <c r="A468" s="1870"/>
      <c r="B468" s="1930"/>
      <c r="C468" s="1870"/>
      <c r="D468" s="1870"/>
    </row>
    <row r="469" spans="1:4" x14ac:dyDescent="0.2">
      <c r="A469" s="1870"/>
      <c r="B469" s="1930"/>
      <c r="C469" s="1870"/>
      <c r="D469" s="1870"/>
    </row>
    <row r="470" spans="1:4" x14ac:dyDescent="0.2">
      <c r="A470" s="1870"/>
      <c r="B470" s="1930"/>
      <c r="C470" s="1870"/>
      <c r="D470" s="1870"/>
    </row>
    <row r="471" spans="1:4" x14ac:dyDescent="0.2">
      <c r="A471" s="1870"/>
      <c r="B471" s="1930"/>
      <c r="C471" s="1870"/>
      <c r="D471" s="1870"/>
    </row>
    <row r="472" spans="1:4" x14ac:dyDescent="0.2">
      <c r="A472" s="1870"/>
      <c r="B472" s="1930"/>
      <c r="C472" s="1870"/>
      <c r="D472" s="1870"/>
    </row>
    <row r="473" spans="1:4" x14ac:dyDescent="0.2">
      <c r="A473" s="1870"/>
      <c r="B473" s="1930"/>
      <c r="C473" s="1870"/>
      <c r="D473" s="1870"/>
    </row>
    <row r="474" spans="1:4" x14ac:dyDescent="0.2">
      <c r="A474" s="1870"/>
      <c r="B474" s="1930"/>
      <c r="C474" s="1870"/>
      <c r="D474" s="1870"/>
    </row>
    <row r="475" spans="1:4" x14ac:dyDescent="0.2">
      <c r="A475" s="1870"/>
      <c r="B475" s="1930"/>
      <c r="C475" s="1870"/>
      <c r="D475" s="1870"/>
    </row>
    <row r="476" spans="1:4" x14ac:dyDescent="0.2">
      <c r="A476" s="1870"/>
      <c r="B476" s="1930"/>
      <c r="C476" s="1870"/>
      <c r="D476" s="1870"/>
    </row>
    <row r="477" spans="1:4" x14ac:dyDescent="0.2">
      <c r="A477" s="1870"/>
      <c r="B477" s="1930"/>
      <c r="C477" s="1870"/>
      <c r="D477" s="1870"/>
    </row>
    <row r="478" spans="1:4" x14ac:dyDescent="0.2">
      <c r="A478" s="1870"/>
      <c r="B478" s="1930"/>
      <c r="C478" s="1870"/>
      <c r="D478" s="1870"/>
    </row>
    <row r="479" spans="1:4" x14ac:dyDescent="0.2">
      <c r="A479" s="1870"/>
      <c r="B479" s="1930"/>
      <c r="C479" s="1870"/>
      <c r="D479" s="1870"/>
    </row>
    <row r="480" spans="1:4" x14ac:dyDescent="0.2">
      <c r="A480" s="1870"/>
      <c r="B480" s="1930"/>
      <c r="C480" s="1870"/>
      <c r="D480" s="1870"/>
    </row>
    <row r="481" spans="1:4" x14ac:dyDescent="0.2">
      <c r="A481" s="1870"/>
      <c r="B481" s="1930"/>
      <c r="C481" s="1870"/>
      <c r="D481" s="1870"/>
    </row>
    <row r="482" spans="1:4" x14ac:dyDescent="0.2">
      <c r="A482" s="1870"/>
      <c r="B482" s="1930"/>
      <c r="C482" s="1870"/>
      <c r="D482" s="1870"/>
    </row>
    <row r="483" spans="1:4" x14ac:dyDescent="0.2">
      <c r="A483" s="1870"/>
      <c r="B483" s="1930"/>
      <c r="C483" s="1870"/>
      <c r="D483" s="1870"/>
    </row>
    <row r="484" spans="1:4" x14ac:dyDescent="0.2">
      <c r="A484" s="1870"/>
      <c r="B484" s="1930"/>
      <c r="C484" s="1870"/>
      <c r="D484" s="1870"/>
    </row>
    <row r="485" spans="1:4" x14ac:dyDescent="0.2">
      <c r="A485" s="1870"/>
      <c r="B485" s="1930"/>
      <c r="C485" s="1870"/>
      <c r="D485" s="1870"/>
    </row>
    <row r="486" spans="1:4" x14ac:dyDescent="0.2">
      <c r="A486" s="1870"/>
      <c r="B486" s="1930"/>
      <c r="C486" s="1870"/>
      <c r="D486" s="1870"/>
    </row>
    <row r="487" spans="1:4" x14ac:dyDescent="0.2">
      <c r="A487" s="1870"/>
      <c r="B487" s="1930"/>
      <c r="C487" s="1870"/>
      <c r="D487" s="1870"/>
    </row>
    <row r="488" spans="1:4" x14ac:dyDescent="0.2">
      <c r="A488" s="1870"/>
      <c r="B488" s="1930"/>
      <c r="C488" s="1870"/>
      <c r="D488" s="1870"/>
    </row>
    <row r="489" spans="1:4" x14ac:dyDescent="0.2">
      <c r="A489" s="1870"/>
      <c r="B489" s="1930"/>
      <c r="C489" s="1870"/>
      <c r="D489" s="1870"/>
    </row>
    <row r="490" spans="1:4" x14ac:dyDescent="0.2">
      <c r="A490" s="1870"/>
      <c r="B490" s="1930"/>
      <c r="C490" s="1870"/>
      <c r="D490" s="1870"/>
    </row>
    <row r="491" spans="1:4" x14ac:dyDescent="0.2">
      <c r="A491" s="1870"/>
      <c r="B491" s="1930"/>
      <c r="C491" s="1870"/>
      <c r="D491" s="1870"/>
    </row>
    <row r="492" spans="1:4" x14ac:dyDescent="0.2">
      <c r="A492" s="1870"/>
      <c r="B492" s="1930"/>
      <c r="C492" s="1870"/>
      <c r="D492" s="1870"/>
    </row>
    <row r="493" spans="1:4" x14ac:dyDescent="0.2">
      <c r="A493" s="1870"/>
      <c r="B493" s="1930"/>
      <c r="C493" s="1870"/>
      <c r="D493" s="1870"/>
    </row>
    <row r="494" spans="1:4" x14ac:dyDescent="0.2">
      <c r="A494" s="1870"/>
      <c r="B494" s="1930"/>
      <c r="C494" s="1870"/>
      <c r="D494" s="1870"/>
    </row>
    <row r="495" spans="1:4" x14ac:dyDescent="0.2">
      <c r="A495" s="1870"/>
      <c r="B495" s="1930"/>
      <c r="C495" s="1870"/>
      <c r="D495" s="1870"/>
    </row>
    <row r="496" spans="1:4" x14ac:dyDescent="0.2">
      <c r="A496" s="1870"/>
      <c r="B496" s="1930"/>
      <c r="C496" s="1870"/>
      <c r="D496" s="1870"/>
    </row>
    <row r="497" spans="1:4" x14ac:dyDescent="0.2">
      <c r="A497" s="1870"/>
      <c r="B497" s="1930"/>
      <c r="C497" s="1870"/>
      <c r="D497" s="1870"/>
    </row>
    <row r="498" spans="1:4" x14ac:dyDescent="0.2">
      <c r="A498" s="1870"/>
      <c r="B498" s="1930"/>
      <c r="C498" s="1870"/>
      <c r="D498" s="1870"/>
    </row>
    <row r="499" spans="1:4" x14ac:dyDescent="0.2">
      <c r="A499" s="1870"/>
      <c r="B499" s="1930"/>
      <c r="C499" s="1870"/>
      <c r="D499" s="1870"/>
    </row>
    <row r="500" spans="1:4" x14ac:dyDescent="0.2">
      <c r="A500" s="1870"/>
      <c r="B500" s="1930"/>
      <c r="C500" s="1870"/>
      <c r="D500" s="1870"/>
    </row>
    <row r="501" spans="1:4" x14ac:dyDescent="0.2">
      <c r="A501" s="1870"/>
      <c r="B501" s="1930"/>
      <c r="C501" s="1870"/>
      <c r="D501" s="1870"/>
    </row>
    <row r="502" spans="1:4" x14ac:dyDescent="0.2">
      <c r="A502" s="1870"/>
      <c r="B502" s="1930"/>
      <c r="C502" s="1870"/>
      <c r="D502" s="1870"/>
    </row>
    <row r="503" spans="1:4" x14ac:dyDescent="0.2">
      <c r="A503" s="1870"/>
      <c r="B503" s="1930"/>
      <c r="C503" s="1870"/>
      <c r="D503" s="1870"/>
    </row>
    <row r="504" spans="1:4" x14ac:dyDescent="0.2">
      <c r="A504" s="1870"/>
      <c r="B504" s="1930"/>
      <c r="C504" s="1870"/>
      <c r="D504" s="1870"/>
    </row>
    <row r="505" spans="1:4" x14ac:dyDescent="0.2">
      <c r="A505" s="1870"/>
      <c r="B505" s="1930"/>
      <c r="C505" s="1870"/>
      <c r="D505" s="1870"/>
    </row>
    <row r="506" spans="1:4" x14ac:dyDescent="0.2">
      <c r="A506" s="1870"/>
      <c r="B506" s="1930"/>
      <c r="C506" s="1870"/>
      <c r="D506" s="1870"/>
    </row>
    <row r="507" spans="1:4" x14ac:dyDescent="0.2">
      <c r="A507" s="1870"/>
      <c r="B507" s="1930"/>
      <c r="C507" s="1870"/>
      <c r="D507" s="1870"/>
    </row>
    <row r="508" spans="1:4" x14ac:dyDescent="0.2">
      <c r="A508" s="1870"/>
      <c r="B508" s="1930"/>
      <c r="C508" s="1870"/>
      <c r="D508" s="1870"/>
    </row>
    <row r="509" spans="1:4" x14ac:dyDescent="0.2">
      <c r="A509" s="1870"/>
      <c r="B509" s="1930"/>
      <c r="C509" s="1870"/>
      <c r="D509" s="1870"/>
    </row>
    <row r="510" spans="1:4" x14ac:dyDescent="0.2">
      <c r="A510" s="1870"/>
      <c r="B510" s="1930"/>
      <c r="C510" s="1870"/>
      <c r="D510" s="1870"/>
    </row>
    <row r="511" spans="1:4" x14ac:dyDescent="0.2">
      <c r="A511" s="1870"/>
      <c r="B511" s="1930"/>
      <c r="C511" s="1870"/>
      <c r="D511" s="1870"/>
    </row>
    <row r="512" spans="1:4" x14ac:dyDescent="0.2">
      <c r="A512" s="1870"/>
      <c r="B512" s="1930"/>
      <c r="C512" s="1870"/>
      <c r="D512" s="1870"/>
    </row>
    <row r="513" spans="1:4" x14ac:dyDescent="0.2">
      <c r="A513" s="1870"/>
      <c r="B513" s="1930"/>
      <c r="C513" s="1870"/>
      <c r="D513" s="1870"/>
    </row>
    <row r="514" spans="1:4" x14ac:dyDescent="0.2">
      <c r="A514" s="1870"/>
      <c r="B514" s="1930"/>
      <c r="C514" s="1870"/>
      <c r="D514" s="1870"/>
    </row>
    <row r="515" spans="1:4" x14ac:dyDescent="0.2">
      <c r="A515" s="1870"/>
      <c r="B515" s="1930"/>
      <c r="C515" s="1870"/>
      <c r="D515" s="1870"/>
    </row>
    <row r="516" spans="1:4" x14ac:dyDescent="0.2">
      <c r="A516" s="1870"/>
      <c r="B516" s="1930"/>
      <c r="C516" s="1870"/>
      <c r="D516" s="1870"/>
    </row>
    <row r="517" spans="1:4" x14ac:dyDescent="0.2">
      <c r="A517" s="1870"/>
      <c r="B517" s="1930"/>
      <c r="C517" s="1870"/>
      <c r="D517" s="1870"/>
    </row>
    <row r="518" spans="1:4" x14ac:dyDescent="0.2">
      <c r="A518" s="1870"/>
      <c r="B518" s="1930"/>
      <c r="C518" s="1870"/>
      <c r="D518" s="1870"/>
    </row>
    <row r="519" spans="1:4" x14ac:dyDescent="0.2">
      <c r="A519" s="1870"/>
      <c r="B519" s="1930"/>
      <c r="C519" s="1870"/>
      <c r="D519" s="1870"/>
    </row>
    <row r="520" spans="1:4" x14ac:dyDescent="0.2">
      <c r="A520" s="1870"/>
      <c r="B520" s="1930"/>
      <c r="C520" s="1870"/>
      <c r="D520" s="1870"/>
    </row>
    <row r="521" spans="1:4" x14ac:dyDescent="0.2">
      <c r="A521" s="1870"/>
      <c r="B521" s="1930"/>
      <c r="C521" s="1870"/>
      <c r="D521" s="1870"/>
    </row>
    <row r="522" spans="1:4" x14ac:dyDescent="0.2">
      <c r="A522" s="1870"/>
      <c r="B522" s="1930"/>
      <c r="C522" s="1870"/>
      <c r="D522" s="1870"/>
    </row>
    <row r="523" spans="1:4" x14ac:dyDescent="0.2">
      <c r="A523" s="1870"/>
      <c r="B523" s="1930"/>
      <c r="C523" s="1870"/>
      <c r="D523" s="1870"/>
    </row>
    <row r="524" spans="1:4" x14ac:dyDescent="0.2">
      <c r="A524" s="1870"/>
      <c r="B524" s="1930"/>
      <c r="C524" s="1870"/>
      <c r="D524" s="1870"/>
    </row>
    <row r="525" spans="1:4" x14ac:dyDescent="0.2">
      <c r="A525" s="1870"/>
      <c r="B525" s="1930"/>
      <c r="C525" s="1870"/>
      <c r="D525" s="1870"/>
    </row>
    <row r="526" spans="1:4" x14ac:dyDescent="0.2">
      <c r="A526" s="1870"/>
      <c r="B526" s="1930"/>
      <c r="C526" s="1870"/>
      <c r="D526" s="1870"/>
    </row>
    <row r="527" spans="1:4" x14ac:dyDescent="0.2">
      <c r="A527" s="1870"/>
      <c r="B527" s="1930"/>
      <c r="C527" s="1870"/>
      <c r="D527" s="1870"/>
    </row>
    <row r="528" spans="1:4" x14ac:dyDescent="0.2">
      <c r="A528" s="1870"/>
      <c r="B528" s="1930"/>
      <c r="C528" s="1870"/>
      <c r="D528" s="1870"/>
    </row>
    <row r="529" spans="1:4" x14ac:dyDescent="0.2">
      <c r="A529" s="1870"/>
      <c r="B529" s="1930"/>
      <c r="C529" s="1870"/>
      <c r="D529" s="1870"/>
    </row>
    <row r="530" spans="1:4" x14ac:dyDescent="0.2">
      <c r="A530" s="1870"/>
      <c r="B530" s="1930"/>
      <c r="C530" s="1870"/>
      <c r="D530" s="1870"/>
    </row>
    <row r="531" spans="1:4" x14ac:dyDescent="0.2">
      <c r="A531" s="1870"/>
      <c r="B531" s="1930"/>
      <c r="C531" s="1870"/>
      <c r="D531" s="1870"/>
    </row>
    <row r="532" spans="1:4" x14ac:dyDescent="0.2">
      <c r="A532" s="1870"/>
      <c r="B532" s="1930"/>
      <c r="C532" s="1870"/>
      <c r="D532" s="1870"/>
    </row>
    <row r="533" spans="1:4" x14ac:dyDescent="0.2">
      <c r="A533" s="1870"/>
      <c r="B533" s="1930"/>
      <c r="C533" s="1870"/>
      <c r="D533" s="1870"/>
    </row>
    <row r="534" spans="1:4" x14ac:dyDescent="0.2">
      <c r="A534" s="1870"/>
      <c r="B534" s="1930"/>
      <c r="C534" s="1870"/>
      <c r="D534" s="1870"/>
    </row>
    <row r="535" spans="1:4" x14ac:dyDescent="0.2">
      <c r="A535" s="1870"/>
      <c r="B535" s="1930"/>
      <c r="C535" s="1870"/>
      <c r="D535" s="1870"/>
    </row>
    <row r="536" spans="1:4" x14ac:dyDescent="0.2">
      <c r="A536" s="1870"/>
      <c r="B536" s="1930"/>
      <c r="C536" s="1870"/>
      <c r="D536" s="1870"/>
    </row>
    <row r="537" spans="1:4" x14ac:dyDescent="0.2">
      <c r="A537" s="1870"/>
      <c r="B537" s="1930"/>
      <c r="C537" s="1870"/>
      <c r="D537" s="1870"/>
    </row>
    <row r="538" spans="1:4" x14ac:dyDescent="0.2">
      <c r="A538" s="1870"/>
      <c r="B538" s="1930"/>
      <c r="C538" s="1870"/>
      <c r="D538" s="1870"/>
    </row>
    <row r="539" spans="1:4" x14ac:dyDescent="0.2">
      <c r="A539" s="1870"/>
      <c r="B539" s="1930"/>
      <c r="C539" s="1870"/>
      <c r="D539" s="1870"/>
    </row>
    <row r="540" spans="1:4" x14ac:dyDescent="0.2">
      <c r="A540" s="1870"/>
      <c r="B540" s="1930"/>
      <c r="C540" s="1870"/>
      <c r="D540" s="1870"/>
    </row>
    <row r="541" spans="1:4" x14ac:dyDescent="0.2">
      <c r="A541" s="1870"/>
      <c r="B541" s="1930"/>
      <c r="C541" s="1870"/>
      <c r="D541" s="1870"/>
    </row>
    <row r="542" spans="1:4" x14ac:dyDescent="0.2">
      <c r="A542" s="1870"/>
      <c r="B542" s="1930"/>
      <c r="C542" s="1870"/>
      <c r="D542" s="1870"/>
    </row>
    <row r="543" spans="1:4" x14ac:dyDescent="0.2">
      <c r="A543" s="1870"/>
      <c r="B543" s="1930"/>
      <c r="C543" s="1870"/>
      <c r="D543" s="1870"/>
    </row>
    <row r="544" spans="1:4" x14ac:dyDescent="0.2">
      <c r="A544" s="1870"/>
      <c r="B544" s="1930"/>
      <c r="C544" s="1870"/>
      <c r="D544" s="1870"/>
    </row>
    <row r="545" spans="1:4" x14ac:dyDescent="0.2">
      <c r="A545" s="1870"/>
      <c r="B545" s="1930"/>
      <c r="C545" s="1870"/>
      <c r="D545" s="1870"/>
    </row>
    <row r="546" spans="1:4" x14ac:dyDescent="0.2">
      <c r="A546" s="1870"/>
      <c r="B546" s="1930"/>
      <c r="C546" s="1870"/>
      <c r="D546" s="1870"/>
    </row>
    <row r="547" spans="1:4" x14ac:dyDescent="0.2">
      <c r="A547" s="1870"/>
      <c r="B547" s="1930"/>
      <c r="C547" s="1870"/>
      <c r="D547" s="1870"/>
    </row>
    <row r="548" spans="1:4" x14ac:dyDescent="0.2">
      <c r="A548" s="1870"/>
      <c r="B548" s="1930"/>
      <c r="C548" s="1870"/>
      <c r="D548" s="1870"/>
    </row>
    <row r="549" spans="1:4" x14ac:dyDescent="0.2">
      <c r="A549" s="1870"/>
      <c r="B549" s="1930"/>
      <c r="C549" s="1870"/>
      <c r="D549" s="1870"/>
    </row>
    <row r="550" spans="1:4" x14ac:dyDescent="0.2">
      <c r="A550" s="1870"/>
      <c r="B550" s="1930"/>
      <c r="C550" s="1870"/>
      <c r="D550" s="1870"/>
    </row>
    <row r="551" spans="1:4" x14ac:dyDescent="0.2">
      <c r="A551" s="1870"/>
      <c r="B551" s="1930"/>
      <c r="C551" s="1870"/>
      <c r="D551" s="1870"/>
    </row>
    <row r="552" spans="1:4" x14ac:dyDescent="0.2">
      <c r="A552" s="1870"/>
      <c r="B552" s="1930"/>
      <c r="C552" s="1870"/>
      <c r="D552" s="1870"/>
    </row>
    <row r="553" spans="1:4" x14ac:dyDescent="0.2">
      <c r="A553" s="1870"/>
      <c r="B553" s="1930"/>
      <c r="C553" s="1870"/>
      <c r="D553" s="1870"/>
    </row>
    <row r="554" spans="1:4" x14ac:dyDescent="0.2">
      <c r="A554" s="1870"/>
      <c r="B554" s="1930"/>
      <c r="C554" s="1870"/>
      <c r="D554" s="1870"/>
    </row>
    <row r="555" spans="1:4" x14ac:dyDescent="0.2">
      <c r="A555" s="1870"/>
      <c r="B555" s="1930"/>
      <c r="C555" s="1870"/>
      <c r="D555" s="1870"/>
    </row>
    <row r="556" spans="1:4" x14ac:dyDescent="0.2">
      <c r="A556" s="1870"/>
      <c r="B556" s="1930"/>
      <c r="C556" s="1870"/>
      <c r="D556" s="1870"/>
    </row>
    <row r="557" spans="1:4" x14ac:dyDescent="0.2">
      <c r="A557" s="1870"/>
      <c r="B557" s="1930"/>
      <c r="C557" s="1870"/>
      <c r="D557" s="1870"/>
    </row>
    <row r="558" spans="1:4" x14ac:dyDescent="0.2">
      <c r="A558" s="1870"/>
      <c r="B558" s="1930"/>
      <c r="C558" s="1870"/>
      <c r="D558" s="1870"/>
    </row>
    <row r="559" spans="1:4" x14ac:dyDescent="0.2">
      <c r="A559" s="1870"/>
      <c r="B559" s="1930"/>
      <c r="C559" s="1870"/>
      <c r="D559" s="1870"/>
    </row>
    <row r="560" spans="1:4" x14ac:dyDescent="0.2">
      <c r="A560" s="1870"/>
      <c r="B560" s="1930"/>
      <c r="C560" s="1870"/>
      <c r="D560" s="1870"/>
    </row>
    <row r="561" spans="1:4" x14ac:dyDescent="0.2">
      <c r="A561" s="1870"/>
      <c r="B561" s="1930"/>
      <c r="C561" s="1870"/>
      <c r="D561" s="1870"/>
    </row>
    <row r="562" spans="1:4" x14ac:dyDescent="0.2">
      <c r="A562" s="1870"/>
      <c r="B562" s="1930"/>
      <c r="C562" s="1870"/>
      <c r="D562" s="1870"/>
    </row>
    <row r="563" spans="1:4" x14ac:dyDescent="0.2">
      <c r="A563" s="1870"/>
      <c r="B563" s="1930"/>
      <c r="C563" s="1870"/>
      <c r="D563" s="1870"/>
    </row>
    <row r="564" spans="1:4" x14ac:dyDescent="0.2">
      <c r="A564" s="1870"/>
      <c r="B564" s="1930"/>
      <c r="C564" s="1870"/>
      <c r="D564" s="1870"/>
    </row>
    <row r="565" spans="1:4" x14ac:dyDescent="0.2">
      <c r="A565" s="1870"/>
      <c r="B565" s="1930"/>
      <c r="C565" s="1870"/>
      <c r="D565" s="1870"/>
    </row>
    <row r="566" spans="1:4" x14ac:dyDescent="0.2">
      <c r="A566" s="1870"/>
      <c r="B566" s="1930"/>
      <c r="C566" s="1870"/>
      <c r="D566" s="1870"/>
    </row>
    <row r="567" spans="1:4" x14ac:dyDescent="0.2">
      <c r="A567" s="1870"/>
      <c r="B567" s="1930"/>
      <c r="C567" s="1870"/>
      <c r="D567" s="1870"/>
    </row>
    <row r="568" spans="1:4" x14ac:dyDescent="0.2">
      <c r="A568" s="1870"/>
      <c r="B568" s="1930"/>
      <c r="C568" s="1870"/>
      <c r="D568" s="1870"/>
    </row>
    <row r="569" spans="1:4" x14ac:dyDescent="0.2">
      <c r="A569" s="1870"/>
      <c r="B569" s="1930"/>
      <c r="C569" s="1870"/>
      <c r="D569" s="1870"/>
    </row>
    <row r="570" spans="1:4" x14ac:dyDescent="0.2">
      <c r="A570" s="1870"/>
      <c r="B570" s="1930"/>
      <c r="C570" s="1870"/>
      <c r="D570" s="1870"/>
    </row>
    <row r="571" spans="1:4" x14ac:dyDescent="0.2">
      <c r="A571" s="1870"/>
      <c r="B571" s="1930"/>
      <c r="C571" s="1870"/>
      <c r="D571" s="1870"/>
    </row>
    <row r="572" spans="1:4" x14ac:dyDescent="0.2">
      <c r="A572" s="1870"/>
      <c r="B572" s="1930"/>
      <c r="C572" s="1870"/>
      <c r="D572" s="1870"/>
    </row>
    <row r="573" spans="1:4" x14ac:dyDescent="0.2">
      <c r="A573" s="1870"/>
      <c r="B573" s="1930"/>
      <c r="C573" s="1870"/>
      <c r="D573" s="1870"/>
    </row>
    <row r="574" spans="1:4" x14ac:dyDescent="0.2">
      <c r="A574" s="1870"/>
      <c r="B574" s="1930"/>
      <c r="C574" s="1870"/>
      <c r="D574" s="1870"/>
    </row>
    <row r="575" spans="1:4" x14ac:dyDescent="0.2">
      <c r="A575" s="1870"/>
      <c r="B575" s="1930"/>
      <c r="C575" s="1870"/>
      <c r="D575" s="1870"/>
    </row>
    <row r="576" spans="1:4" x14ac:dyDescent="0.2">
      <c r="A576" s="1870"/>
      <c r="B576" s="1930"/>
      <c r="C576" s="1870"/>
      <c r="D576" s="1870"/>
    </row>
    <row r="577" spans="1:4" x14ac:dyDescent="0.2">
      <c r="A577" s="1870"/>
      <c r="B577" s="1930"/>
      <c r="C577" s="1870"/>
      <c r="D577" s="1870"/>
    </row>
    <row r="578" spans="1:4" x14ac:dyDescent="0.2">
      <c r="A578" s="1870"/>
      <c r="B578" s="1930"/>
      <c r="C578" s="1870"/>
      <c r="D578" s="1870"/>
    </row>
    <row r="579" spans="1:4" x14ac:dyDescent="0.2">
      <c r="A579" s="1870"/>
      <c r="B579" s="1930"/>
      <c r="C579" s="1870"/>
      <c r="D579" s="1870"/>
    </row>
    <row r="580" spans="1:4" x14ac:dyDescent="0.2">
      <c r="A580" s="1870"/>
      <c r="B580" s="1930"/>
      <c r="C580" s="1870"/>
      <c r="D580" s="1870"/>
    </row>
    <row r="581" spans="1:4" x14ac:dyDescent="0.2">
      <c r="A581" s="1870"/>
      <c r="B581" s="1930"/>
      <c r="C581" s="1870"/>
      <c r="D581" s="1870"/>
    </row>
    <row r="582" spans="1:4" x14ac:dyDescent="0.2">
      <c r="A582" s="1870"/>
      <c r="B582" s="1930"/>
      <c r="C582" s="1870"/>
      <c r="D582" s="1870"/>
    </row>
    <row r="583" spans="1:4" x14ac:dyDescent="0.2">
      <c r="A583" s="1870"/>
      <c r="B583" s="1930"/>
      <c r="C583" s="1870"/>
      <c r="D583" s="1870"/>
    </row>
    <row r="584" spans="1:4" x14ac:dyDescent="0.2">
      <c r="A584" s="1870"/>
      <c r="B584" s="1930"/>
      <c r="C584" s="1870"/>
      <c r="D584" s="1870"/>
    </row>
    <row r="585" spans="1:4" x14ac:dyDescent="0.2">
      <c r="A585" s="1870"/>
      <c r="B585" s="1930"/>
      <c r="C585" s="1870"/>
      <c r="D585" s="1870"/>
    </row>
    <row r="586" spans="1:4" x14ac:dyDescent="0.2">
      <c r="A586" s="1870"/>
      <c r="B586" s="1930"/>
      <c r="C586" s="1870"/>
      <c r="D586" s="1870"/>
    </row>
    <row r="587" spans="1:4" x14ac:dyDescent="0.2">
      <c r="A587" s="1870"/>
      <c r="B587" s="1930"/>
      <c r="C587" s="1870"/>
      <c r="D587" s="1870"/>
    </row>
    <row r="588" spans="1:4" x14ac:dyDescent="0.2">
      <c r="A588" s="1870"/>
      <c r="B588" s="1930"/>
      <c r="C588" s="1870"/>
      <c r="D588" s="1870"/>
    </row>
    <row r="589" spans="1:4" x14ac:dyDescent="0.2">
      <c r="A589" s="1870"/>
      <c r="B589" s="1930"/>
      <c r="C589" s="1870"/>
      <c r="D589" s="1870"/>
    </row>
    <row r="590" spans="1:4" x14ac:dyDescent="0.2">
      <c r="A590" s="1870"/>
      <c r="B590" s="1930"/>
      <c r="C590" s="1870"/>
      <c r="D590" s="1870"/>
    </row>
    <row r="591" spans="1:4" x14ac:dyDescent="0.2">
      <c r="A591" s="1870"/>
      <c r="B591" s="1930"/>
      <c r="C591" s="1870"/>
      <c r="D591" s="1870"/>
    </row>
    <row r="592" spans="1:4" x14ac:dyDescent="0.2">
      <c r="A592" s="1870"/>
      <c r="B592" s="1930"/>
      <c r="C592" s="1870"/>
      <c r="D592" s="1870"/>
    </row>
    <row r="593" spans="1:4" x14ac:dyDescent="0.2">
      <c r="A593" s="1870"/>
      <c r="B593" s="1930"/>
      <c r="C593" s="1870"/>
      <c r="D593" s="1870"/>
    </row>
    <row r="594" spans="1:4" x14ac:dyDescent="0.2">
      <c r="A594" s="1870"/>
      <c r="B594" s="1930"/>
      <c r="C594" s="1870"/>
      <c r="D594" s="1870"/>
    </row>
    <row r="595" spans="1:4" x14ac:dyDescent="0.2">
      <c r="A595" s="1870"/>
      <c r="B595" s="1930"/>
      <c r="C595" s="1870"/>
      <c r="D595" s="1870"/>
    </row>
    <row r="596" spans="1:4" x14ac:dyDescent="0.2">
      <c r="A596" s="1870"/>
      <c r="B596" s="1930"/>
      <c r="C596" s="1870"/>
      <c r="D596" s="1870"/>
    </row>
    <row r="597" spans="1:4" x14ac:dyDescent="0.2">
      <c r="A597" s="1870"/>
      <c r="B597" s="1930"/>
      <c r="C597" s="1870"/>
      <c r="D597" s="1870"/>
    </row>
    <row r="598" spans="1:4" x14ac:dyDescent="0.2">
      <c r="A598" s="1870"/>
      <c r="B598" s="1930"/>
      <c r="C598" s="1870"/>
      <c r="D598" s="1870"/>
    </row>
    <row r="599" spans="1:4" x14ac:dyDescent="0.2">
      <c r="A599" s="1870"/>
      <c r="B599" s="1930"/>
      <c r="C599" s="1870"/>
      <c r="D599" s="1870"/>
    </row>
    <row r="600" spans="1:4" x14ac:dyDescent="0.2">
      <c r="A600" s="1870"/>
      <c r="B600" s="1930"/>
      <c r="C600" s="1870"/>
      <c r="D600" s="1870"/>
    </row>
    <row r="601" spans="1:4" x14ac:dyDescent="0.2">
      <c r="A601" s="1870"/>
      <c r="B601" s="1930"/>
      <c r="C601" s="1870"/>
      <c r="D601" s="1870"/>
    </row>
    <row r="602" spans="1:4" x14ac:dyDescent="0.2">
      <c r="A602" s="1870"/>
      <c r="B602" s="1930"/>
      <c r="C602" s="1870"/>
      <c r="D602" s="1870"/>
    </row>
    <row r="603" spans="1:4" x14ac:dyDescent="0.2">
      <c r="A603" s="1870"/>
      <c r="B603" s="1930"/>
      <c r="C603" s="1870"/>
      <c r="D603" s="1870"/>
    </row>
    <row r="604" spans="1:4" x14ac:dyDescent="0.2">
      <c r="A604" s="1870"/>
      <c r="B604" s="1930"/>
      <c r="C604" s="1870"/>
      <c r="D604" s="1870"/>
    </row>
    <row r="605" spans="1:4" x14ac:dyDescent="0.2">
      <c r="A605" s="1870"/>
      <c r="B605" s="1930"/>
      <c r="C605" s="1870"/>
      <c r="D605" s="1870"/>
    </row>
    <row r="606" spans="1:4" x14ac:dyDescent="0.2">
      <c r="A606" s="1870"/>
      <c r="B606" s="1930"/>
      <c r="C606" s="1870"/>
      <c r="D606" s="1870"/>
    </row>
    <row r="607" spans="1:4" x14ac:dyDescent="0.2">
      <c r="A607" s="1870"/>
      <c r="B607" s="1930"/>
      <c r="C607" s="1870"/>
      <c r="D607" s="1870"/>
    </row>
    <row r="608" spans="1:4" x14ac:dyDescent="0.2">
      <c r="A608" s="1870"/>
      <c r="B608" s="1930"/>
      <c r="C608" s="1870"/>
      <c r="D608" s="1870"/>
    </row>
    <row r="609" spans="1:4" x14ac:dyDescent="0.2">
      <c r="A609" s="1870"/>
      <c r="B609" s="1930"/>
      <c r="C609" s="1870"/>
      <c r="D609" s="1870"/>
    </row>
    <row r="610" spans="1:4" x14ac:dyDescent="0.2">
      <c r="A610" s="1870"/>
      <c r="B610" s="1930"/>
      <c r="C610" s="1870"/>
      <c r="D610" s="1870"/>
    </row>
    <row r="611" spans="1:4" x14ac:dyDescent="0.2">
      <c r="A611" s="1870"/>
      <c r="B611" s="1930"/>
      <c r="C611" s="1870"/>
      <c r="D611" s="1870"/>
    </row>
    <row r="612" spans="1:4" x14ac:dyDescent="0.2">
      <c r="A612" s="1870"/>
      <c r="B612" s="1930"/>
      <c r="C612" s="1870"/>
      <c r="D612" s="1870"/>
    </row>
    <row r="613" spans="1:4" x14ac:dyDescent="0.2">
      <c r="A613" s="1870"/>
      <c r="B613" s="1930"/>
      <c r="C613" s="1870"/>
      <c r="D613" s="1870"/>
    </row>
    <row r="614" spans="1:4" x14ac:dyDescent="0.2">
      <c r="A614" s="1870"/>
      <c r="B614" s="1930"/>
      <c r="C614" s="1870"/>
      <c r="D614" s="1870"/>
    </row>
    <row r="615" spans="1:4" x14ac:dyDescent="0.2">
      <c r="A615" s="1870"/>
      <c r="B615" s="1930"/>
      <c r="C615" s="1870"/>
      <c r="D615" s="1870"/>
    </row>
    <row r="616" spans="1:4" x14ac:dyDescent="0.2">
      <c r="A616" s="1870"/>
      <c r="B616" s="1930"/>
      <c r="C616" s="1870"/>
      <c r="D616" s="1870"/>
    </row>
    <row r="617" spans="1:4" x14ac:dyDescent="0.2">
      <c r="A617" s="1870"/>
      <c r="B617" s="1930"/>
      <c r="C617" s="1870"/>
      <c r="D617" s="1870"/>
    </row>
    <row r="618" spans="1:4" x14ac:dyDescent="0.2">
      <c r="A618" s="1870"/>
      <c r="B618" s="1930"/>
      <c r="C618" s="1870"/>
      <c r="D618" s="1870"/>
    </row>
    <row r="619" spans="1:4" x14ac:dyDescent="0.2">
      <c r="A619" s="1870"/>
      <c r="B619" s="1930"/>
      <c r="C619" s="1870"/>
      <c r="D619" s="1870"/>
    </row>
    <row r="620" spans="1:4" x14ac:dyDescent="0.2">
      <c r="A620" s="1870"/>
      <c r="B620" s="1930"/>
      <c r="C620" s="1870"/>
      <c r="D620" s="1870"/>
    </row>
    <row r="621" spans="1:4" x14ac:dyDescent="0.2">
      <c r="A621" s="1870"/>
      <c r="B621" s="1930"/>
      <c r="C621" s="1870"/>
      <c r="D621" s="1870"/>
    </row>
    <row r="622" spans="1:4" x14ac:dyDescent="0.2">
      <c r="A622" s="1870"/>
      <c r="B622" s="1930"/>
      <c r="C622" s="1870"/>
      <c r="D622" s="1870"/>
    </row>
    <row r="623" spans="1:4" x14ac:dyDescent="0.2">
      <c r="A623" s="1870"/>
      <c r="B623" s="1930"/>
      <c r="C623" s="1870"/>
      <c r="D623" s="1870"/>
    </row>
    <row r="624" spans="1:4" x14ac:dyDescent="0.2">
      <c r="A624" s="1870"/>
      <c r="B624" s="1930"/>
      <c r="C624" s="1870"/>
      <c r="D624" s="1870"/>
    </row>
    <row r="625" spans="1:4" x14ac:dyDescent="0.2">
      <c r="A625" s="1870"/>
      <c r="B625" s="1930"/>
      <c r="C625" s="1870"/>
      <c r="D625" s="1870"/>
    </row>
    <row r="626" spans="1:4" x14ac:dyDescent="0.2">
      <c r="A626" s="1870"/>
      <c r="B626" s="1930"/>
      <c r="C626" s="1870"/>
      <c r="D626" s="1870"/>
    </row>
    <row r="627" spans="1:4" x14ac:dyDescent="0.2">
      <c r="A627" s="1870"/>
      <c r="B627" s="1930"/>
      <c r="C627" s="1870"/>
      <c r="D627" s="1870"/>
    </row>
    <row r="628" spans="1:4" x14ac:dyDescent="0.2">
      <c r="A628" s="1870"/>
      <c r="B628" s="1930"/>
      <c r="C628" s="1870"/>
      <c r="D628" s="1870"/>
    </row>
    <row r="629" spans="1:4" x14ac:dyDescent="0.2">
      <c r="A629" s="1870"/>
      <c r="B629" s="1930"/>
      <c r="C629" s="1870"/>
      <c r="D629" s="1870"/>
    </row>
    <row r="630" spans="1:4" x14ac:dyDescent="0.2">
      <c r="A630" s="1870"/>
      <c r="B630" s="1930"/>
      <c r="C630" s="1870"/>
      <c r="D630" s="1870"/>
    </row>
    <row r="631" spans="1:4" x14ac:dyDescent="0.2">
      <c r="A631" s="1870"/>
      <c r="B631" s="1930"/>
      <c r="C631" s="1870"/>
      <c r="D631" s="1870"/>
    </row>
    <row r="632" spans="1:4" x14ac:dyDescent="0.2">
      <c r="A632" s="1870"/>
      <c r="B632" s="1930"/>
      <c r="C632" s="1870"/>
      <c r="D632" s="1870"/>
    </row>
    <row r="633" spans="1:4" x14ac:dyDescent="0.2">
      <c r="A633" s="1870"/>
      <c r="B633" s="1930"/>
      <c r="C633" s="1870"/>
      <c r="D633" s="1870"/>
    </row>
    <row r="634" spans="1:4" x14ac:dyDescent="0.2">
      <c r="A634" s="1870"/>
      <c r="B634" s="1930"/>
      <c r="C634" s="1870"/>
      <c r="D634" s="1870"/>
    </row>
    <row r="635" spans="1:4" x14ac:dyDescent="0.2">
      <c r="A635" s="1870"/>
      <c r="B635" s="1930"/>
      <c r="C635" s="1870"/>
      <c r="D635" s="1870"/>
    </row>
    <row r="636" spans="1:4" x14ac:dyDescent="0.2">
      <c r="A636" s="1870"/>
      <c r="B636" s="1930"/>
      <c r="C636" s="1870"/>
      <c r="D636" s="1870"/>
    </row>
    <row r="637" spans="1:4" x14ac:dyDescent="0.2">
      <c r="A637" s="1870"/>
      <c r="B637" s="1930"/>
      <c r="C637" s="1870"/>
      <c r="D637" s="1870"/>
    </row>
    <row r="638" spans="1:4" x14ac:dyDescent="0.2">
      <c r="A638" s="1870"/>
      <c r="B638" s="1930"/>
      <c r="C638" s="1870"/>
      <c r="D638" s="1870"/>
    </row>
    <row r="639" spans="1:4" x14ac:dyDescent="0.2">
      <c r="A639" s="1870"/>
      <c r="B639" s="1930"/>
      <c r="C639" s="1870"/>
      <c r="D639" s="1870"/>
    </row>
    <row r="640" spans="1:4" x14ac:dyDescent="0.2">
      <c r="A640" s="1870"/>
      <c r="B640" s="1930"/>
      <c r="C640" s="1870"/>
      <c r="D640" s="1870"/>
    </row>
    <row r="641" spans="1:4" x14ac:dyDescent="0.2">
      <c r="A641" s="1870"/>
      <c r="B641" s="1930"/>
      <c r="C641" s="1870"/>
      <c r="D641" s="1870"/>
    </row>
    <row r="642" spans="1:4" x14ac:dyDescent="0.2">
      <c r="A642" s="1870"/>
      <c r="B642" s="1930"/>
      <c r="C642" s="1870"/>
      <c r="D642" s="1870"/>
    </row>
    <row r="643" spans="1:4" x14ac:dyDescent="0.2">
      <c r="A643" s="1870"/>
      <c r="B643" s="1930"/>
      <c r="C643" s="1870"/>
      <c r="D643" s="1870"/>
    </row>
    <row r="644" spans="1:4" x14ac:dyDescent="0.2">
      <c r="A644" s="1870"/>
      <c r="B644" s="1930"/>
      <c r="C644" s="1870"/>
      <c r="D644" s="1870"/>
    </row>
    <row r="645" spans="1:4" x14ac:dyDescent="0.2">
      <c r="A645" s="1870"/>
      <c r="B645" s="1930"/>
      <c r="C645" s="1870"/>
      <c r="D645" s="1870"/>
    </row>
    <row r="646" spans="1:4" x14ac:dyDescent="0.2">
      <c r="A646" s="1870"/>
      <c r="B646" s="1930"/>
      <c r="C646" s="1870"/>
      <c r="D646" s="1870"/>
    </row>
    <row r="647" spans="1:4" x14ac:dyDescent="0.2">
      <c r="A647" s="1870"/>
      <c r="B647" s="1930"/>
      <c r="C647" s="1870"/>
      <c r="D647" s="1870"/>
    </row>
    <row r="648" spans="1:4" x14ac:dyDescent="0.2">
      <c r="A648" s="1870"/>
      <c r="B648" s="1930"/>
      <c r="C648" s="1870"/>
      <c r="D648" s="1870"/>
    </row>
    <row r="649" spans="1:4" x14ac:dyDescent="0.2">
      <c r="A649" s="1870"/>
      <c r="B649" s="1930"/>
      <c r="C649" s="1870"/>
      <c r="D649" s="1870"/>
    </row>
    <row r="650" spans="1:4" x14ac:dyDescent="0.2">
      <c r="A650" s="1870"/>
      <c r="B650" s="1930"/>
      <c r="C650" s="1870"/>
      <c r="D650" s="1870"/>
    </row>
    <row r="651" spans="1:4" x14ac:dyDescent="0.2">
      <c r="A651" s="1870"/>
      <c r="B651" s="1930"/>
      <c r="C651" s="1870"/>
      <c r="D651" s="1870"/>
    </row>
    <row r="652" spans="1:4" x14ac:dyDescent="0.2">
      <c r="A652" s="1870"/>
      <c r="B652" s="1930"/>
      <c r="C652" s="1870"/>
      <c r="D652" s="1870"/>
    </row>
    <row r="653" spans="1:4" x14ac:dyDescent="0.2">
      <c r="A653" s="1870"/>
      <c r="B653" s="1930"/>
      <c r="C653" s="1870"/>
      <c r="D653" s="1870"/>
    </row>
    <row r="654" spans="1:4" x14ac:dyDescent="0.2">
      <c r="A654" s="1870"/>
      <c r="B654" s="1930"/>
      <c r="C654" s="1870"/>
      <c r="D654" s="1870"/>
    </row>
    <row r="655" spans="1:4" x14ac:dyDescent="0.2">
      <c r="A655" s="1870"/>
      <c r="B655" s="1930"/>
      <c r="C655" s="1870"/>
      <c r="D655" s="1870"/>
    </row>
    <row r="656" spans="1:4" x14ac:dyDescent="0.2">
      <c r="A656" s="1870"/>
      <c r="B656" s="1930"/>
      <c r="C656" s="1870"/>
      <c r="D656" s="1870"/>
    </row>
    <row r="657" spans="1:4" x14ac:dyDescent="0.2">
      <c r="A657" s="1870"/>
      <c r="B657" s="1930"/>
      <c r="C657" s="1870"/>
      <c r="D657" s="1870"/>
    </row>
    <row r="658" spans="1:4" x14ac:dyDescent="0.2">
      <c r="A658" s="1870"/>
      <c r="B658" s="1930"/>
      <c r="C658" s="1870"/>
      <c r="D658" s="1870"/>
    </row>
    <row r="659" spans="1:4" x14ac:dyDescent="0.2">
      <c r="A659" s="1870"/>
      <c r="B659" s="1930"/>
      <c r="C659" s="1870"/>
      <c r="D659" s="1870"/>
    </row>
    <row r="660" spans="1:4" x14ac:dyDescent="0.2">
      <c r="A660" s="1870"/>
      <c r="B660" s="1930"/>
      <c r="C660" s="1870"/>
      <c r="D660" s="1870"/>
    </row>
    <row r="661" spans="1:4" x14ac:dyDescent="0.2">
      <c r="A661" s="1870"/>
      <c r="B661" s="1930"/>
      <c r="C661" s="1870"/>
      <c r="D661" s="1870"/>
    </row>
    <row r="662" spans="1:4" x14ac:dyDescent="0.2">
      <c r="A662" s="1870"/>
      <c r="B662" s="1930"/>
      <c r="C662" s="1870"/>
      <c r="D662" s="1870"/>
    </row>
    <row r="663" spans="1:4" x14ac:dyDescent="0.2">
      <c r="A663" s="1870"/>
      <c r="B663" s="1930"/>
      <c r="C663" s="1870"/>
      <c r="D663" s="1870"/>
    </row>
    <row r="664" spans="1:4" x14ac:dyDescent="0.2">
      <c r="A664" s="1870"/>
      <c r="B664" s="1930"/>
      <c r="C664" s="1870"/>
      <c r="D664" s="1870"/>
    </row>
    <row r="665" spans="1:4" x14ac:dyDescent="0.2">
      <c r="A665" s="1870"/>
      <c r="B665" s="1930"/>
      <c r="C665" s="1870"/>
      <c r="D665" s="1870"/>
    </row>
    <row r="666" spans="1:4" x14ac:dyDescent="0.2">
      <c r="A666" s="1870"/>
      <c r="B666" s="1930"/>
      <c r="C666" s="1870"/>
      <c r="D666" s="1870"/>
    </row>
    <row r="667" spans="1:4" x14ac:dyDescent="0.2">
      <c r="A667" s="1870"/>
      <c r="B667" s="1930"/>
      <c r="C667" s="1870"/>
      <c r="D667" s="1870"/>
    </row>
    <row r="668" spans="1:4" x14ac:dyDescent="0.2">
      <c r="A668" s="1870"/>
      <c r="B668" s="1930"/>
      <c r="C668" s="1870"/>
      <c r="D668" s="1870"/>
    </row>
    <row r="669" spans="1:4" x14ac:dyDescent="0.2">
      <c r="A669" s="1870"/>
      <c r="B669" s="1930"/>
      <c r="C669" s="1870"/>
      <c r="D669" s="1870"/>
    </row>
    <row r="670" spans="1:4" x14ac:dyDescent="0.2">
      <c r="A670" s="1870"/>
      <c r="B670" s="1930"/>
      <c r="C670" s="1870"/>
      <c r="D670" s="1870"/>
    </row>
    <row r="671" spans="1:4" x14ac:dyDescent="0.2">
      <c r="A671" s="1870"/>
      <c r="B671" s="1930"/>
      <c r="C671" s="1870"/>
      <c r="D671" s="1870"/>
    </row>
    <row r="672" spans="1:4" x14ac:dyDescent="0.2">
      <c r="A672" s="1870"/>
      <c r="B672" s="1930"/>
      <c r="C672" s="1870"/>
      <c r="D672" s="1870"/>
    </row>
    <row r="673" spans="1:4" x14ac:dyDescent="0.2">
      <c r="A673" s="1870"/>
      <c r="B673" s="1930"/>
      <c r="C673" s="1870"/>
      <c r="D673" s="1870"/>
    </row>
    <row r="674" spans="1:4" x14ac:dyDescent="0.2">
      <c r="A674" s="1870"/>
      <c r="B674" s="1930"/>
      <c r="C674" s="1870"/>
      <c r="D674" s="1870"/>
    </row>
    <row r="675" spans="1:4" x14ac:dyDescent="0.2">
      <c r="A675" s="1870"/>
      <c r="B675" s="1930"/>
      <c r="C675" s="1870"/>
      <c r="D675" s="1870"/>
    </row>
    <row r="676" spans="1:4" x14ac:dyDescent="0.2">
      <c r="A676" s="1870"/>
      <c r="B676" s="1930"/>
      <c r="C676" s="1870"/>
      <c r="D676" s="1870"/>
    </row>
    <row r="677" spans="1:4" x14ac:dyDescent="0.2">
      <c r="A677" s="1870"/>
      <c r="B677" s="1930"/>
      <c r="C677" s="1870"/>
      <c r="D677" s="1870"/>
    </row>
    <row r="678" spans="1:4" x14ac:dyDescent="0.2">
      <c r="A678" s="1870"/>
      <c r="B678" s="1930"/>
      <c r="C678" s="1870"/>
      <c r="D678" s="1870"/>
    </row>
    <row r="679" spans="1:4" x14ac:dyDescent="0.2">
      <c r="A679" s="1870"/>
      <c r="B679" s="1930"/>
      <c r="C679" s="1870"/>
      <c r="D679" s="1870"/>
    </row>
    <row r="680" spans="1:4" x14ac:dyDescent="0.2">
      <c r="A680" s="1870"/>
      <c r="B680" s="1930"/>
      <c r="C680" s="1870"/>
      <c r="D680" s="1870"/>
    </row>
    <row r="681" spans="1:4" x14ac:dyDescent="0.2">
      <c r="A681" s="1870"/>
      <c r="B681" s="1930"/>
      <c r="C681" s="1870"/>
      <c r="D681" s="1870"/>
    </row>
    <row r="682" spans="1:4" x14ac:dyDescent="0.2">
      <c r="A682" s="1870"/>
      <c r="B682" s="1930"/>
      <c r="C682" s="1870"/>
      <c r="D682" s="1870"/>
    </row>
    <row r="683" spans="1:4" x14ac:dyDescent="0.2">
      <c r="A683" s="1870"/>
      <c r="B683" s="1930"/>
      <c r="C683" s="1870"/>
      <c r="D683" s="1870"/>
    </row>
    <row r="684" spans="1:4" x14ac:dyDescent="0.2">
      <c r="A684" s="1870"/>
      <c r="B684" s="1930"/>
      <c r="C684" s="1870"/>
      <c r="D684" s="1870"/>
    </row>
    <row r="685" spans="1:4" x14ac:dyDescent="0.2">
      <c r="A685" s="1870"/>
      <c r="B685" s="1930"/>
      <c r="C685" s="1870"/>
      <c r="D685" s="1870"/>
    </row>
    <row r="686" spans="1:4" x14ac:dyDescent="0.2">
      <c r="A686" s="1870"/>
      <c r="B686" s="1930"/>
      <c r="C686" s="1870"/>
      <c r="D686" s="1870"/>
    </row>
    <row r="687" spans="1:4" x14ac:dyDescent="0.2">
      <c r="A687" s="1870"/>
      <c r="B687" s="1930"/>
      <c r="C687" s="1870"/>
      <c r="D687" s="1870"/>
    </row>
    <row r="688" spans="1:4" x14ac:dyDescent="0.2">
      <c r="A688" s="1870"/>
      <c r="B688" s="1930"/>
      <c r="C688" s="1870"/>
      <c r="D688" s="1870"/>
    </row>
    <row r="689" spans="1:4" x14ac:dyDescent="0.2">
      <c r="A689" s="1870"/>
      <c r="B689" s="1930"/>
      <c r="C689" s="1870"/>
      <c r="D689" s="1870"/>
    </row>
    <row r="690" spans="1:4" x14ac:dyDescent="0.2">
      <c r="A690" s="1870"/>
      <c r="B690" s="1930"/>
      <c r="C690" s="1870"/>
      <c r="D690" s="1870"/>
    </row>
    <row r="691" spans="1:4" x14ac:dyDescent="0.2">
      <c r="A691" s="1870"/>
      <c r="B691" s="1930"/>
      <c r="C691" s="1870"/>
      <c r="D691" s="1870"/>
    </row>
    <row r="692" spans="1:4" x14ac:dyDescent="0.2">
      <c r="A692" s="1870"/>
      <c r="B692" s="1930"/>
      <c r="C692" s="1870"/>
      <c r="D692" s="1870"/>
    </row>
    <row r="693" spans="1:4" x14ac:dyDescent="0.2">
      <c r="A693" s="1870"/>
      <c r="B693" s="1930"/>
      <c r="C693" s="1870"/>
      <c r="D693" s="1870"/>
    </row>
    <row r="694" spans="1:4" x14ac:dyDescent="0.2">
      <c r="A694" s="1870"/>
      <c r="B694" s="1930"/>
      <c r="C694" s="1870"/>
      <c r="D694" s="1870"/>
    </row>
    <row r="695" spans="1:4" x14ac:dyDescent="0.2">
      <c r="A695" s="1870"/>
      <c r="B695" s="1930"/>
      <c r="C695" s="1870"/>
      <c r="D695" s="1870"/>
    </row>
    <row r="696" spans="1:4" x14ac:dyDescent="0.2">
      <c r="A696" s="1870"/>
      <c r="B696" s="1930"/>
      <c r="C696" s="1870"/>
      <c r="D696" s="1870"/>
    </row>
    <row r="697" spans="1:4" x14ac:dyDescent="0.2">
      <c r="A697" s="1870"/>
      <c r="B697" s="1930"/>
      <c r="C697" s="1870"/>
      <c r="D697" s="1870"/>
    </row>
    <row r="698" spans="1:4" x14ac:dyDescent="0.2">
      <c r="A698" s="1870"/>
      <c r="B698" s="1930"/>
      <c r="C698" s="1870"/>
      <c r="D698" s="1870"/>
    </row>
    <row r="699" spans="1:4" x14ac:dyDescent="0.2">
      <c r="A699" s="1870"/>
      <c r="B699" s="1930"/>
      <c r="C699" s="1870"/>
      <c r="D699" s="1870"/>
    </row>
    <row r="700" spans="1:4" x14ac:dyDescent="0.2">
      <c r="A700" s="1870"/>
      <c r="B700" s="1930"/>
      <c r="C700" s="1870"/>
      <c r="D700" s="1870"/>
    </row>
    <row r="701" spans="1:4" x14ac:dyDescent="0.2">
      <c r="A701" s="1870"/>
      <c r="B701" s="1930"/>
      <c r="C701" s="1870"/>
      <c r="D701" s="1870"/>
    </row>
    <row r="702" spans="1:4" x14ac:dyDescent="0.2">
      <c r="A702" s="1870"/>
      <c r="B702" s="1930"/>
      <c r="C702" s="1870"/>
      <c r="D702" s="1870"/>
    </row>
    <row r="703" spans="1:4" x14ac:dyDescent="0.2">
      <c r="A703" s="1870"/>
      <c r="B703" s="1930"/>
      <c r="C703" s="1870"/>
      <c r="D703" s="1870"/>
    </row>
    <row r="704" spans="1:4" x14ac:dyDescent="0.2">
      <c r="A704" s="1870"/>
      <c r="B704" s="1930"/>
      <c r="C704" s="1870"/>
      <c r="D704" s="1870"/>
    </row>
    <row r="705" spans="1:4" x14ac:dyDescent="0.2">
      <c r="A705" s="1870"/>
      <c r="B705" s="1930"/>
      <c r="C705" s="1870"/>
      <c r="D705" s="1870"/>
    </row>
    <row r="706" spans="1:4" x14ac:dyDescent="0.2">
      <c r="A706" s="1870"/>
      <c r="B706" s="1930"/>
      <c r="C706" s="1870"/>
      <c r="D706" s="1870"/>
    </row>
    <row r="707" spans="1:4" x14ac:dyDescent="0.2">
      <c r="A707" s="1870"/>
      <c r="B707" s="1930"/>
      <c r="C707" s="1870"/>
      <c r="D707" s="1870"/>
    </row>
    <row r="708" spans="1:4" x14ac:dyDescent="0.2">
      <c r="A708" s="1870"/>
      <c r="B708" s="1930"/>
      <c r="C708" s="1870"/>
      <c r="D708" s="1870"/>
    </row>
    <row r="709" spans="1:4" x14ac:dyDescent="0.2">
      <c r="A709" s="1870"/>
      <c r="B709" s="1930"/>
      <c r="C709" s="1870"/>
      <c r="D709" s="1870"/>
    </row>
    <row r="710" spans="1:4" x14ac:dyDescent="0.2">
      <c r="A710" s="1870"/>
      <c r="B710" s="1930"/>
      <c r="C710" s="1870"/>
      <c r="D710" s="1870"/>
    </row>
    <row r="711" spans="1:4" x14ac:dyDescent="0.2">
      <c r="A711" s="1870"/>
      <c r="B711" s="1930"/>
      <c r="C711" s="1870"/>
      <c r="D711" s="1870"/>
    </row>
    <row r="712" spans="1:4" x14ac:dyDescent="0.2">
      <c r="A712" s="1870"/>
      <c r="B712" s="1930"/>
      <c r="C712" s="1870"/>
      <c r="D712" s="1870"/>
    </row>
    <row r="713" spans="1:4" x14ac:dyDescent="0.2">
      <c r="A713" s="1870"/>
      <c r="B713" s="1930"/>
      <c r="C713" s="1870"/>
      <c r="D713" s="1870"/>
    </row>
    <row r="714" spans="1:4" x14ac:dyDescent="0.2">
      <c r="A714" s="1870"/>
      <c r="B714" s="1930"/>
      <c r="C714" s="1870"/>
      <c r="D714" s="1870"/>
    </row>
    <row r="715" spans="1:4" x14ac:dyDescent="0.2">
      <c r="A715" s="1870"/>
      <c r="B715" s="1930"/>
      <c r="C715" s="1870"/>
      <c r="D715" s="1870"/>
    </row>
    <row r="716" spans="1:4" x14ac:dyDescent="0.2">
      <c r="A716" s="1870"/>
      <c r="B716" s="1930"/>
      <c r="C716" s="1870"/>
      <c r="D716" s="1870"/>
    </row>
    <row r="717" spans="1:4" x14ac:dyDescent="0.2">
      <c r="A717" s="1870"/>
      <c r="B717" s="1930"/>
      <c r="C717" s="1870"/>
      <c r="D717" s="1870"/>
    </row>
    <row r="718" spans="1:4" x14ac:dyDescent="0.2">
      <c r="A718" s="1870"/>
      <c r="B718" s="1930"/>
      <c r="C718" s="1870"/>
      <c r="D718" s="1870"/>
    </row>
    <row r="719" spans="1:4" x14ac:dyDescent="0.2">
      <c r="A719" s="1870"/>
      <c r="B719" s="1930"/>
      <c r="C719" s="1870"/>
      <c r="D719" s="1870"/>
    </row>
    <row r="720" spans="1:4" x14ac:dyDescent="0.2">
      <c r="A720" s="1870"/>
      <c r="B720" s="1930"/>
      <c r="C720" s="1870"/>
      <c r="D720" s="1870"/>
    </row>
    <row r="721" spans="1:4" x14ac:dyDescent="0.2">
      <c r="A721" s="1870"/>
      <c r="B721" s="1930"/>
      <c r="C721" s="1870"/>
      <c r="D721" s="1870"/>
    </row>
    <row r="722" spans="1:4" x14ac:dyDescent="0.2">
      <c r="A722" s="1870"/>
      <c r="B722" s="1930"/>
      <c r="C722" s="1870"/>
      <c r="D722" s="1870"/>
    </row>
    <row r="723" spans="1:4" x14ac:dyDescent="0.2">
      <c r="A723" s="1870"/>
      <c r="B723" s="1930"/>
      <c r="C723" s="1870"/>
      <c r="D723" s="1870"/>
    </row>
    <row r="724" spans="1:4" x14ac:dyDescent="0.2">
      <c r="A724" s="1870"/>
      <c r="B724" s="1930"/>
      <c r="C724" s="1870"/>
      <c r="D724" s="1870"/>
    </row>
    <row r="725" spans="1:4" x14ac:dyDescent="0.2">
      <c r="A725" s="1870"/>
      <c r="B725" s="1930"/>
      <c r="C725" s="1870"/>
      <c r="D725" s="1870"/>
    </row>
    <row r="726" spans="1:4" x14ac:dyDescent="0.2">
      <c r="A726" s="1870"/>
      <c r="B726" s="1930"/>
      <c r="C726" s="1870"/>
      <c r="D726" s="1870"/>
    </row>
    <row r="727" spans="1:4" x14ac:dyDescent="0.2">
      <c r="A727" s="1870"/>
      <c r="B727" s="1930"/>
      <c r="C727" s="1870"/>
      <c r="D727" s="1870"/>
    </row>
    <row r="728" spans="1:4" x14ac:dyDescent="0.2">
      <c r="A728" s="1870"/>
      <c r="B728" s="1930"/>
      <c r="C728" s="1870"/>
      <c r="D728" s="1870"/>
    </row>
    <row r="729" spans="1:4" x14ac:dyDescent="0.2">
      <c r="A729" s="1870"/>
      <c r="B729" s="1930"/>
      <c r="C729" s="1870"/>
      <c r="D729" s="1870"/>
    </row>
    <row r="730" spans="1:4" x14ac:dyDescent="0.2">
      <c r="A730" s="1870"/>
      <c r="B730" s="1930"/>
      <c r="C730" s="1870"/>
      <c r="D730" s="1870"/>
    </row>
    <row r="731" spans="1:4" x14ac:dyDescent="0.2">
      <c r="A731" s="1870"/>
      <c r="B731" s="1930"/>
      <c r="C731" s="1870"/>
      <c r="D731" s="1870"/>
    </row>
    <row r="732" spans="1:4" x14ac:dyDescent="0.2">
      <c r="A732" s="1870"/>
      <c r="B732" s="1930"/>
      <c r="C732" s="1870"/>
      <c r="D732" s="1870"/>
    </row>
    <row r="733" spans="1:4" x14ac:dyDescent="0.2">
      <c r="A733" s="1870"/>
      <c r="B733" s="1930"/>
      <c r="C733" s="1870"/>
      <c r="D733" s="1870"/>
    </row>
    <row r="734" spans="1:4" x14ac:dyDescent="0.2">
      <c r="A734" s="1870"/>
      <c r="B734" s="1930"/>
      <c r="C734" s="1870"/>
      <c r="D734" s="1870"/>
    </row>
    <row r="735" spans="1:4" x14ac:dyDescent="0.2">
      <c r="A735" s="1870"/>
      <c r="B735" s="1930"/>
      <c r="C735" s="1870"/>
      <c r="D735" s="1870"/>
    </row>
    <row r="736" spans="1:4" x14ac:dyDescent="0.2">
      <c r="A736" s="1870"/>
      <c r="B736" s="1930"/>
      <c r="C736" s="1870"/>
      <c r="D736" s="1870"/>
    </row>
    <row r="737" spans="1:4" x14ac:dyDescent="0.2">
      <c r="A737" s="1870"/>
      <c r="B737" s="1930"/>
      <c r="C737" s="1870"/>
      <c r="D737" s="1870"/>
    </row>
    <row r="738" spans="1:4" x14ac:dyDescent="0.2">
      <c r="A738" s="1870"/>
      <c r="B738" s="1930"/>
      <c r="C738" s="1870"/>
      <c r="D738" s="1870"/>
    </row>
    <row r="739" spans="1:4" x14ac:dyDescent="0.2">
      <c r="A739" s="1870"/>
      <c r="B739" s="1930"/>
      <c r="C739" s="1870"/>
      <c r="D739" s="1870"/>
    </row>
    <row r="740" spans="1:4" x14ac:dyDescent="0.2">
      <c r="A740" s="1870"/>
      <c r="B740" s="1930"/>
      <c r="C740" s="1870"/>
      <c r="D740" s="1870"/>
    </row>
    <row r="741" spans="1:4" x14ac:dyDescent="0.2">
      <c r="A741" s="1870"/>
      <c r="B741" s="1930"/>
      <c r="C741" s="1870"/>
      <c r="D741" s="1870"/>
    </row>
    <row r="742" spans="1:4" x14ac:dyDescent="0.2">
      <c r="A742" s="1870"/>
      <c r="B742" s="1930"/>
      <c r="C742" s="1870"/>
      <c r="D742" s="1870"/>
    </row>
    <row r="743" spans="1:4" x14ac:dyDescent="0.2">
      <c r="A743" s="1870"/>
      <c r="B743" s="1930"/>
      <c r="C743" s="1870"/>
      <c r="D743" s="1870"/>
    </row>
    <row r="744" spans="1:4" x14ac:dyDescent="0.2">
      <c r="A744" s="1870"/>
      <c r="B744" s="1930"/>
      <c r="C744" s="1870"/>
      <c r="D744" s="1870"/>
    </row>
    <row r="745" spans="1:4" x14ac:dyDescent="0.2">
      <c r="A745" s="1870"/>
      <c r="B745" s="1930"/>
      <c r="C745" s="1870"/>
      <c r="D745" s="1870"/>
    </row>
    <row r="746" spans="1:4" x14ac:dyDescent="0.2">
      <c r="A746" s="1870"/>
      <c r="B746" s="1930"/>
      <c r="C746" s="1870"/>
      <c r="D746" s="1870"/>
    </row>
    <row r="747" spans="1:4" x14ac:dyDescent="0.2">
      <c r="A747" s="1870"/>
      <c r="B747" s="1930"/>
      <c r="C747" s="1870"/>
      <c r="D747" s="1870"/>
    </row>
    <row r="748" spans="1:4" x14ac:dyDescent="0.2">
      <c r="A748" s="1870"/>
      <c r="B748" s="1930"/>
      <c r="C748" s="1870"/>
      <c r="D748" s="1870"/>
    </row>
    <row r="749" spans="1:4" x14ac:dyDescent="0.2">
      <c r="A749" s="1870"/>
      <c r="B749" s="1930"/>
      <c r="C749" s="1870"/>
      <c r="D749" s="1870"/>
    </row>
    <row r="750" spans="1:4" x14ac:dyDescent="0.2">
      <c r="A750" s="1870"/>
      <c r="B750" s="1930"/>
      <c r="C750" s="1870"/>
      <c r="D750" s="1870"/>
    </row>
    <row r="751" spans="1:4" x14ac:dyDescent="0.2">
      <c r="A751" s="1870"/>
      <c r="B751" s="1930"/>
      <c r="C751" s="1870"/>
      <c r="D751" s="1870"/>
    </row>
    <row r="752" spans="1:4" x14ac:dyDescent="0.2">
      <c r="A752" s="1870"/>
      <c r="B752" s="1930"/>
      <c r="C752" s="1870"/>
      <c r="D752" s="1870"/>
    </row>
    <row r="753" spans="1:4" x14ac:dyDescent="0.2">
      <c r="A753" s="1870"/>
      <c r="B753" s="1930"/>
      <c r="C753" s="1870"/>
      <c r="D753" s="1870"/>
    </row>
    <row r="754" spans="1:4" x14ac:dyDescent="0.2">
      <c r="A754" s="1870"/>
      <c r="B754" s="1930"/>
      <c r="C754" s="1870"/>
      <c r="D754" s="1870"/>
    </row>
    <row r="755" spans="1:4" x14ac:dyDescent="0.2">
      <c r="A755" s="1870"/>
      <c r="B755" s="1930"/>
      <c r="C755" s="1870"/>
      <c r="D755" s="1870"/>
    </row>
    <row r="756" spans="1:4" x14ac:dyDescent="0.2">
      <c r="A756" s="1870"/>
      <c r="B756" s="1930"/>
      <c r="C756" s="1870"/>
      <c r="D756" s="1870"/>
    </row>
    <row r="757" spans="1:4" x14ac:dyDescent="0.2">
      <c r="A757" s="1870"/>
      <c r="B757" s="1930"/>
      <c r="C757" s="1870"/>
      <c r="D757" s="1870"/>
    </row>
    <row r="758" spans="1:4" x14ac:dyDescent="0.2">
      <c r="A758" s="1870"/>
      <c r="B758" s="1930"/>
      <c r="C758" s="1870"/>
      <c r="D758" s="1870"/>
    </row>
    <row r="759" spans="1:4" x14ac:dyDescent="0.2">
      <c r="A759" s="1870"/>
      <c r="B759" s="1930"/>
      <c r="C759" s="1870"/>
      <c r="D759" s="1870"/>
    </row>
    <row r="760" spans="1:4" x14ac:dyDescent="0.2">
      <c r="A760" s="1870"/>
      <c r="B760" s="1930"/>
      <c r="C760" s="1870"/>
      <c r="D760" s="1870"/>
    </row>
    <row r="761" spans="1:4" x14ac:dyDescent="0.2">
      <c r="A761" s="1870"/>
      <c r="B761" s="1930"/>
      <c r="C761" s="1870"/>
      <c r="D761" s="1870"/>
    </row>
    <row r="762" spans="1:4" x14ac:dyDescent="0.2">
      <c r="A762" s="1870"/>
      <c r="B762" s="1930"/>
      <c r="C762" s="1870"/>
      <c r="D762" s="1870"/>
    </row>
    <row r="763" spans="1:4" x14ac:dyDescent="0.2">
      <c r="A763" s="1870"/>
      <c r="B763" s="1930"/>
      <c r="C763" s="1870"/>
      <c r="D763" s="1870"/>
    </row>
    <row r="764" spans="1:4" x14ac:dyDescent="0.2">
      <c r="A764" s="1870"/>
      <c r="B764" s="1930"/>
      <c r="C764" s="1870"/>
      <c r="D764" s="1870"/>
    </row>
    <row r="765" spans="1:4" x14ac:dyDescent="0.2">
      <c r="A765" s="1870"/>
      <c r="B765" s="1930"/>
      <c r="C765" s="1870"/>
      <c r="D765" s="1870"/>
    </row>
    <row r="766" spans="1:4" x14ac:dyDescent="0.2">
      <c r="A766" s="1870"/>
      <c r="B766" s="1930"/>
      <c r="C766" s="1870"/>
      <c r="D766" s="1870"/>
    </row>
    <row r="767" spans="1:4" x14ac:dyDescent="0.2">
      <c r="A767" s="1870"/>
      <c r="B767" s="1930"/>
      <c r="C767" s="1870"/>
      <c r="D767" s="1870"/>
    </row>
    <row r="768" spans="1:4" x14ac:dyDescent="0.2">
      <c r="A768" s="1870"/>
      <c r="B768" s="1930"/>
      <c r="C768" s="1870"/>
      <c r="D768" s="1870"/>
    </row>
    <row r="769" spans="1:4" x14ac:dyDescent="0.2">
      <c r="A769" s="1870"/>
      <c r="B769" s="1930"/>
      <c r="C769" s="1870"/>
      <c r="D769" s="1870"/>
    </row>
    <row r="770" spans="1:4" x14ac:dyDescent="0.2">
      <c r="A770" s="1870"/>
      <c r="B770" s="1930"/>
      <c r="C770" s="1870"/>
      <c r="D770" s="1870"/>
    </row>
    <row r="771" spans="1:4" x14ac:dyDescent="0.2">
      <c r="A771" s="1870"/>
      <c r="B771" s="1930"/>
      <c r="C771" s="1870"/>
      <c r="D771" s="1870"/>
    </row>
    <row r="772" spans="1:4" x14ac:dyDescent="0.2">
      <c r="A772" s="1870"/>
      <c r="B772" s="1930"/>
      <c r="C772" s="1870"/>
      <c r="D772" s="1870"/>
    </row>
    <row r="773" spans="1:4" x14ac:dyDescent="0.2">
      <c r="A773" s="1870"/>
      <c r="B773" s="1930"/>
      <c r="C773" s="1870"/>
      <c r="D773" s="1870"/>
    </row>
    <row r="774" spans="1:4" x14ac:dyDescent="0.2">
      <c r="A774" s="1870"/>
      <c r="B774" s="1930"/>
      <c r="C774" s="1870"/>
      <c r="D774" s="1870"/>
    </row>
    <row r="775" spans="1:4" x14ac:dyDescent="0.2">
      <c r="A775" s="1870"/>
      <c r="B775" s="1930"/>
      <c r="C775" s="1870"/>
      <c r="D775" s="1870"/>
    </row>
    <row r="776" spans="1:4" x14ac:dyDescent="0.2">
      <c r="A776" s="1870"/>
      <c r="B776" s="1930"/>
      <c r="C776" s="1870"/>
      <c r="D776" s="1870"/>
    </row>
    <row r="777" spans="1:4" x14ac:dyDescent="0.2">
      <c r="A777" s="1870"/>
      <c r="B777" s="1930"/>
      <c r="C777" s="1870"/>
      <c r="D777" s="1870"/>
    </row>
    <row r="778" spans="1:4" x14ac:dyDescent="0.2">
      <c r="A778" s="1870"/>
      <c r="B778" s="1930"/>
      <c r="C778" s="1870"/>
      <c r="D778" s="1870"/>
    </row>
    <row r="779" spans="1:4" x14ac:dyDescent="0.2">
      <c r="A779" s="1870"/>
      <c r="B779" s="1930"/>
      <c r="C779" s="1870"/>
      <c r="D779" s="1870"/>
    </row>
    <row r="780" spans="1:4" x14ac:dyDescent="0.2">
      <c r="A780" s="1870"/>
      <c r="B780" s="1930"/>
      <c r="C780" s="1870"/>
      <c r="D780" s="1870"/>
    </row>
    <row r="781" spans="1:4" x14ac:dyDescent="0.2">
      <c r="A781" s="1870"/>
      <c r="B781" s="1930"/>
      <c r="C781" s="1870"/>
      <c r="D781" s="1870"/>
    </row>
    <row r="782" spans="1:4" x14ac:dyDescent="0.2">
      <c r="A782" s="1870"/>
      <c r="B782" s="1930"/>
      <c r="C782" s="1870"/>
      <c r="D782" s="1870"/>
    </row>
    <row r="783" spans="1:4" x14ac:dyDescent="0.2">
      <c r="A783" s="1870"/>
      <c r="B783" s="1930"/>
      <c r="C783" s="1870"/>
      <c r="D783" s="1870"/>
    </row>
    <row r="784" spans="1:4" x14ac:dyDescent="0.2">
      <c r="A784" s="1870"/>
      <c r="B784" s="1930"/>
      <c r="C784" s="1870"/>
      <c r="D784" s="1870"/>
    </row>
    <row r="785" spans="1:4" x14ac:dyDescent="0.2">
      <c r="A785" s="1870"/>
      <c r="B785" s="1930"/>
      <c r="C785" s="1870"/>
      <c r="D785" s="1870"/>
    </row>
    <row r="786" spans="1:4" x14ac:dyDescent="0.2">
      <c r="A786" s="1870"/>
      <c r="B786" s="1930"/>
      <c r="C786" s="1870"/>
      <c r="D786" s="1870"/>
    </row>
    <row r="787" spans="1:4" x14ac:dyDescent="0.2">
      <c r="A787" s="1870"/>
      <c r="B787" s="1930"/>
      <c r="C787" s="1870"/>
      <c r="D787" s="1870"/>
    </row>
    <row r="788" spans="1:4" x14ac:dyDescent="0.2">
      <c r="A788" s="1870"/>
      <c r="B788" s="1930"/>
      <c r="C788" s="1870"/>
      <c r="D788" s="1870"/>
    </row>
    <row r="789" spans="1:4" x14ac:dyDescent="0.2">
      <c r="A789" s="1870"/>
      <c r="B789" s="1930"/>
      <c r="C789" s="1870"/>
      <c r="D789" s="1870"/>
    </row>
    <row r="790" spans="1:4" x14ac:dyDescent="0.2">
      <c r="A790" s="1870"/>
      <c r="B790" s="1930"/>
      <c r="C790" s="1870"/>
      <c r="D790" s="1870"/>
    </row>
    <row r="791" spans="1:4" x14ac:dyDescent="0.2">
      <c r="A791" s="1870"/>
      <c r="B791" s="1930"/>
      <c r="C791" s="1870"/>
      <c r="D791" s="1870"/>
    </row>
    <row r="792" spans="1:4" x14ac:dyDescent="0.2">
      <c r="A792" s="1870"/>
      <c r="B792" s="1930"/>
      <c r="C792" s="1870"/>
      <c r="D792" s="1870"/>
    </row>
    <row r="793" spans="1:4" x14ac:dyDescent="0.2">
      <c r="A793" s="1870"/>
      <c r="B793" s="1930"/>
      <c r="C793" s="1870"/>
      <c r="D793" s="1870"/>
    </row>
    <row r="794" spans="1:4" x14ac:dyDescent="0.2">
      <c r="A794" s="1870"/>
      <c r="B794" s="1930"/>
      <c r="C794" s="1870"/>
      <c r="D794" s="1870"/>
    </row>
    <row r="795" spans="1:4" x14ac:dyDescent="0.2">
      <c r="A795" s="1870"/>
      <c r="B795" s="1930"/>
      <c r="C795" s="1870"/>
      <c r="D795" s="1870"/>
    </row>
    <row r="796" spans="1:4" x14ac:dyDescent="0.2">
      <c r="A796" s="1870"/>
      <c r="B796" s="1930"/>
      <c r="C796" s="1870"/>
      <c r="D796" s="1870"/>
    </row>
    <row r="797" spans="1:4" x14ac:dyDescent="0.2">
      <c r="A797" s="1870"/>
      <c r="B797" s="1930"/>
      <c r="C797" s="1870"/>
      <c r="D797" s="1870"/>
    </row>
    <row r="798" spans="1:4" x14ac:dyDescent="0.2">
      <c r="A798" s="1870"/>
      <c r="B798" s="1930"/>
      <c r="C798" s="1870"/>
      <c r="D798" s="1870"/>
    </row>
    <row r="799" spans="1:4" x14ac:dyDescent="0.2">
      <c r="A799" s="1870"/>
      <c r="B799" s="1930"/>
      <c r="C799" s="1870"/>
      <c r="D799" s="1870"/>
    </row>
    <row r="800" spans="1:4" x14ac:dyDescent="0.2">
      <c r="A800" s="1870"/>
      <c r="B800" s="1930"/>
      <c r="C800" s="1870"/>
      <c r="D800" s="1870"/>
    </row>
    <row r="801" spans="1:4" x14ac:dyDescent="0.2">
      <c r="A801" s="1870"/>
      <c r="B801" s="1930"/>
      <c r="C801" s="1870"/>
      <c r="D801" s="1870"/>
    </row>
    <row r="802" spans="1:4" x14ac:dyDescent="0.2">
      <c r="A802" s="1870"/>
      <c r="B802" s="1930"/>
      <c r="C802" s="1870"/>
      <c r="D802" s="1870"/>
    </row>
    <row r="803" spans="1:4" x14ac:dyDescent="0.2">
      <c r="A803" s="1870"/>
      <c r="B803" s="1930"/>
      <c r="C803" s="1870"/>
      <c r="D803" s="1870"/>
    </row>
    <row r="804" spans="1:4" x14ac:dyDescent="0.2">
      <c r="A804" s="1870"/>
      <c r="B804" s="1930"/>
      <c r="C804" s="1870"/>
      <c r="D804" s="1870"/>
    </row>
    <row r="805" spans="1:4" x14ac:dyDescent="0.2">
      <c r="A805" s="1870"/>
      <c r="B805" s="1930"/>
      <c r="C805" s="1870"/>
      <c r="D805" s="1870"/>
    </row>
    <row r="806" spans="1:4" x14ac:dyDescent="0.2">
      <c r="A806" s="1870"/>
      <c r="B806" s="1930"/>
      <c r="C806" s="1870"/>
      <c r="D806" s="1870"/>
    </row>
    <row r="807" spans="1:4" x14ac:dyDescent="0.2">
      <c r="A807" s="1870"/>
      <c r="B807" s="1930"/>
      <c r="C807" s="1870"/>
      <c r="D807" s="1870"/>
    </row>
    <row r="808" spans="1:4" x14ac:dyDescent="0.2">
      <c r="A808" s="1870"/>
      <c r="B808" s="1930"/>
      <c r="C808" s="1870"/>
      <c r="D808" s="1870"/>
    </row>
    <row r="809" spans="1:4" x14ac:dyDescent="0.2">
      <c r="A809" s="1870"/>
      <c r="B809" s="1930"/>
      <c r="C809" s="1870"/>
      <c r="D809" s="1870"/>
    </row>
    <row r="810" spans="1:4" x14ac:dyDescent="0.2">
      <c r="A810" s="1870"/>
      <c r="B810" s="1930"/>
      <c r="C810" s="1870"/>
      <c r="D810" s="1870"/>
    </row>
    <row r="811" spans="1:4" x14ac:dyDescent="0.2">
      <c r="A811" s="1870"/>
      <c r="B811" s="1930"/>
      <c r="C811" s="1870"/>
      <c r="D811" s="1870"/>
    </row>
    <row r="812" spans="1:4" x14ac:dyDescent="0.2">
      <c r="A812" s="1870"/>
      <c r="B812" s="1930"/>
      <c r="C812" s="1870"/>
      <c r="D812" s="1870"/>
    </row>
    <row r="813" spans="1:4" x14ac:dyDescent="0.2">
      <c r="A813" s="1870"/>
      <c r="B813" s="1930"/>
      <c r="C813" s="1870"/>
      <c r="D813" s="1870"/>
    </row>
    <row r="814" spans="1:4" x14ac:dyDescent="0.2">
      <c r="A814" s="1870"/>
      <c r="B814" s="1930"/>
      <c r="C814" s="1870"/>
      <c r="D814" s="1870"/>
    </row>
    <row r="815" spans="1:4" x14ac:dyDescent="0.2">
      <c r="A815" s="1870"/>
      <c r="B815" s="1930"/>
      <c r="C815" s="1870"/>
      <c r="D815" s="1870"/>
    </row>
    <row r="816" spans="1:4" x14ac:dyDescent="0.2">
      <c r="A816" s="1870"/>
      <c r="B816" s="1930"/>
      <c r="C816" s="1870"/>
      <c r="D816" s="1870"/>
    </row>
    <row r="817" spans="1:4" x14ac:dyDescent="0.2">
      <c r="A817" s="1870"/>
      <c r="B817" s="1930"/>
      <c r="C817" s="1870"/>
      <c r="D817" s="1870"/>
    </row>
    <row r="818" spans="1:4" x14ac:dyDescent="0.2">
      <c r="A818" s="1870"/>
      <c r="B818" s="1930"/>
      <c r="C818" s="1870"/>
      <c r="D818" s="1870"/>
    </row>
    <row r="819" spans="1:4" x14ac:dyDescent="0.2">
      <c r="A819" s="1870"/>
      <c r="B819" s="1930"/>
      <c r="C819" s="1870"/>
      <c r="D819" s="1870"/>
    </row>
    <row r="820" spans="1:4" x14ac:dyDescent="0.2">
      <c r="A820" s="1870"/>
      <c r="B820" s="1930"/>
      <c r="C820" s="1870"/>
      <c r="D820" s="1870"/>
    </row>
    <row r="821" spans="1:4" x14ac:dyDescent="0.2">
      <c r="A821" s="1870"/>
      <c r="B821" s="1930"/>
      <c r="C821" s="1870"/>
      <c r="D821" s="1870"/>
    </row>
    <row r="822" spans="1:4" x14ac:dyDescent="0.2">
      <c r="A822" s="1870"/>
      <c r="B822" s="1930"/>
      <c r="C822" s="1870"/>
      <c r="D822" s="1870"/>
    </row>
    <row r="823" spans="1:4" x14ac:dyDescent="0.2">
      <c r="A823" s="1870"/>
      <c r="B823" s="1930"/>
      <c r="C823" s="1870"/>
      <c r="D823" s="1870"/>
    </row>
    <row r="824" spans="1:4" x14ac:dyDescent="0.2">
      <c r="A824" s="1870"/>
      <c r="B824" s="1930"/>
      <c r="C824" s="1870"/>
      <c r="D824" s="1870"/>
    </row>
    <row r="825" spans="1:4" x14ac:dyDescent="0.2">
      <c r="A825" s="1870"/>
      <c r="B825" s="1930"/>
      <c r="C825" s="1870"/>
      <c r="D825" s="1870"/>
    </row>
    <row r="826" spans="1:4" x14ac:dyDescent="0.2">
      <c r="A826" s="1870"/>
      <c r="B826" s="1930"/>
      <c r="C826" s="1870"/>
      <c r="D826" s="1870"/>
    </row>
    <row r="827" spans="1:4" x14ac:dyDescent="0.2">
      <c r="A827" s="1870"/>
      <c r="B827" s="1930"/>
      <c r="C827" s="1870"/>
      <c r="D827" s="1870"/>
    </row>
    <row r="828" spans="1:4" x14ac:dyDescent="0.2">
      <c r="A828" s="1870"/>
      <c r="B828" s="1930"/>
      <c r="C828" s="1870"/>
      <c r="D828" s="1870"/>
    </row>
    <row r="829" spans="1:4" x14ac:dyDescent="0.2">
      <c r="A829" s="1870"/>
      <c r="B829" s="1930"/>
      <c r="C829" s="1870"/>
      <c r="D829" s="1870"/>
    </row>
    <row r="830" spans="1:4" x14ac:dyDescent="0.2">
      <c r="A830" s="1870"/>
      <c r="B830" s="1930"/>
      <c r="C830" s="1870"/>
      <c r="D830" s="1870"/>
    </row>
    <row r="831" spans="1:4" x14ac:dyDescent="0.2">
      <c r="A831" s="1870"/>
      <c r="B831" s="1930"/>
      <c r="C831" s="1870"/>
      <c r="D831" s="1870"/>
    </row>
    <row r="832" spans="1:4" x14ac:dyDescent="0.2">
      <c r="A832" s="1870"/>
      <c r="B832" s="1930"/>
      <c r="C832" s="1870"/>
      <c r="D832" s="1870"/>
    </row>
    <row r="833" spans="1:4" x14ac:dyDescent="0.2">
      <c r="A833" s="1870"/>
      <c r="B833" s="1930"/>
      <c r="C833" s="1870"/>
      <c r="D833" s="1870"/>
    </row>
    <row r="834" spans="1:4" x14ac:dyDescent="0.2">
      <c r="A834" s="1870"/>
      <c r="B834" s="1930"/>
      <c r="C834" s="1870"/>
      <c r="D834" s="1870"/>
    </row>
    <row r="835" spans="1:4" x14ac:dyDescent="0.2">
      <c r="A835" s="1870"/>
      <c r="B835" s="1930"/>
      <c r="C835" s="1870"/>
      <c r="D835" s="1870"/>
    </row>
    <row r="836" spans="1:4" x14ac:dyDescent="0.2">
      <c r="A836" s="1870"/>
      <c r="B836" s="1930"/>
      <c r="C836" s="1870"/>
      <c r="D836" s="1870"/>
    </row>
    <row r="837" spans="1:4" x14ac:dyDescent="0.2">
      <c r="A837" s="1870"/>
      <c r="B837" s="1930"/>
      <c r="C837" s="1870"/>
      <c r="D837" s="1870"/>
    </row>
    <row r="838" spans="1:4" x14ac:dyDescent="0.2">
      <c r="A838" s="1870"/>
      <c r="B838" s="1930"/>
      <c r="C838" s="1870"/>
      <c r="D838" s="1870"/>
    </row>
    <row r="839" spans="1:4" x14ac:dyDescent="0.2">
      <c r="A839" s="1870"/>
      <c r="B839" s="1930"/>
      <c r="C839" s="1870"/>
      <c r="D839" s="1870"/>
    </row>
    <row r="840" spans="1:4" x14ac:dyDescent="0.2">
      <c r="A840" s="1870"/>
      <c r="B840" s="1930"/>
      <c r="C840" s="1870"/>
      <c r="D840" s="1870"/>
    </row>
    <row r="841" spans="1:4" x14ac:dyDescent="0.2">
      <c r="A841" s="1870"/>
      <c r="B841" s="1930"/>
      <c r="C841" s="1870"/>
      <c r="D841" s="1870"/>
    </row>
    <row r="842" spans="1:4" x14ac:dyDescent="0.2">
      <c r="A842" s="1870"/>
      <c r="B842" s="1930"/>
      <c r="C842" s="1870"/>
      <c r="D842" s="1870"/>
    </row>
    <row r="843" spans="1:4" x14ac:dyDescent="0.2">
      <c r="A843" s="1870"/>
      <c r="B843" s="1930"/>
      <c r="C843" s="1870"/>
      <c r="D843" s="1870"/>
    </row>
    <row r="844" spans="1:4" x14ac:dyDescent="0.2">
      <c r="A844" s="1870"/>
      <c r="B844" s="1930"/>
      <c r="C844" s="1870"/>
      <c r="D844" s="1870"/>
    </row>
    <row r="845" spans="1:4" x14ac:dyDescent="0.2">
      <c r="A845" s="1870"/>
      <c r="B845" s="1930"/>
      <c r="C845" s="1870"/>
      <c r="D845" s="1870"/>
    </row>
    <row r="846" spans="1:4" x14ac:dyDescent="0.2">
      <c r="A846" s="1870"/>
      <c r="B846" s="1930"/>
      <c r="C846" s="1870"/>
      <c r="D846" s="1870"/>
    </row>
    <row r="847" spans="1:4" x14ac:dyDescent="0.2">
      <c r="A847" s="1870"/>
      <c r="B847" s="1930"/>
      <c r="C847" s="1870"/>
      <c r="D847" s="1870"/>
    </row>
    <row r="848" spans="1:4" x14ac:dyDescent="0.2">
      <c r="A848" s="1870"/>
      <c r="B848" s="1930"/>
      <c r="C848" s="1870"/>
      <c r="D848" s="1870"/>
    </row>
    <row r="849" spans="1:4" x14ac:dyDescent="0.2">
      <c r="A849" s="1870"/>
      <c r="B849" s="1930"/>
      <c r="C849" s="1870"/>
      <c r="D849" s="1870"/>
    </row>
    <row r="850" spans="1:4" x14ac:dyDescent="0.2">
      <c r="A850" s="1870"/>
      <c r="B850" s="1930"/>
      <c r="C850" s="1870"/>
      <c r="D850" s="1870"/>
    </row>
    <row r="851" spans="1:4" x14ac:dyDescent="0.2">
      <c r="A851" s="1870"/>
      <c r="B851" s="1930"/>
      <c r="C851" s="1870"/>
      <c r="D851" s="1870"/>
    </row>
    <row r="852" spans="1:4" x14ac:dyDescent="0.2">
      <c r="A852" s="1870"/>
      <c r="B852" s="1930"/>
      <c r="C852" s="1870"/>
      <c r="D852" s="1870"/>
    </row>
    <row r="853" spans="1:4" x14ac:dyDescent="0.2">
      <c r="A853" s="1870"/>
      <c r="B853" s="1930"/>
      <c r="C853" s="1870"/>
      <c r="D853" s="1870"/>
    </row>
    <row r="854" spans="1:4" x14ac:dyDescent="0.2">
      <c r="A854" s="1870"/>
      <c r="B854" s="1930"/>
      <c r="C854" s="1870"/>
      <c r="D854" s="1870"/>
    </row>
    <row r="855" spans="1:4" x14ac:dyDescent="0.2">
      <c r="A855" s="1870"/>
      <c r="B855" s="1930"/>
      <c r="C855" s="1870"/>
      <c r="D855" s="1870"/>
    </row>
    <row r="856" spans="1:4" x14ac:dyDescent="0.2">
      <c r="A856" s="1870"/>
      <c r="B856" s="1930"/>
      <c r="C856" s="1870"/>
      <c r="D856" s="1870"/>
    </row>
    <row r="857" spans="1:4" x14ac:dyDescent="0.2">
      <c r="A857" s="1870"/>
      <c r="B857" s="1930"/>
      <c r="C857" s="1870"/>
      <c r="D857" s="1870"/>
    </row>
    <row r="858" spans="1:4" x14ac:dyDescent="0.2">
      <c r="A858" s="1870"/>
      <c r="B858" s="1930"/>
      <c r="C858" s="1870"/>
      <c r="D858" s="1870"/>
    </row>
    <row r="859" spans="1:4" x14ac:dyDescent="0.2">
      <c r="A859" s="1870"/>
      <c r="B859" s="1930"/>
      <c r="C859" s="1870"/>
      <c r="D859" s="1870"/>
    </row>
    <row r="860" spans="1:4" x14ac:dyDescent="0.2">
      <c r="A860" s="1870"/>
      <c r="B860" s="1930"/>
      <c r="C860" s="1870"/>
      <c r="D860" s="1870"/>
    </row>
    <row r="861" spans="1:4" x14ac:dyDescent="0.2">
      <c r="A861" s="1870"/>
      <c r="B861" s="1930"/>
      <c r="C861" s="1870"/>
      <c r="D861" s="1870"/>
    </row>
    <row r="862" spans="1:4" x14ac:dyDescent="0.2">
      <c r="A862" s="1870"/>
      <c r="B862" s="1930"/>
      <c r="C862" s="1870"/>
      <c r="D862" s="1870"/>
    </row>
    <row r="863" spans="1:4" x14ac:dyDescent="0.2">
      <c r="A863" s="1870"/>
      <c r="B863" s="1930"/>
      <c r="C863" s="1870"/>
      <c r="D863" s="1870"/>
    </row>
    <row r="864" spans="1:4" x14ac:dyDescent="0.2">
      <c r="A864" s="1870"/>
      <c r="B864" s="1930"/>
      <c r="C864" s="1870"/>
      <c r="D864" s="1870"/>
    </row>
    <row r="865" spans="1:4" x14ac:dyDescent="0.2">
      <c r="A865" s="1870"/>
      <c r="B865" s="1930"/>
      <c r="C865" s="1870"/>
      <c r="D865" s="1870"/>
    </row>
    <row r="866" spans="1:4" x14ac:dyDescent="0.2">
      <c r="A866" s="1870"/>
      <c r="B866" s="1930"/>
      <c r="C866" s="1870"/>
      <c r="D866" s="1870"/>
    </row>
    <row r="867" spans="1:4" x14ac:dyDescent="0.2">
      <c r="A867" s="1870"/>
      <c r="B867" s="1930"/>
      <c r="C867" s="1870"/>
      <c r="D867" s="1870"/>
    </row>
    <row r="868" spans="1:4" x14ac:dyDescent="0.2">
      <c r="A868" s="1870"/>
      <c r="B868" s="1930"/>
      <c r="C868" s="1870"/>
      <c r="D868" s="1870"/>
    </row>
    <row r="869" spans="1:4" x14ac:dyDescent="0.2">
      <c r="A869" s="1870"/>
      <c r="B869" s="1930"/>
      <c r="C869" s="1870"/>
      <c r="D869" s="1870"/>
    </row>
    <row r="870" spans="1:4" x14ac:dyDescent="0.2">
      <c r="A870" s="1870"/>
      <c r="B870" s="1930"/>
      <c r="C870" s="1870"/>
      <c r="D870" s="1870"/>
    </row>
    <row r="871" spans="1:4" x14ac:dyDescent="0.2">
      <c r="A871" s="1870"/>
      <c r="B871" s="1930"/>
      <c r="C871" s="1870"/>
      <c r="D871" s="1870"/>
    </row>
    <row r="872" spans="1:4" x14ac:dyDescent="0.2">
      <c r="A872" s="1870"/>
      <c r="B872" s="1930"/>
      <c r="C872" s="1870"/>
      <c r="D872" s="1870"/>
    </row>
    <row r="873" spans="1:4" x14ac:dyDescent="0.2">
      <c r="A873" s="1870"/>
      <c r="B873" s="1930"/>
      <c r="C873" s="1870"/>
      <c r="D873" s="1870"/>
    </row>
    <row r="874" spans="1:4" x14ac:dyDescent="0.2">
      <c r="A874" s="1870"/>
      <c r="B874" s="1930"/>
      <c r="C874" s="1870"/>
      <c r="D874" s="1870"/>
    </row>
    <row r="875" spans="1:4" x14ac:dyDescent="0.2">
      <c r="A875" s="1870"/>
      <c r="B875" s="1930"/>
      <c r="C875" s="1870"/>
      <c r="D875" s="1870"/>
    </row>
    <row r="876" spans="1:4" x14ac:dyDescent="0.2">
      <c r="A876" s="1870"/>
      <c r="B876" s="1930"/>
      <c r="C876" s="1870"/>
      <c r="D876" s="1870"/>
    </row>
    <row r="877" spans="1:4" x14ac:dyDescent="0.2">
      <c r="A877" s="1870"/>
      <c r="B877" s="1930"/>
      <c r="C877" s="1870"/>
      <c r="D877" s="1870"/>
    </row>
    <row r="878" spans="1:4" x14ac:dyDescent="0.2">
      <c r="A878" s="1870"/>
      <c r="B878" s="1930"/>
      <c r="C878" s="1870"/>
      <c r="D878" s="1870"/>
    </row>
    <row r="879" spans="1:4" x14ac:dyDescent="0.2">
      <c r="A879" s="1870"/>
      <c r="B879" s="1930"/>
      <c r="C879" s="1870"/>
      <c r="D879" s="1870"/>
    </row>
    <row r="880" spans="1:4" x14ac:dyDescent="0.2">
      <c r="A880" s="1870"/>
      <c r="B880" s="1930"/>
      <c r="C880" s="1870"/>
      <c r="D880" s="1870"/>
    </row>
    <row r="881" spans="1:4" x14ac:dyDescent="0.2">
      <c r="A881" s="1870"/>
      <c r="B881" s="1930"/>
      <c r="C881" s="1870"/>
      <c r="D881" s="1870"/>
    </row>
    <row r="882" spans="1:4" x14ac:dyDescent="0.2">
      <c r="A882" s="1870"/>
      <c r="B882" s="1930"/>
      <c r="C882" s="1870"/>
      <c r="D882" s="1870"/>
    </row>
    <row r="883" spans="1:4" x14ac:dyDescent="0.2">
      <c r="A883" s="1870"/>
      <c r="B883" s="1930"/>
      <c r="C883" s="1870"/>
      <c r="D883" s="1870"/>
    </row>
    <row r="884" spans="1:4" x14ac:dyDescent="0.2">
      <c r="A884" s="1870"/>
      <c r="B884" s="1930"/>
      <c r="C884" s="1870"/>
      <c r="D884" s="1870"/>
    </row>
    <row r="885" spans="1:4" x14ac:dyDescent="0.2">
      <c r="A885" s="1870"/>
      <c r="B885" s="1930"/>
      <c r="C885" s="1870"/>
      <c r="D885" s="1870"/>
    </row>
    <row r="886" spans="1:4" x14ac:dyDescent="0.2">
      <c r="A886" s="1870"/>
      <c r="B886" s="1930"/>
      <c r="C886" s="1870"/>
      <c r="D886" s="1870"/>
    </row>
    <row r="887" spans="1:4" x14ac:dyDescent="0.2">
      <c r="A887" s="1870"/>
      <c r="B887" s="1930"/>
      <c r="C887" s="1870"/>
      <c r="D887" s="1870"/>
    </row>
    <row r="888" spans="1:4" x14ac:dyDescent="0.2">
      <c r="A888" s="1870"/>
      <c r="B888" s="1930"/>
      <c r="C888" s="1870"/>
      <c r="D888" s="1870"/>
    </row>
    <row r="889" spans="1:4" x14ac:dyDescent="0.2">
      <c r="A889" s="1870"/>
      <c r="B889" s="1930"/>
      <c r="C889" s="1870"/>
      <c r="D889" s="1870"/>
    </row>
    <row r="890" spans="1:4" x14ac:dyDescent="0.2">
      <c r="A890" s="1870"/>
      <c r="B890" s="1930"/>
      <c r="C890" s="1870"/>
      <c r="D890" s="1870"/>
    </row>
    <row r="891" spans="1:4" x14ac:dyDescent="0.2">
      <c r="A891" s="1870"/>
      <c r="B891" s="1930"/>
      <c r="C891" s="1870"/>
      <c r="D891" s="1870"/>
    </row>
    <row r="892" spans="1:4" x14ac:dyDescent="0.2">
      <c r="A892" s="1870"/>
      <c r="B892" s="1930"/>
      <c r="C892" s="1870"/>
      <c r="D892" s="1870"/>
    </row>
    <row r="893" spans="1:4" x14ac:dyDescent="0.2">
      <c r="A893" s="1870"/>
      <c r="B893" s="1930"/>
      <c r="C893" s="1870"/>
      <c r="D893" s="1870"/>
    </row>
    <row r="894" spans="1:4" x14ac:dyDescent="0.2">
      <c r="A894" s="1870"/>
      <c r="B894" s="1930"/>
      <c r="C894" s="1870"/>
      <c r="D894" s="1870"/>
    </row>
    <row r="895" spans="1:4" x14ac:dyDescent="0.2">
      <c r="A895" s="1870"/>
      <c r="B895" s="1930"/>
      <c r="C895" s="1870"/>
      <c r="D895" s="1870"/>
    </row>
    <row r="896" spans="1:4" x14ac:dyDescent="0.2">
      <c r="A896" s="1870"/>
      <c r="B896" s="1930"/>
      <c r="C896" s="1870"/>
      <c r="D896" s="1870"/>
    </row>
    <row r="897" spans="1:4" x14ac:dyDescent="0.2">
      <c r="A897" s="1870"/>
      <c r="B897" s="1930"/>
      <c r="C897" s="1870"/>
      <c r="D897" s="1870"/>
    </row>
    <row r="898" spans="1:4" x14ac:dyDescent="0.2">
      <c r="A898" s="1870"/>
      <c r="B898" s="1930"/>
      <c r="C898" s="1870"/>
      <c r="D898" s="1870"/>
    </row>
    <row r="899" spans="1:4" x14ac:dyDescent="0.2">
      <c r="A899" s="1870"/>
      <c r="B899" s="1930"/>
      <c r="C899" s="1870"/>
      <c r="D899" s="1870"/>
    </row>
    <row r="900" spans="1:4" x14ac:dyDescent="0.2">
      <c r="A900" s="1870"/>
      <c r="B900" s="1930"/>
      <c r="C900" s="1870"/>
      <c r="D900" s="1870"/>
    </row>
    <row r="901" spans="1:4" x14ac:dyDescent="0.2">
      <c r="A901" s="1870"/>
      <c r="B901" s="1930"/>
      <c r="C901" s="1870"/>
      <c r="D901" s="1870"/>
    </row>
    <row r="902" spans="1:4" x14ac:dyDescent="0.2">
      <c r="A902" s="1870"/>
      <c r="B902" s="1930"/>
      <c r="C902" s="1870"/>
      <c r="D902" s="1870"/>
    </row>
    <row r="903" spans="1:4" x14ac:dyDescent="0.2">
      <c r="A903" s="1870"/>
      <c r="B903" s="1930"/>
      <c r="C903" s="1870"/>
      <c r="D903" s="1870"/>
    </row>
    <row r="904" spans="1:4" x14ac:dyDescent="0.2">
      <c r="A904" s="1870"/>
      <c r="B904" s="1930"/>
      <c r="C904" s="1870"/>
      <c r="D904" s="1870"/>
    </row>
    <row r="905" spans="1:4" x14ac:dyDescent="0.2">
      <c r="A905" s="1870"/>
      <c r="B905" s="1930"/>
      <c r="C905" s="1870"/>
      <c r="D905" s="1870"/>
    </row>
    <row r="906" spans="1:4" x14ac:dyDescent="0.2">
      <c r="A906" s="1870"/>
      <c r="B906" s="1930"/>
      <c r="C906" s="1870"/>
      <c r="D906" s="1870"/>
    </row>
    <row r="907" spans="1:4" x14ac:dyDescent="0.2">
      <c r="A907" s="1870"/>
      <c r="B907" s="1930"/>
      <c r="C907" s="1870"/>
      <c r="D907" s="1870"/>
    </row>
    <row r="908" spans="1:4" x14ac:dyDescent="0.2">
      <c r="A908" s="1870"/>
      <c r="B908" s="1930"/>
      <c r="C908" s="1870"/>
      <c r="D908" s="1870"/>
    </row>
    <row r="909" spans="1:4" x14ac:dyDescent="0.2">
      <c r="A909" s="1870"/>
      <c r="B909" s="1930"/>
      <c r="C909" s="1870"/>
      <c r="D909" s="1870"/>
    </row>
    <row r="910" spans="1:4" x14ac:dyDescent="0.2">
      <c r="A910" s="1870"/>
      <c r="B910" s="1930"/>
      <c r="C910" s="1870"/>
      <c r="D910" s="1870"/>
    </row>
    <row r="911" spans="1:4" x14ac:dyDescent="0.2">
      <c r="A911" s="1870"/>
      <c r="B911" s="1930"/>
      <c r="C911" s="1870"/>
      <c r="D911" s="1870"/>
    </row>
    <row r="912" spans="1:4" x14ac:dyDescent="0.2">
      <c r="A912" s="1870"/>
      <c r="B912" s="1930"/>
      <c r="C912" s="1870"/>
      <c r="D912" s="1870"/>
    </row>
    <row r="913" spans="1:4" x14ac:dyDescent="0.2">
      <c r="A913" s="1870"/>
      <c r="B913" s="1930"/>
      <c r="C913" s="1870"/>
      <c r="D913" s="1870"/>
    </row>
    <row r="914" spans="1:4" x14ac:dyDescent="0.2">
      <c r="A914" s="1870"/>
      <c r="B914" s="1930"/>
      <c r="C914" s="1870"/>
      <c r="D914" s="1870"/>
    </row>
    <row r="915" spans="1:4" x14ac:dyDescent="0.2">
      <c r="A915" s="1870"/>
      <c r="B915" s="1930"/>
      <c r="C915" s="1870"/>
      <c r="D915" s="1870"/>
    </row>
    <row r="916" spans="1:4" x14ac:dyDescent="0.2">
      <c r="A916" s="1870"/>
      <c r="B916" s="1930"/>
      <c r="C916" s="1870"/>
      <c r="D916" s="1870"/>
    </row>
    <row r="917" spans="1:4" x14ac:dyDescent="0.2">
      <c r="A917" s="1870"/>
      <c r="B917" s="1930"/>
      <c r="C917" s="1870"/>
      <c r="D917" s="1870"/>
    </row>
    <row r="918" spans="1:4" x14ac:dyDescent="0.2">
      <c r="A918" s="1870"/>
      <c r="B918" s="1930"/>
      <c r="C918" s="1870"/>
      <c r="D918" s="1870"/>
    </row>
    <row r="919" spans="1:4" x14ac:dyDescent="0.2">
      <c r="A919" s="1870"/>
      <c r="B919" s="1930"/>
      <c r="C919" s="1870"/>
      <c r="D919" s="1870"/>
    </row>
    <row r="920" spans="1:4" x14ac:dyDescent="0.2">
      <c r="A920" s="1870"/>
      <c r="B920" s="1930"/>
      <c r="C920" s="1870"/>
      <c r="D920" s="1870"/>
    </row>
    <row r="921" spans="1:4" x14ac:dyDescent="0.2">
      <c r="A921" s="1870"/>
      <c r="B921" s="1930"/>
      <c r="C921" s="1870"/>
      <c r="D921" s="1870"/>
    </row>
    <row r="922" spans="1:4" x14ac:dyDescent="0.2">
      <c r="A922" s="1870"/>
      <c r="B922" s="1930"/>
      <c r="C922" s="1870"/>
      <c r="D922" s="1870"/>
    </row>
    <row r="923" spans="1:4" x14ac:dyDescent="0.2">
      <c r="A923" s="1870"/>
      <c r="B923" s="1930"/>
      <c r="C923" s="1870"/>
      <c r="D923" s="1870"/>
    </row>
    <row r="924" spans="1:4" x14ac:dyDescent="0.2">
      <c r="A924" s="1870"/>
      <c r="B924" s="1930"/>
      <c r="C924" s="1870"/>
      <c r="D924" s="1870"/>
    </row>
    <row r="925" spans="1:4" x14ac:dyDescent="0.2">
      <c r="A925" s="1870"/>
      <c r="B925" s="1930"/>
      <c r="C925" s="1870"/>
      <c r="D925" s="1870"/>
    </row>
    <row r="926" spans="1:4" x14ac:dyDescent="0.2">
      <c r="A926" s="1870"/>
      <c r="B926" s="1930"/>
      <c r="C926" s="1870"/>
      <c r="D926" s="1870"/>
    </row>
    <row r="927" spans="1:4" x14ac:dyDescent="0.2">
      <c r="A927" s="1870"/>
      <c r="B927" s="1930"/>
      <c r="C927" s="1870"/>
      <c r="D927" s="1870"/>
    </row>
    <row r="928" spans="1:4" x14ac:dyDescent="0.2">
      <c r="A928" s="1870"/>
      <c r="B928" s="1930"/>
      <c r="C928" s="1870"/>
      <c r="D928" s="1870"/>
    </row>
    <row r="929" spans="1:4" x14ac:dyDescent="0.2">
      <c r="A929" s="1870"/>
      <c r="B929" s="1930"/>
      <c r="C929" s="1870"/>
      <c r="D929" s="1870"/>
    </row>
    <row r="930" spans="1:4" x14ac:dyDescent="0.2">
      <c r="A930" s="1870"/>
      <c r="B930" s="1930"/>
      <c r="C930" s="1870"/>
      <c r="D930" s="1870"/>
    </row>
    <row r="931" spans="1:4" x14ac:dyDescent="0.2">
      <c r="A931" s="1870"/>
      <c r="B931" s="1930"/>
      <c r="C931" s="1870"/>
      <c r="D931" s="1870"/>
    </row>
    <row r="932" spans="1:4" x14ac:dyDescent="0.2">
      <c r="A932" s="1870"/>
      <c r="B932" s="1930"/>
      <c r="C932" s="1870"/>
      <c r="D932" s="1870"/>
    </row>
    <row r="933" spans="1:4" x14ac:dyDescent="0.2">
      <c r="A933" s="1870"/>
      <c r="B933" s="1930"/>
      <c r="C933" s="1870"/>
      <c r="D933" s="1870"/>
    </row>
    <row r="934" spans="1:4" x14ac:dyDescent="0.2">
      <c r="A934" s="1870"/>
      <c r="B934" s="1930"/>
      <c r="C934" s="1870"/>
      <c r="D934" s="1870"/>
    </row>
    <row r="935" spans="1:4" x14ac:dyDescent="0.2">
      <c r="A935" s="1870"/>
      <c r="B935" s="1930"/>
      <c r="C935" s="1870"/>
      <c r="D935" s="1870"/>
    </row>
    <row r="936" spans="1:4" x14ac:dyDescent="0.2">
      <c r="A936" s="1870"/>
      <c r="B936" s="1930"/>
      <c r="C936" s="1870"/>
      <c r="D936" s="1870"/>
    </row>
    <row r="937" spans="1:4" x14ac:dyDescent="0.2">
      <c r="A937" s="1870"/>
      <c r="B937" s="1930"/>
      <c r="C937" s="1870"/>
      <c r="D937" s="1870"/>
    </row>
    <row r="938" spans="1:4" x14ac:dyDescent="0.2">
      <c r="A938" s="1870"/>
      <c r="B938" s="1930"/>
      <c r="C938" s="1870"/>
      <c r="D938" s="1870"/>
    </row>
    <row r="939" spans="1:4" x14ac:dyDescent="0.2">
      <c r="A939" s="1870"/>
      <c r="B939" s="1930"/>
      <c r="C939" s="1870"/>
      <c r="D939" s="1870"/>
    </row>
    <row r="940" spans="1:4" x14ac:dyDescent="0.2">
      <c r="A940" s="1870"/>
      <c r="B940" s="1930"/>
      <c r="C940" s="1870"/>
      <c r="D940" s="1870"/>
    </row>
    <row r="941" spans="1:4" x14ac:dyDescent="0.2">
      <c r="A941" s="1870"/>
      <c r="B941" s="1930"/>
      <c r="C941" s="1870"/>
      <c r="D941" s="1870"/>
    </row>
    <row r="942" spans="1:4" x14ac:dyDescent="0.2">
      <c r="A942" s="1870"/>
      <c r="B942" s="1930"/>
      <c r="C942" s="1870"/>
      <c r="D942" s="1870"/>
    </row>
    <row r="943" spans="1:4" x14ac:dyDescent="0.2">
      <c r="A943" s="1870"/>
      <c r="B943" s="1930"/>
      <c r="C943" s="1870"/>
      <c r="D943" s="1870"/>
    </row>
    <row r="944" spans="1:4" x14ac:dyDescent="0.2">
      <c r="A944" s="1870"/>
      <c r="B944" s="1930"/>
      <c r="C944" s="1870"/>
      <c r="D944" s="1870"/>
    </row>
    <row r="945" spans="1:4" x14ac:dyDescent="0.2">
      <c r="A945" s="1870"/>
      <c r="B945" s="1930"/>
      <c r="C945" s="1870"/>
      <c r="D945" s="1870"/>
    </row>
    <row r="946" spans="1:4" x14ac:dyDescent="0.2">
      <c r="A946" s="1870"/>
      <c r="B946" s="1930"/>
      <c r="C946" s="1870"/>
      <c r="D946" s="1870"/>
    </row>
    <row r="947" spans="1:4" x14ac:dyDescent="0.2">
      <c r="A947" s="1870"/>
      <c r="B947" s="1930"/>
      <c r="C947" s="1870"/>
      <c r="D947" s="1870"/>
    </row>
    <row r="948" spans="1:4" x14ac:dyDescent="0.2">
      <c r="A948" s="1870"/>
      <c r="B948" s="1930"/>
      <c r="C948" s="1870"/>
      <c r="D948" s="1870"/>
    </row>
    <row r="949" spans="1:4" x14ac:dyDescent="0.2">
      <c r="A949" s="1870"/>
      <c r="B949" s="1930"/>
      <c r="C949" s="1870"/>
      <c r="D949" s="1870"/>
    </row>
    <row r="950" spans="1:4" x14ac:dyDescent="0.2">
      <c r="A950" s="1870"/>
      <c r="B950" s="1930"/>
      <c r="C950" s="1870"/>
      <c r="D950" s="1870"/>
    </row>
    <row r="951" spans="1:4" x14ac:dyDescent="0.2">
      <c r="A951" s="1870"/>
      <c r="B951" s="1930"/>
      <c r="C951" s="1870"/>
      <c r="D951" s="1870"/>
    </row>
    <row r="952" spans="1:4" x14ac:dyDescent="0.2">
      <c r="A952" s="1870"/>
      <c r="B952" s="1930"/>
      <c r="C952" s="1870"/>
      <c r="D952" s="1870"/>
    </row>
    <row r="953" spans="1:4" x14ac:dyDescent="0.2">
      <c r="A953" s="1870"/>
      <c r="B953" s="1930"/>
      <c r="C953" s="1870"/>
      <c r="D953" s="1870"/>
    </row>
    <row r="954" spans="1:4" x14ac:dyDescent="0.2">
      <c r="A954" s="1870"/>
      <c r="B954" s="1930"/>
      <c r="C954" s="1870"/>
      <c r="D954" s="1870"/>
    </row>
    <row r="955" spans="1:4" x14ac:dyDescent="0.2">
      <c r="A955" s="1870"/>
      <c r="B955" s="1930"/>
      <c r="C955" s="1870"/>
      <c r="D955" s="1870"/>
    </row>
    <row r="956" spans="1:4" x14ac:dyDescent="0.2">
      <c r="A956" s="1870"/>
      <c r="B956" s="1930"/>
      <c r="C956" s="1870"/>
      <c r="D956" s="1870"/>
    </row>
    <row r="957" spans="1:4" x14ac:dyDescent="0.2">
      <c r="A957" s="1870"/>
      <c r="B957" s="1930"/>
      <c r="C957" s="1870"/>
      <c r="D957" s="1870"/>
    </row>
    <row r="958" spans="1:4" x14ac:dyDescent="0.2">
      <c r="A958" s="1870"/>
      <c r="B958" s="1930"/>
      <c r="C958" s="1870"/>
      <c r="D958" s="1870"/>
    </row>
    <row r="959" spans="1:4" x14ac:dyDescent="0.2">
      <c r="A959" s="1870"/>
      <c r="B959" s="1930"/>
      <c r="C959" s="1870"/>
      <c r="D959" s="1870"/>
    </row>
    <row r="960" spans="1:4" x14ac:dyDescent="0.2">
      <c r="A960" s="1870"/>
      <c r="B960" s="1930"/>
      <c r="C960" s="1870"/>
      <c r="D960" s="1870"/>
    </row>
    <row r="961" spans="1:4" x14ac:dyDescent="0.2">
      <c r="A961" s="1870"/>
      <c r="B961" s="1930"/>
      <c r="C961" s="1870"/>
      <c r="D961" s="1870"/>
    </row>
    <row r="962" spans="1:4" x14ac:dyDescent="0.2">
      <c r="A962" s="1870"/>
      <c r="B962" s="1930"/>
      <c r="C962" s="1870"/>
      <c r="D962" s="1870"/>
    </row>
    <row r="963" spans="1:4" x14ac:dyDescent="0.2">
      <c r="A963" s="1870"/>
      <c r="B963" s="1930"/>
      <c r="C963" s="1870"/>
      <c r="D963" s="1870"/>
    </row>
    <row r="964" spans="1:4" x14ac:dyDescent="0.2">
      <c r="A964" s="1870"/>
      <c r="B964" s="1930"/>
      <c r="C964" s="1870"/>
      <c r="D964" s="1870"/>
    </row>
    <row r="965" spans="1:4" x14ac:dyDescent="0.2">
      <c r="A965" s="1870"/>
      <c r="B965" s="1930"/>
      <c r="C965" s="1870"/>
      <c r="D965" s="1870"/>
    </row>
    <row r="966" spans="1:4" x14ac:dyDescent="0.2">
      <c r="A966" s="1870"/>
      <c r="B966" s="1930"/>
      <c r="C966" s="1870"/>
      <c r="D966" s="1870"/>
    </row>
    <row r="967" spans="1:4" x14ac:dyDescent="0.2">
      <c r="A967" s="1870"/>
      <c r="B967" s="1930"/>
      <c r="C967" s="1870"/>
      <c r="D967" s="1870"/>
    </row>
    <row r="968" spans="1:4" x14ac:dyDescent="0.2">
      <c r="A968" s="1870"/>
      <c r="B968" s="1930"/>
      <c r="C968" s="1870"/>
      <c r="D968" s="1870"/>
    </row>
    <row r="969" spans="1:4" x14ac:dyDescent="0.2">
      <c r="A969" s="1870"/>
      <c r="B969" s="1930"/>
      <c r="C969" s="1870"/>
      <c r="D969" s="1870"/>
    </row>
    <row r="970" spans="1:4" x14ac:dyDescent="0.2">
      <c r="A970" s="1870"/>
      <c r="B970" s="1930"/>
      <c r="C970" s="1870"/>
      <c r="D970" s="1870"/>
    </row>
    <row r="971" spans="1:4" x14ac:dyDescent="0.2">
      <c r="A971" s="1870"/>
      <c r="B971" s="1930"/>
      <c r="C971" s="1870"/>
      <c r="D971" s="1870"/>
    </row>
    <row r="972" spans="1:4" x14ac:dyDescent="0.2">
      <c r="A972" s="1870"/>
      <c r="B972" s="1930"/>
      <c r="C972" s="1870"/>
      <c r="D972" s="1870"/>
    </row>
    <row r="973" spans="1:4" x14ac:dyDescent="0.2">
      <c r="A973" s="1870"/>
      <c r="B973" s="1930"/>
      <c r="C973" s="1870"/>
      <c r="D973" s="1870"/>
    </row>
    <row r="974" spans="1:4" x14ac:dyDescent="0.2">
      <c r="A974" s="1870"/>
      <c r="B974" s="1930"/>
      <c r="C974" s="1870"/>
      <c r="D974" s="1870"/>
    </row>
    <row r="975" spans="1:4" x14ac:dyDescent="0.2">
      <c r="A975" s="1870"/>
      <c r="B975" s="1930"/>
      <c r="C975" s="1870"/>
      <c r="D975" s="1870"/>
    </row>
    <row r="976" spans="1:4" x14ac:dyDescent="0.2">
      <c r="A976" s="1870"/>
      <c r="B976" s="1930"/>
      <c r="C976" s="1870"/>
      <c r="D976" s="1870"/>
    </row>
    <row r="977" spans="1:4" x14ac:dyDescent="0.2">
      <c r="A977" s="1870"/>
      <c r="B977" s="1930"/>
      <c r="C977" s="1870"/>
      <c r="D977" s="1870"/>
    </row>
    <row r="978" spans="1:4" x14ac:dyDescent="0.2">
      <c r="A978" s="1870"/>
      <c r="B978" s="1930"/>
      <c r="C978" s="1870"/>
      <c r="D978" s="1870"/>
    </row>
    <row r="979" spans="1:4" x14ac:dyDescent="0.2">
      <c r="A979" s="1870"/>
      <c r="B979" s="1930"/>
      <c r="C979" s="1870"/>
      <c r="D979" s="1870"/>
    </row>
    <row r="980" spans="1:4" x14ac:dyDescent="0.2">
      <c r="A980" s="1870"/>
      <c r="B980" s="1930"/>
      <c r="C980" s="1870"/>
      <c r="D980" s="1870"/>
    </row>
  </sheetData>
  <mergeCells count="8">
    <mergeCell ref="A2:D2"/>
    <mergeCell ref="A3:F3"/>
    <mergeCell ref="B5:B8"/>
    <mergeCell ref="C5:E6"/>
    <mergeCell ref="F5:F8"/>
    <mergeCell ref="C7:C8"/>
    <mergeCell ref="D7:D8"/>
    <mergeCell ref="E7:E8"/>
  </mergeCells>
  <hyperlinks>
    <hyperlink ref="A42" r:id="rId1" xr:uid="{C5E1B57F-5547-4DCE-9537-03E41F24AD12}"/>
    <hyperlink ref="A1" location="Índice!A1" display="Voltar ao índice" xr:uid="{5215831D-ABA5-4512-9D5C-A119CBC4323C}"/>
  </hyperlinks>
  <pageMargins left="0.78740157480314965" right="0.78740157480314965" top="1.1811023622047245" bottom="0.78740157480314965" header="0" footer="0"/>
  <pageSetup paperSize="9" orientation="portrait" horizontalDpi="300" verticalDpi="300" r:id="rId2"/>
  <headerFooter alignWithMargins="0"/>
  <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9062D8-5D0D-4041-9343-E23E4ACD562A}">
  <dimension ref="A1:T58"/>
  <sheetViews>
    <sheetView workbookViewId="0">
      <selection activeCell="A2" sqref="A2"/>
    </sheetView>
  </sheetViews>
  <sheetFormatPr defaultRowHeight="12.75" x14ac:dyDescent="0.2"/>
  <cols>
    <col min="1" max="1" width="10.5703125" style="678" customWidth="1"/>
    <col min="2" max="3" width="7.85546875" style="678" customWidth="1"/>
    <col min="4" max="8" width="7.42578125" style="678" customWidth="1"/>
    <col min="9" max="9" width="7.7109375" style="678" customWidth="1"/>
    <col min="10" max="10" width="8" style="678" customWidth="1"/>
    <col min="11" max="16384" width="9.140625" style="678"/>
  </cols>
  <sheetData>
    <row r="1" spans="1:20" ht="15" customHeight="1" x14ac:dyDescent="0.2">
      <c r="A1" s="2027" t="s">
        <v>1926</v>
      </c>
      <c r="B1" s="679"/>
      <c r="C1" s="679"/>
      <c r="D1" s="679"/>
      <c r="E1" s="679"/>
      <c r="F1" s="679"/>
      <c r="G1" s="679"/>
      <c r="H1" s="679"/>
      <c r="I1" s="679"/>
      <c r="J1" s="679"/>
    </row>
    <row r="2" spans="1:20" ht="15" customHeight="1" x14ac:dyDescent="0.25">
      <c r="A2" s="663" t="s">
        <v>419</v>
      </c>
      <c r="B2" s="735"/>
      <c r="C2" s="735"/>
      <c r="D2" s="735"/>
      <c r="E2" s="735"/>
      <c r="F2" s="735"/>
      <c r="G2" s="735"/>
      <c r="H2" s="735"/>
      <c r="I2" s="735"/>
      <c r="J2" s="735"/>
      <c r="K2" s="679"/>
      <c r="L2" s="679"/>
      <c r="M2" s="679"/>
      <c r="N2" s="679"/>
      <c r="O2" s="679"/>
      <c r="P2" s="679"/>
      <c r="Q2" s="679"/>
      <c r="R2" s="679"/>
      <c r="S2" s="679"/>
      <c r="T2" s="679"/>
    </row>
    <row r="3" spans="1:20" ht="23.25" customHeight="1" x14ac:dyDescent="0.25">
      <c r="A3" s="2090" t="s">
        <v>418</v>
      </c>
      <c r="B3" s="2090"/>
      <c r="C3" s="2090"/>
      <c r="D3" s="2090"/>
      <c r="E3" s="2090"/>
      <c r="F3" s="2090"/>
      <c r="G3" s="2090"/>
      <c r="H3" s="2090"/>
      <c r="I3" s="2090"/>
      <c r="J3" s="2090"/>
      <c r="K3" s="832"/>
      <c r="L3" s="832"/>
      <c r="M3" s="679"/>
      <c r="N3" s="679"/>
      <c r="O3" s="679"/>
      <c r="P3" s="679"/>
      <c r="Q3" s="679"/>
      <c r="R3" s="679"/>
      <c r="S3" s="679"/>
      <c r="T3" s="679"/>
    </row>
    <row r="4" spans="1:20" ht="13.5" x14ac:dyDescent="0.25">
      <c r="A4" s="718">
        <v>2019</v>
      </c>
      <c r="B4" s="650"/>
      <c r="C4" s="642"/>
      <c r="D4" s="642"/>
      <c r="E4" s="642"/>
      <c r="F4" s="717"/>
      <c r="G4" s="642"/>
      <c r="H4" s="642"/>
      <c r="I4" s="642"/>
      <c r="J4" s="642"/>
      <c r="K4" s="679"/>
      <c r="L4" s="679"/>
      <c r="M4" s="679"/>
      <c r="N4" s="679"/>
      <c r="O4" s="679"/>
      <c r="P4" s="679"/>
      <c r="Q4" s="679"/>
      <c r="R4" s="679"/>
      <c r="S4" s="679"/>
      <c r="T4" s="679"/>
    </row>
    <row r="5" spans="1:20" ht="12.75" customHeight="1" x14ac:dyDescent="0.2">
      <c r="A5" s="2075" t="s">
        <v>379</v>
      </c>
      <c r="B5" s="2075" t="s">
        <v>378</v>
      </c>
      <c r="C5" s="2075" t="s">
        <v>377</v>
      </c>
      <c r="D5" s="2074" t="s">
        <v>376</v>
      </c>
      <c r="E5" s="2074"/>
      <c r="F5" s="2074"/>
      <c r="G5" s="2075" t="s">
        <v>375</v>
      </c>
      <c r="H5" s="2076"/>
      <c r="I5" s="2076"/>
      <c r="J5" s="2075" t="s">
        <v>374</v>
      </c>
      <c r="K5" s="838"/>
      <c r="L5" s="839"/>
      <c r="M5" s="679"/>
      <c r="N5" s="679"/>
      <c r="O5" s="679"/>
      <c r="P5" s="679"/>
      <c r="Q5" s="679"/>
      <c r="R5" s="679"/>
      <c r="S5" s="679"/>
      <c r="T5" s="679"/>
    </row>
    <row r="6" spans="1:20" x14ac:dyDescent="0.2">
      <c r="A6" s="2075"/>
      <c r="B6" s="2075"/>
      <c r="C6" s="2075"/>
      <c r="D6" s="2075" t="s">
        <v>371</v>
      </c>
      <c r="E6" s="2075" t="s">
        <v>370</v>
      </c>
      <c r="F6" s="2075" t="s">
        <v>369</v>
      </c>
      <c r="G6" s="2075" t="s">
        <v>0</v>
      </c>
      <c r="H6" s="2075" t="s">
        <v>368</v>
      </c>
      <c r="I6" s="2075" t="s">
        <v>367</v>
      </c>
      <c r="J6" s="2076"/>
      <c r="K6" s="838"/>
      <c r="L6" s="839"/>
      <c r="M6" s="679"/>
      <c r="N6" s="679"/>
      <c r="O6" s="679"/>
      <c r="P6" s="679"/>
      <c r="Q6" s="679"/>
      <c r="R6" s="679"/>
      <c r="S6" s="679"/>
      <c r="T6" s="679"/>
    </row>
    <row r="7" spans="1:20" x14ac:dyDescent="0.2">
      <c r="A7" s="2075"/>
      <c r="B7" s="2075"/>
      <c r="C7" s="2075"/>
      <c r="D7" s="2075"/>
      <c r="E7" s="2075"/>
      <c r="F7" s="2075"/>
      <c r="G7" s="2075"/>
      <c r="H7" s="2075"/>
      <c r="I7" s="2075"/>
      <c r="J7" s="2076"/>
      <c r="K7" s="838"/>
      <c r="L7" s="839"/>
      <c r="M7" s="679"/>
      <c r="N7" s="679"/>
      <c r="O7" s="679"/>
      <c r="P7" s="679"/>
      <c r="Q7" s="679"/>
      <c r="R7" s="679"/>
      <c r="S7" s="679"/>
      <c r="T7" s="679"/>
    </row>
    <row r="8" spans="1:20" x14ac:dyDescent="0.2">
      <c r="A8" s="2075"/>
      <c r="B8" s="2075"/>
      <c r="C8" s="2075"/>
      <c r="D8" s="2075"/>
      <c r="E8" s="2075"/>
      <c r="F8" s="2075"/>
      <c r="G8" s="2075"/>
      <c r="H8" s="2075"/>
      <c r="I8" s="2075"/>
      <c r="J8" s="2076"/>
      <c r="K8" s="838"/>
      <c r="L8" s="839"/>
      <c r="M8" s="679"/>
      <c r="N8" s="679"/>
      <c r="O8" s="679"/>
      <c r="P8" s="679"/>
      <c r="Q8" s="679"/>
      <c r="R8" s="679"/>
      <c r="S8" s="679"/>
      <c r="T8" s="679"/>
    </row>
    <row r="9" spans="1:20" x14ac:dyDescent="0.2">
      <c r="A9" s="2075"/>
      <c r="B9" s="2075"/>
      <c r="C9" s="2075"/>
      <c r="D9" s="2075"/>
      <c r="E9" s="2075"/>
      <c r="F9" s="2075"/>
      <c r="G9" s="2075"/>
      <c r="H9" s="2075"/>
      <c r="I9" s="2075"/>
      <c r="J9" s="2076"/>
      <c r="K9" s="838"/>
      <c r="L9" s="839"/>
      <c r="M9" s="679"/>
      <c r="N9" s="679"/>
      <c r="O9" s="679"/>
      <c r="P9" s="679"/>
      <c r="Q9" s="679"/>
      <c r="R9" s="679"/>
      <c r="S9" s="679"/>
      <c r="T9" s="679"/>
    </row>
    <row r="10" spans="1:20" x14ac:dyDescent="0.2">
      <c r="A10" s="2075"/>
      <c r="B10" s="2075"/>
      <c r="C10" s="2075"/>
      <c r="D10" s="2075"/>
      <c r="E10" s="2075"/>
      <c r="F10" s="2075"/>
      <c r="G10" s="2075"/>
      <c r="H10" s="2075"/>
      <c r="I10" s="2075"/>
      <c r="J10" s="2076"/>
      <c r="K10" s="838"/>
      <c r="L10" s="839"/>
      <c r="M10" s="679"/>
      <c r="N10" s="679"/>
      <c r="O10" s="679"/>
      <c r="P10" s="679"/>
      <c r="Q10" s="679"/>
      <c r="R10" s="679"/>
      <c r="S10" s="679"/>
      <c r="T10" s="679"/>
    </row>
    <row r="11" spans="1:20" x14ac:dyDescent="0.2">
      <c r="A11" s="2075"/>
      <c r="B11" s="2074" t="s">
        <v>49</v>
      </c>
      <c r="C11" s="2074"/>
      <c r="D11" s="2074" t="s">
        <v>366</v>
      </c>
      <c r="E11" s="2074"/>
      <c r="F11" s="2074"/>
      <c r="G11" s="2074"/>
      <c r="H11" s="2074"/>
      <c r="I11" s="2074"/>
      <c r="J11" s="2074"/>
      <c r="K11" s="838"/>
      <c r="L11" s="839"/>
      <c r="M11" s="679"/>
      <c r="N11" s="679"/>
      <c r="O11" s="679"/>
      <c r="P11" s="679"/>
      <c r="Q11" s="679"/>
      <c r="R11" s="679"/>
      <c r="S11" s="679"/>
      <c r="T11" s="679"/>
    </row>
    <row r="12" spans="1:20" ht="7.5" customHeight="1" x14ac:dyDescent="0.25">
      <c r="A12" s="668"/>
      <c r="B12" s="734"/>
      <c r="C12" s="734"/>
      <c r="D12" s="734"/>
      <c r="E12" s="734"/>
      <c r="F12" s="734"/>
      <c r="G12" s="734"/>
      <c r="H12" s="734"/>
      <c r="I12" s="734"/>
      <c r="J12" s="734"/>
      <c r="K12" s="679"/>
      <c r="L12" s="679"/>
      <c r="M12" s="679"/>
      <c r="N12" s="679"/>
      <c r="O12" s="679"/>
      <c r="P12" s="679"/>
      <c r="Q12" s="679"/>
      <c r="R12" s="679"/>
      <c r="S12" s="679"/>
      <c r="T12" s="679"/>
    </row>
    <row r="13" spans="1:20" ht="13.5" x14ac:dyDescent="0.25">
      <c r="A13" s="2091" t="s">
        <v>415</v>
      </c>
      <c r="B13" s="2091"/>
      <c r="C13" s="2091"/>
      <c r="D13" s="2091"/>
      <c r="E13" s="2091"/>
      <c r="F13" s="2091"/>
      <c r="G13" s="2091"/>
      <c r="H13" s="2091"/>
      <c r="I13" s="2091"/>
      <c r="J13" s="2091"/>
      <c r="K13" s="679"/>
      <c r="L13" s="679"/>
      <c r="M13" s="679"/>
      <c r="N13" s="679"/>
      <c r="O13" s="679"/>
      <c r="P13" s="679"/>
      <c r="Q13" s="679"/>
      <c r="R13" s="679"/>
      <c r="S13" s="679"/>
      <c r="T13" s="679"/>
    </row>
    <row r="14" spans="1:20" ht="7.5" customHeight="1" x14ac:dyDescent="0.25">
      <c r="A14" s="644" t="s">
        <v>410</v>
      </c>
      <c r="B14" s="733"/>
      <c r="C14" s="733"/>
      <c r="D14" s="734"/>
      <c r="E14" s="733"/>
      <c r="F14" s="733"/>
      <c r="G14" s="734"/>
      <c r="H14" s="733"/>
      <c r="I14" s="733"/>
      <c r="J14" s="733"/>
      <c r="K14" s="679"/>
      <c r="L14" s="679"/>
      <c r="M14" s="679"/>
      <c r="N14" s="679"/>
      <c r="O14" s="679"/>
      <c r="P14" s="679"/>
      <c r="Q14" s="679"/>
      <c r="R14" s="679"/>
      <c r="S14" s="679"/>
      <c r="T14" s="679"/>
    </row>
    <row r="15" spans="1:20" ht="13.5" x14ac:dyDescent="0.25">
      <c r="A15" s="730" t="s">
        <v>390</v>
      </c>
      <c r="B15" s="667">
        <v>762</v>
      </c>
      <c r="C15" s="667">
        <v>2051</v>
      </c>
      <c r="D15" s="667">
        <v>25727.625</v>
      </c>
      <c r="E15" s="667">
        <v>62871.618999999999</v>
      </c>
      <c r="F15" s="667">
        <v>18515.161</v>
      </c>
      <c r="G15" s="667">
        <v>117297.55</v>
      </c>
      <c r="H15" s="667">
        <v>104744.393</v>
      </c>
      <c r="I15" s="667">
        <v>12553.156999999999</v>
      </c>
      <c r="J15" s="667">
        <v>4333.5219999999999</v>
      </c>
      <c r="K15" s="679"/>
      <c r="L15" s="679"/>
      <c r="M15" s="679"/>
      <c r="N15" s="679"/>
      <c r="O15" s="679"/>
      <c r="P15" s="679"/>
      <c r="Q15" s="679"/>
      <c r="R15" s="679"/>
      <c r="S15" s="679"/>
      <c r="T15" s="679"/>
    </row>
    <row r="16" spans="1:20" ht="13.5" x14ac:dyDescent="0.25">
      <c r="A16" s="732" t="s">
        <v>389</v>
      </c>
      <c r="B16" s="667">
        <v>756</v>
      </c>
      <c r="C16" s="667" t="s">
        <v>269</v>
      </c>
      <c r="D16" s="667" t="s">
        <v>270</v>
      </c>
      <c r="E16" s="667" t="s">
        <v>270</v>
      </c>
      <c r="F16" s="667" t="s">
        <v>270</v>
      </c>
      <c r="G16" s="667" t="s">
        <v>270</v>
      </c>
      <c r="H16" s="667" t="s">
        <v>270</v>
      </c>
      <c r="I16" s="667" t="s">
        <v>270</v>
      </c>
      <c r="J16" s="667" t="s">
        <v>270</v>
      </c>
      <c r="K16" s="679"/>
      <c r="L16" s="679"/>
      <c r="M16" s="679"/>
      <c r="N16" s="679"/>
      <c r="O16" s="679"/>
      <c r="P16" s="679"/>
      <c r="Q16" s="679"/>
      <c r="R16" s="679"/>
      <c r="S16" s="679"/>
      <c r="T16" s="679"/>
    </row>
    <row r="17" spans="1:20" ht="13.5" x14ac:dyDescent="0.25">
      <c r="A17" s="731" t="s">
        <v>388</v>
      </c>
      <c r="B17" s="673">
        <v>570</v>
      </c>
      <c r="C17" s="673">
        <v>1642</v>
      </c>
      <c r="D17" s="673">
        <v>20923.081999999999</v>
      </c>
      <c r="E17" s="673">
        <v>52402.423999999999</v>
      </c>
      <c r="F17" s="673">
        <v>14556.832</v>
      </c>
      <c r="G17" s="673">
        <v>97114.409</v>
      </c>
      <c r="H17" s="673">
        <v>88218.615000000005</v>
      </c>
      <c r="I17" s="673">
        <v>8895.7939999999999</v>
      </c>
      <c r="J17" s="673">
        <v>4028.1370000000002</v>
      </c>
      <c r="K17" s="679"/>
      <c r="L17" s="679"/>
      <c r="M17" s="679"/>
      <c r="N17" s="679"/>
      <c r="O17" s="679"/>
      <c r="P17" s="679"/>
      <c r="Q17" s="679"/>
      <c r="R17" s="679"/>
      <c r="S17" s="679"/>
      <c r="T17" s="679"/>
    </row>
    <row r="18" spans="1:20" ht="13.5" x14ac:dyDescent="0.25">
      <c r="A18" s="731" t="s">
        <v>387</v>
      </c>
      <c r="B18" s="673">
        <v>43</v>
      </c>
      <c r="C18" s="673">
        <v>64</v>
      </c>
      <c r="D18" s="673">
        <v>533.95500000000004</v>
      </c>
      <c r="E18" s="673">
        <v>5713.9290000000001</v>
      </c>
      <c r="F18" s="673">
        <v>818.02</v>
      </c>
      <c r="G18" s="673">
        <v>7867.29</v>
      </c>
      <c r="H18" s="673">
        <v>7741.3140000000003</v>
      </c>
      <c r="I18" s="673">
        <v>125.976</v>
      </c>
      <c r="J18" s="673">
        <v>637.91700000000003</v>
      </c>
      <c r="K18" s="679"/>
      <c r="L18" s="679"/>
      <c r="M18" s="679"/>
      <c r="N18" s="679"/>
      <c r="O18" s="679"/>
      <c r="P18" s="679"/>
      <c r="Q18" s="679"/>
      <c r="R18" s="679"/>
      <c r="S18" s="679"/>
      <c r="T18" s="679"/>
    </row>
    <row r="19" spans="1:20" ht="13.5" x14ac:dyDescent="0.25">
      <c r="A19" s="660" t="s">
        <v>386</v>
      </c>
      <c r="B19" s="673">
        <v>123</v>
      </c>
      <c r="C19" s="673">
        <v>305</v>
      </c>
      <c r="D19" s="673">
        <v>4025.837</v>
      </c>
      <c r="E19" s="673">
        <v>4441.2179999999998</v>
      </c>
      <c r="F19" s="673">
        <v>2876.9160000000002</v>
      </c>
      <c r="G19" s="673">
        <v>11302.949000000001</v>
      </c>
      <c r="H19" s="673">
        <v>7776.2139999999999</v>
      </c>
      <c r="I19" s="673">
        <v>3526.7350000000001</v>
      </c>
      <c r="J19" s="673">
        <v>-418.79599999999999</v>
      </c>
      <c r="K19" s="679"/>
      <c r="L19" s="679"/>
      <c r="M19" s="679"/>
      <c r="N19" s="679"/>
      <c r="O19" s="679"/>
      <c r="P19" s="679"/>
      <c r="Q19" s="679"/>
      <c r="R19" s="679"/>
      <c r="S19" s="679"/>
      <c r="T19" s="679"/>
    </row>
    <row r="20" spans="1:20" ht="13.5" x14ac:dyDescent="0.25">
      <c r="A20" s="731" t="s">
        <v>385</v>
      </c>
      <c r="B20" s="673">
        <v>6</v>
      </c>
      <c r="C20" s="673">
        <v>8</v>
      </c>
      <c r="D20" s="673">
        <v>45.177999999999997</v>
      </c>
      <c r="E20" s="673">
        <v>12.638999999999999</v>
      </c>
      <c r="F20" s="673">
        <v>86.033000000000001</v>
      </c>
      <c r="G20" s="673">
        <v>143.38900000000001</v>
      </c>
      <c r="H20" s="673">
        <v>143.32900000000001</v>
      </c>
      <c r="I20" s="673">
        <v>0.06</v>
      </c>
      <c r="J20" s="673">
        <v>-10.379</v>
      </c>
      <c r="K20" s="679"/>
      <c r="L20" s="679"/>
      <c r="M20" s="679"/>
      <c r="N20" s="679"/>
      <c r="O20" s="679"/>
      <c r="P20" s="679"/>
      <c r="Q20" s="679"/>
      <c r="R20" s="679"/>
      <c r="S20" s="679"/>
      <c r="T20" s="679"/>
    </row>
    <row r="21" spans="1:20" ht="13.5" x14ac:dyDescent="0.25">
      <c r="A21" s="731" t="s">
        <v>384</v>
      </c>
      <c r="B21" s="673">
        <v>14</v>
      </c>
      <c r="C21" s="673" t="s">
        <v>269</v>
      </c>
      <c r="D21" s="673" t="s">
        <v>270</v>
      </c>
      <c r="E21" s="673" t="s">
        <v>270</v>
      </c>
      <c r="F21" s="673" t="s">
        <v>270</v>
      </c>
      <c r="G21" s="673" t="s">
        <v>270</v>
      </c>
      <c r="H21" s="673" t="s">
        <v>270</v>
      </c>
      <c r="I21" s="673" t="s">
        <v>270</v>
      </c>
      <c r="J21" s="673" t="s">
        <v>270</v>
      </c>
      <c r="K21" s="679"/>
      <c r="L21" s="679"/>
      <c r="M21" s="679"/>
      <c r="N21" s="679"/>
      <c r="O21" s="679"/>
      <c r="P21" s="679"/>
      <c r="Q21" s="679"/>
      <c r="R21" s="679"/>
      <c r="S21" s="679"/>
      <c r="T21" s="679"/>
    </row>
    <row r="22" spans="1:20" ht="13.5" x14ac:dyDescent="0.25">
      <c r="A22" s="730" t="s">
        <v>407</v>
      </c>
      <c r="B22" s="667">
        <v>5</v>
      </c>
      <c r="C22" s="667" t="s">
        <v>269</v>
      </c>
      <c r="D22" s="667" t="s">
        <v>270</v>
      </c>
      <c r="E22" s="667" t="s">
        <v>270</v>
      </c>
      <c r="F22" s="667" t="s">
        <v>270</v>
      </c>
      <c r="G22" s="667" t="s">
        <v>270</v>
      </c>
      <c r="H22" s="667" t="s">
        <v>270</v>
      </c>
      <c r="I22" s="667" t="s">
        <v>270</v>
      </c>
      <c r="J22" s="667" t="s">
        <v>270</v>
      </c>
      <c r="K22" s="679"/>
      <c r="L22" s="679"/>
      <c r="M22" s="679"/>
      <c r="N22" s="679"/>
      <c r="O22" s="679"/>
      <c r="P22" s="679"/>
      <c r="Q22" s="679"/>
      <c r="R22" s="679"/>
      <c r="S22" s="679"/>
      <c r="T22" s="679"/>
    </row>
    <row r="23" spans="1:20" ht="13.5" x14ac:dyDescent="0.25">
      <c r="A23" s="730" t="s">
        <v>406</v>
      </c>
      <c r="B23" s="667">
        <v>1</v>
      </c>
      <c r="C23" s="667" t="s">
        <v>269</v>
      </c>
      <c r="D23" s="667" t="s">
        <v>270</v>
      </c>
      <c r="E23" s="667" t="s">
        <v>270</v>
      </c>
      <c r="F23" s="667" t="s">
        <v>270</v>
      </c>
      <c r="G23" s="667" t="s">
        <v>270</v>
      </c>
      <c r="H23" s="667" t="s">
        <v>270</v>
      </c>
      <c r="I23" s="667" t="s">
        <v>270</v>
      </c>
      <c r="J23" s="667" t="s">
        <v>270</v>
      </c>
      <c r="K23" s="679"/>
      <c r="L23" s="679"/>
      <c r="M23" s="679"/>
      <c r="N23" s="679"/>
      <c r="O23" s="679"/>
      <c r="P23" s="679"/>
      <c r="Q23" s="679"/>
      <c r="R23" s="679"/>
      <c r="S23" s="679"/>
      <c r="T23" s="679"/>
    </row>
    <row r="24" spans="1:20" ht="7.5" customHeight="1" x14ac:dyDescent="0.25">
      <c r="A24" s="729"/>
      <c r="B24" s="728"/>
      <c r="C24" s="728"/>
      <c r="D24" s="728"/>
      <c r="E24" s="728"/>
      <c r="F24" s="728"/>
      <c r="G24" s="728"/>
      <c r="H24" s="728"/>
      <c r="I24" s="728"/>
      <c r="J24" s="728"/>
      <c r="K24" s="679"/>
      <c r="L24" s="679"/>
      <c r="M24" s="679"/>
      <c r="N24" s="679"/>
      <c r="O24" s="679"/>
      <c r="P24" s="679"/>
      <c r="Q24" s="679"/>
      <c r="R24" s="679"/>
      <c r="S24" s="679"/>
      <c r="T24" s="679"/>
    </row>
    <row r="25" spans="1:20" ht="13.5" x14ac:dyDescent="0.25">
      <c r="A25" s="2092" t="s">
        <v>414</v>
      </c>
      <c r="B25" s="2092"/>
      <c r="C25" s="2092"/>
      <c r="D25" s="2092"/>
      <c r="E25" s="2092"/>
      <c r="F25" s="2092"/>
      <c r="G25" s="2092"/>
      <c r="H25" s="2092"/>
      <c r="I25" s="2092"/>
      <c r="J25" s="2092"/>
      <c r="K25" s="679"/>
      <c r="L25" s="679"/>
      <c r="M25" s="679"/>
      <c r="N25" s="679"/>
      <c r="O25" s="679"/>
      <c r="P25" s="679"/>
      <c r="Q25" s="679"/>
      <c r="R25" s="679"/>
      <c r="S25" s="679"/>
      <c r="T25" s="679"/>
    </row>
    <row r="26" spans="1:20" ht="7.5" customHeight="1" x14ac:dyDescent="0.25">
      <c r="A26" s="727" t="s">
        <v>410</v>
      </c>
      <c r="B26" s="676"/>
      <c r="C26" s="676"/>
      <c r="D26" s="700"/>
      <c r="E26" s="676"/>
      <c r="F26" s="676"/>
      <c r="G26" s="700"/>
      <c r="H26" s="676"/>
      <c r="I26" s="676"/>
      <c r="J26" s="676"/>
      <c r="K26" s="679"/>
      <c r="L26" s="679"/>
      <c r="M26" s="679"/>
      <c r="N26" s="679"/>
      <c r="O26" s="679"/>
      <c r="P26" s="679"/>
      <c r="Q26" s="679"/>
      <c r="R26" s="679"/>
      <c r="S26" s="679"/>
      <c r="T26" s="679"/>
    </row>
    <row r="27" spans="1:20" ht="13.5" x14ac:dyDescent="0.25">
      <c r="A27" s="724" t="s">
        <v>390</v>
      </c>
      <c r="B27" s="667">
        <v>56</v>
      </c>
      <c r="C27" s="667">
        <v>209</v>
      </c>
      <c r="D27" s="667">
        <v>2660.5039999999999</v>
      </c>
      <c r="E27" s="667">
        <v>2101.4670000000001</v>
      </c>
      <c r="F27" s="667">
        <v>1552.181</v>
      </c>
      <c r="G27" s="667">
        <v>7031.8789999999999</v>
      </c>
      <c r="H27" s="667">
        <v>6482.085</v>
      </c>
      <c r="I27" s="667">
        <v>549.79399999999998</v>
      </c>
      <c r="J27" s="667">
        <v>279.76299999999998</v>
      </c>
      <c r="K27" s="679"/>
      <c r="L27" s="679"/>
      <c r="M27" s="679"/>
      <c r="N27" s="679"/>
      <c r="O27" s="679"/>
      <c r="P27" s="679"/>
      <c r="Q27" s="679"/>
      <c r="R27" s="679"/>
      <c r="S27" s="679"/>
      <c r="T27" s="679"/>
    </row>
    <row r="28" spans="1:20" ht="13.5" x14ac:dyDescent="0.25">
      <c r="A28" s="727" t="s">
        <v>389</v>
      </c>
      <c r="B28" s="667">
        <v>55</v>
      </c>
      <c r="C28" s="667" t="s">
        <v>269</v>
      </c>
      <c r="D28" s="667" t="s">
        <v>270</v>
      </c>
      <c r="E28" s="667" t="s">
        <v>270</v>
      </c>
      <c r="F28" s="667" t="s">
        <v>270</v>
      </c>
      <c r="G28" s="667" t="s">
        <v>270</v>
      </c>
      <c r="H28" s="667" t="s">
        <v>270</v>
      </c>
      <c r="I28" s="667" t="s">
        <v>270</v>
      </c>
      <c r="J28" s="667" t="s">
        <v>270</v>
      </c>
      <c r="K28" s="679"/>
      <c r="L28" s="679"/>
      <c r="M28" s="679"/>
      <c r="N28" s="679"/>
      <c r="O28" s="679"/>
      <c r="P28" s="679"/>
      <c r="Q28" s="679"/>
      <c r="R28" s="679"/>
      <c r="S28" s="679"/>
      <c r="T28" s="679"/>
    </row>
    <row r="29" spans="1:20" ht="13.5" x14ac:dyDescent="0.25">
      <c r="A29" s="726" t="s">
        <v>388</v>
      </c>
      <c r="B29" s="673">
        <v>30</v>
      </c>
      <c r="C29" s="673">
        <v>175</v>
      </c>
      <c r="D29" s="673">
        <v>2469.0680000000002</v>
      </c>
      <c r="E29" s="673">
        <v>1857.663</v>
      </c>
      <c r="F29" s="673">
        <v>1251.2750000000001</v>
      </c>
      <c r="G29" s="673">
        <v>6200.9009999999998</v>
      </c>
      <c r="H29" s="673">
        <v>5975.2920000000004</v>
      </c>
      <c r="I29" s="673">
        <v>225.60900000000001</v>
      </c>
      <c r="J29" s="673">
        <v>237.858</v>
      </c>
      <c r="K29" s="679"/>
      <c r="L29" s="679"/>
      <c r="M29" s="679"/>
      <c r="N29" s="679"/>
      <c r="O29" s="679"/>
      <c r="P29" s="679"/>
      <c r="Q29" s="679"/>
      <c r="R29" s="679"/>
      <c r="S29" s="679"/>
      <c r="T29" s="679"/>
    </row>
    <row r="30" spans="1:20" ht="13.5" x14ac:dyDescent="0.25">
      <c r="A30" s="726" t="s">
        <v>387</v>
      </c>
      <c r="B30" s="673">
        <v>8</v>
      </c>
      <c r="C30" s="673">
        <v>9</v>
      </c>
      <c r="D30" s="673">
        <v>44.119</v>
      </c>
      <c r="E30" s="673">
        <v>44.743000000000002</v>
      </c>
      <c r="F30" s="673">
        <v>50.366</v>
      </c>
      <c r="G30" s="673">
        <v>166.95</v>
      </c>
      <c r="H30" s="673">
        <v>62.006999999999998</v>
      </c>
      <c r="I30" s="673">
        <v>104.943</v>
      </c>
      <c r="J30" s="673">
        <v>15.21</v>
      </c>
      <c r="K30" s="679"/>
      <c r="L30" s="679"/>
      <c r="M30" s="679"/>
      <c r="N30" s="679"/>
      <c r="O30" s="679"/>
      <c r="P30" s="679"/>
      <c r="Q30" s="679"/>
      <c r="R30" s="679"/>
      <c r="S30" s="679"/>
      <c r="T30" s="679"/>
    </row>
    <row r="31" spans="1:20" ht="13.5" x14ac:dyDescent="0.25">
      <c r="A31" s="697" t="s">
        <v>386</v>
      </c>
      <c r="B31" s="673">
        <v>12</v>
      </c>
      <c r="C31" s="673">
        <v>19</v>
      </c>
      <c r="D31" s="673">
        <v>140.66800000000001</v>
      </c>
      <c r="E31" s="673">
        <v>177.232</v>
      </c>
      <c r="F31" s="673">
        <v>123.732</v>
      </c>
      <c r="G31" s="673">
        <v>487.01</v>
      </c>
      <c r="H31" s="673">
        <v>413.12599999999998</v>
      </c>
      <c r="I31" s="673">
        <v>73.884</v>
      </c>
      <c r="J31" s="673">
        <v>6.8140000000000001</v>
      </c>
      <c r="K31" s="679"/>
      <c r="L31" s="679"/>
      <c r="M31" s="679"/>
      <c r="N31" s="679"/>
      <c r="O31" s="679"/>
      <c r="P31" s="679"/>
      <c r="Q31" s="679"/>
      <c r="R31" s="679"/>
      <c r="S31" s="679"/>
      <c r="T31" s="679"/>
    </row>
    <row r="32" spans="1:20" ht="13.5" x14ac:dyDescent="0.25">
      <c r="A32" s="726" t="s">
        <v>385</v>
      </c>
      <c r="B32" s="673">
        <v>1</v>
      </c>
      <c r="C32" s="673" t="s">
        <v>269</v>
      </c>
      <c r="D32" s="673" t="s">
        <v>270</v>
      </c>
      <c r="E32" s="673" t="s">
        <v>270</v>
      </c>
      <c r="F32" s="673" t="s">
        <v>270</v>
      </c>
      <c r="G32" s="673" t="s">
        <v>270</v>
      </c>
      <c r="H32" s="673" t="s">
        <v>270</v>
      </c>
      <c r="I32" s="673" t="s">
        <v>270</v>
      </c>
      <c r="J32" s="673" t="s">
        <v>270</v>
      </c>
      <c r="K32" s="679"/>
      <c r="L32" s="679"/>
      <c r="M32" s="679"/>
      <c r="N32" s="679"/>
      <c r="O32" s="679"/>
      <c r="P32" s="679"/>
      <c r="Q32" s="679"/>
      <c r="R32" s="679"/>
      <c r="S32" s="679"/>
      <c r="T32" s="679"/>
    </row>
    <row r="33" spans="1:20" ht="13.5" x14ac:dyDescent="0.25">
      <c r="A33" s="726" t="s">
        <v>384</v>
      </c>
      <c r="B33" s="673">
        <v>4</v>
      </c>
      <c r="C33" s="673">
        <v>4</v>
      </c>
      <c r="D33" s="673">
        <v>0.75800000000000001</v>
      </c>
      <c r="E33" s="673">
        <v>8.2089999999999996</v>
      </c>
      <c r="F33" s="673">
        <v>110.94199999999999</v>
      </c>
      <c r="G33" s="673">
        <v>138.28800000000001</v>
      </c>
      <c r="H33" s="673">
        <v>17.594000000000001</v>
      </c>
      <c r="I33" s="673">
        <v>120.694</v>
      </c>
      <c r="J33" s="673">
        <v>18.477</v>
      </c>
      <c r="K33" s="725"/>
      <c r="L33" s="679"/>
      <c r="M33" s="679"/>
      <c r="N33" s="679"/>
      <c r="O33" s="679"/>
      <c r="P33" s="679"/>
      <c r="Q33" s="679"/>
      <c r="R33" s="679"/>
      <c r="S33" s="679"/>
      <c r="T33" s="679"/>
    </row>
    <row r="34" spans="1:20" ht="13.5" x14ac:dyDescent="0.25">
      <c r="A34" s="724" t="s">
        <v>407</v>
      </c>
      <c r="B34" s="667">
        <v>0</v>
      </c>
      <c r="C34" s="667">
        <v>0</v>
      </c>
      <c r="D34" s="667">
        <v>0</v>
      </c>
      <c r="E34" s="667">
        <v>0</v>
      </c>
      <c r="F34" s="667">
        <v>0</v>
      </c>
      <c r="G34" s="667">
        <v>0</v>
      </c>
      <c r="H34" s="667">
        <v>0</v>
      </c>
      <c r="I34" s="667">
        <v>0</v>
      </c>
      <c r="J34" s="667">
        <v>0</v>
      </c>
      <c r="K34" s="679"/>
      <c r="L34" s="679"/>
      <c r="M34" s="679"/>
      <c r="N34" s="679"/>
      <c r="O34" s="679"/>
      <c r="P34" s="679"/>
      <c r="Q34" s="679"/>
      <c r="R34" s="679"/>
      <c r="S34" s="679"/>
      <c r="T34" s="679"/>
    </row>
    <row r="35" spans="1:20" ht="13.5" x14ac:dyDescent="0.25">
      <c r="A35" s="724" t="s">
        <v>406</v>
      </c>
      <c r="B35" s="667">
        <v>1</v>
      </c>
      <c r="C35" s="667" t="s">
        <v>269</v>
      </c>
      <c r="D35" s="667" t="s">
        <v>270</v>
      </c>
      <c r="E35" s="667" t="s">
        <v>270</v>
      </c>
      <c r="F35" s="667" t="s">
        <v>270</v>
      </c>
      <c r="G35" s="667" t="s">
        <v>270</v>
      </c>
      <c r="H35" s="667" t="s">
        <v>270</v>
      </c>
      <c r="I35" s="667" t="s">
        <v>270</v>
      </c>
      <c r="J35" s="667" t="s">
        <v>270</v>
      </c>
      <c r="K35" s="679"/>
      <c r="L35" s="679"/>
      <c r="M35" s="679"/>
      <c r="N35" s="679"/>
      <c r="O35" s="679"/>
      <c r="P35" s="679"/>
      <c r="Q35" s="679"/>
      <c r="R35" s="679"/>
      <c r="S35" s="679"/>
      <c r="T35" s="679"/>
    </row>
    <row r="36" spans="1:20" ht="7.5" customHeight="1" x14ac:dyDescent="0.25">
      <c r="A36" s="724"/>
      <c r="B36" s="700"/>
      <c r="C36" s="700"/>
      <c r="D36" s="700"/>
      <c r="E36" s="700"/>
      <c r="F36" s="700"/>
      <c r="G36" s="700"/>
      <c r="H36" s="700"/>
      <c r="I36" s="700"/>
      <c r="J36" s="700"/>
      <c r="K36" s="679"/>
      <c r="L36" s="679"/>
      <c r="M36" s="679"/>
      <c r="N36" s="679"/>
      <c r="O36" s="679"/>
      <c r="P36" s="679"/>
      <c r="Q36" s="679"/>
      <c r="R36" s="679"/>
      <c r="S36" s="679"/>
      <c r="T36" s="679"/>
    </row>
    <row r="37" spans="1:20" ht="13.5" x14ac:dyDescent="0.25">
      <c r="A37" s="2092" t="s">
        <v>413</v>
      </c>
      <c r="B37" s="2092"/>
      <c r="C37" s="2092"/>
      <c r="D37" s="2092"/>
      <c r="E37" s="2092"/>
      <c r="F37" s="2092"/>
      <c r="G37" s="2092"/>
      <c r="H37" s="2092"/>
      <c r="I37" s="2092"/>
      <c r="J37" s="2092"/>
      <c r="K37" s="679"/>
      <c r="L37" s="679"/>
      <c r="M37" s="679"/>
      <c r="N37" s="679"/>
      <c r="O37" s="679"/>
      <c r="P37" s="679"/>
      <c r="Q37" s="679"/>
      <c r="R37" s="679"/>
      <c r="S37" s="679"/>
      <c r="T37" s="679"/>
    </row>
    <row r="38" spans="1:20" ht="7.5" customHeight="1" x14ac:dyDescent="0.25">
      <c r="A38" s="727" t="s">
        <v>410</v>
      </c>
      <c r="B38" s="676"/>
      <c r="C38" s="676"/>
      <c r="D38" s="700"/>
      <c r="E38" s="676"/>
      <c r="F38" s="676"/>
      <c r="G38" s="700"/>
      <c r="H38" s="676"/>
      <c r="I38" s="676"/>
      <c r="J38" s="676"/>
      <c r="K38" s="679"/>
      <c r="L38" s="679"/>
      <c r="M38" s="679"/>
      <c r="N38" s="679"/>
      <c r="O38" s="679"/>
      <c r="P38" s="679"/>
      <c r="Q38" s="679"/>
      <c r="R38" s="679"/>
      <c r="S38" s="679"/>
      <c r="T38" s="679"/>
    </row>
    <row r="39" spans="1:20" ht="13.5" x14ac:dyDescent="0.25">
      <c r="A39" s="724" t="s">
        <v>390</v>
      </c>
      <c r="B39" s="667">
        <v>56</v>
      </c>
      <c r="C39" s="667">
        <v>209</v>
      </c>
      <c r="D39" s="667">
        <v>2660.5039999999999</v>
      </c>
      <c r="E39" s="667">
        <v>2101.4670000000001</v>
      </c>
      <c r="F39" s="667">
        <v>1552.181</v>
      </c>
      <c r="G39" s="667">
        <v>7031.8789999999999</v>
      </c>
      <c r="H39" s="667">
        <v>6482.085</v>
      </c>
      <c r="I39" s="667">
        <v>549.79399999999998</v>
      </c>
      <c r="J39" s="667">
        <v>279.76299999999998</v>
      </c>
      <c r="K39" s="679"/>
      <c r="L39" s="679"/>
      <c r="M39" s="679"/>
      <c r="N39" s="679"/>
      <c r="O39" s="679"/>
      <c r="P39" s="679"/>
      <c r="Q39" s="679"/>
      <c r="R39" s="679"/>
      <c r="S39" s="679"/>
      <c r="T39" s="679"/>
    </row>
    <row r="40" spans="1:20" ht="13.5" x14ac:dyDescent="0.25">
      <c r="A40" s="727" t="s">
        <v>389</v>
      </c>
      <c r="B40" s="667">
        <v>55</v>
      </c>
      <c r="C40" s="667" t="s">
        <v>269</v>
      </c>
      <c r="D40" s="667" t="s">
        <v>270</v>
      </c>
      <c r="E40" s="667" t="s">
        <v>270</v>
      </c>
      <c r="F40" s="667" t="s">
        <v>270</v>
      </c>
      <c r="G40" s="667" t="s">
        <v>270</v>
      </c>
      <c r="H40" s="667" t="s">
        <v>270</v>
      </c>
      <c r="I40" s="667" t="s">
        <v>270</v>
      </c>
      <c r="J40" s="667" t="s">
        <v>270</v>
      </c>
      <c r="K40" s="723"/>
      <c r="L40" s="723"/>
      <c r="M40" s="679"/>
      <c r="N40" s="679"/>
      <c r="O40" s="679"/>
      <c r="P40" s="679"/>
      <c r="Q40" s="679"/>
      <c r="R40" s="679"/>
      <c r="S40" s="679"/>
      <c r="T40" s="679"/>
    </row>
    <row r="41" spans="1:20" ht="13.5" x14ac:dyDescent="0.25">
      <c r="A41" s="726" t="s">
        <v>388</v>
      </c>
      <c r="B41" s="673">
        <v>30</v>
      </c>
      <c r="C41" s="673">
        <v>175</v>
      </c>
      <c r="D41" s="673">
        <v>2469.0680000000002</v>
      </c>
      <c r="E41" s="673">
        <v>1857.663</v>
      </c>
      <c r="F41" s="673">
        <v>1251.2750000000001</v>
      </c>
      <c r="G41" s="673">
        <v>6200.9009999999998</v>
      </c>
      <c r="H41" s="673">
        <v>5975.2920000000004</v>
      </c>
      <c r="I41" s="673">
        <v>225.60900000000001</v>
      </c>
      <c r="J41" s="673">
        <v>237.858</v>
      </c>
      <c r="K41" s="679"/>
      <c r="L41" s="679"/>
      <c r="M41" s="679"/>
      <c r="N41" s="679"/>
      <c r="O41" s="679"/>
      <c r="P41" s="679"/>
      <c r="Q41" s="679"/>
      <c r="R41" s="679"/>
      <c r="S41" s="679"/>
      <c r="T41" s="679"/>
    </row>
    <row r="42" spans="1:20" ht="13.5" x14ac:dyDescent="0.25">
      <c r="A42" s="726" t="s">
        <v>387</v>
      </c>
      <c r="B42" s="673">
        <v>8</v>
      </c>
      <c r="C42" s="673">
        <v>9</v>
      </c>
      <c r="D42" s="673">
        <v>44.119</v>
      </c>
      <c r="E42" s="673">
        <v>44.743000000000002</v>
      </c>
      <c r="F42" s="673">
        <v>50.366</v>
      </c>
      <c r="G42" s="673">
        <v>166.95</v>
      </c>
      <c r="H42" s="673">
        <v>62.006999999999998</v>
      </c>
      <c r="I42" s="673">
        <v>104.943</v>
      </c>
      <c r="J42" s="673">
        <v>15.21</v>
      </c>
      <c r="K42" s="679"/>
      <c r="L42" s="679"/>
      <c r="M42" s="679"/>
      <c r="N42" s="679"/>
      <c r="O42" s="679"/>
      <c r="P42" s="679"/>
      <c r="Q42" s="679"/>
      <c r="R42" s="679"/>
      <c r="S42" s="679"/>
      <c r="T42" s="679"/>
    </row>
    <row r="43" spans="1:20" ht="13.5" x14ac:dyDescent="0.25">
      <c r="A43" s="697" t="s">
        <v>386</v>
      </c>
      <c r="B43" s="673">
        <v>12</v>
      </c>
      <c r="C43" s="673">
        <v>19</v>
      </c>
      <c r="D43" s="673">
        <v>140.66800000000001</v>
      </c>
      <c r="E43" s="673">
        <v>177.232</v>
      </c>
      <c r="F43" s="673">
        <v>123.732</v>
      </c>
      <c r="G43" s="673">
        <v>487.01</v>
      </c>
      <c r="H43" s="673">
        <v>413.12599999999998</v>
      </c>
      <c r="I43" s="673">
        <v>73.884</v>
      </c>
      <c r="J43" s="673">
        <v>6.8140000000000001</v>
      </c>
      <c r="K43" s="679"/>
      <c r="L43" s="679"/>
      <c r="M43" s="679"/>
      <c r="N43" s="679"/>
      <c r="O43" s="679"/>
      <c r="P43" s="679"/>
      <c r="Q43" s="679"/>
      <c r="R43" s="679"/>
      <c r="S43" s="679"/>
      <c r="T43" s="679"/>
    </row>
    <row r="44" spans="1:20" ht="13.5" x14ac:dyDescent="0.25">
      <c r="A44" s="726" t="s">
        <v>385</v>
      </c>
      <c r="B44" s="673">
        <v>1</v>
      </c>
      <c r="C44" s="673" t="s">
        <v>269</v>
      </c>
      <c r="D44" s="673" t="s">
        <v>270</v>
      </c>
      <c r="E44" s="673" t="s">
        <v>270</v>
      </c>
      <c r="F44" s="673" t="s">
        <v>270</v>
      </c>
      <c r="G44" s="673" t="s">
        <v>270</v>
      </c>
      <c r="H44" s="673" t="s">
        <v>270</v>
      </c>
      <c r="I44" s="673" t="s">
        <v>270</v>
      </c>
      <c r="J44" s="673" t="s">
        <v>270</v>
      </c>
      <c r="K44" s="679"/>
      <c r="L44" s="723"/>
      <c r="M44" s="679"/>
      <c r="N44" s="723"/>
      <c r="O44" s="679"/>
      <c r="P44" s="679"/>
      <c r="Q44" s="679"/>
      <c r="R44" s="679"/>
      <c r="S44" s="679"/>
      <c r="T44" s="679"/>
    </row>
    <row r="45" spans="1:20" ht="13.5" x14ac:dyDescent="0.25">
      <c r="A45" s="726" t="s">
        <v>384</v>
      </c>
      <c r="B45" s="673">
        <v>4</v>
      </c>
      <c r="C45" s="673">
        <v>4</v>
      </c>
      <c r="D45" s="673">
        <v>0.75800000000000001</v>
      </c>
      <c r="E45" s="673">
        <v>8.2089999999999996</v>
      </c>
      <c r="F45" s="673">
        <v>110.94199999999999</v>
      </c>
      <c r="G45" s="673">
        <v>138.28800000000001</v>
      </c>
      <c r="H45" s="673">
        <v>17.594000000000001</v>
      </c>
      <c r="I45" s="673">
        <v>120.694</v>
      </c>
      <c r="J45" s="673">
        <v>18.477</v>
      </c>
      <c r="K45" s="725"/>
      <c r="L45" s="679"/>
      <c r="M45" s="679"/>
      <c r="N45" s="679"/>
      <c r="O45" s="679"/>
      <c r="P45" s="679"/>
      <c r="Q45" s="679"/>
      <c r="R45" s="679"/>
      <c r="S45" s="679"/>
      <c r="T45" s="679"/>
    </row>
    <row r="46" spans="1:20" ht="13.5" x14ac:dyDescent="0.25">
      <c r="A46" s="724" t="s">
        <v>407</v>
      </c>
      <c r="B46" s="667">
        <v>0</v>
      </c>
      <c r="C46" s="667">
        <v>0</v>
      </c>
      <c r="D46" s="667">
        <v>0</v>
      </c>
      <c r="E46" s="667">
        <v>0</v>
      </c>
      <c r="F46" s="667">
        <v>0</v>
      </c>
      <c r="G46" s="667">
        <v>0</v>
      </c>
      <c r="H46" s="667">
        <v>0</v>
      </c>
      <c r="I46" s="667">
        <v>0</v>
      </c>
      <c r="J46" s="667">
        <v>0</v>
      </c>
      <c r="K46" s="679"/>
      <c r="L46" s="679"/>
      <c r="M46" s="679"/>
      <c r="N46" s="679"/>
      <c r="O46" s="679"/>
      <c r="P46" s="679"/>
      <c r="Q46" s="679"/>
      <c r="R46" s="679"/>
      <c r="S46" s="679"/>
      <c r="T46" s="679"/>
    </row>
    <row r="47" spans="1:20" ht="13.5" x14ac:dyDescent="0.25">
      <c r="A47" s="724" t="s">
        <v>406</v>
      </c>
      <c r="B47" s="667">
        <v>1</v>
      </c>
      <c r="C47" s="667" t="s">
        <v>269</v>
      </c>
      <c r="D47" s="667" t="s">
        <v>270</v>
      </c>
      <c r="E47" s="667" t="s">
        <v>270</v>
      </c>
      <c r="F47" s="667" t="s">
        <v>270</v>
      </c>
      <c r="G47" s="667" t="s">
        <v>270</v>
      </c>
      <c r="H47" s="667" t="s">
        <v>270</v>
      </c>
      <c r="I47" s="667" t="s">
        <v>270</v>
      </c>
      <c r="J47" s="667" t="s">
        <v>270</v>
      </c>
      <c r="K47" s="679"/>
      <c r="L47" s="679"/>
      <c r="M47" s="723"/>
      <c r="N47" s="679"/>
      <c r="O47" s="679"/>
      <c r="P47" s="679"/>
      <c r="Q47" s="679"/>
      <c r="R47" s="679"/>
      <c r="S47" s="679"/>
      <c r="T47" s="679"/>
    </row>
    <row r="48" spans="1:20" ht="6" customHeight="1" thickBot="1" x14ac:dyDescent="0.3">
      <c r="A48" s="722"/>
      <c r="B48" s="721"/>
      <c r="C48" s="721"/>
      <c r="D48" s="721"/>
      <c r="E48" s="721"/>
      <c r="F48" s="721"/>
      <c r="G48" s="721"/>
      <c r="H48" s="721"/>
      <c r="I48" s="721"/>
      <c r="J48" s="721"/>
      <c r="K48" s="679"/>
      <c r="L48" s="679"/>
      <c r="M48" s="679"/>
      <c r="N48" s="679"/>
      <c r="O48" s="679"/>
      <c r="P48" s="679"/>
      <c r="Q48" s="679"/>
      <c r="R48" s="679"/>
      <c r="S48" s="679"/>
      <c r="T48" s="679"/>
    </row>
    <row r="49" spans="1:20" ht="14.25" thickTop="1" x14ac:dyDescent="0.25">
      <c r="A49" s="2089" t="s">
        <v>412</v>
      </c>
      <c r="B49" s="2089"/>
      <c r="C49" s="2089"/>
      <c r="D49" s="2089"/>
      <c r="E49" s="2089"/>
      <c r="F49" s="2089"/>
      <c r="G49" s="2089"/>
      <c r="H49" s="2089"/>
      <c r="I49" s="2089"/>
      <c r="J49" s="2089"/>
      <c r="K49" s="679"/>
      <c r="L49" s="679"/>
      <c r="M49" s="679"/>
      <c r="N49" s="679"/>
      <c r="O49" s="679"/>
      <c r="P49" s="679"/>
      <c r="Q49" s="679"/>
      <c r="R49" s="679"/>
      <c r="S49" s="679"/>
      <c r="T49" s="679"/>
    </row>
    <row r="50" spans="1:20" x14ac:dyDescent="0.2">
      <c r="A50" s="679"/>
      <c r="B50" s="679"/>
      <c r="C50" s="679"/>
      <c r="D50" s="679"/>
      <c r="E50" s="679"/>
      <c r="F50" s="679"/>
      <c r="G50" s="679"/>
      <c r="H50" s="679"/>
      <c r="I50" s="679"/>
      <c r="J50" s="679"/>
      <c r="K50" s="679"/>
      <c r="L50" s="679"/>
      <c r="M50" s="679"/>
      <c r="N50" s="679"/>
      <c r="O50" s="679"/>
      <c r="P50" s="679"/>
      <c r="Q50" s="679"/>
      <c r="R50" s="679"/>
      <c r="S50" s="679"/>
      <c r="T50" s="679"/>
    </row>
    <row r="51" spans="1:20" x14ac:dyDescent="0.2">
      <c r="A51" s="679"/>
      <c r="B51" s="679"/>
      <c r="C51" s="679"/>
      <c r="D51" s="679"/>
      <c r="E51" s="679"/>
      <c r="F51" s="679"/>
      <c r="G51" s="679"/>
      <c r="H51" s="679"/>
      <c r="I51" s="679"/>
      <c r="J51" s="679"/>
      <c r="K51" s="679"/>
      <c r="L51" s="679"/>
      <c r="M51" s="679"/>
      <c r="N51" s="679"/>
      <c r="O51" s="679"/>
      <c r="P51" s="679"/>
      <c r="Q51" s="679"/>
      <c r="R51" s="679"/>
      <c r="S51" s="679"/>
      <c r="T51" s="679"/>
    </row>
    <row r="52" spans="1:20" x14ac:dyDescent="0.2">
      <c r="A52" s="679"/>
      <c r="B52" s="679"/>
      <c r="C52" s="679"/>
      <c r="D52" s="679"/>
      <c r="E52" s="679"/>
      <c r="F52" s="679"/>
      <c r="G52" s="679"/>
      <c r="H52" s="679"/>
      <c r="I52" s="679"/>
      <c r="J52" s="679"/>
      <c r="K52" s="679"/>
      <c r="L52" s="679"/>
      <c r="M52" s="679"/>
      <c r="N52" s="679"/>
      <c r="O52" s="679"/>
      <c r="P52" s="679"/>
      <c r="Q52" s="679"/>
      <c r="R52" s="679"/>
      <c r="S52" s="679"/>
      <c r="T52" s="679"/>
    </row>
    <row r="53" spans="1:20" x14ac:dyDescent="0.2">
      <c r="A53" s="679"/>
      <c r="B53" s="679"/>
      <c r="C53" s="679"/>
      <c r="D53" s="679"/>
      <c r="E53" s="679"/>
      <c r="F53" s="679"/>
      <c r="G53" s="679"/>
      <c r="H53" s="679"/>
      <c r="I53" s="679"/>
      <c r="J53" s="679"/>
      <c r="K53" s="679"/>
      <c r="L53" s="679"/>
      <c r="M53" s="679"/>
      <c r="N53" s="679"/>
      <c r="O53" s="679"/>
      <c r="P53" s="679"/>
      <c r="Q53" s="679"/>
      <c r="R53" s="679"/>
      <c r="S53" s="679"/>
      <c r="T53" s="679"/>
    </row>
    <row r="54" spans="1:20" x14ac:dyDescent="0.2">
      <c r="A54" s="679"/>
      <c r="B54" s="679"/>
      <c r="C54" s="679"/>
      <c r="D54" s="679"/>
      <c r="E54" s="679"/>
      <c r="F54" s="679"/>
      <c r="G54" s="679"/>
      <c r="H54" s="679"/>
      <c r="I54" s="679"/>
      <c r="J54" s="679"/>
      <c r="K54" s="679"/>
      <c r="L54" s="679"/>
      <c r="M54" s="679"/>
      <c r="N54" s="679"/>
      <c r="O54" s="679"/>
      <c r="P54" s="679"/>
      <c r="Q54" s="679"/>
      <c r="R54" s="679"/>
      <c r="S54" s="679"/>
      <c r="T54" s="679"/>
    </row>
    <row r="55" spans="1:20" x14ac:dyDescent="0.2">
      <c r="A55" s="679"/>
      <c r="B55" s="679"/>
      <c r="C55" s="679"/>
      <c r="D55" s="679"/>
      <c r="E55" s="679"/>
      <c r="F55" s="679"/>
      <c r="G55" s="679"/>
      <c r="H55" s="679"/>
      <c r="I55" s="679"/>
      <c r="J55" s="679"/>
      <c r="K55" s="679"/>
      <c r="L55" s="679"/>
      <c r="M55" s="679"/>
      <c r="N55" s="679"/>
      <c r="O55" s="679"/>
      <c r="P55" s="679"/>
      <c r="Q55" s="679"/>
      <c r="R55" s="679"/>
      <c r="S55" s="679"/>
      <c r="T55" s="679"/>
    </row>
    <row r="56" spans="1:20" x14ac:dyDescent="0.2">
      <c r="A56" s="679"/>
      <c r="B56" s="679"/>
      <c r="C56" s="679"/>
      <c r="D56" s="679"/>
      <c r="E56" s="679"/>
      <c r="F56" s="679"/>
      <c r="G56" s="679"/>
      <c r="H56" s="679"/>
      <c r="I56" s="679"/>
      <c r="J56" s="679"/>
      <c r="K56" s="679"/>
      <c r="L56" s="679"/>
      <c r="M56" s="679"/>
      <c r="N56" s="679"/>
      <c r="O56" s="679"/>
      <c r="P56" s="679"/>
      <c r="Q56" s="679"/>
      <c r="R56" s="679"/>
      <c r="S56" s="679"/>
      <c r="T56" s="679"/>
    </row>
    <row r="57" spans="1:20" x14ac:dyDescent="0.2">
      <c r="A57" s="679"/>
      <c r="B57" s="679"/>
      <c r="C57" s="679"/>
      <c r="D57" s="679"/>
      <c r="E57" s="679"/>
      <c r="F57" s="679"/>
      <c r="G57" s="679"/>
      <c r="H57" s="679"/>
      <c r="I57" s="679"/>
      <c r="J57" s="679"/>
      <c r="K57" s="679"/>
      <c r="L57" s="679"/>
      <c r="M57" s="679"/>
      <c r="N57" s="679"/>
      <c r="O57" s="679"/>
      <c r="P57" s="679"/>
      <c r="Q57" s="679"/>
      <c r="R57" s="679"/>
      <c r="S57" s="679"/>
      <c r="T57" s="679"/>
    </row>
    <row r="58" spans="1:20" x14ac:dyDescent="0.2">
      <c r="A58" s="679"/>
      <c r="B58" s="679"/>
      <c r="C58" s="679"/>
      <c r="D58" s="679"/>
      <c r="E58" s="679"/>
      <c r="F58" s="679"/>
      <c r="G58" s="679"/>
      <c r="H58" s="679"/>
      <c r="I58" s="679"/>
      <c r="J58" s="679"/>
      <c r="K58" s="679"/>
      <c r="L58" s="679"/>
      <c r="M58" s="679"/>
      <c r="N58" s="679"/>
      <c r="O58" s="679"/>
      <c r="P58" s="679"/>
      <c r="Q58" s="679"/>
      <c r="R58" s="679"/>
      <c r="S58" s="679"/>
      <c r="T58" s="679"/>
    </row>
  </sheetData>
  <mergeCells count="19">
    <mergeCell ref="A3:J3"/>
    <mergeCell ref="A5:A11"/>
    <mergeCell ref="B5:B10"/>
    <mergeCell ref="C5:C10"/>
    <mergeCell ref="D5:F5"/>
    <mergeCell ref="G5:I5"/>
    <mergeCell ref="J5:J10"/>
    <mergeCell ref="D6:D10"/>
    <mergeCell ref="A13:J13"/>
    <mergeCell ref="A25:J25"/>
    <mergeCell ref="A37:J37"/>
    <mergeCell ref="A49:J49"/>
    <mergeCell ref="E6:E10"/>
    <mergeCell ref="F6:F10"/>
    <mergeCell ref="G6:G10"/>
    <mergeCell ref="H6:H10"/>
    <mergeCell ref="I6:I10"/>
    <mergeCell ref="B11:C11"/>
    <mergeCell ref="D11:J11"/>
  </mergeCells>
  <conditionalFormatting sqref="D29:J35 D39:J47 D17:I20 J17:J21 J23 D22:I23 D21:H21">
    <cfRule type="cellIs" dxfId="76" priority="1" stopIfTrue="1" operator="between">
      <formula>0.1</formula>
      <formula>0.459</formula>
    </cfRule>
  </conditionalFormatting>
  <hyperlinks>
    <hyperlink ref="A1" location="Índice!A1" display="Voltar ao índice" xr:uid="{AB0812D5-6A15-4BB5-9FAB-10367F581718}"/>
  </hyperlinks>
  <pageMargins left="0.78740157480314965" right="0.78740157480314965" top="1.1811023622047243" bottom="0.78740157480314965" header="0" footer="0"/>
  <pageSetup paperSize="9" orientation="portrait" r:id="rId1"/>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9DB1B0-3A76-405D-BC18-0193867897E0}">
  <dimension ref="A1:L53"/>
  <sheetViews>
    <sheetView showGridLines="0" zoomScaleNormal="100" workbookViewId="0">
      <selection activeCell="A2" sqref="A2:D2"/>
    </sheetView>
  </sheetViews>
  <sheetFormatPr defaultRowHeight="11.25" x14ac:dyDescent="0.2"/>
  <cols>
    <col min="1" max="1" width="23.28515625" style="1894" customWidth="1"/>
    <col min="2" max="2" width="11.140625" style="1894" customWidth="1"/>
    <col min="3" max="3" width="14.7109375" style="1894" customWidth="1"/>
    <col min="4" max="4" width="10.5703125" style="1894" customWidth="1"/>
    <col min="5" max="5" width="9.140625" style="1894"/>
    <col min="6" max="6" width="9.140625" style="1908"/>
    <col min="7" max="255" width="9.140625" style="1894"/>
    <col min="256" max="256" width="30.7109375" style="1894" customWidth="1"/>
    <col min="257" max="257" width="11.140625" style="1894" customWidth="1"/>
    <col min="258" max="258" width="14.7109375" style="1894" customWidth="1"/>
    <col min="259" max="259" width="10.5703125" style="1894" customWidth="1"/>
    <col min="260" max="260" width="9" style="1894" customWidth="1"/>
    <col min="261" max="511" width="9.140625" style="1894"/>
    <col min="512" max="512" width="30.7109375" style="1894" customWidth="1"/>
    <col min="513" max="513" width="11.140625" style="1894" customWidth="1"/>
    <col min="514" max="514" width="14.7109375" style="1894" customWidth="1"/>
    <col min="515" max="515" width="10.5703125" style="1894" customWidth="1"/>
    <col min="516" max="516" width="9" style="1894" customWidth="1"/>
    <col min="517" max="767" width="9.140625" style="1894"/>
    <col min="768" max="768" width="30.7109375" style="1894" customWidth="1"/>
    <col min="769" max="769" width="11.140625" style="1894" customWidth="1"/>
    <col min="770" max="770" width="14.7109375" style="1894" customWidth="1"/>
    <col min="771" max="771" width="10.5703125" style="1894" customWidth="1"/>
    <col min="772" max="772" width="9" style="1894" customWidth="1"/>
    <col min="773" max="1023" width="9.140625" style="1894"/>
    <col min="1024" max="1024" width="30.7109375" style="1894" customWidth="1"/>
    <col min="1025" max="1025" width="11.140625" style="1894" customWidth="1"/>
    <col min="1026" max="1026" width="14.7109375" style="1894" customWidth="1"/>
    <col min="1027" max="1027" width="10.5703125" style="1894" customWidth="1"/>
    <col min="1028" max="1028" width="9" style="1894" customWidth="1"/>
    <col min="1029" max="1279" width="9.140625" style="1894"/>
    <col min="1280" max="1280" width="30.7109375" style="1894" customWidth="1"/>
    <col min="1281" max="1281" width="11.140625" style="1894" customWidth="1"/>
    <col min="1282" max="1282" width="14.7109375" style="1894" customWidth="1"/>
    <col min="1283" max="1283" width="10.5703125" style="1894" customWidth="1"/>
    <col min="1284" max="1284" width="9" style="1894" customWidth="1"/>
    <col min="1285" max="1535" width="9.140625" style="1894"/>
    <col min="1536" max="1536" width="30.7109375" style="1894" customWidth="1"/>
    <col min="1537" max="1537" width="11.140625" style="1894" customWidth="1"/>
    <col min="1538" max="1538" width="14.7109375" style="1894" customWidth="1"/>
    <col min="1539" max="1539" width="10.5703125" style="1894" customWidth="1"/>
    <col min="1540" max="1540" width="9" style="1894" customWidth="1"/>
    <col min="1541" max="1791" width="9.140625" style="1894"/>
    <col min="1792" max="1792" width="30.7109375" style="1894" customWidth="1"/>
    <col min="1793" max="1793" width="11.140625" style="1894" customWidth="1"/>
    <col min="1794" max="1794" width="14.7109375" style="1894" customWidth="1"/>
    <col min="1795" max="1795" width="10.5703125" style="1894" customWidth="1"/>
    <col min="1796" max="1796" width="9" style="1894" customWidth="1"/>
    <col min="1797" max="2047" width="9.140625" style="1894"/>
    <col min="2048" max="2048" width="30.7109375" style="1894" customWidth="1"/>
    <col min="2049" max="2049" width="11.140625" style="1894" customWidth="1"/>
    <col min="2050" max="2050" width="14.7109375" style="1894" customWidth="1"/>
    <col min="2051" max="2051" width="10.5703125" style="1894" customWidth="1"/>
    <col min="2052" max="2052" width="9" style="1894" customWidth="1"/>
    <col min="2053" max="2303" width="9.140625" style="1894"/>
    <col min="2304" max="2304" width="30.7109375" style="1894" customWidth="1"/>
    <col min="2305" max="2305" width="11.140625" style="1894" customWidth="1"/>
    <col min="2306" max="2306" width="14.7109375" style="1894" customWidth="1"/>
    <col min="2307" max="2307" width="10.5703125" style="1894" customWidth="1"/>
    <col min="2308" max="2308" width="9" style="1894" customWidth="1"/>
    <col min="2309" max="2559" width="9.140625" style="1894"/>
    <col min="2560" max="2560" width="30.7109375" style="1894" customWidth="1"/>
    <col min="2561" max="2561" width="11.140625" style="1894" customWidth="1"/>
    <col min="2562" max="2562" width="14.7109375" style="1894" customWidth="1"/>
    <col min="2563" max="2563" width="10.5703125" style="1894" customWidth="1"/>
    <col min="2564" max="2564" width="9" style="1894" customWidth="1"/>
    <col min="2565" max="2815" width="9.140625" style="1894"/>
    <col min="2816" max="2816" width="30.7109375" style="1894" customWidth="1"/>
    <col min="2817" max="2817" width="11.140625" style="1894" customWidth="1"/>
    <col min="2818" max="2818" width="14.7109375" style="1894" customWidth="1"/>
    <col min="2819" max="2819" width="10.5703125" style="1894" customWidth="1"/>
    <col min="2820" max="2820" width="9" style="1894" customWidth="1"/>
    <col min="2821" max="3071" width="9.140625" style="1894"/>
    <col min="3072" max="3072" width="30.7109375" style="1894" customWidth="1"/>
    <col min="3073" max="3073" width="11.140625" style="1894" customWidth="1"/>
    <col min="3074" max="3074" width="14.7109375" style="1894" customWidth="1"/>
    <col min="3075" max="3075" width="10.5703125" style="1894" customWidth="1"/>
    <col min="3076" max="3076" width="9" style="1894" customWidth="1"/>
    <col min="3077" max="3327" width="9.140625" style="1894"/>
    <col min="3328" max="3328" width="30.7109375" style="1894" customWidth="1"/>
    <col min="3329" max="3329" width="11.140625" style="1894" customWidth="1"/>
    <col min="3330" max="3330" width="14.7109375" style="1894" customWidth="1"/>
    <col min="3331" max="3331" width="10.5703125" style="1894" customWidth="1"/>
    <col min="3332" max="3332" width="9" style="1894" customWidth="1"/>
    <col min="3333" max="3583" width="9.140625" style="1894"/>
    <col min="3584" max="3584" width="30.7109375" style="1894" customWidth="1"/>
    <col min="3585" max="3585" width="11.140625" style="1894" customWidth="1"/>
    <col min="3586" max="3586" width="14.7109375" style="1894" customWidth="1"/>
    <col min="3587" max="3587" width="10.5703125" style="1894" customWidth="1"/>
    <col min="3588" max="3588" width="9" style="1894" customWidth="1"/>
    <col min="3589" max="3839" width="9.140625" style="1894"/>
    <col min="3840" max="3840" width="30.7109375" style="1894" customWidth="1"/>
    <col min="3841" max="3841" width="11.140625" style="1894" customWidth="1"/>
    <col min="3842" max="3842" width="14.7109375" style="1894" customWidth="1"/>
    <col min="3843" max="3843" width="10.5703125" style="1894" customWidth="1"/>
    <col min="3844" max="3844" width="9" style="1894" customWidth="1"/>
    <col min="3845" max="4095" width="9.140625" style="1894"/>
    <col min="4096" max="4096" width="30.7109375" style="1894" customWidth="1"/>
    <col min="4097" max="4097" width="11.140625" style="1894" customWidth="1"/>
    <col min="4098" max="4098" width="14.7109375" style="1894" customWidth="1"/>
    <col min="4099" max="4099" width="10.5703125" style="1894" customWidth="1"/>
    <col min="4100" max="4100" width="9" style="1894" customWidth="1"/>
    <col min="4101" max="4351" width="9.140625" style="1894"/>
    <col min="4352" max="4352" width="30.7109375" style="1894" customWidth="1"/>
    <col min="4353" max="4353" width="11.140625" style="1894" customWidth="1"/>
    <col min="4354" max="4354" width="14.7109375" style="1894" customWidth="1"/>
    <col min="4355" max="4355" width="10.5703125" style="1894" customWidth="1"/>
    <col min="4356" max="4356" width="9" style="1894" customWidth="1"/>
    <col min="4357" max="4607" width="9.140625" style="1894"/>
    <col min="4608" max="4608" width="30.7109375" style="1894" customWidth="1"/>
    <col min="4609" max="4609" width="11.140625" style="1894" customWidth="1"/>
    <col min="4610" max="4610" width="14.7109375" style="1894" customWidth="1"/>
    <col min="4611" max="4611" width="10.5703125" style="1894" customWidth="1"/>
    <col min="4612" max="4612" width="9" style="1894" customWidth="1"/>
    <col min="4613" max="4863" width="9.140625" style="1894"/>
    <col min="4864" max="4864" width="30.7109375" style="1894" customWidth="1"/>
    <col min="4865" max="4865" width="11.140625" style="1894" customWidth="1"/>
    <col min="4866" max="4866" width="14.7109375" style="1894" customWidth="1"/>
    <col min="4867" max="4867" width="10.5703125" style="1894" customWidth="1"/>
    <col min="4868" max="4868" width="9" style="1894" customWidth="1"/>
    <col min="4869" max="5119" width="9.140625" style="1894"/>
    <col min="5120" max="5120" width="30.7109375" style="1894" customWidth="1"/>
    <col min="5121" max="5121" width="11.140625" style="1894" customWidth="1"/>
    <col min="5122" max="5122" width="14.7109375" style="1894" customWidth="1"/>
    <col min="5123" max="5123" width="10.5703125" style="1894" customWidth="1"/>
    <col min="5124" max="5124" width="9" style="1894" customWidth="1"/>
    <col min="5125" max="5375" width="9.140625" style="1894"/>
    <col min="5376" max="5376" width="30.7109375" style="1894" customWidth="1"/>
    <col min="5377" max="5377" width="11.140625" style="1894" customWidth="1"/>
    <col min="5378" max="5378" width="14.7109375" style="1894" customWidth="1"/>
    <col min="5379" max="5379" width="10.5703125" style="1894" customWidth="1"/>
    <col min="5380" max="5380" width="9" style="1894" customWidth="1"/>
    <col min="5381" max="5631" width="9.140625" style="1894"/>
    <col min="5632" max="5632" width="30.7109375" style="1894" customWidth="1"/>
    <col min="5633" max="5633" width="11.140625" style="1894" customWidth="1"/>
    <col min="5634" max="5634" width="14.7109375" style="1894" customWidth="1"/>
    <col min="5635" max="5635" width="10.5703125" style="1894" customWidth="1"/>
    <col min="5636" max="5636" width="9" style="1894" customWidth="1"/>
    <col min="5637" max="5887" width="9.140625" style="1894"/>
    <col min="5888" max="5888" width="30.7109375" style="1894" customWidth="1"/>
    <col min="5889" max="5889" width="11.140625" style="1894" customWidth="1"/>
    <col min="5890" max="5890" width="14.7109375" style="1894" customWidth="1"/>
    <col min="5891" max="5891" width="10.5703125" style="1894" customWidth="1"/>
    <col min="5892" max="5892" width="9" style="1894" customWidth="1"/>
    <col min="5893" max="6143" width="9.140625" style="1894"/>
    <col min="6144" max="6144" width="30.7109375" style="1894" customWidth="1"/>
    <col min="6145" max="6145" width="11.140625" style="1894" customWidth="1"/>
    <col min="6146" max="6146" width="14.7109375" style="1894" customWidth="1"/>
    <col min="6147" max="6147" width="10.5703125" style="1894" customWidth="1"/>
    <col min="6148" max="6148" width="9" style="1894" customWidth="1"/>
    <col min="6149" max="6399" width="9.140625" style="1894"/>
    <col min="6400" max="6400" width="30.7109375" style="1894" customWidth="1"/>
    <col min="6401" max="6401" width="11.140625" style="1894" customWidth="1"/>
    <col min="6402" max="6402" width="14.7109375" style="1894" customWidth="1"/>
    <col min="6403" max="6403" width="10.5703125" style="1894" customWidth="1"/>
    <col min="6404" max="6404" width="9" style="1894" customWidth="1"/>
    <col min="6405" max="6655" width="9.140625" style="1894"/>
    <col min="6656" max="6656" width="30.7109375" style="1894" customWidth="1"/>
    <col min="6657" max="6657" width="11.140625" style="1894" customWidth="1"/>
    <col min="6658" max="6658" width="14.7109375" style="1894" customWidth="1"/>
    <col min="6659" max="6659" width="10.5703125" style="1894" customWidth="1"/>
    <col min="6660" max="6660" width="9" style="1894" customWidth="1"/>
    <col min="6661" max="6911" width="9.140625" style="1894"/>
    <col min="6912" max="6912" width="30.7109375" style="1894" customWidth="1"/>
    <col min="6913" max="6913" width="11.140625" style="1894" customWidth="1"/>
    <col min="6914" max="6914" width="14.7109375" style="1894" customWidth="1"/>
    <col min="6915" max="6915" width="10.5703125" style="1894" customWidth="1"/>
    <col min="6916" max="6916" width="9" style="1894" customWidth="1"/>
    <col min="6917" max="7167" width="9.140625" style="1894"/>
    <col min="7168" max="7168" width="30.7109375" style="1894" customWidth="1"/>
    <col min="7169" max="7169" width="11.140625" style="1894" customWidth="1"/>
    <col min="7170" max="7170" width="14.7109375" style="1894" customWidth="1"/>
    <col min="7171" max="7171" width="10.5703125" style="1894" customWidth="1"/>
    <col min="7172" max="7172" width="9" style="1894" customWidth="1"/>
    <col min="7173" max="7423" width="9.140625" style="1894"/>
    <col min="7424" max="7424" width="30.7109375" style="1894" customWidth="1"/>
    <col min="7425" max="7425" width="11.140625" style="1894" customWidth="1"/>
    <col min="7426" max="7426" width="14.7109375" style="1894" customWidth="1"/>
    <col min="7427" max="7427" width="10.5703125" style="1894" customWidth="1"/>
    <col min="7428" max="7428" width="9" style="1894" customWidth="1"/>
    <col min="7429" max="7679" width="9.140625" style="1894"/>
    <col min="7680" max="7680" width="30.7109375" style="1894" customWidth="1"/>
    <col min="7681" max="7681" width="11.140625" style="1894" customWidth="1"/>
    <col min="7682" max="7682" width="14.7109375" style="1894" customWidth="1"/>
    <col min="7683" max="7683" width="10.5703125" style="1894" customWidth="1"/>
    <col min="7684" max="7684" width="9" style="1894" customWidth="1"/>
    <col min="7685" max="7935" width="9.140625" style="1894"/>
    <col min="7936" max="7936" width="30.7109375" style="1894" customWidth="1"/>
    <col min="7937" max="7937" width="11.140625" style="1894" customWidth="1"/>
    <col min="7938" max="7938" width="14.7109375" style="1894" customWidth="1"/>
    <col min="7939" max="7939" width="10.5703125" style="1894" customWidth="1"/>
    <col min="7940" max="7940" width="9" style="1894" customWidth="1"/>
    <col min="7941" max="8191" width="9.140625" style="1894"/>
    <col min="8192" max="8192" width="30.7109375" style="1894" customWidth="1"/>
    <col min="8193" max="8193" width="11.140625" style="1894" customWidth="1"/>
    <col min="8194" max="8194" width="14.7109375" style="1894" customWidth="1"/>
    <col min="8195" max="8195" width="10.5703125" style="1894" customWidth="1"/>
    <col min="8196" max="8196" width="9" style="1894" customWidth="1"/>
    <col min="8197" max="8447" width="9.140625" style="1894"/>
    <col min="8448" max="8448" width="30.7109375" style="1894" customWidth="1"/>
    <col min="8449" max="8449" width="11.140625" style="1894" customWidth="1"/>
    <col min="8450" max="8450" width="14.7109375" style="1894" customWidth="1"/>
    <col min="8451" max="8451" width="10.5703125" style="1894" customWidth="1"/>
    <col min="8452" max="8452" width="9" style="1894" customWidth="1"/>
    <col min="8453" max="8703" width="9.140625" style="1894"/>
    <col min="8704" max="8704" width="30.7109375" style="1894" customWidth="1"/>
    <col min="8705" max="8705" width="11.140625" style="1894" customWidth="1"/>
    <col min="8706" max="8706" width="14.7109375" style="1894" customWidth="1"/>
    <col min="8707" max="8707" width="10.5703125" style="1894" customWidth="1"/>
    <col min="8708" max="8708" width="9" style="1894" customWidth="1"/>
    <col min="8709" max="8959" width="9.140625" style="1894"/>
    <col min="8960" max="8960" width="30.7109375" style="1894" customWidth="1"/>
    <col min="8961" max="8961" width="11.140625" style="1894" customWidth="1"/>
    <col min="8962" max="8962" width="14.7109375" style="1894" customWidth="1"/>
    <col min="8963" max="8963" width="10.5703125" style="1894" customWidth="1"/>
    <col min="8964" max="8964" width="9" style="1894" customWidth="1"/>
    <col min="8965" max="9215" width="9.140625" style="1894"/>
    <col min="9216" max="9216" width="30.7109375" style="1894" customWidth="1"/>
    <col min="9217" max="9217" width="11.140625" style="1894" customWidth="1"/>
    <col min="9218" max="9218" width="14.7109375" style="1894" customWidth="1"/>
    <col min="9219" max="9219" width="10.5703125" style="1894" customWidth="1"/>
    <col min="9220" max="9220" width="9" style="1894" customWidth="1"/>
    <col min="9221" max="9471" width="9.140625" style="1894"/>
    <col min="9472" max="9472" width="30.7109375" style="1894" customWidth="1"/>
    <col min="9473" max="9473" width="11.140625" style="1894" customWidth="1"/>
    <col min="9474" max="9474" width="14.7109375" style="1894" customWidth="1"/>
    <col min="9475" max="9475" width="10.5703125" style="1894" customWidth="1"/>
    <col min="9476" max="9476" width="9" style="1894" customWidth="1"/>
    <col min="9477" max="9727" width="9.140625" style="1894"/>
    <col min="9728" max="9728" width="30.7109375" style="1894" customWidth="1"/>
    <col min="9729" max="9729" width="11.140625" style="1894" customWidth="1"/>
    <col min="9730" max="9730" width="14.7109375" style="1894" customWidth="1"/>
    <col min="9731" max="9731" width="10.5703125" style="1894" customWidth="1"/>
    <col min="9732" max="9732" width="9" style="1894" customWidth="1"/>
    <col min="9733" max="9983" width="9.140625" style="1894"/>
    <col min="9984" max="9984" width="30.7109375" style="1894" customWidth="1"/>
    <col min="9985" max="9985" width="11.140625" style="1894" customWidth="1"/>
    <col min="9986" max="9986" width="14.7109375" style="1894" customWidth="1"/>
    <col min="9987" max="9987" width="10.5703125" style="1894" customWidth="1"/>
    <col min="9988" max="9988" width="9" style="1894" customWidth="1"/>
    <col min="9989" max="10239" width="9.140625" style="1894"/>
    <col min="10240" max="10240" width="30.7109375" style="1894" customWidth="1"/>
    <col min="10241" max="10241" width="11.140625" style="1894" customWidth="1"/>
    <col min="10242" max="10242" width="14.7109375" style="1894" customWidth="1"/>
    <col min="10243" max="10243" width="10.5703125" style="1894" customWidth="1"/>
    <col min="10244" max="10244" width="9" style="1894" customWidth="1"/>
    <col min="10245" max="10495" width="9.140625" style="1894"/>
    <col min="10496" max="10496" width="30.7109375" style="1894" customWidth="1"/>
    <col min="10497" max="10497" width="11.140625" style="1894" customWidth="1"/>
    <col min="10498" max="10498" width="14.7109375" style="1894" customWidth="1"/>
    <col min="10499" max="10499" width="10.5703125" style="1894" customWidth="1"/>
    <col min="10500" max="10500" width="9" style="1894" customWidth="1"/>
    <col min="10501" max="10751" width="9.140625" style="1894"/>
    <col min="10752" max="10752" width="30.7109375" style="1894" customWidth="1"/>
    <col min="10753" max="10753" width="11.140625" style="1894" customWidth="1"/>
    <col min="10754" max="10754" width="14.7109375" style="1894" customWidth="1"/>
    <col min="10755" max="10755" width="10.5703125" style="1894" customWidth="1"/>
    <col min="10756" max="10756" width="9" style="1894" customWidth="1"/>
    <col min="10757" max="11007" width="9.140625" style="1894"/>
    <col min="11008" max="11008" width="30.7109375" style="1894" customWidth="1"/>
    <col min="11009" max="11009" width="11.140625" style="1894" customWidth="1"/>
    <col min="11010" max="11010" width="14.7109375" style="1894" customWidth="1"/>
    <col min="11011" max="11011" width="10.5703125" style="1894" customWidth="1"/>
    <col min="11012" max="11012" width="9" style="1894" customWidth="1"/>
    <col min="11013" max="11263" width="9.140625" style="1894"/>
    <col min="11264" max="11264" width="30.7109375" style="1894" customWidth="1"/>
    <col min="11265" max="11265" width="11.140625" style="1894" customWidth="1"/>
    <col min="11266" max="11266" width="14.7109375" style="1894" customWidth="1"/>
    <col min="11267" max="11267" width="10.5703125" style="1894" customWidth="1"/>
    <col min="11268" max="11268" width="9" style="1894" customWidth="1"/>
    <col min="11269" max="11519" width="9.140625" style="1894"/>
    <col min="11520" max="11520" width="30.7109375" style="1894" customWidth="1"/>
    <col min="11521" max="11521" width="11.140625" style="1894" customWidth="1"/>
    <col min="11522" max="11522" width="14.7109375" style="1894" customWidth="1"/>
    <col min="11523" max="11523" width="10.5703125" style="1894" customWidth="1"/>
    <col min="11524" max="11524" width="9" style="1894" customWidth="1"/>
    <col min="11525" max="11775" width="9.140625" style="1894"/>
    <col min="11776" max="11776" width="30.7109375" style="1894" customWidth="1"/>
    <col min="11777" max="11777" width="11.140625" style="1894" customWidth="1"/>
    <col min="11778" max="11778" width="14.7109375" style="1894" customWidth="1"/>
    <col min="11779" max="11779" width="10.5703125" style="1894" customWidth="1"/>
    <col min="11780" max="11780" width="9" style="1894" customWidth="1"/>
    <col min="11781" max="12031" width="9.140625" style="1894"/>
    <col min="12032" max="12032" width="30.7109375" style="1894" customWidth="1"/>
    <col min="12033" max="12033" width="11.140625" style="1894" customWidth="1"/>
    <col min="12034" max="12034" width="14.7109375" style="1894" customWidth="1"/>
    <col min="12035" max="12035" width="10.5703125" style="1894" customWidth="1"/>
    <col min="12036" max="12036" width="9" style="1894" customWidth="1"/>
    <col min="12037" max="12287" width="9.140625" style="1894"/>
    <col min="12288" max="12288" width="30.7109375" style="1894" customWidth="1"/>
    <col min="12289" max="12289" width="11.140625" style="1894" customWidth="1"/>
    <col min="12290" max="12290" width="14.7109375" style="1894" customWidth="1"/>
    <col min="12291" max="12291" width="10.5703125" style="1894" customWidth="1"/>
    <col min="12292" max="12292" width="9" style="1894" customWidth="1"/>
    <col min="12293" max="12543" width="9.140625" style="1894"/>
    <col min="12544" max="12544" width="30.7109375" style="1894" customWidth="1"/>
    <col min="12545" max="12545" width="11.140625" style="1894" customWidth="1"/>
    <col min="12546" max="12546" width="14.7109375" style="1894" customWidth="1"/>
    <col min="12547" max="12547" width="10.5703125" style="1894" customWidth="1"/>
    <col min="12548" max="12548" width="9" style="1894" customWidth="1"/>
    <col min="12549" max="12799" width="9.140625" style="1894"/>
    <col min="12800" max="12800" width="30.7109375" style="1894" customWidth="1"/>
    <col min="12801" max="12801" width="11.140625" style="1894" customWidth="1"/>
    <col min="12802" max="12802" width="14.7109375" style="1894" customWidth="1"/>
    <col min="12803" max="12803" width="10.5703125" style="1894" customWidth="1"/>
    <col min="12804" max="12804" width="9" style="1894" customWidth="1"/>
    <col min="12805" max="13055" width="9.140625" style="1894"/>
    <col min="13056" max="13056" width="30.7109375" style="1894" customWidth="1"/>
    <col min="13057" max="13057" width="11.140625" style="1894" customWidth="1"/>
    <col min="13058" max="13058" width="14.7109375" style="1894" customWidth="1"/>
    <col min="13059" max="13059" width="10.5703125" style="1894" customWidth="1"/>
    <col min="13060" max="13060" width="9" style="1894" customWidth="1"/>
    <col min="13061" max="13311" width="9.140625" style="1894"/>
    <col min="13312" max="13312" width="30.7109375" style="1894" customWidth="1"/>
    <col min="13313" max="13313" width="11.140625" style="1894" customWidth="1"/>
    <col min="13314" max="13314" width="14.7109375" style="1894" customWidth="1"/>
    <col min="13315" max="13315" width="10.5703125" style="1894" customWidth="1"/>
    <col min="13316" max="13316" width="9" style="1894" customWidth="1"/>
    <col min="13317" max="13567" width="9.140625" style="1894"/>
    <col min="13568" max="13568" width="30.7109375" style="1894" customWidth="1"/>
    <col min="13569" max="13569" width="11.140625" style="1894" customWidth="1"/>
    <col min="13570" max="13570" width="14.7109375" style="1894" customWidth="1"/>
    <col min="13571" max="13571" width="10.5703125" style="1894" customWidth="1"/>
    <col min="13572" max="13572" width="9" style="1894" customWidth="1"/>
    <col min="13573" max="13823" width="9.140625" style="1894"/>
    <col min="13824" max="13824" width="30.7109375" style="1894" customWidth="1"/>
    <col min="13825" max="13825" width="11.140625" style="1894" customWidth="1"/>
    <col min="13826" max="13826" width="14.7109375" style="1894" customWidth="1"/>
    <col min="13827" max="13827" width="10.5703125" style="1894" customWidth="1"/>
    <col min="13828" max="13828" width="9" style="1894" customWidth="1"/>
    <col min="13829" max="14079" width="9.140625" style="1894"/>
    <col min="14080" max="14080" width="30.7109375" style="1894" customWidth="1"/>
    <col min="14081" max="14081" width="11.140625" style="1894" customWidth="1"/>
    <col min="14082" max="14082" width="14.7109375" style="1894" customWidth="1"/>
    <col min="14083" max="14083" width="10.5703125" style="1894" customWidth="1"/>
    <col min="14084" max="14084" width="9" style="1894" customWidth="1"/>
    <col min="14085" max="14335" width="9.140625" style="1894"/>
    <col min="14336" max="14336" width="30.7109375" style="1894" customWidth="1"/>
    <col min="14337" max="14337" width="11.140625" style="1894" customWidth="1"/>
    <col min="14338" max="14338" width="14.7109375" style="1894" customWidth="1"/>
    <col min="14339" max="14339" width="10.5703125" style="1894" customWidth="1"/>
    <col min="14340" max="14340" width="9" style="1894" customWidth="1"/>
    <col min="14341" max="14591" width="9.140625" style="1894"/>
    <col min="14592" max="14592" width="30.7109375" style="1894" customWidth="1"/>
    <col min="14593" max="14593" width="11.140625" style="1894" customWidth="1"/>
    <col min="14594" max="14594" width="14.7109375" style="1894" customWidth="1"/>
    <col min="14595" max="14595" width="10.5703125" style="1894" customWidth="1"/>
    <col min="14596" max="14596" width="9" style="1894" customWidth="1"/>
    <col min="14597" max="14847" width="9.140625" style="1894"/>
    <col min="14848" max="14848" width="30.7109375" style="1894" customWidth="1"/>
    <col min="14849" max="14849" width="11.140625" style="1894" customWidth="1"/>
    <col min="14850" max="14850" width="14.7109375" style="1894" customWidth="1"/>
    <col min="14851" max="14851" width="10.5703125" style="1894" customWidth="1"/>
    <col min="14852" max="14852" width="9" style="1894" customWidth="1"/>
    <col min="14853" max="15103" width="9.140625" style="1894"/>
    <col min="15104" max="15104" width="30.7109375" style="1894" customWidth="1"/>
    <col min="15105" max="15105" width="11.140625" style="1894" customWidth="1"/>
    <col min="15106" max="15106" width="14.7109375" style="1894" customWidth="1"/>
    <col min="15107" max="15107" width="10.5703125" style="1894" customWidth="1"/>
    <col min="15108" max="15108" width="9" style="1894" customWidth="1"/>
    <col min="15109" max="15359" width="9.140625" style="1894"/>
    <col min="15360" max="15360" width="30.7109375" style="1894" customWidth="1"/>
    <col min="15361" max="15361" width="11.140625" style="1894" customWidth="1"/>
    <col min="15362" max="15362" width="14.7109375" style="1894" customWidth="1"/>
    <col min="15363" max="15363" width="10.5703125" style="1894" customWidth="1"/>
    <col min="15364" max="15364" width="9" style="1894" customWidth="1"/>
    <col min="15365" max="15615" width="9.140625" style="1894"/>
    <col min="15616" max="15616" width="30.7109375" style="1894" customWidth="1"/>
    <col min="15617" max="15617" width="11.140625" style="1894" customWidth="1"/>
    <col min="15618" max="15618" width="14.7109375" style="1894" customWidth="1"/>
    <col min="15619" max="15619" width="10.5703125" style="1894" customWidth="1"/>
    <col min="15620" max="15620" width="9" style="1894" customWidth="1"/>
    <col min="15621" max="15871" width="9.140625" style="1894"/>
    <col min="15872" max="15872" width="30.7109375" style="1894" customWidth="1"/>
    <col min="15873" max="15873" width="11.140625" style="1894" customWidth="1"/>
    <col min="15874" max="15874" width="14.7109375" style="1894" customWidth="1"/>
    <col min="15875" max="15875" width="10.5703125" style="1894" customWidth="1"/>
    <col min="15876" max="15876" width="9" style="1894" customWidth="1"/>
    <col min="15877" max="16127" width="9.140625" style="1894"/>
    <col min="16128" max="16128" width="30.7109375" style="1894" customWidth="1"/>
    <col min="16129" max="16129" width="11.140625" style="1894" customWidth="1"/>
    <col min="16130" max="16130" width="14.7109375" style="1894" customWidth="1"/>
    <col min="16131" max="16131" width="10.5703125" style="1894" customWidth="1"/>
    <col min="16132" max="16132" width="9" style="1894" customWidth="1"/>
    <col min="16133" max="16384" width="9.140625" style="1894"/>
  </cols>
  <sheetData>
    <row r="1" spans="1:12" ht="15" customHeight="1" x14ac:dyDescent="0.2">
      <c r="A1" s="2027" t="s">
        <v>1926</v>
      </c>
    </row>
    <row r="2" spans="1:12" ht="15" customHeight="1" x14ac:dyDescent="0.2">
      <c r="A2" s="2369" t="s">
        <v>1845</v>
      </c>
      <c r="B2" s="2369"/>
      <c r="C2" s="2369"/>
      <c r="D2" s="2369"/>
    </row>
    <row r="3" spans="1:12" ht="21.75" customHeight="1" x14ac:dyDescent="0.2">
      <c r="A3" s="2370" t="s">
        <v>1844</v>
      </c>
      <c r="B3" s="2370"/>
      <c r="C3" s="2370"/>
      <c r="D3" s="2370"/>
      <c r="E3" s="2378"/>
      <c r="F3" s="2378"/>
    </row>
    <row r="4" spans="1:12" s="1" customFormat="1" ht="13.5" customHeight="1" x14ac:dyDescent="0.25">
      <c r="A4" s="1659">
        <v>2020</v>
      </c>
      <c r="B4" s="1957"/>
      <c r="C4" s="1946"/>
      <c r="D4" s="1946"/>
      <c r="F4" s="1945" t="s">
        <v>1789</v>
      </c>
    </row>
    <row r="5" spans="1:12" s="1" customFormat="1" ht="11.1" customHeight="1" x14ac:dyDescent="0.25">
      <c r="A5" s="2016" t="s">
        <v>1775</v>
      </c>
      <c r="B5" s="2319" t="s">
        <v>0</v>
      </c>
      <c r="C5" s="2319" t="s">
        <v>1828</v>
      </c>
      <c r="D5" s="2320"/>
      <c r="E5" s="2320"/>
      <c r="F5" s="2319" t="s">
        <v>1827</v>
      </c>
    </row>
    <row r="6" spans="1:12" s="1" customFormat="1" ht="11.1" customHeight="1" x14ac:dyDescent="0.25">
      <c r="A6" s="2018"/>
      <c r="B6" s="2320"/>
      <c r="C6" s="2320"/>
      <c r="D6" s="2320"/>
      <c r="E6" s="2320"/>
      <c r="F6" s="2381"/>
    </row>
    <row r="7" spans="1:12" s="1" customFormat="1" ht="11.1" customHeight="1" x14ac:dyDescent="0.25">
      <c r="A7" s="2018"/>
      <c r="B7" s="2320"/>
      <c r="C7" s="2319" t="s">
        <v>0</v>
      </c>
      <c r="D7" s="2319" t="s">
        <v>1802</v>
      </c>
      <c r="E7" s="2319" t="s">
        <v>1826</v>
      </c>
      <c r="F7" s="2381"/>
    </row>
    <row r="8" spans="1:12" s="1" customFormat="1" ht="27.75" customHeight="1" x14ac:dyDescent="0.25">
      <c r="A8" s="2005" t="s">
        <v>752</v>
      </c>
      <c r="B8" s="2320"/>
      <c r="C8" s="2320"/>
      <c r="D8" s="2319"/>
      <c r="E8" s="2319"/>
      <c r="F8" s="2381"/>
      <c r="G8" s="1970"/>
      <c r="H8" s="1970"/>
      <c r="I8" s="1970"/>
      <c r="J8" s="1970"/>
      <c r="K8" s="1970"/>
      <c r="L8" s="1970"/>
    </row>
    <row r="9" spans="1:12" s="8" customFormat="1" ht="21.95" customHeight="1" x14ac:dyDescent="0.25">
      <c r="A9" s="892" t="s">
        <v>390</v>
      </c>
      <c r="B9" s="1943">
        <f>SUM(B10:B12)</f>
        <v>75027.888000000006</v>
      </c>
      <c r="C9" s="1943">
        <f>SUM(C10:C12)</f>
        <v>69326.455000000002</v>
      </c>
      <c r="D9" s="1943">
        <f>SUM(D10:D12)</f>
        <v>56127.038000000008</v>
      </c>
      <c r="E9" s="1943">
        <f>SUM(E10:E12)</f>
        <v>13199.416999999999</v>
      </c>
      <c r="F9" s="1943">
        <f>SUM(F10:F12)</f>
        <v>5701.433</v>
      </c>
      <c r="G9" s="1941"/>
      <c r="H9" s="1941"/>
      <c r="I9" s="1941"/>
      <c r="J9" s="1941"/>
      <c r="K9" s="1941"/>
      <c r="L9" s="1941"/>
    </row>
    <row r="10" spans="1:12" s="8" customFormat="1" ht="12" customHeight="1" x14ac:dyDescent="0.25">
      <c r="A10" s="1971" t="s">
        <v>1843</v>
      </c>
      <c r="B10" s="1943">
        <f>C10+F10</f>
        <v>59336.024000000005</v>
      </c>
      <c r="C10" s="1943">
        <f>+D10+E10</f>
        <v>54962.332000000002</v>
      </c>
      <c r="D10" s="1949">
        <v>44715.91</v>
      </c>
      <c r="E10" s="1949">
        <v>10246.422</v>
      </c>
      <c r="F10" s="1949">
        <v>4373.692</v>
      </c>
      <c r="G10" s="1941"/>
      <c r="H10" s="1947"/>
      <c r="I10" s="1947"/>
      <c r="J10" s="1947"/>
      <c r="K10" s="1947"/>
      <c r="L10" s="1941"/>
    </row>
    <row r="11" spans="1:12" s="8" customFormat="1" ht="12" customHeight="1" x14ac:dyDescent="0.25">
      <c r="A11" s="1973" t="s">
        <v>1842</v>
      </c>
      <c r="B11" s="1943">
        <f>C11+F11</f>
        <v>13802.686</v>
      </c>
      <c r="C11" s="1943">
        <f>+D11+E11</f>
        <v>12926.114</v>
      </c>
      <c r="D11" s="1949">
        <v>10738.097</v>
      </c>
      <c r="E11" s="1949">
        <v>2188.0169999999998</v>
      </c>
      <c r="F11" s="1949">
        <v>876.572</v>
      </c>
      <c r="G11" s="1941"/>
      <c r="H11" s="1947"/>
      <c r="I11" s="1947"/>
      <c r="J11" s="1947"/>
      <c r="K11" s="1947"/>
      <c r="L11" s="1941"/>
    </row>
    <row r="12" spans="1:12" s="8" customFormat="1" ht="12" customHeight="1" x14ac:dyDescent="0.25">
      <c r="A12" s="1971" t="s">
        <v>1831</v>
      </c>
      <c r="B12" s="1943">
        <f>C12+F12</f>
        <v>1889.1779999999999</v>
      </c>
      <c r="C12" s="1943">
        <f>+D12+E12</f>
        <v>1438.009</v>
      </c>
      <c r="D12" s="1949">
        <v>673.03099999999995</v>
      </c>
      <c r="E12" s="1949">
        <v>764.97799999999995</v>
      </c>
      <c r="F12" s="1949">
        <v>451.16899999999998</v>
      </c>
      <c r="G12" s="1941"/>
      <c r="H12" s="1947"/>
      <c r="I12" s="1947"/>
      <c r="J12" s="1947"/>
      <c r="K12" s="1947"/>
      <c r="L12" s="1941"/>
    </row>
    <row r="13" spans="1:12" s="8" customFormat="1" ht="21.95" customHeight="1" x14ac:dyDescent="0.25">
      <c r="A13" s="1951" t="s">
        <v>389</v>
      </c>
      <c r="B13" s="1943">
        <f>SUM(B14:B16)</f>
        <v>72734.13</v>
      </c>
      <c r="C13" s="1943">
        <f>SUM(C14:C16)</f>
        <v>67103.422999999995</v>
      </c>
      <c r="D13" s="1943">
        <f>SUM(D14:D16)</f>
        <v>54552.446000000004</v>
      </c>
      <c r="E13" s="1943">
        <f>SUM(E14:E16)</f>
        <v>12550.976999999999</v>
      </c>
      <c r="F13" s="1943">
        <f>SUM(F14:F16)</f>
        <v>5630.7070000000003</v>
      </c>
      <c r="G13" s="1948"/>
      <c r="H13" s="1948"/>
      <c r="I13" s="1948"/>
      <c r="J13" s="1948"/>
      <c r="K13" s="1948"/>
      <c r="L13" s="1948"/>
    </row>
    <row r="14" spans="1:12" s="8" customFormat="1" ht="12" customHeight="1" x14ac:dyDescent="0.25">
      <c r="A14" s="1971" t="s">
        <v>1843</v>
      </c>
      <c r="B14" s="1949">
        <f>C14+F14</f>
        <v>57320.074000000001</v>
      </c>
      <c r="C14" s="1949">
        <f>+D14+E14</f>
        <v>53004.743999999999</v>
      </c>
      <c r="D14" s="1949">
        <v>43376.792000000001</v>
      </c>
      <c r="E14" s="1949">
        <v>9627.9519999999993</v>
      </c>
      <c r="F14" s="1949">
        <v>4315.33</v>
      </c>
      <c r="G14" s="1948"/>
      <c r="H14" s="1948"/>
      <c r="I14" s="1948"/>
      <c r="J14" s="1948"/>
      <c r="K14" s="1948"/>
      <c r="L14" s="1948"/>
    </row>
    <row r="15" spans="1:12" s="8" customFormat="1" ht="12" customHeight="1" x14ac:dyDescent="0.25">
      <c r="A15" s="1972" t="s">
        <v>1842</v>
      </c>
      <c r="B15" s="1949">
        <f>C15+F15</f>
        <v>13531.261</v>
      </c>
      <c r="C15" s="1949">
        <f>+D15+E15</f>
        <v>12662.946</v>
      </c>
      <c r="D15" s="1949">
        <v>10502.623</v>
      </c>
      <c r="E15" s="1949">
        <v>2160.3229999999999</v>
      </c>
      <c r="F15" s="1949">
        <v>868.31500000000005</v>
      </c>
      <c r="G15" s="1948"/>
      <c r="H15" s="1948"/>
      <c r="I15" s="1962"/>
    </row>
    <row r="16" spans="1:12" s="8" customFormat="1" ht="12" customHeight="1" x14ac:dyDescent="0.25">
      <c r="A16" s="1971" t="s">
        <v>1831</v>
      </c>
      <c r="B16" s="1949">
        <f>C16+F16</f>
        <v>1882.7950000000001</v>
      </c>
      <c r="C16" s="1949">
        <f>+D16+E16</f>
        <v>1435.7329999999999</v>
      </c>
      <c r="D16" s="1949">
        <v>673.03099999999995</v>
      </c>
      <c r="E16" s="1949">
        <v>762.702</v>
      </c>
      <c r="F16" s="1949">
        <v>447.06200000000001</v>
      </c>
      <c r="G16" s="1948"/>
      <c r="H16" s="1948"/>
      <c r="I16" s="1962"/>
    </row>
    <row r="17" spans="1:12" s="8" customFormat="1" ht="21.95" customHeight="1" x14ac:dyDescent="0.25">
      <c r="A17" s="1951" t="s">
        <v>637</v>
      </c>
      <c r="B17" s="1943">
        <f>SUM(B18:B20)</f>
        <v>23746.620999999999</v>
      </c>
      <c r="C17" s="1943">
        <f>SUM(C18:C20)</f>
        <v>22736.096000000001</v>
      </c>
      <c r="D17" s="1943">
        <f>SUM(D18:D20)</f>
        <v>18897.137999999999</v>
      </c>
      <c r="E17" s="1943">
        <f>SUM(E18:E20)</f>
        <v>3838.9580000000001</v>
      </c>
      <c r="F17" s="1943">
        <f>SUM(F18:F20)</f>
        <v>1010.5249999999999</v>
      </c>
      <c r="G17" s="1948"/>
      <c r="H17" s="1948"/>
      <c r="I17" s="1948"/>
      <c r="J17" s="1948"/>
      <c r="K17" s="1948"/>
      <c r="L17" s="1948"/>
    </row>
    <row r="18" spans="1:12" s="1" customFormat="1" ht="12" customHeight="1" x14ac:dyDescent="0.25">
      <c r="A18" s="1882" t="s">
        <v>1843</v>
      </c>
      <c r="B18" s="1949">
        <f>C18+F18</f>
        <v>16646.394</v>
      </c>
      <c r="C18" s="1949">
        <f>+D18+E18</f>
        <v>15954.932000000001</v>
      </c>
      <c r="D18" s="1950">
        <v>13488.267</v>
      </c>
      <c r="E18" s="1950">
        <v>2466.665</v>
      </c>
      <c r="F18" s="1949">
        <v>691.46199999999999</v>
      </c>
      <c r="G18" s="1948"/>
      <c r="H18" s="1948"/>
      <c r="I18" s="1948"/>
      <c r="J18" s="1948"/>
      <c r="K18" s="1948"/>
      <c r="L18" s="1948"/>
    </row>
    <row r="19" spans="1:12" s="1" customFormat="1" ht="12" customHeight="1" x14ac:dyDescent="0.25">
      <c r="A19" s="1963" t="s">
        <v>1842</v>
      </c>
      <c r="B19" s="1949">
        <f>C19+F19</f>
        <v>5948.3390000000009</v>
      </c>
      <c r="C19" s="1949">
        <f>+D19+E19</f>
        <v>5891.2170000000006</v>
      </c>
      <c r="D19" s="1950">
        <v>4965.8050000000003</v>
      </c>
      <c r="E19" s="1950">
        <v>925.41200000000003</v>
      </c>
      <c r="F19" s="1949">
        <v>57.122</v>
      </c>
      <c r="G19" s="1948"/>
      <c r="H19" s="1948"/>
      <c r="I19" s="1962"/>
    </row>
    <row r="20" spans="1:12" s="1" customFormat="1" ht="12" customHeight="1" x14ac:dyDescent="0.25">
      <c r="A20" s="1882" t="s">
        <v>1831</v>
      </c>
      <c r="B20" s="1949">
        <f>C20+F20</f>
        <v>1151.8879999999999</v>
      </c>
      <c r="C20" s="1949">
        <f>+D20+E20</f>
        <v>889.94699999999989</v>
      </c>
      <c r="D20" s="1950">
        <v>443.06599999999997</v>
      </c>
      <c r="E20" s="1950">
        <v>446.88099999999997</v>
      </c>
      <c r="F20" s="1949">
        <v>261.94099999999997</v>
      </c>
      <c r="G20" s="1948"/>
      <c r="H20" s="1948"/>
      <c r="I20" s="1962"/>
    </row>
    <row r="21" spans="1:12" s="1" customFormat="1" ht="9" customHeight="1" x14ac:dyDescent="0.25">
      <c r="A21" s="1956"/>
      <c r="B21" s="1949"/>
      <c r="C21" s="1950"/>
      <c r="D21" s="1950"/>
      <c r="E21" s="1970"/>
      <c r="F21" s="1941"/>
      <c r="G21" s="1948"/>
      <c r="H21" s="1948"/>
      <c r="I21" s="1962"/>
    </row>
    <row r="22" spans="1:12" s="8" customFormat="1" ht="21.95" customHeight="1" x14ac:dyDescent="0.25">
      <c r="A22" s="1951" t="s">
        <v>1718</v>
      </c>
      <c r="B22" s="1943">
        <f>+C22+F22</f>
        <v>20234.181</v>
      </c>
      <c r="C22" s="1943">
        <f>SUM(C23:C25)</f>
        <v>19023.593000000001</v>
      </c>
      <c r="D22" s="1943">
        <f>SUM(D23:D25)</f>
        <v>15577.04</v>
      </c>
      <c r="E22" s="1943">
        <f>SUM(E23:E25)</f>
        <v>3446.5529999999999</v>
      </c>
      <c r="F22" s="1943">
        <v>1210.588</v>
      </c>
      <c r="G22" s="1948"/>
      <c r="H22" s="1948"/>
      <c r="I22" s="1948"/>
      <c r="J22" s="1948"/>
      <c r="K22" s="1948"/>
      <c r="L22" s="1948"/>
    </row>
    <row r="23" spans="1:12" s="1" customFormat="1" ht="12" customHeight="1" x14ac:dyDescent="0.25">
      <c r="A23" s="1882" t="s">
        <v>1843</v>
      </c>
      <c r="B23" s="1949">
        <f>+C23+F23</f>
        <v>16315.904999999999</v>
      </c>
      <c r="C23" s="1949">
        <f>+D23+E23</f>
        <v>15701.257</v>
      </c>
      <c r="D23" s="1950">
        <v>12993.347</v>
      </c>
      <c r="E23" s="1950">
        <v>2707.91</v>
      </c>
      <c r="F23" s="1949">
        <v>614.64800000000002</v>
      </c>
      <c r="G23" s="1948"/>
      <c r="H23" s="1948"/>
      <c r="I23" s="1948"/>
      <c r="J23" s="1948"/>
      <c r="K23" s="1948"/>
      <c r="L23" s="1948"/>
    </row>
    <row r="24" spans="1:12" s="1" customFormat="1" ht="12" customHeight="1" x14ac:dyDescent="0.25">
      <c r="A24" s="1963" t="s">
        <v>1842</v>
      </c>
      <c r="B24" s="1949">
        <f>+C24+F24</f>
        <v>3510.1349999999998</v>
      </c>
      <c r="C24" s="1949">
        <f>+D24+E24</f>
        <v>2914.4559999999997</v>
      </c>
      <c r="D24" s="1950">
        <v>2403.1529999999998</v>
      </c>
      <c r="E24" s="1950">
        <v>511.303</v>
      </c>
      <c r="F24" s="1949">
        <v>595.67899999999997</v>
      </c>
      <c r="G24" s="1948"/>
      <c r="H24" s="1948"/>
      <c r="I24" s="1962"/>
    </row>
    <row r="25" spans="1:12" s="1" customFormat="1" ht="12" customHeight="1" x14ac:dyDescent="0.25">
      <c r="A25" s="1882" t="s">
        <v>1831</v>
      </c>
      <c r="B25" s="1949">
        <v>408.14100000000002</v>
      </c>
      <c r="C25" s="1949">
        <f>+D25+E25</f>
        <v>407.88</v>
      </c>
      <c r="D25" s="1950">
        <v>180.54</v>
      </c>
      <c r="E25" s="1961">
        <v>227.34</v>
      </c>
      <c r="F25" s="1969" t="s">
        <v>592</v>
      </c>
      <c r="G25" s="1948"/>
      <c r="H25" s="1948"/>
      <c r="I25" s="1962"/>
    </row>
    <row r="26" spans="1:12" s="8" customFormat="1" ht="21.95" customHeight="1" x14ac:dyDescent="0.25">
      <c r="A26" s="1951" t="s">
        <v>1709</v>
      </c>
      <c r="B26" s="1943">
        <f>SUM(B27:B29)</f>
        <v>12168.352000000001</v>
      </c>
      <c r="C26" s="1943">
        <f>SUM(C27:C29)</f>
        <v>11294.584999999999</v>
      </c>
      <c r="D26" s="1943">
        <f>+D27+D28+D29</f>
        <v>8466.6580000000013</v>
      </c>
      <c r="E26" s="1943">
        <f>+E27+E28+E29</f>
        <v>2827.9270000000001</v>
      </c>
      <c r="F26" s="1943">
        <f>+F27+F28+F29</f>
        <v>873.76699999999994</v>
      </c>
      <c r="G26" s="1948"/>
      <c r="H26" s="1948"/>
      <c r="I26" s="1948"/>
      <c r="J26" s="1948"/>
      <c r="K26" s="1948"/>
      <c r="L26" s="1948"/>
    </row>
    <row r="27" spans="1:12" s="1" customFormat="1" ht="12" customHeight="1" x14ac:dyDescent="0.25">
      <c r="A27" s="1882" t="s">
        <v>1843</v>
      </c>
      <c r="B27" s="1949">
        <f>+C27+F27</f>
        <v>10993.74</v>
      </c>
      <c r="C27" s="1949">
        <f>+D27+E27</f>
        <v>10150.59</v>
      </c>
      <c r="D27" s="1950">
        <v>7641.5780000000004</v>
      </c>
      <c r="E27" s="1950">
        <v>2509.0120000000002</v>
      </c>
      <c r="F27" s="1949">
        <v>843.15</v>
      </c>
      <c r="G27" s="1948"/>
      <c r="H27" s="1948"/>
      <c r="I27" s="1948"/>
      <c r="J27" s="1948"/>
      <c r="K27" s="1948"/>
      <c r="L27" s="1948"/>
    </row>
    <row r="28" spans="1:12" s="1" customFormat="1" ht="12" customHeight="1" x14ac:dyDescent="0.25">
      <c r="A28" s="1963" t="s">
        <v>1842</v>
      </c>
      <c r="B28" s="1949">
        <f>+C28+F28</f>
        <v>1087.8139999999999</v>
      </c>
      <c r="C28" s="1949">
        <f>+D28+E28</f>
        <v>1064.1199999999999</v>
      </c>
      <c r="D28" s="1950">
        <v>795.26800000000003</v>
      </c>
      <c r="E28" s="1968">
        <v>268.85199999999998</v>
      </c>
      <c r="F28" s="1949">
        <v>23.693999999999999</v>
      </c>
      <c r="G28" s="1948"/>
      <c r="H28" s="1948"/>
      <c r="I28" s="1962"/>
    </row>
    <row r="29" spans="1:12" s="1" customFormat="1" ht="12" customHeight="1" x14ac:dyDescent="0.25">
      <c r="A29" s="1882" t="s">
        <v>1831</v>
      </c>
      <c r="B29" s="1949">
        <f>+C29+F29</f>
        <v>86.798000000000002</v>
      </c>
      <c r="C29" s="1949">
        <f>+D29+E29</f>
        <v>79.875</v>
      </c>
      <c r="D29" s="1950">
        <v>29.812000000000001</v>
      </c>
      <c r="E29" s="1968">
        <v>50.063000000000002</v>
      </c>
      <c r="F29" s="1949">
        <v>6.923</v>
      </c>
      <c r="G29" s="1948"/>
      <c r="H29" s="1948"/>
      <c r="I29" s="1962"/>
    </row>
    <row r="30" spans="1:12" s="1" customFormat="1" ht="21.95" customHeight="1" x14ac:dyDescent="0.25">
      <c r="A30" s="892" t="s">
        <v>634</v>
      </c>
      <c r="B30" s="1943">
        <f>SUM(B31:B33)</f>
        <v>10841.37</v>
      </c>
      <c r="C30" s="1943">
        <f>SUM(C31:C33)</f>
        <v>8468.5960000000014</v>
      </c>
      <c r="D30" s="1943">
        <f>+D31+D32+D33</f>
        <v>7204.4579999999996</v>
      </c>
      <c r="E30" s="1943">
        <f>+E31+E32+E33</f>
        <v>1264.1380000000001</v>
      </c>
      <c r="F30" s="1943">
        <f>+F31+F32+F33</f>
        <v>2372.7739999999999</v>
      </c>
      <c r="G30" s="1948"/>
      <c r="H30" s="1948"/>
      <c r="I30" s="1948"/>
      <c r="J30" s="1948"/>
      <c r="K30" s="1948"/>
      <c r="L30" s="1948"/>
    </row>
    <row r="31" spans="1:12" s="1" customFormat="1" ht="12" customHeight="1" x14ac:dyDescent="0.25">
      <c r="A31" s="1882" t="s">
        <v>1843</v>
      </c>
      <c r="B31" s="1943">
        <f>+C31+F31</f>
        <v>8977.3029999999999</v>
      </c>
      <c r="C31" s="1943">
        <f>+D31+E31</f>
        <v>6943.5659999999998</v>
      </c>
      <c r="D31" s="1950">
        <v>5878.7389999999996</v>
      </c>
      <c r="E31" s="1950">
        <v>1064.827</v>
      </c>
      <c r="F31" s="1949">
        <v>2033.7370000000001</v>
      </c>
      <c r="G31" s="1948"/>
      <c r="H31" s="1948"/>
      <c r="I31" s="1948"/>
      <c r="J31" s="1948"/>
      <c r="K31" s="1948"/>
      <c r="L31" s="1948"/>
    </row>
    <row r="32" spans="1:12" s="1" customFormat="1" ht="12" customHeight="1" x14ac:dyDescent="0.25">
      <c r="A32" s="1963" t="s">
        <v>1842</v>
      </c>
      <c r="B32" s="1943">
        <f>+C32+F32</f>
        <v>1637.038</v>
      </c>
      <c r="C32" s="1943">
        <f>+D32+E32</f>
        <v>1475.9380000000001</v>
      </c>
      <c r="D32" s="1950">
        <v>1306.106</v>
      </c>
      <c r="E32" s="1964">
        <v>169.83199999999999</v>
      </c>
      <c r="F32" s="1949">
        <v>161.1</v>
      </c>
      <c r="G32" s="1948"/>
      <c r="H32" s="1948"/>
      <c r="I32" s="1962"/>
    </row>
    <row r="33" spans="1:12" s="1" customFormat="1" ht="12" customHeight="1" x14ac:dyDescent="0.25">
      <c r="A33" s="1882" t="s">
        <v>1831</v>
      </c>
      <c r="B33" s="1943">
        <f>+C33+F33</f>
        <v>227.029</v>
      </c>
      <c r="C33" s="1943">
        <f>+D33+E33</f>
        <v>49.091999999999999</v>
      </c>
      <c r="D33" s="1950">
        <v>19.613</v>
      </c>
      <c r="E33" s="1967">
        <v>29.478999999999999</v>
      </c>
      <c r="F33" s="1949">
        <v>177.93700000000001</v>
      </c>
      <c r="G33" s="1948"/>
      <c r="H33" s="1948"/>
      <c r="I33" s="1962"/>
    </row>
    <row r="34" spans="1:12" s="1" customFormat="1" ht="21.95" customHeight="1" x14ac:dyDescent="0.25">
      <c r="A34" s="1951" t="s">
        <v>633</v>
      </c>
      <c r="B34" s="1943">
        <f>+B35+B36+B37</f>
        <v>5743.6059999999998</v>
      </c>
      <c r="C34" s="1943">
        <f>+C35+C36+C37</f>
        <v>5580.5529999999999</v>
      </c>
      <c r="D34" s="1943">
        <f>+D35+D36+D37</f>
        <v>4407.152</v>
      </c>
      <c r="E34" s="1943">
        <f>+E35+E36+E37</f>
        <v>1173.4010000000001</v>
      </c>
      <c r="F34" s="1943">
        <f>+F35+F36+F37</f>
        <v>163.053</v>
      </c>
      <c r="G34" s="1948"/>
      <c r="H34" s="1948"/>
      <c r="I34" s="1948"/>
      <c r="J34" s="1948"/>
      <c r="K34" s="1948"/>
      <c r="L34" s="1948"/>
    </row>
    <row r="35" spans="1:12" s="1" customFormat="1" ht="12" customHeight="1" x14ac:dyDescent="0.25">
      <c r="A35" s="1882" t="s">
        <v>1843</v>
      </c>
      <c r="B35" s="1943">
        <f>+C35+F35</f>
        <v>4386.7319999999991</v>
      </c>
      <c r="C35" s="1949">
        <f>+D35+E35</f>
        <v>4254.3989999999994</v>
      </c>
      <c r="D35" s="1950">
        <v>3374.8609999999999</v>
      </c>
      <c r="E35" s="1964">
        <v>879.53800000000001</v>
      </c>
      <c r="F35" s="1949">
        <v>132.333</v>
      </c>
      <c r="G35" s="1948"/>
      <c r="H35" s="1948"/>
      <c r="I35" s="1948"/>
      <c r="J35" s="1948"/>
      <c r="K35" s="1948"/>
      <c r="L35" s="1948"/>
    </row>
    <row r="36" spans="1:12" s="1" customFormat="1" ht="12" customHeight="1" x14ac:dyDescent="0.25">
      <c r="A36" s="1963" t="s">
        <v>1842</v>
      </c>
      <c r="B36" s="1943">
        <f>+C36+F36</f>
        <v>1347.9349999999999</v>
      </c>
      <c r="C36" s="1949">
        <f>+D36+E36</f>
        <v>1317.2149999999999</v>
      </c>
      <c r="D36" s="1950">
        <v>1032.2909999999999</v>
      </c>
      <c r="E36" s="1966">
        <v>284.92399999999998</v>
      </c>
      <c r="F36" s="1965">
        <v>30.72</v>
      </c>
      <c r="G36" s="1948"/>
      <c r="H36" s="1948"/>
      <c r="I36" s="1962"/>
    </row>
    <row r="37" spans="1:12" s="1" customFormat="1" ht="12" customHeight="1" x14ac:dyDescent="0.25">
      <c r="A37" s="1882" t="s">
        <v>1831</v>
      </c>
      <c r="B37" s="1943">
        <f>+C37+F37</f>
        <v>8.9390000000000001</v>
      </c>
      <c r="C37" s="1949">
        <f>+D37+E37</f>
        <v>8.9390000000000001</v>
      </c>
      <c r="D37" s="1964">
        <v>0</v>
      </c>
      <c r="E37" s="1964">
        <v>8.9390000000000001</v>
      </c>
      <c r="F37" s="1949">
        <v>0</v>
      </c>
      <c r="G37" s="1948"/>
      <c r="H37" s="1948"/>
      <c r="I37" s="1962"/>
    </row>
    <row r="38" spans="1:12" s="1" customFormat="1" ht="21.95" customHeight="1" x14ac:dyDescent="0.25">
      <c r="A38" s="1951" t="s">
        <v>1840</v>
      </c>
      <c r="B38" s="1943">
        <f>SUM(B39:B41)</f>
        <v>1017.948</v>
      </c>
      <c r="C38" s="1943">
        <f>D38+E38</f>
        <v>991.99399999999991</v>
      </c>
      <c r="D38" s="1943">
        <f>SUM(D39:D41)</f>
        <v>730.95299999999997</v>
      </c>
      <c r="E38" s="1943">
        <f>SUM(E39:E41)</f>
        <v>261.041</v>
      </c>
      <c r="F38" s="1943">
        <f>SUM(F39:F41)</f>
        <v>25.954000000000001</v>
      </c>
      <c r="G38" s="1948"/>
      <c r="H38" s="1948"/>
      <c r="I38" s="1962"/>
    </row>
    <row r="39" spans="1:12" s="1" customFormat="1" ht="12" customHeight="1" x14ac:dyDescent="0.25">
      <c r="A39" s="1882" t="s">
        <v>1843</v>
      </c>
      <c r="B39" s="1949">
        <f>C39+F39</f>
        <v>780.80200000000002</v>
      </c>
      <c r="C39" s="1949">
        <f>+D39+E39</f>
        <v>763.10500000000002</v>
      </c>
      <c r="D39" s="1950">
        <v>529.75800000000004</v>
      </c>
      <c r="E39" s="1950">
        <v>233.34700000000001</v>
      </c>
      <c r="F39" s="1949">
        <v>17.696999999999999</v>
      </c>
      <c r="G39" s="1948"/>
      <c r="H39" s="1948"/>
      <c r="I39" s="1962"/>
    </row>
    <row r="40" spans="1:12" s="1" customFormat="1" ht="12" customHeight="1" x14ac:dyDescent="0.25">
      <c r="A40" s="1963" t="s">
        <v>1842</v>
      </c>
      <c r="B40" s="1949">
        <f>C40+F40</f>
        <v>237.14599999999999</v>
      </c>
      <c r="C40" s="1949">
        <f>+D40+E40</f>
        <v>228.88899999999998</v>
      </c>
      <c r="D40" s="1950">
        <v>201.19499999999999</v>
      </c>
      <c r="E40" s="1950">
        <v>27.693999999999999</v>
      </c>
      <c r="F40" s="1949">
        <v>8.2569999999999997</v>
      </c>
      <c r="G40" s="1948"/>
      <c r="H40" s="1948"/>
      <c r="I40" s="1962"/>
    </row>
    <row r="41" spans="1:12" s="1" customFormat="1" ht="12" customHeight="1" x14ac:dyDescent="0.25">
      <c r="A41" s="1882" t="s">
        <v>1831</v>
      </c>
      <c r="B41" s="1949">
        <f>C41+F41</f>
        <v>0</v>
      </c>
      <c r="C41" s="1949">
        <f>+D41+E41</f>
        <v>0</v>
      </c>
      <c r="D41" s="1950">
        <v>0</v>
      </c>
      <c r="E41" s="1950">
        <v>0</v>
      </c>
      <c r="F41" s="1949">
        <v>0</v>
      </c>
      <c r="G41" s="1948"/>
      <c r="H41" s="1948"/>
      <c r="I41" s="1962"/>
    </row>
    <row r="42" spans="1:12" s="1" customFormat="1" ht="21.95" customHeight="1" x14ac:dyDescent="0.25">
      <c r="A42" s="1651" t="s">
        <v>1839</v>
      </c>
      <c r="B42" s="1943">
        <f>SUM(B43:B45)</f>
        <v>1275.81</v>
      </c>
      <c r="C42" s="1943">
        <f>SUM(C43:C45)</f>
        <v>1231.038</v>
      </c>
      <c r="D42" s="1943">
        <f>SUM(D43:D45)</f>
        <v>843.63900000000001</v>
      </c>
      <c r="E42" s="1943">
        <f>SUM(E43:E45)</f>
        <v>387.399</v>
      </c>
      <c r="F42" s="1943">
        <f>SUM(F43:F45)</f>
        <v>44.771999999999998</v>
      </c>
      <c r="G42" s="1948"/>
      <c r="H42" s="1948"/>
      <c r="I42" s="1962"/>
    </row>
    <row r="43" spans="1:12" s="1" customFormat="1" ht="12" customHeight="1" x14ac:dyDescent="0.25">
      <c r="A43" s="1882" t="s">
        <v>1843</v>
      </c>
      <c r="B43" s="1949">
        <f>C43+F43</f>
        <v>1235.1479999999999</v>
      </c>
      <c r="C43" s="1949">
        <f>+D43+E43</f>
        <v>1194.4829999999999</v>
      </c>
      <c r="D43" s="1950">
        <v>809.36</v>
      </c>
      <c r="E43" s="1950">
        <v>385.12299999999999</v>
      </c>
      <c r="F43" s="1949">
        <v>40.664999999999999</v>
      </c>
      <c r="G43" s="1948"/>
      <c r="H43" s="1948"/>
      <c r="I43" s="1962"/>
    </row>
    <row r="44" spans="1:12" s="1" customFormat="1" ht="12" customHeight="1" x14ac:dyDescent="0.25">
      <c r="A44" s="1963" t="s">
        <v>1842</v>
      </c>
      <c r="B44" s="1949">
        <f>C44+F44</f>
        <v>34.279000000000003</v>
      </c>
      <c r="C44" s="1949">
        <f>+D44+E44</f>
        <v>34.279000000000003</v>
      </c>
      <c r="D44" s="1950">
        <v>34.279000000000003</v>
      </c>
      <c r="E44" s="1950">
        <v>0</v>
      </c>
      <c r="F44" s="1949">
        <v>0</v>
      </c>
      <c r="G44" s="1948"/>
      <c r="H44" s="1948"/>
      <c r="I44" s="1962"/>
    </row>
    <row r="45" spans="1:12" s="1" customFormat="1" ht="12" customHeight="1" x14ac:dyDescent="0.25">
      <c r="A45" s="1882" t="s">
        <v>1831</v>
      </c>
      <c r="B45" s="1949">
        <f>C45+F45</f>
        <v>6.383</v>
      </c>
      <c r="C45" s="1949">
        <f>+D45+E45</f>
        <v>2.2759999999999998</v>
      </c>
      <c r="D45" s="1950">
        <v>0</v>
      </c>
      <c r="E45" s="1950">
        <v>2.2759999999999998</v>
      </c>
      <c r="F45" s="1949">
        <v>4.1070000000000002</v>
      </c>
      <c r="G45" s="1948"/>
      <c r="H45" s="1948"/>
      <c r="I45" s="1962"/>
    </row>
    <row r="46" spans="1:12" s="1" customFormat="1" ht="5.25" customHeight="1" thickBot="1" x14ac:dyDescent="0.3">
      <c r="A46" s="1653"/>
      <c r="B46" s="1653"/>
      <c r="C46" s="1653"/>
      <c r="D46" s="1653"/>
      <c r="E46" s="1653"/>
      <c r="F46" s="1935"/>
      <c r="G46" s="1948"/>
      <c r="H46" s="1948"/>
      <c r="I46" s="1962"/>
    </row>
    <row r="47" spans="1:12" s="1" customFormat="1" ht="3.75" customHeight="1" thickTop="1" x14ac:dyDescent="0.25">
      <c r="A47" s="888"/>
      <c r="B47" s="888"/>
      <c r="C47" s="888"/>
      <c r="D47" s="888"/>
      <c r="E47" s="888"/>
      <c r="F47" s="890"/>
    </row>
    <row r="48" spans="1:12" s="1" customFormat="1" ht="12" customHeight="1" x14ac:dyDescent="0.25">
      <c r="A48" s="1648" t="s">
        <v>1800</v>
      </c>
      <c r="B48" s="1648"/>
      <c r="C48" s="1648"/>
      <c r="D48" s="1648"/>
      <c r="E48" s="888"/>
      <c r="F48" s="8"/>
    </row>
    <row r="49" spans="1:6" ht="15.75" customHeight="1" x14ac:dyDescent="0.25">
      <c r="A49" s="1929" t="s">
        <v>280</v>
      </c>
      <c r="B49" s="1870"/>
      <c r="C49" s="1870"/>
      <c r="D49" s="1870"/>
    </row>
    <row r="50" spans="1:6" ht="26.25" customHeight="1" x14ac:dyDescent="0.25">
      <c r="A50" s="2380" t="s">
        <v>1813</v>
      </c>
      <c r="B50" s="2380"/>
      <c r="C50" s="2380"/>
      <c r="D50" s="2380"/>
      <c r="E50" s="2380"/>
      <c r="F50" s="2380"/>
    </row>
    <row r="51" spans="1:6" x14ac:dyDescent="0.2">
      <c r="A51" s="1870"/>
      <c r="B51" s="1870"/>
      <c r="C51" s="1870"/>
      <c r="D51" s="1870"/>
    </row>
    <row r="52" spans="1:6" x14ac:dyDescent="0.2">
      <c r="A52" s="1870"/>
      <c r="B52" s="1870"/>
      <c r="C52" s="1870"/>
      <c r="D52" s="1870"/>
    </row>
    <row r="53" spans="1:6" x14ac:dyDescent="0.2">
      <c r="A53" s="1870"/>
      <c r="B53" s="1870"/>
      <c r="C53" s="1870"/>
      <c r="D53" s="1870"/>
    </row>
  </sheetData>
  <mergeCells count="9">
    <mergeCell ref="A50:F50"/>
    <mergeCell ref="A2:D2"/>
    <mergeCell ref="A3:F3"/>
    <mergeCell ref="B5:B8"/>
    <mergeCell ref="C5:E6"/>
    <mergeCell ref="F5:F8"/>
    <mergeCell ref="C7:C8"/>
    <mergeCell ref="D7:D8"/>
    <mergeCell ref="E7:E8"/>
  </mergeCells>
  <hyperlinks>
    <hyperlink ref="A50" r:id="rId1" xr:uid="{21B50F1F-59B4-46CC-B53F-C1B867B1B453}"/>
    <hyperlink ref="A50:F50" r:id="rId2" display="Despesas em bibliotecas e arquivos (€) dos municípios por Localização geográfica (NUTS - 2013), Tipo de despesa e Domínio cultural (bibliotecas e arquivos); Anual" xr:uid="{5C47E9CD-081D-4380-9DFD-9E1793044C2A}"/>
    <hyperlink ref="A1" location="Índice!A1" display="Voltar ao índice" xr:uid="{296079B6-80D7-41FC-B01E-43F2C3624DEE}"/>
  </hyperlinks>
  <pageMargins left="0.78740157480314965" right="0.78740157480314965" top="1.1811023622047245" bottom="0.78740157480314965" header="0" footer="0"/>
  <pageSetup paperSize="9" orientation="portrait" verticalDpi="300" r:id="rId3"/>
  <headerFooter alignWithMargins="0"/>
  <drawing r:id="rId4"/>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B640A7-5D57-499A-971B-CAB5F839CFB4}">
  <dimension ref="A1:L52"/>
  <sheetViews>
    <sheetView showGridLines="0" zoomScaleNormal="100" zoomScaleSheetLayoutView="100" workbookViewId="0">
      <selection activeCell="A2" sqref="A2:D2"/>
    </sheetView>
  </sheetViews>
  <sheetFormatPr defaultRowHeight="11.25" x14ac:dyDescent="0.2"/>
  <cols>
    <col min="1" max="1" width="26.5703125" style="1894" customWidth="1"/>
    <col min="2" max="2" width="10" style="1894" customWidth="1"/>
    <col min="3" max="3" width="7.85546875" style="1894" customWidth="1"/>
    <col min="4" max="4" width="12.7109375" style="1894" customWidth="1"/>
    <col min="5" max="5" width="9.140625" style="1894"/>
    <col min="6" max="6" width="9.140625" style="1908"/>
    <col min="7" max="254" width="9.140625" style="1894"/>
    <col min="255" max="255" width="37.5703125" style="1894" customWidth="1"/>
    <col min="256" max="256" width="11.140625" style="1894" customWidth="1"/>
    <col min="257" max="257" width="7.85546875" style="1894" customWidth="1"/>
    <col min="258" max="258" width="12.7109375" style="1894" customWidth="1"/>
    <col min="259" max="259" width="11.5703125" style="1894" customWidth="1"/>
    <col min="260" max="510" width="9.140625" style="1894"/>
    <col min="511" max="511" width="37.5703125" style="1894" customWidth="1"/>
    <col min="512" max="512" width="11.140625" style="1894" customWidth="1"/>
    <col min="513" max="513" width="7.85546875" style="1894" customWidth="1"/>
    <col min="514" max="514" width="12.7109375" style="1894" customWidth="1"/>
    <col min="515" max="515" width="11.5703125" style="1894" customWidth="1"/>
    <col min="516" max="766" width="9.140625" style="1894"/>
    <col min="767" max="767" width="37.5703125" style="1894" customWidth="1"/>
    <col min="768" max="768" width="11.140625" style="1894" customWidth="1"/>
    <col min="769" max="769" width="7.85546875" style="1894" customWidth="1"/>
    <col min="770" max="770" width="12.7109375" style="1894" customWidth="1"/>
    <col min="771" max="771" width="11.5703125" style="1894" customWidth="1"/>
    <col min="772" max="1022" width="9.140625" style="1894"/>
    <col min="1023" max="1023" width="37.5703125" style="1894" customWidth="1"/>
    <col min="1024" max="1024" width="11.140625" style="1894" customWidth="1"/>
    <col min="1025" max="1025" width="7.85546875" style="1894" customWidth="1"/>
    <col min="1026" max="1026" width="12.7109375" style="1894" customWidth="1"/>
    <col min="1027" max="1027" width="11.5703125" style="1894" customWidth="1"/>
    <col min="1028" max="1278" width="9.140625" style="1894"/>
    <col min="1279" max="1279" width="37.5703125" style="1894" customWidth="1"/>
    <col min="1280" max="1280" width="11.140625" style="1894" customWidth="1"/>
    <col min="1281" max="1281" width="7.85546875" style="1894" customWidth="1"/>
    <col min="1282" max="1282" width="12.7109375" style="1894" customWidth="1"/>
    <col min="1283" max="1283" width="11.5703125" style="1894" customWidth="1"/>
    <col min="1284" max="1534" width="9.140625" style="1894"/>
    <col min="1535" max="1535" width="37.5703125" style="1894" customWidth="1"/>
    <col min="1536" max="1536" width="11.140625" style="1894" customWidth="1"/>
    <col min="1537" max="1537" width="7.85546875" style="1894" customWidth="1"/>
    <col min="1538" max="1538" width="12.7109375" style="1894" customWidth="1"/>
    <col min="1539" max="1539" width="11.5703125" style="1894" customWidth="1"/>
    <col min="1540" max="1790" width="9.140625" style="1894"/>
    <col min="1791" max="1791" width="37.5703125" style="1894" customWidth="1"/>
    <col min="1792" max="1792" width="11.140625" style="1894" customWidth="1"/>
    <col min="1793" max="1793" width="7.85546875" style="1894" customWidth="1"/>
    <col min="1794" max="1794" width="12.7109375" style="1894" customWidth="1"/>
    <col min="1795" max="1795" width="11.5703125" style="1894" customWidth="1"/>
    <col min="1796" max="2046" width="9.140625" style="1894"/>
    <col min="2047" max="2047" width="37.5703125" style="1894" customWidth="1"/>
    <col min="2048" max="2048" width="11.140625" style="1894" customWidth="1"/>
    <col min="2049" max="2049" width="7.85546875" style="1894" customWidth="1"/>
    <col min="2050" max="2050" width="12.7109375" style="1894" customWidth="1"/>
    <col min="2051" max="2051" width="11.5703125" style="1894" customWidth="1"/>
    <col min="2052" max="2302" width="9.140625" style="1894"/>
    <col min="2303" max="2303" width="37.5703125" style="1894" customWidth="1"/>
    <col min="2304" max="2304" width="11.140625" style="1894" customWidth="1"/>
    <col min="2305" max="2305" width="7.85546875" style="1894" customWidth="1"/>
    <col min="2306" max="2306" width="12.7109375" style="1894" customWidth="1"/>
    <col min="2307" max="2307" width="11.5703125" style="1894" customWidth="1"/>
    <col min="2308" max="2558" width="9.140625" style="1894"/>
    <col min="2559" max="2559" width="37.5703125" style="1894" customWidth="1"/>
    <col min="2560" max="2560" width="11.140625" style="1894" customWidth="1"/>
    <col min="2561" max="2561" width="7.85546875" style="1894" customWidth="1"/>
    <col min="2562" max="2562" width="12.7109375" style="1894" customWidth="1"/>
    <col min="2563" max="2563" width="11.5703125" style="1894" customWidth="1"/>
    <col min="2564" max="2814" width="9.140625" style="1894"/>
    <col min="2815" max="2815" width="37.5703125" style="1894" customWidth="1"/>
    <col min="2816" max="2816" width="11.140625" style="1894" customWidth="1"/>
    <col min="2817" max="2817" width="7.85546875" style="1894" customWidth="1"/>
    <col min="2818" max="2818" width="12.7109375" style="1894" customWidth="1"/>
    <col min="2819" max="2819" width="11.5703125" style="1894" customWidth="1"/>
    <col min="2820" max="3070" width="9.140625" style="1894"/>
    <col min="3071" max="3071" width="37.5703125" style="1894" customWidth="1"/>
    <col min="3072" max="3072" width="11.140625" style="1894" customWidth="1"/>
    <col min="3073" max="3073" width="7.85546875" style="1894" customWidth="1"/>
    <col min="3074" max="3074" width="12.7109375" style="1894" customWidth="1"/>
    <col min="3075" max="3075" width="11.5703125" style="1894" customWidth="1"/>
    <col min="3076" max="3326" width="9.140625" style="1894"/>
    <col min="3327" max="3327" width="37.5703125" style="1894" customWidth="1"/>
    <col min="3328" max="3328" width="11.140625" style="1894" customWidth="1"/>
    <col min="3329" max="3329" width="7.85546875" style="1894" customWidth="1"/>
    <col min="3330" max="3330" width="12.7109375" style="1894" customWidth="1"/>
    <col min="3331" max="3331" width="11.5703125" style="1894" customWidth="1"/>
    <col min="3332" max="3582" width="9.140625" style="1894"/>
    <col min="3583" max="3583" width="37.5703125" style="1894" customWidth="1"/>
    <col min="3584" max="3584" width="11.140625" style="1894" customWidth="1"/>
    <col min="3585" max="3585" width="7.85546875" style="1894" customWidth="1"/>
    <col min="3586" max="3586" width="12.7109375" style="1894" customWidth="1"/>
    <col min="3587" max="3587" width="11.5703125" style="1894" customWidth="1"/>
    <col min="3588" max="3838" width="9.140625" style="1894"/>
    <col min="3839" max="3839" width="37.5703125" style="1894" customWidth="1"/>
    <col min="3840" max="3840" width="11.140625" style="1894" customWidth="1"/>
    <col min="3841" max="3841" width="7.85546875" style="1894" customWidth="1"/>
    <col min="3842" max="3842" width="12.7109375" style="1894" customWidth="1"/>
    <col min="3843" max="3843" width="11.5703125" style="1894" customWidth="1"/>
    <col min="3844" max="4094" width="9.140625" style="1894"/>
    <col min="4095" max="4095" width="37.5703125" style="1894" customWidth="1"/>
    <col min="4096" max="4096" width="11.140625" style="1894" customWidth="1"/>
    <col min="4097" max="4097" width="7.85546875" style="1894" customWidth="1"/>
    <col min="4098" max="4098" width="12.7109375" style="1894" customWidth="1"/>
    <col min="4099" max="4099" width="11.5703125" style="1894" customWidth="1"/>
    <col min="4100" max="4350" width="9.140625" style="1894"/>
    <col min="4351" max="4351" width="37.5703125" style="1894" customWidth="1"/>
    <col min="4352" max="4352" width="11.140625" style="1894" customWidth="1"/>
    <col min="4353" max="4353" width="7.85546875" style="1894" customWidth="1"/>
    <col min="4354" max="4354" width="12.7109375" style="1894" customWidth="1"/>
    <col min="4355" max="4355" width="11.5703125" style="1894" customWidth="1"/>
    <col min="4356" max="4606" width="9.140625" style="1894"/>
    <col min="4607" max="4607" width="37.5703125" style="1894" customWidth="1"/>
    <col min="4608" max="4608" width="11.140625" style="1894" customWidth="1"/>
    <col min="4609" max="4609" width="7.85546875" style="1894" customWidth="1"/>
    <col min="4610" max="4610" width="12.7109375" style="1894" customWidth="1"/>
    <col min="4611" max="4611" width="11.5703125" style="1894" customWidth="1"/>
    <col min="4612" max="4862" width="9.140625" style="1894"/>
    <col min="4863" max="4863" width="37.5703125" style="1894" customWidth="1"/>
    <col min="4864" max="4864" width="11.140625" style="1894" customWidth="1"/>
    <col min="4865" max="4865" width="7.85546875" style="1894" customWidth="1"/>
    <col min="4866" max="4866" width="12.7109375" style="1894" customWidth="1"/>
    <col min="4867" max="4867" width="11.5703125" style="1894" customWidth="1"/>
    <col min="4868" max="5118" width="9.140625" style="1894"/>
    <col min="5119" max="5119" width="37.5703125" style="1894" customWidth="1"/>
    <col min="5120" max="5120" width="11.140625" style="1894" customWidth="1"/>
    <col min="5121" max="5121" width="7.85546875" style="1894" customWidth="1"/>
    <col min="5122" max="5122" width="12.7109375" style="1894" customWidth="1"/>
    <col min="5123" max="5123" width="11.5703125" style="1894" customWidth="1"/>
    <col min="5124" max="5374" width="9.140625" style="1894"/>
    <col min="5375" max="5375" width="37.5703125" style="1894" customWidth="1"/>
    <col min="5376" max="5376" width="11.140625" style="1894" customWidth="1"/>
    <col min="5377" max="5377" width="7.85546875" style="1894" customWidth="1"/>
    <col min="5378" max="5378" width="12.7109375" style="1894" customWidth="1"/>
    <col min="5379" max="5379" width="11.5703125" style="1894" customWidth="1"/>
    <col min="5380" max="5630" width="9.140625" style="1894"/>
    <col min="5631" max="5631" width="37.5703125" style="1894" customWidth="1"/>
    <col min="5632" max="5632" width="11.140625" style="1894" customWidth="1"/>
    <col min="5633" max="5633" width="7.85546875" style="1894" customWidth="1"/>
    <col min="5634" max="5634" width="12.7109375" style="1894" customWidth="1"/>
    <col min="5635" max="5635" width="11.5703125" style="1894" customWidth="1"/>
    <col min="5636" max="5886" width="9.140625" style="1894"/>
    <col min="5887" max="5887" width="37.5703125" style="1894" customWidth="1"/>
    <col min="5888" max="5888" width="11.140625" style="1894" customWidth="1"/>
    <col min="5889" max="5889" width="7.85546875" style="1894" customWidth="1"/>
    <col min="5890" max="5890" width="12.7109375" style="1894" customWidth="1"/>
    <col min="5891" max="5891" width="11.5703125" style="1894" customWidth="1"/>
    <col min="5892" max="6142" width="9.140625" style="1894"/>
    <col min="6143" max="6143" width="37.5703125" style="1894" customWidth="1"/>
    <col min="6144" max="6144" width="11.140625" style="1894" customWidth="1"/>
    <col min="6145" max="6145" width="7.85546875" style="1894" customWidth="1"/>
    <col min="6146" max="6146" width="12.7109375" style="1894" customWidth="1"/>
    <col min="6147" max="6147" width="11.5703125" style="1894" customWidth="1"/>
    <col min="6148" max="6398" width="9.140625" style="1894"/>
    <col min="6399" max="6399" width="37.5703125" style="1894" customWidth="1"/>
    <col min="6400" max="6400" width="11.140625" style="1894" customWidth="1"/>
    <col min="6401" max="6401" width="7.85546875" style="1894" customWidth="1"/>
    <col min="6402" max="6402" width="12.7109375" style="1894" customWidth="1"/>
    <col min="6403" max="6403" width="11.5703125" style="1894" customWidth="1"/>
    <col min="6404" max="6654" width="9.140625" style="1894"/>
    <col min="6655" max="6655" width="37.5703125" style="1894" customWidth="1"/>
    <col min="6656" max="6656" width="11.140625" style="1894" customWidth="1"/>
    <col min="6657" max="6657" width="7.85546875" style="1894" customWidth="1"/>
    <col min="6658" max="6658" width="12.7109375" style="1894" customWidth="1"/>
    <col min="6659" max="6659" width="11.5703125" style="1894" customWidth="1"/>
    <col min="6660" max="6910" width="9.140625" style="1894"/>
    <col min="6911" max="6911" width="37.5703125" style="1894" customWidth="1"/>
    <col min="6912" max="6912" width="11.140625" style="1894" customWidth="1"/>
    <col min="6913" max="6913" width="7.85546875" style="1894" customWidth="1"/>
    <col min="6914" max="6914" width="12.7109375" style="1894" customWidth="1"/>
    <col min="6915" max="6915" width="11.5703125" style="1894" customWidth="1"/>
    <col min="6916" max="7166" width="9.140625" style="1894"/>
    <col min="7167" max="7167" width="37.5703125" style="1894" customWidth="1"/>
    <col min="7168" max="7168" width="11.140625" style="1894" customWidth="1"/>
    <col min="7169" max="7169" width="7.85546875" style="1894" customWidth="1"/>
    <col min="7170" max="7170" width="12.7109375" style="1894" customWidth="1"/>
    <col min="7171" max="7171" width="11.5703125" style="1894" customWidth="1"/>
    <col min="7172" max="7422" width="9.140625" style="1894"/>
    <col min="7423" max="7423" width="37.5703125" style="1894" customWidth="1"/>
    <col min="7424" max="7424" width="11.140625" style="1894" customWidth="1"/>
    <col min="7425" max="7425" width="7.85546875" style="1894" customWidth="1"/>
    <col min="7426" max="7426" width="12.7109375" style="1894" customWidth="1"/>
    <col min="7427" max="7427" width="11.5703125" style="1894" customWidth="1"/>
    <col min="7428" max="7678" width="9.140625" style="1894"/>
    <col min="7679" max="7679" width="37.5703125" style="1894" customWidth="1"/>
    <col min="7680" max="7680" width="11.140625" style="1894" customWidth="1"/>
    <col min="7681" max="7681" width="7.85546875" style="1894" customWidth="1"/>
    <col min="7682" max="7682" width="12.7109375" style="1894" customWidth="1"/>
    <col min="7683" max="7683" width="11.5703125" style="1894" customWidth="1"/>
    <col min="7684" max="7934" width="9.140625" style="1894"/>
    <col min="7935" max="7935" width="37.5703125" style="1894" customWidth="1"/>
    <col min="7936" max="7936" width="11.140625" style="1894" customWidth="1"/>
    <col min="7937" max="7937" width="7.85546875" style="1894" customWidth="1"/>
    <col min="7938" max="7938" width="12.7109375" style="1894" customWidth="1"/>
    <col min="7939" max="7939" width="11.5703125" style="1894" customWidth="1"/>
    <col min="7940" max="8190" width="9.140625" style="1894"/>
    <col min="8191" max="8191" width="37.5703125" style="1894" customWidth="1"/>
    <col min="8192" max="8192" width="11.140625" style="1894" customWidth="1"/>
    <col min="8193" max="8193" width="7.85546875" style="1894" customWidth="1"/>
    <col min="8194" max="8194" width="12.7109375" style="1894" customWidth="1"/>
    <col min="8195" max="8195" width="11.5703125" style="1894" customWidth="1"/>
    <col min="8196" max="8446" width="9.140625" style="1894"/>
    <col min="8447" max="8447" width="37.5703125" style="1894" customWidth="1"/>
    <col min="8448" max="8448" width="11.140625" style="1894" customWidth="1"/>
    <col min="8449" max="8449" width="7.85546875" style="1894" customWidth="1"/>
    <col min="8450" max="8450" width="12.7109375" style="1894" customWidth="1"/>
    <col min="8451" max="8451" width="11.5703125" style="1894" customWidth="1"/>
    <col min="8452" max="8702" width="9.140625" style="1894"/>
    <col min="8703" max="8703" width="37.5703125" style="1894" customWidth="1"/>
    <col min="8704" max="8704" width="11.140625" style="1894" customWidth="1"/>
    <col min="8705" max="8705" width="7.85546875" style="1894" customWidth="1"/>
    <col min="8706" max="8706" width="12.7109375" style="1894" customWidth="1"/>
    <col min="8707" max="8707" width="11.5703125" style="1894" customWidth="1"/>
    <col min="8708" max="8958" width="9.140625" style="1894"/>
    <col min="8959" max="8959" width="37.5703125" style="1894" customWidth="1"/>
    <col min="8960" max="8960" width="11.140625" style="1894" customWidth="1"/>
    <col min="8961" max="8961" width="7.85546875" style="1894" customWidth="1"/>
    <col min="8962" max="8962" width="12.7109375" style="1894" customWidth="1"/>
    <col min="8963" max="8963" width="11.5703125" style="1894" customWidth="1"/>
    <col min="8964" max="9214" width="9.140625" style="1894"/>
    <col min="9215" max="9215" width="37.5703125" style="1894" customWidth="1"/>
    <col min="9216" max="9216" width="11.140625" style="1894" customWidth="1"/>
    <col min="9217" max="9217" width="7.85546875" style="1894" customWidth="1"/>
    <col min="9218" max="9218" width="12.7109375" style="1894" customWidth="1"/>
    <col min="9219" max="9219" width="11.5703125" style="1894" customWidth="1"/>
    <col min="9220" max="9470" width="9.140625" style="1894"/>
    <col min="9471" max="9471" width="37.5703125" style="1894" customWidth="1"/>
    <col min="9472" max="9472" width="11.140625" style="1894" customWidth="1"/>
    <col min="9473" max="9473" width="7.85546875" style="1894" customWidth="1"/>
    <col min="9474" max="9474" width="12.7109375" style="1894" customWidth="1"/>
    <col min="9475" max="9475" width="11.5703125" style="1894" customWidth="1"/>
    <col min="9476" max="9726" width="9.140625" style="1894"/>
    <col min="9727" max="9727" width="37.5703125" style="1894" customWidth="1"/>
    <col min="9728" max="9728" width="11.140625" style="1894" customWidth="1"/>
    <col min="9729" max="9729" width="7.85546875" style="1894" customWidth="1"/>
    <col min="9730" max="9730" width="12.7109375" style="1894" customWidth="1"/>
    <col min="9731" max="9731" width="11.5703125" style="1894" customWidth="1"/>
    <col min="9732" max="9982" width="9.140625" style="1894"/>
    <col min="9983" max="9983" width="37.5703125" style="1894" customWidth="1"/>
    <col min="9984" max="9984" width="11.140625" style="1894" customWidth="1"/>
    <col min="9985" max="9985" width="7.85546875" style="1894" customWidth="1"/>
    <col min="9986" max="9986" width="12.7109375" style="1894" customWidth="1"/>
    <col min="9987" max="9987" width="11.5703125" style="1894" customWidth="1"/>
    <col min="9988" max="10238" width="9.140625" style="1894"/>
    <col min="10239" max="10239" width="37.5703125" style="1894" customWidth="1"/>
    <col min="10240" max="10240" width="11.140625" style="1894" customWidth="1"/>
    <col min="10241" max="10241" width="7.85546875" style="1894" customWidth="1"/>
    <col min="10242" max="10242" width="12.7109375" style="1894" customWidth="1"/>
    <col min="10243" max="10243" width="11.5703125" style="1894" customWidth="1"/>
    <col min="10244" max="10494" width="9.140625" style="1894"/>
    <col min="10495" max="10495" width="37.5703125" style="1894" customWidth="1"/>
    <col min="10496" max="10496" width="11.140625" style="1894" customWidth="1"/>
    <col min="10497" max="10497" width="7.85546875" style="1894" customWidth="1"/>
    <col min="10498" max="10498" width="12.7109375" style="1894" customWidth="1"/>
    <col min="10499" max="10499" width="11.5703125" style="1894" customWidth="1"/>
    <col min="10500" max="10750" width="9.140625" style="1894"/>
    <col min="10751" max="10751" width="37.5703125" style="1894" customWidth="1"/>
    <col min="10752" max="10752" width="11.140625" style="1894" customWidth="1"/>
    <col min="10753" max="10753" width="7.85546875" style="1894" customWidth="1"/>
    <col min="10754" max="10754" width="12.7109375" style="1894" customWidth="1"/>
    <col min="10755" max="10755" width="11.5703125" style="1894" customWidth="1"/>
    <col min="10756" max="11006" width="9.140625" style="1894"/>
    <col min="11007" max="11007" width="37.5703125" style="1894" customWidth="1"/>
    <col min="11008" max="11008" width="11.140625" style="1894" customWidth="1"/>
    <col min="11009" max="11009" width="7.85546875" style="1894" customWidth="1"/>
    <col min="11010" max="11010" width="12.7109375" style="1894" customWidth="1"/>
    <col min="11011" max="11011" width="11.5703125" style="1894" customWidth="1"/>
    <col min="11012" max="11262" width="9.140625" style="1894"/>
    <col min="11263" max="11263" width="37.5703125" style="1894" customWidth="1"/>
    <col min="11264" max="11264" width="11.140625" style="1894" customWidth="1"/>
    <col min="11265" max="11265" width="7.85546875" style="1894" customWidth="1"/>
    <col min="11266" max="11266" width="12.7109375" style="1894" customWidth="1"/>
    <col min="11267" max="11267" width="11.5703125" style="1894" customWidth="1"/>
    <col min="11268" max="11518" width="9.140625" style="1894"/>
    <col min="11519" max="11519" width="37.5703125" style="1894" customWidth="1"/>
    <col min="11520" max="11520" width="11.140625" style="1894" customWidth="1"/>
    <col min="11521" max="11521" width="7.85546875" style="1894" customWidth="1"/>
    <col min="11522" max="11522" width="12.7109375" style="1894" customWidth="1"/>
    <col min="11523" max="11523" width="11.5703125" style="1894" customWidth="1"/>
    <col min="11524" max="11774" width="9.140625" style="1894"/>
    <col min="11775" max="11775" width="37.5703125" style="1894" customWidth="1"/>
    <col min="11776" max="11776" width="11.140625" style="1894" customWidth="1"/>
    <col min="11777" max="11777" width="7.85546875" style="1894" customWidth="1"/>
    <col min="11778" max="11778" width="12.7109375" style="1894" customWidth="1"/>
    <col min="11779" max="11779" width="11.5703125" style="1894" customWidth="1"/>
    <col min="11780" max="12030" width="9.140625" style="1894"/>
    <col min="12031" max="12031" width="37.5703125" style="1894" customWidth="1"/>
    <col min="12032" max="12032" width="11.140625" style="1894" customWidth="1"/>
    <col min="12033" max="12033" width="7.85546875" style="1894" customWidth="1"/>
    <col min="12034" max="12034" width="12.7109375" style="1894" customWidth="1"/>
    <col min="12035" max="12035" width="11.5703125" style="1894" customWidth="1"/>
    <col min="12036" max="12286" width="9.140625" style="1894"/>
    <col min="12287" max="12287" width="37.5703125" style="1894" customWidth="1"/>
    <col min="12288" max="12288" width="11.140625" style="1894" customWidth="1"/>
    <col min="12289" max="12289" width="7.85546875" style="1894" customWidth="1"/>
    <col min="12290" max="12290" width="12.7109375" style="1894" customWidth="1"/>
    <col min="12291" max="12291" width="11.5703125" style="1894" customWidth="1"/>
    <col min="12292" max="12542" width="9.140625" style="1894"/>
    <col min="12543" max="12543" width="37.5703125" style="1894" customWidth="1"/>
    <col min="12544" max="12544" width="11.140625" style="1894" customWidth="1"/>
    <col min="12545" max="12545" width="7.85546875" style="1894" customWidth="1"/>
    <col min="12546" max="12546" width="12.7109375" style="1894" customWidth="1"/>
    <col min="12547" max="12547" width="11.5703125" style="1894" customWidth="1"/>
    <col min="12548" max="12798" width="9.140625" style="1894"/>
    <col min="12799" max="12799" width="37.5703125" style="1894" customWidth="1"/>
    <col min="12800" max="12800" width="11.140625" style="1894" customWidth="1"/>
    <col min="12801" max="12801" width="7.85546875" style="1894" customWidth="1"/>
    <col min="12802" max="12802" width="12.7109375" style="1894" customWidth="1"/>
    <col min="12803" max="12803" width="11.5703125" style="1894" customWidth="1"/>
    <col min="12804" max="13054" width="9.140625" style="1894"/>
    <col min="13055" max="13055" width="37.5703125" style="1894" customWidth="1"/>
    <col min="13056" max="13056" width="11.140625" style="1894" customWidth="1"/>
    <col min="13057" max="13057" width="7.85546875" style="1894" customWidth="1"/>
    <col min="13058" max="13058" width="12.7109375" style="1894" customWidth="1"/>
    <col min="13059" max="13059" width="11.5703125" style="1894" customWidth="1"/>
    <col min="13060" max="13310" width="9.140625" style="1894"/>
    <col min="13311" max="13311" width="37.5703125" style="1894" customWidth="1"/>
    <col min="13312" max="13312" width="11.140625" style="1894" customWidth="1"/>
    <col min="13313" max="13313" width="7.85546875" style="1894" customWidth="1"/>
    <col min="13314" max="13314" width="12.7109375" style="1894" customWidth="1"/>
    <col min="13315" max="13315" width="11.5703125" style="1894" customWidth="1"/>
    <col min="13316" max="13566" width="9.140625" style="1894"/>
    <col min="13567" max="13567" width="37.5703125" style="1894" customWidth="1"/>
    <col min="13568" max="13568" width="11.140625" style="1894" customWidth="1"/>
    <col min="13569" max="13569" width="7.85546875" style="1894" customWidth="1"/>
    <col min="13570" max="13570" width="12.7109375" style="1894" customWidth="1"/>
    <col min="13571" max="13571" width="11.5703125" style="1894" customWidth="1"/>
    <col min="13572" max="13822" width="9.140625" style="1894"/>
    <col min="13823" max="13823" width="37.5703125" style="1894" customWidth="1"/>
    <col min="13824" max="13824" width="11.140625" style="1894" customWidth="1"/>
    <col min="13825" max="13825" width="7.85546875" style="1894" customWidth="1"/>
    <col min="13826" max="13826" width="12.7109375" style="1894" customWidth="1"/>
    <col min="13827" max="13827" width="11.5703125" style="1894" customWidth="1"/>
    <col min="13828" max="14078" width="9.140625" style="1894"/>
    <col min="14079" max="14079" width="37.5703125" style="1894" customWidth="1"/>
    <col min="14080" max="14080" width="11.140625" style="1894" customWidth="1"/>
    <col min="14081" max="14081" width="7.85546875" style="1894" customWidth="1"/>
    <col min="14082" max="14082" width="12.7109375" style="1894" customWidth="1"/>
    <col min="14083" max="14083" width="11.5703125" style="1894" customWidth="1"/>
    <col min="14084" max="14334" width="9.140625" style="1894"/>
    <col min="14335" max="14335" width="37.5703125" style="1894" customWidth="1"/>
    <col min="14336" max="14336" width="11.140625" style="1894" customWidth="1"/>
    <col min="14337" max="14337" width="7.85546875" style="1894" customWidth="1"/>
    <col min="14338" max="14338" width="12.7109375" style="1894" customWidth="1"/>
    <col min="14339" max="14339" width="11.5703125" style="1894" customWidth="1"/>
    <col min="14340" max="14590" width="9.140625" style="1894"/>
    <col min="14591" max="14591" width="37.5703125" style="1894" customWidth="1"/>
    <col min="14592" max="14592" width="11.140625" style="1894" customWidth="1"/>
    <col min="14593" max="14593" width="7.85546875" style="1894" customWidth="1"/>
    <col min="14594" max="14594" width="12.7109375" style="1894" customWidth="1"/>
    <col min="14595" max="14595" width="11.5703125" style="1894" customWidth="1"/>
    <col min="14596" max="14846" width="9.140625" style="1894"/>
    <col min="14847" max="14847" width="37.5703125" style="1894" customWidth="1"/>
    <col min="14848" max="14848" width="11.140625" style="1894" customWidth="1"/>
    <col min="14849" max="14849" width="7.85546875" style="1894" customWidth="1"/>
    <col min="14850" max="14850" width="12.7109375" style="1894" customWidth="1"/>
    <col min="14851" max="14851" width="11.5703125" style="1894" customWidth="1"/>
    <col min="14852" max="15102" width="9.140625" style="1894"/>
    <col min="15103" max="15103" width="37.5703125" style="1894" customWidth="1"/>
    <col min="15104" max="15104" width="11.140625" style="1894" customWidth="1"/>
    <col min="15105" max="15105" width="7.85546875" style="1894" customWidth="1"/>
    <col min="15106" max="15106" width="12.7109375" style="1894" customWidth="1"/>
    <col min="15107" max="15107" width="11.5703125" style="1894" customWidth="1"/>
    <col min="15108" max="15358" width="9.140625" style="1894"/>
    <col min="15359" max="15359" width="37.5703125" style="1894" customWidth="1"/>
    <col min="15360" max="15360" width="11.140625" style="1894" customWidth="1"/>
    <col min="15361" max="15361" width="7.85546875" style="1894" customWidth="1"/>
    <col min="15362" max="15362" width="12.7109375" style="1894" customWidth="1"/>
    <col min="15363" max="15363" width="11.5703125" style="1894" customWidth="1"/>
    <col min="15364" max="15614" width="9.140625" style="1894"/>
    <col min="15615" max="15615" width="37.5703125" style="1894" customWidth="1"/>
    <col min="15616" max="15616" width="11.140625" style="1894" customWidth="1"/>
    <col min="15617" max="15617" width="7.85546875" style="1894" customWidth="1"/>
    <col min="15618" max="15618" width="12.7109375" style="1894" customWidth="1"/>
    <col min="15619" max="15619" width="11.5703125" style="1894" customWidth="1"/>
    <col min="15620" max="15870" width="9.140625" style="1894"/>
    <col min="15871" max="15871" width="37.5703125" style="1894" customWidth="1"/>
    <col min="15872" max="15872" width="11.140625" style="1894" customWidth="1"/>
    <col min="15873" max="15873" width="7.85546875" style="1894" customWidth="1"/>
    <col min="15874" max="15874" width="12.7109375" style="1894" customWidth="1"/>
    <col min="15875" max="15875" width="11.5703125" style="1894" customWidth="1"/>
    <col min="15876" max="16126" width="9.140625" style="1894"/>
    <col min="16127" max="16127" width="37.5703125" style="1894" customWidth="1"/>
    <col min="16128" max="16128" width="11.140625" style="1894" customWidth="1"/>
    <col min="16129" max="16129" width="7.85546875" style="1894" customWidth="1"/>
    <col min="16130" max="16130" width="12.7109375" style="1894" customWidth="1"/>
    <col min="16131" max="16131" width="11.5703125" style="1894" customWidth="1"/>
    <col min="16132" max="16384" width="9.140625" style="1894"/>
  </cols>
  <sheetData>
    <row r="1" spans="1:12" ht="15" customHeight="1" x14ac:dyDescent="0.2">
      <c r="A1" s="2027" t="s">
        <v>1926</v>
      </c>
    </row>
    <row r="2" spans="1:12" ht="15" customHeight="1" x14ac:dyDescent="0.2">
      <c r="A2" s="2369" t="s">
        <v>1850</v>
      </c>
      <c r="B2" s="2369"/>
      <c r="C2" s="2369"/>
      <c r="D2" s="2369"/>
    </row>
    <row r="3" spans="1:12" ht="19.5" customHeight="1" x14ac:dyDescent="0.2">
      <c r="A3" s="2370" t="s">
        <v>1849</v>
      </c>
      <c r="B3" s="2370"/>
      <c r="C3" s="2370"/>
      <c r="D3" s="2370"/>
      <c r="E3" s="2378"/>
      <c r="F3" s="2378"/>
    </row>
    <row r="4" spans="1:12" s="1" customFormat="1" ht="12" customHeight="1" x14ac:dyDescent="0.25">
      <c r="A4" s="1659">
        <v>2020</v>
      </c>
      <c r="B4" s="1957"/>
      <c r="C4" s="1946"/>
      <c r="D4" s="1946"/>
      <c r="F4" s="1945" t="s">
        <v>1789</v>
      </c>
    </row>
    <row r="5" spans="1:12" s="1" customFormat="1" ht="11.1" customHeight="1" x14ac:dyDescent="0.25">
      <c r="A5" s="2016" t="s">
        <v>1775</v>
      </c>
      <c r="B5" s="2319" t="s">
        <v>0</v>
      </c>
      <c r="C5" s="2319" t="s">
        <v>1828</v>
      </c>
      <c r="D5" s="2320"/>
      <c r="E5" s="2320"/>
      <c r="F5" s="2319" t="s">
        <v>1803</v>
      </c>
    </row>
    <row r="6" spans="1:12" s="1" customFormat="1" ht="11.1" customHeight="1" x14ac:dyDescent="0.25">
      <c r="A6" s="2018"/>
      <c r="B6" s="2320"/>
      <c r="C6" s="2320"/>
      <c r="D6" s="2320"/>
      <c r="E6" s="2320"/>
      <c r="F6" s="2319"/>
    </row>
    <row r="7" spans="1:12" s="1" customFormat="1" ht="7.5" customHeight="1" x14ac:dyDescent="0.25">
      <c r="A7" s="2018"/>
      <c r="B7" s="2320"/>
      <c r="C7" s="2319" t="s">
        <v>0</v>
      </c>
      <c r="D7" s="2319" t="s">
        <v>1802</v>
      </c>
      <c r="E7" s="2319" t="s">
        <v>1826</v>
      </c>
      <c r="F7" s="2319"/>
    </row>
    <row r="8" spans="1:12" s="1" customFormat="1" ht="17.25" customHeight="1" x14ac:dyDescent="0.25">
      <c r="A8" s="2005" t="s">
        <v>752</v>
      </c>
      <c r="B8" s="2320"/>
      <c r="C8" s="2320"/>
      <c r="D8" s="2319"/>
      <c r="E8" s="2319"/>
      <c r="F8" s="2319"/>
      <c r="G8" s="1970"/>
      <c r="H8" s="1970"/>
      <c r="I8" s="1970"/>
      <c r="J8" s="1970"/>
      <c r="K8" s="1970"/>
      <c r="L8" s="1970"/>
    </row>
    <row r="9" spans="1:12" s="1784" customFormat="1" ht="21" customHeight="1" x14ac:dyDescent="0.25">
      <c r="A9" s="892" t="s">
        <v>390</v>
      </c>
      <c r="B9" s="1977">
        <f>SUM(B10:B12)</f>
        <v>7503.4040000000005</v>
      </c>
      <c r="C9" s="1977">
        <f>SUM(C10:C12)</f>
        <v>7283.9140000000007</v>
      </c>
      <c r="D9" s="1977">
        <f>SUM(D10:D12)</f>
        <v>1876.366</v>
      </c>
      <c r="E9" s="1977">
        <f>SUM(E10:E12)</f>
        <v>5407.5480000000007</v>
      </c>
      <c r="F9" s="1977">
        <f>SUM(F10:F12)</f>
        <v>219.48999999999998</v>
      </c>
      <c r="G9" s="1941"/>
      <c r="H9" s="1941"/>
      <c r="I9" s="1941"/>
      <c r="J9" s="1941"/>
      <c r="K9" s="1941"/>
      <c r="L9" s="1941"/>
    </row>
    <row r="10" spans="1:12" s="8" customFormat="1" ht="12" customHeight="1" x14ac:dyDescent="0.25">
      <c r="A10" s="1971" t="s">
        <v>1848</v>
      </c>
      <c r="B10" s="1975">
        <f>C10+F10</f>
        <v>2273.5809999999997</v>
      </c>
      <c r="C10" s="1975">
        <f>D10+E10</f>
        <v>2059.7779999999998</v>
      </c>
      <c r="D10" s="1975">
        <v>312.30500000000001</v>
      </c>
      <c r="E10" s="1975">
        <v>1747.473</v>
      </c>
      <c r="F10" s="1975">
        <v>213.803</v>
      </c>
    </row>
    <row r="11" spans="1:12" s="8" customFormat="1" ht="23.25" customHeight="1" x14ac:dyDescent="0.25">
      <c r="A11" s="1973" t="s">
        <v>1847</v>
      </c>
      <c r="B11" s="1977">
        <f>C11+F11</f>
        <v>4044.027</v>
      </c>
      <c r="C11" s="1977">
        <f>D11+E11</f>
        <v>4042.6959999999999</v>
      </c>
      <c r="D11" s="1977">
        <v>1341.203</v>
      </c>
      <c r="E11" s="1977">
        <v>2701.4929999999999</v>
      </c>
      <c r="F11" s="1977">
        <v>1.331</v>
      </c>
      <c r="G11" s="1948"/>
    </row>
    <row r="12" spans="1:12" s="8" customFormat="1" ht="12" customHeight="1" x14ac:dyDescent="0.25">
      <c r="A12" s="1971" t="s">
        <v>1846</v>
      </c>
      <c r="B12" s="1975">
        <f>C12+F12</f>
        <v>1185.796</v>
      </c>
      <c r="C12" s="1975">
        <f>D12+E12</f>
        <v>1181.44</v>
      </c>
      <c r="D12" s="1975">
        <v>222.858</v>
      </c>
      <c r="E12" s="1975">
        <v>958.58199999999999</v>
      </c>
      <c r="F12" s="1975">
        <v>4.3559999999999999</v>
      </c>
      <c r="G12" s="1948"/>
    </row>
    <row r="13" spans="1:12" s="1784" customFormat="1" ht="21" customHeight="1" x14ac:dyDescent="0.25">
      <c r="A13" s="1951" t="s">
        <v>389</v>
      </c>
      <c r="B13" s="1977">
        <f>SUM(B14:B16)</f>
        <v>7205.2809999999999</v>
      </c>
      <c r="C13" s="1977">
        <f>SUM(C14:C16)</f>
        <v>6986.6790000000001</v>
      </c>
      <c r="D13" s="1977">
        <f>SUM(D14:D16)</f>
        <v>1788.644</v>
      </c>
      <c r="E13" s="1977">
        <f>SUM(E14:E16)</f>
        <v>5198.0349999999999</v>
      </c>
      <c r="F13" s="1977">
        <f>SUM(F14:F16)</f>
        <v>218.60199999999998</v>
      </c>
      <c r="G13" s="1948"/>
      <c r="H13" s="1948"/>
      <c r="I13" s="1962"/>
    </row>
    <row r="14" spans="1:12" s="8" customFormat="1" ht="12" customHeight="1" x14ac:dyDescent="0.25">
      <c r="A14" s="1882" t="s">
        <v>1848</v>
      </c>
      <c r="B14" s="1975">
        <f>C14+F14</f>
        <v>2133.5969999999998</v>
      </c>
      <c r="C14" s="1975">
        <f>D14+E14</f>
        <v>1920.6819999999998</v>
      </c>
      <c r="D14" s="1974">
        <v>277.21600000000001</v>
      </c>
      <c r="E14" s="1974">
        <v>1643.4659999999999</v>
      </c>
      <c r="F14" s="1974">
        <v>212.91499999999999</v>
      </c>
      <c r="G14" s="1948"/>
      <c r="H14" s="1948"/>
      <c r="I14" s="1962"/>
    </row>
    <row r="15" spans="1:12" s="8" customFormat="1" ht="23.25" customHeight="1" x14ac:dyDescent="0.25">
      <c r="A15" s="1963" t="s">
        <v>1847</v>
      </c>
      <c r="B15" s="1977">
        <f>C15+F15</f>
        <v>3919.6260000000002</v>
      </c>
      <c r="C15" s="1977">
        <f>D15+E15</f>
        <v>3918.2950000000001</v>
      </c>
      <c r="D15" s="1976">
        <v>1297.3420000000001</v>
      </c>
      <c r="E15" s="1976">
        <v>2620.953</v>
      </c>
      <c r="F15" s="1976">
        <v>1.331</v>
      </c>
      <c r="G15" s="1948"/>
      <c r="H15" s="1948"/>
      <c r="I15" s="1962"/>
    </row>
    <row r="16" spans="1:12" s="8" customFormat="1" ht="12" customHeight="1" x14ac:dyDescent="0.25">
      <c r="A16" s="1882" t="s">
        <v>1846</v>
      </c>
      <c r="B16" s="1975">
        <f>C16+F16</f>
        <v>1152.058</v>
      </c>
      <c r="C16" s="1975">
        <f>D16+E16</f>
        <v>1147.702</v>
      </c>
      <c r="D16" s="1974">
        <v>214.08600000000001</v>
      </c>
      <c r="E16" s="1974">
        <v>933.61599999999999</v>
      </c>
      <c r="F16" s="1974">
        <v>4.3559999999999999</v>
      </c>
      <c r="G16" s="1948"/>
      <c r="H16" s="1948"/>
      <c r="I16" s="1962"/>
    </row>
    <row r="17" spans="1:9" s="1784" customFormat="1" ht="21" customHeight="1" x14ac:dyDescent="0.25">
      <c r="A17" s="1951" t="s">
        <v>637</v>
      </c>
      <c r="B17" s="1977">
        <f>SUM(B18:B20)</f>
        <v>1890.8090000000002</v>
      </c>
      <c r="C17" s="1977">
        <f>SUM(C18:C20)</f>
        <v>1860.723</v>
      </c>
      <c r="D17" s="1977">
        <f>SUM(D18:D20)</f>
        <v>130.77000000000001</v>
      </c>
      <c r="E17" s="1977">
        <f>SUM(E18:E20)</f>
        <v>1729.953</v>
      </c>
      <c r="F17" s="1977">
        <f>SUM(F18:F20)</f>
        <v>30.085999999999999</v>
      </c>
      <c r="G17" s="1948"/>
      <c r="H17" s="1948"/>
      <c r="I17" s="1962"/>
    </row>
    <row r="18" spans="1:9" s="1" customFormat="1" ht="12" customHeight="1" x14ac:dyDescent="0.25">
      <c r="A18" s="1882" t="s">
        <v>1848</v>
      </c>
      <c r="B18" s="1975">
        <f>C18+F18</f>
        <v>685.57900000000006</v>
      </c>
      <c r="C18" s="1975">
        <f>D18+E18</f>
        <v>655.49300000000005</v>
      </c>
      <c r="D18" s="1974">
        <v>0</v>
      </c>
      <c r="E18" s="1974">
        <v>655.49300000000005</v>
      </c>
      <c r="F18" s="1974">
        <v>30.085999999999999</v>
      </c>
      <c r="G18" s="1948"/>
      <c r="H18" s="1948"/>
      <c r="I18" s="1962"/>
    </row>
    <row r="19" spans="1:9" s="1" customFormat="1" ht="23.25" customHeight="1" x14ac:dyDescent="0.25">
      <c r="A19" s="1963" t="s">
        <v>1847</v>
      </c>
      <c r="B19" s="1977">
        <f>C19+F19</f>
        <v>698.07200000000012</v>
      </c>
      <c r="C19" s="1977">
        <f>D19+E19</f>
        <v>698.07200000000012</v>
      </c>
      <c r="D19" s="1976">
        <v>69.108000000000004</v>
      </c>
      <c r="E19" s="1976">
        <v>628.96400000000006</v>
      </c>
      <c r="F19" s="1976">
        <v>0</v>
      </c>
      <c r="G19" s="1948"/>
      <c r="H19" s="1948"/>
      <c r="I19" s="1962"/>
    </row>
    <row r="20" spans="1:9" s="1" customFormat="1" ht="12" customHeight="1" x14ac:dyDescent="0.25">
      <c r="A20" s="1882" t="s">
        <v>1846</v>
      </c>
      <c r="B20" s="1975">
        <f>C20+F20</f>
        <v>507.15799999999996</v>
      </c>
      <c r="C20" s="1975">
        <f>D20+E20</f>
        <v>507.15799999999996</v>
      </c>
      <c r="D20" s="1974">
        <v>61.661999999999999</v>
      </c>
      <c r="E20" s="1974">
        <v>445.49599999999998</v>
      </c>
      <c r="F20" s="1974">
        <v>0</v>
      </c>
      <c r="G20" s="1948"/>
      <c r="H20" s="1948"/>
      <c r="I20" s="1962"/>
    </row>
    <row r="21" spans="1:9" s="1784" customFormat="1" ht="21" customHeight="1" x14ac:dyDescent="0.25">
      <c r="A21" s="1951" t="s">
        <v>1718</v>
      </c>
      <c r="B21" s="1977">
        <f>SUM(B22:B24)</f>
        <v>1943.2470000000001</v>
      </c>
      <c r="C21" s="1977">
        <f>SUM(C22:C24)</f>
        <v>1857.8579999999999</v>
      </c>
      <c r="D21" s="1977">
        <f>SUM(D22:D24)</f>
        <v>594.88599999999997</v>
      </c>
      <c r="E21" s="1977">
        <f>SUM(E22:E24)</f>
        <v>1262.972</v>
      </c>
      <c r="F21" s="1977">
        <f>SUM(F22:F24)</f>
        <v>85.388999999999996</v>
      </c>
      <c r="G21" s="1948"/>
      <c r="H21" s="1948"/>
      <c r="I21" s="1962"/>
    </row>
    <row r="22" spans="1:9" s="1" customFormat="1" ht="12" customHeight="1" x14ac:dyDescent="0.25">
      <c r="A22" s="1882" t="s">
        <v>1848</v>
      </c>
      <c r="B22" s="1975">
        <f>C22+F22</f>
        <v>673.03399999999999</v>
      </c>
      <c r="C22" s="1975">
        <f>D22+E22</f>
        <v>587.64499999999998</v>
      </c>
      <c r="D22" s="1974">
        <v>116.991</v>
      </c>
      <c r="E22" s="1974">
        <v>470.654</v>
      </c>
      <c r="F22" s="1974">
        <v>85.388999999999996</v>
      </c>
      <c r="G22" s="1948"/>
      <c r="H22" s="1948"/>
      <c r="I22" s="1962"/>
    </row>
    <row r="23" spans="1:9" s="1" customFormat="1" ht="23.25" customHeight="1" x14ac:dyDescent="0.25">
      <c r="A23" s="1963" t="s">
        <v>1847</v>
      </c>
      <c r="B23" s="1977">
        <f>C23+F23</f>
        <v>860.55099999999993</v>
      </c>
      <c r="C23" s="1977">
        <f>D23+E23</f>
        <v>860.55099999999993</v>
      </c>
      <c r="D23" s="1976">
        <v>330.76299999999998</v>
      </c>
      <c r="E23" s="1976">
        <v>529.78800000000001</v>
      </c>
      <c r="F23" s="1982">
        <v>0</v>
      </c>
      <c r="G23" s="1948"/>
      <c r="H23" s="1948"/>
      <c r="I23" s="1962"/>
    </row>
    <row r="24" spans="1:9" s="1" customFormat="1" ht="12" customHeight="1" x14ac:dyDescent="0.25">
      <c r="A24" s="1882" t="s">
        <v>1846</v>
      </c>
      <c r="B24" s="1975">
        <f>C24+F24</f>
        <v>409.66199999999998</v>
      </c>
      <c r="C24" s="1975">
        <f>D24+E24</f>
        <v>409.66199999999998</v>
      </c>
      <c r="D24" s="1974">
        <v>147.13200000000001</v>
      </c>
      <c r="E24" s="1974">
        <v>262.52999999999997</v>
      </c>
      <c r="F24" s="1984">
        <v>0</v>
      </c>
      <c r="G24" s="1948"/>
      <c r="H24" s="1948"/>
      <c r="I24" s="1962"/>
    </row>
    <row r="25" spans="1:9" s="1784" customFormat="1" ht="21" customHeight="1" x14ac:dyDescent="0.25">
      <c r="A25" s="1951" t="s">
        <v>1709</v>
      </c>
      <c r="B25" s="1977">
        <f>SUM(B26:B28)</f>
        <v>1935.0630000000001</v>
      </c>
      <c r="C25" s="1977">
        <f>SUM(C26:C28)</f>
        <v>1847.0930000000001</v>
      </c>
      <c r="D25" s="1977">
        <f>SUM(D26:D28)</f>
        <v>597.57500000000005</v>
      </c>
      <c r="E25" s="1977">
        <f>SUM(E26:E28)</f>
        <v>1249.5179999999998</v>
      </c>
      <c r="F25" s="1977">
        <f>SUM(F26:F28)</f>
        <v>87.97</v>
      </c>
      <c r="G25" s="1948"/>
      <c r="H25" s="1948"/>
      <c r="I25" s="1962"/>
    </row>
    <row r="26" spans="1:9" s="1" customFormat="1" ht="12" customHeight="1" x14ac:dyDescent="0.25">
      <c r="A26" s="1882" t="s">
        <v>1848</v>
      </c>
      <c r="B26" s="1975">
        <f>C26+F26</f>
        <v>431.08900000000006</v>
      </c>
      <c r="C26" s="1975">
        <f>D26+E26</f>
        <v>347.47500000000002</v>
      </c>
      <c r="D26" s="1974">
        <v>120.999</v>
      </c>
      <c r="E26" s="1974">
        <v>226.476</v>
      </c>
      <c r="F26" s="1974">
        <v>83.614000000000004</v>
      </c>
      <c r="G26" s="1948"/>
      <c r="H26" s="1948"/>
      <c r="I26" s="1962"/>
    </row>
    <row r="27" spans="1:9" s="1" customFormat="1" ht="23.25" customHeight="1" x14ac:dyDescent="0.25">
      <c r="A27" s="1963" t="s">
        <v>1847</v>
      </c>
      <c r="B27" s="1977">
        <f>C27+F27</f>
        <v>1337.635</v>
      </c>
      <c r="C27" s="1977">
        <f>D27+E27</f>
        <v>1337.635</v>
      </c>
      <c r="D27" s="1976">
        <v>476.57600000000002</v>
      </c>
      <c r="E27" s="1976">
        <v>861.05899999999997</v>
      </c>
      <c r="F27" s="1983">
        <v>0</v>
      </c>
      <c r="G27" s="1948"/>
      <c r="H27" s="1948"/>
      <c r="I27" s="1962"/>
    </row>
    <row r="28" spans="1:9" s="1" customFormat="1" ht="12" customHeight="1" x14ac:dyDescent="0.25">
      <c r="A28" s="1882" t="s">
        <v>1846</v>
      </c>
      <c r="B28" s="1975">
        <f>C28+F28</f>
        <v>166.339</v>
      </c>
      <c r="C28" s="1975">
        <f>D28+E28</f>
        <v>161.983</v>
      </c>
      <c r="D28" s="1974">
        <v>0</v>
      </c>
      <c r="E28" s="1974">
        <v>161.983</v>
      </c>
      <c r="F28" s="1974">
        <v>4.3559999999999999</v>
      </c>
      <c r="G28" s="1948"/>
      <c r="H28" s="1948"/>
      <c r="I28" s="1962"/>
    </row>
    <row r="29" spans="1:9" s="24" customFormat="1" ht="21" customHeight="1" x14ac:dyDescent="0.25">
      <c r="A29" s="892" t="s">
        <v>634</v>
      </c>
      <c r="B29" s="1977">
        <f>SUM(B30:B32)</f>
        <v>884.64199999999994</v>
      </c>
      <c r="C29" s="1977">
        <f>SUM(C30:C32)</f>
        <v>869.4849999999999</v>
      </c>
      <c r="D29" s="1977">
        <f>SUM(D30:D32)</f>
        <v>404.39899999999994</v>
      </c>
      <c r="E29" s="1977">
        <f>SUM(E30:E32)</f>
        <v>465.08600000000001</v>
      </c>
      <c r="F29" s="1977">
        <f>SUM(F30:F32)</f>
        <v>15.157</v>
      </c>
      <c r="G29" s="1948"/>
      <c r="H29" s="1948"/>
      <c r="I29" s="1962"/>
    </row>
    <row r="30" spans="1:9" s="1" customFormat="1" ht="12" customHeight="1" x14ac:dyDescent="0.25">
      <c r="A30" s="1882" t="s">
        <v>1848</v>
      </c>
      <c r="B30" s="1975">
        <f>C30+F30</f>
        <v>196.34799999999998</v>
      </c>
      <c r="C30" s="1975">
        <f>D30+E30</f>
        <v>182.52199999999999</v>
      </c>
      <c r="D30" s="1974">
        <v>39.225999999999999</v>
      </c>
      <c r="E30" s="1974">
        <v>143.29599999999999</v>
      </c>
      <c r="F30" s="1974">
        <v>13.826000000000001</v>
      </c>
      <c r="G30" s="1948"/>
      <c r="H30" s="1948"/>
      <c r="I30" s="1962"/>
    </row>
    <row r="31" spans="1:9" s="1" customFormat="1" ht="23.25" customHeight="1" x14ac:dyDescent="0.25">
      <c r="A31" s="1963" t="s">
        <v>1847</v>
      </c>
      <c r="B31" s="1977">
        <f>C31+F31</f>
        <v>624.87</v>
      </c>
      <c r="C31" s="1977">
        <f>D31+E31</f>
        <v>623.53899999999999</v>
      </c>
      <c r="D31" s="1976">
        <v>359.88099999999997</v>
      </c>
      <c r="E31" s="1976">
        <v>263.65800000000002</v>
      </c>
      <c r="F31" s="1982">
        <v>1.331</v>
      </c>
      <c r="G31" s="1948"/>
      <c r="H31" s="1948"/>
      <c r="I31" s="1962"/>
    </row>
    <row r="32" spans="1:9" s="1" customFormat="1" ht="12" customHeight="1" x14ac:dyDescent="0.25">
      <c r="A32" s="1882" t="s">
        <v>1846</v>
      </c>
      <c r="B32" s="1975">
        <f>C32+F32</f>
        <v>63.423999999999999</v>
      </c>
      <c r="C32" s="1975">
        <f>D32+E32</f>
        <v>63.423999999999999</v>
      </c>
      <c r="D32" s="1974">
        <v>5.2919999999999998</v>
      </c>
      <c r="E32" s="1974">
        <v>58.131999999999998</v>
      </c>
      <c r="F32" s="1974">
        <v>0</v>
      </c>
      <c r="G32" s="1948"/>
      <c r="H32" s="1948"/>
      <c r="I32" s="1962"/>
    </row>
    <row r="33" spans="1:9" s="24" customFormat="1" ht="21" customHeight="1" x14ac:dyDescent="0.25">
      <c r="A33" s="1951" t="s">
        <v>633</v>
      </c>
      <c r="B33" s="1977">
        <f>SUM(B34:B36)</f>
        <v>551.52</v>
      </c>
      <c r="C33" s="1977">
        <f>SUM(C34:C36)</f>
        <v>551.52</v>
      </c>
      <c r="D33" s="1977">
        <f>SUM(D34:D36)</f>
        <v>61.014000000000003</v>
      </c>
      <c r="E33" s="1977">
        <f>SUM(E34:E36)</f>
        <v>490.50599999999997</v>
      </c>
      <c r="F33" s="1977">
        <f>SUM(F34:F36)</f>
        <v>0</v>
      </c>
      <c r="G33" s="1948"/>
      <c r="H33" s="1948"/>
      <c r="I33" s="1962"/>
    </row>
    <row r="34" spans="1:9" s="1" customFormat="1" ht="12" customHeight="1" x14ac:dyDescent="0.25">
      <c r="A34" s="1882" t="s">
        <v>1848</v>
      </c>
      <c r="B34" s="1975">
        <f>C34+F34</f>
        <v>147.547</v>
      </c>
      <c r="C34" s="1975">
        <f>D34+E34</f>
        <v>147.547</v>
      </c>
      <c r="D34" s="1974">
        <v>0</v>
      </c>
      <c r="E34" s="1974">
        <v>147.547</v>
      </c>
      <c r="F34" s="1974">
        <v>0</v>
      </c>
      <c r="G34" s="1948"/>
      <c r="H34" s="1948"/>
      <c r="I34" s="1962"/>
    </row>
    <row r="35" spans="1:9" s="1" customFormat="1" ht="23.25" customHeight="1" x14ac:dyDescent="0.25">
      <c r="A35" s="1963" t="s">
        <v>1847</v>
      </c>
      <c r="B35" s="1977">
        <f>C35+F35</f>
        <v>398.49799999999999</v>
      </c>
      <c r="C35" s="1977">
        <f>D35+E35</f>
        <v>398.49799999999999</v>
      </c>
      <c r="D35" s="1976">
        <v>61.014000000000003</v>
      </c>
      <c r="E35" s="1976">
        <v>337.48399999999998</v>
      </c>
      <c r="F35" s="1976">
        <v>0</v>
      </c>
      <c r="G35" s="1948"/>
      <c r="H35" s="1948"/>
      <c r="I35" s="1962"/>
    </row>
    <row r="36" spans="1:9" s="1" customFormat="1" ht="12" customHeight="1" x14ac:dyDescent="0.25">
      <c r="A36" s="1882" t="s">
        <v>1846</v>
      </c>
      <c r="B36" s="1975">
        <f>C36+F36</f>
        <v>5.4749999999999996</v>
      </c>
      <c r="C36" s="1975">
        <f>D36+E36</f>
        <v>5.4749999999999996</v>
      </c>
      <c r="D36" s="1974">
        <v>0</v>
      </c>
      <c r="E36" s="1974">
        <v>5.4749999999999996</v>
      </c>
      <c r="F36" s="1974">
        <v>0</v>
      </c>
      <c r="G36" s="1948"/>
      <c r="H36" s="1948"/>
      <c r="I36" s="1962"/>
    </row>
    <row r="37" spans="1:9" s="24" customFormat="1" ht="21" customHeight="1" x14ac:dyDescent="0.25">
      <c r="A37" s="1951" t="s">
        <v>1840</v>
      </c>
      <c r="B37" s="1977">
        <f>SUM(B38:B40)</f>
        <v>233.608</v>
      </c>
      <c r="C37" s="1977">
        <f>SUM(C38:C40)</f>
        <v>232.72</v>
      </c>
      <c r="D37" s="1977">
        <f>SUM(D38:D40)</f>
        <v>87.721999999999994</v>
      </c>
      <c r="E37" s="1977">
        <f>SUM(E38:E40)</f>
        <v>144.99800000000002</v>
      </c>
      <c r="F37" s="1981">
        <f>SUM(F38:F40)</f>
        <v>0.88800000000000001</v>
      </c>
      <c r="G37" s="1948"/>
      <c r="H37" s="1948"/>
      <c r="I37" s="1962"/>
    </row>
    <row r="38" spans="1:9" s="1" customFormat="1" ht="12" customHeight="1" x14ac:dyDescent="0.25">
      <c r="A38" s="1882" t="s">
        <v>1848</v>
      </c>
      <c r="B38" s="1975">
        <f>C38+F38</f>
        <v>104.63200000000001</v>
      </c>
      <c r="C38" s="1975">
        <f>D38+E38</f>
        <v>103.744</v>
      </c>
      <c r="D38" s="1975">
        <v>35.088999999999999</v>
      </c>
      <c r="E38" s="1975">
        <v>68.655000000000001</v>
      </c>
      <c r="F38" s="1980">
        <v>0.88800000000000001</v>
      </c>
      <c r="G38" s="1948"/>
      <c r="H38" s="1948"/>
      <c r="I38" s="1962"/>
    </row>
    <row r="39" spans="1:9" s="1" customFormat="1" ht="23.25" customHeight="1" x14ac:dyDescent="0.25">
      <c r="A39" s="1963" t="s">
        <v>1847</v>
      </c>
      <c r="B39" s="1977">
        <f>C39+F39</f>
        <v>106.023</v>
      </c>
      <c r="C39" s="1977">
        <f>D39+E39</f>
        <v>106.023</v>
      </c>
      <c r="D39" s="1977">
        <v>43.860999999999997</v>
      </c>
      <c r="E39" s="1977">
        <v>62.161999999999999</v>
      </c>
      <c r="F39" s="1976">
        <v>0</v>
      </c>
      <c r="G39" s="1948"/>
      <c r="H39" s="1948"/>
      <c r="I39" s="1962"/>
    </row>
    <row r="40" spans="1:9" s="1" customFormat="1" ht="12" customHeight="1" x14ac:dyDescent="0.25">
      <c r="A40" s="1882" t="s">
        <v>1846</v>
      </c>
      <c r="B40" s="1975">
        <f>C40+F40</f>
        <v>22.952999999999999</v>
      </c>
      <c r="C40" s="1975">
        <f>D40+E40</f>
        <v>22.952999999999999</v>
      </c>
      <c r="D40" s="1975">
        <v>8.7720000000000002</v>
      </c>
      <c r="E40" s="1975">
        <v>14.180999999999999</v>
      </c>
      <c r="F40" s="1979">
        <v>0</v>
      </c>
      <c r="G40" s="1948"/>
      <c r="H40" s="1948"/>
      <c r="I40" s="1962"/>
    </row>
    <row r="41" spans="1:9" s="1" customFormat="1" ht="21" customHeight="1" x14ac:dyDescent="0.25">
      <c r="A41" s="1951" t="s">
        <v>1839</v>
      </c>
      <c r="B41" s="1977">
        <f>SUM(B42:B44)</f>
        <v>64.515000000000001</v>
      </c>
      <c r="C41" s="1977">
        <f>SUM(C42:C44)</f>
        <v>64.515000000000001</v>
      </c>
      <c r="D41" s="1977">
        <f>SUM(D42:D44)</f>
        <v>0</v>
      </c>
      <c r="E41" s="1977">
        <f>SUM(E42:E44)</f>
        <v>64.515000000000001</v>
      </c>
      <c r="F41" s="1977">
        <f>SUM(F42:F44)</f>
        <v>0</v>
      </c>
      <c r="G41" s="1948"/>
      <c r="H41" s="1948"/>
      <c r="I41" s="1962"/>
    </row>
    <row r="42" spans="1:9" s="1" customFormat="1" ht="12" customHeight="1" x14ac:dyDescent="0.25">
      <c r="A42" s="1882" t="s">
        <v>1848</v>
      </c>
      <c r="B42" s="1975">
        <f>C42+F42</f>
        <v>35.351999999999997</v>
      </c>
      <c r="C42" s="1975">
        <f>D42+E42</f>
        <v>35.351999999999997</v>
      </c>
      <c r="D42" s="1975">
        <v>0</v>
      </c>
      <c r="E42" s="1975">
        <v>35.351999999999997</v>
      </c>
      <c r="F42" s="1974">
        <v>0</v>
      </c>
      <c r="G42" s="1948"/>
      <c r="H42" s="1948"/>
      <c r="I42" s="1962"/>
    </row>
    <row r="43" spans="1:9" s="1" customFormat="1" ht="23.25" customHeight="1" x14ac:dyDescent="0.25">
      <c r="A43" s="1978" t="s">
        <v>1847</v>
      </c>
      <c r="B43" s="1977">
        <f>C43+F43</f>
        <v>18.378</v>
      </c>
      <c r="C43" s="1977">
        <f>D43+E43</f>
        <v>18.378</v>
      </c>
      <c r="D43" s="1977">
        <v>0</v>
      </c>
      <c r="E43" s="1977">
        <v>18.378</v>
      </c>
      <c r="F43" s="1976">
        <v>0</v>
      </c>
      <c r="G43" s="1948"/>
      <c r="H43" s="1948"/>
      <c r="I43" s="1962"/>
    </row>
    <row r="44" spans="1:9" s="1" customFormat="1" ht="12" customHeight="1" x14ac:dyDescent="0.25">
      <c r="A44" s="1882" t="s">
        <v>1846</v>
      </c>
      <c r="B44" s="1975">
        <f>C44+F44</f>
        <v>10.785</v>
      </c>
      <c r="C44" s="1975">
        <f>D44+E44</f>
        <v>10.785</v>
      </c>
      <c r="D44" s="1975">
        <v>0</v>
      </c>
      <c r="E44" s="1975">
        <v>10.785</v>
      </c>
      <c r="F44" s="1974">
        <v>0</v>
      </c>
      <c r="G44" s="1948"/>
      <c r="H44" s="1948"/>
      <c r="I44" s="1962"/>
    </row>
    <row r="45" spans="1:9" s="1" customFormat="1" ht="3" customHeight="1" thickBot="1" x14ac:dyDescent="0.3">
      <c r="A45" s="1653"/>
      <c r="B45" s="1653"/>
      <c r="C45" s="1653"/>
      <c r="D45" s="1653"/>
      <c r="E45" s="1653"/>
      <c r="F45" s="1935"/>
      <c r="G45" s="1948"/>
      <c r="H45" s="1948"/>
      <c r="I45" s="1962"/>
    </row>
    <row r="46" spans="1:9" s="1" customFormat="1" ht="15.75" customHeight="1" thickTop="1" x14ac:dyDescent="0.25">
      <c r="A46" s="1648" t="s">
        <v>1800</v>
      </c>
      <c r="B46" s="1648"/>
      <c r="C46" s="1648"/>
      <c r="D46" s="1648"/>
      <c r="E46" s="888"/>
      <c r="F46" s="8"/>
    </row>
    <row r="47" spans="1:9" ht="14.25" customHeight="1" x14ac:dyDescent="0.25">
      <c r="A47" s="1929" t="s">
        <v>280</v>
      </c>
      <c r="B47" s="1870"/>
      <c r="C47" s="1870"/>
      <c r="D47" s="1870"/>
    </row>
    <row r="48" spans="1:9" ht="27.75" customHeight="1" x14ac:dyDescent="0.25">
      <c r="A48" s="2380" t="s">
        <v>1812</v>
      </c>
      <c r="B48" s="2380"/>
      <c r="C48" s="2380"/>
      <c r="D48" s="2380"/>
      <c r="E48" s="2380"/>
      <c r="F48" s="2380"/>
    </row>
    <row r="49" spans="1:4" x14ac:dyDescent="0.2">
      <c r="A49" s="1870"/>
      <c r="B49" s="1870"/>
      <c r="C49" s="1870"/>
      <c r="D49" s="1870"/>
    </row>
    <row r="50" spans="1:4" x14ac:dyDescent="0.2">
      <c r="A50" s="1870"/>
      <c r="B50" s="1870"/>
      <c r="C50" s="1870"/>
      <c r="D50" s="1870"/>
    </row>
    <row r="51" spans="1:4" x14ac:dyDescent="0.2">
      <c r="A51" s="1870"/>
      <c r="B51" s="1870"/>
      <c r="C51" s="1870"/>
      <c r="D51" s="1870"/>
    </row>
    <row r="52" spans="1:4" x14ac:dyDescent="0.2">
      <c r="A52" s="1870"/>
      <c r="B52" s="1870"/>
      <c r="C52" s="1870"/>
      <c r="D52" s="1870"/>
    </row>
  </sheetData>
  <mergeCells count="9">
    <mergeCell ref="A48:F48"/>
    <mergeCell ref="F5:F8"/>
    <mergeCell ref="A2:D2"/>
    <mergeCell ref="A3:F3"/>
    <mergeCell ref="B5:B8"/>
    <mergeCell ref="C5:E6"/>
    <mergeCell ref="C7:C8"/>
    <mergeCell ref="D7:D8"/>
    <mergeCell ref="E7:E8"/>
  </mergeCells>
  <hyperlinks>
    <hyperlink ref="A48" r:id="rId1" xr:uid="{41C04CC9-D4FE-4352-A80C-6769D04A6B22}"/>
    <hyperlink ref="A1" location="Índice!A1" display="Voltar ao índice" xr:uid="{8A8FF6CF-5AFE-400F-963C-534D4561EBC4}"/>
  </hyperlinks>
  <pageMargins left="0.78740157480314965" right="0.78740157480314965" top="1.1811023622047245" bottom="0.78740157480314965" header="0" footer="0"/>
  <pageSetup paperSize="9" scale="93" orientation="portrait" horizontalDpi="300" verticalDpi="300" r:id="rId2"/>
  <headerFooter alignWithMargins="0"/>
  <drawing r:id="rId3"/>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642924-8180-4ADE-9CCF-CD65BC098064}">
  <dimension ref="A1:N936"/>
  <sheetViews>
    <sheetView showGridLines="0" topLeftCell="A4" zoomScaleNormal="100" workbookViewId="0">
      <selection activeCell="A2" sqref="A2:D2"/>
    </sheetView>
  </sheetViews>
  <sheetFormatPr defaultRowHeight="9" x14ac:dyDescent="0.15"/>
  <cols>
    <col min="1" max="1" width="28.140625" style="1862" customWidth="1"/>
    <col min="2" max="2" width="9.140625" style="1886" customWidth="1"/>
    <col min="3" max="3" width="9.42578125" style="1862" customWidth="1"/>
    <col min="4" max="4" width="10.42578125" style="1862" customWidth="1"/>
    <col min="5" max="5" width="9.28515625" style="1862" customWidth="1"/>
    <col min="6" max="6" width="10.5703125" style="1862" customWidth="1"/>
    <col min="7" max="255" width="9.140625" style="1862"/>
    <col min="256" max="256" width="32.7109375" style="1862" customWidth="1"/>
    <col min="257" max="257" width="11.5703125" style="1862" customWidth="1"/>
    <col min="258" max="258" width="12.5703125" style="1862" customWidth="1"/>
    <col min="259" max="259" width="10.42578125" style="1862" customWidth="1"/>
    <col min="260" max="260" width="9.85546875" style="1862" customWidth="1"/>
    <col min="261" max="262" width="10.5703125" style="1862" customWidth="1"/>
    <col min="263" max="511" width="9.140625" style="1862"/>
    <col min="512" max="512" width="32.7109375" style="1862" customWidth="1"/>
    <col min="513" max="513" width="11.5703125" style="1862" customWidth="1"/>
    <col min="514" max="514" width="12.5703125" style="1862" customWidth="1"/>
    <col min="515" max="515" width="10.42578125" style="1862" customWidth="1"/>
    <col min="516" max="516" width="9.85546875" style="1862" customWidth="1"/>
    <col min="517" max="518" width="10.5703125" style="1862" customWidth="1"/>
    <col min="519" max="767" width="9.140625" style="1862"/>
    <col min="768" max="768" width="32.7109375" style="1862" customWidth="1"/>
    <col min="769" max="769" width="11.5703125" style="1862" customWidth="1"/>
    <col min="770" max="770" width="12.5703125" style="1862" customWidth="1"/>
    <col min="771" max="771" width="10.42578125" style="1862" customWidth="1"/>
    <col min="772" max="772" width="9.85546875" style="1862" customWidth="1"/>
    <col min="773" max="774" width="10.5703125" style="1862" customWidth="1"/>
    <col min="775" max="1023" width="9.140625" style="1862"/>
    <col min="1024" max="1024" width="32.7109375" style="1862" customWidth="1"/>
    <col min="1025" max="1025" width="11.5703125" style="1862" customWidth="1"/>
    <col min="1026" max="1026" width="12.5703125" style="1862" customWidth="1"/>
    <col min="1027" max="1027" width="10.42578125" style="1862" customWidth="1"/>
    <col min="1028" max="1028" width="9.85546875" style="1862" customWidth="1"/>
    <col min="1029" max="1030" width="10.5703125" style="1862" customWidth="1"/>
    <col min="1031" max="1279" width="9.140625" style="1862"/>
    <col min="1280" max="1280" width="32.7109375" style="1862" customWidth="1"/>
    <col min="1281" max="1281" width="11.5703125" style="1862" customWidth="1"/>
    <col min="1282" max="1282" width="12.5703125" style="1862" customWidth="1"/>
    <col min="1283" max="1283" width="10.42578125" style="1862" customWidth="1"/>
    <col min="1284" max="1284" width="9.85546875" style="1862" customWidth="1"/>
    <col min="1285" max="1286" width="10.5703125" style="1862" customWidth="1"/>
    <col min="1287" max="1535" width="9.140625" style="1862"/>
    <col min="1536" max="1536" width="32.7109375" style="1862" customWidth="1"/>
    <col min="1537" max="1537" width="11.5703125" style="1862" customWidth="1"/>
    <col min="1538" max="1538" width="12.5703125" style="1862" customWidth="1"/>
    <col min="1539" max="1539" width="10.42578125" style="1862" customWidth="1"/>
    <col min="1540" max="1540" width="9.85546875" style="1862" customWidth="1"/>
    <col min="1541" max="1542" width="10.5703125" style="1862" customWidth="1"/>
    <col min="1543" max="1791" width="9.140625" style="1862"/>
    <col min="1792" max="1792" width="32.7109375" style="1862" customWidth="1"/>
    <col min="1793" max="1793" width="11.5703125" style="1862" customWidth="1"/>
    <col min="1794" max="1794" width="12.5703125" style="1862" customWidth="1"/>
    <col min="1795" max="1795" width="10.42578125" style="1862" customWidth="1"/>
    <col min="1796" max="1796" width="9.85546875" style="1862" customWidth="1"/>
    <col min="1797" max="1798" width="10.5703125" style="1862" customWidth="1"/>
    <col min="1799" max="2047" width="9.140625" style="1862"/>
    <col min="2048" max="2048" width="32.7109375" style="1862" customWidth="1"/>
    <col min="2049" max="2049" width="11.5703125" style="1862" customWidth="1"/>
    <col min="2050" max="2050" width="12.5703125" style="1862" customWidth="1"/>
    <col min="2051" max="2051" width="10.42578125" style="1862" customWidth="1"/>
    <col min="2052" max="2052" width="9.85546875" style="1862" customWidth="1"/>
    <col min="2053" max="2054" width="10.5703125" style="1862" customWidth="1"/>
    <col min="2055" max="2303" width="9.140625" style="1862"/>
    <col min="2304" max="2304" width="32.7109375" style="1862" customWidth="1"/>
    <col min="2305" max="2305" width="11.5703125" style="1862" customWidth="1"/>
    <col min="2306" max="2306" width="12.5703125" style="1862" customWidth="1"/>
    <col min="2307" max="2307" width="10.42578125" style="1862" customWidth="1"/>
    <col min="2308" max="2308" width="9.85546875" style="1862" customWidth="1"/>
    <col min="2309" max="2310" width="10.5703125" style="1862" customWidth="1"/>
    <col min="2311" max="2559" width="9.140625" style="1862"/>
    <col min="2560" max="2560" width="32.7109375" style="1862" customWidth="1"/>
    <col min="2561" max="2561" width="11.5703125" style="1862" customWidth="1"/>
    <col min="2562" max="2562" width="12.5703125" style="1862" customWidth="1"/>
    <col min="2563" max="2563" width="10.42578125" style="1862" customWidth="1"/>
    <col min="2564" max="2564" width="9.85546875" style="1862" customWidth="1"/>
    <col min="2565" max="2566" width="10.5703125" style="1862" customWidth="1"/>
    <col min="2567" max="2815" width="9.140625" style="1862"/>
    <col min="2816" max="2816" width="32.7109375" style="1862" customWidth="1"/>
    <col min="2817" max="2817" width="11.5703125" style="1862" customWidth="1"/>
    <col min="2818" max="2818" width="12.5703125" style="1862" customWidth="1"/>
    <col min="2819" max="2819" width="10.42578125" style="1862" customWidth="1"/>
    <col min="2820" max="2820" width="9.85546875" style="1862" customWidth="1"/>
    <col min="2821" max="2822" width="10.5703125" style="1862" customWidth="1"/>
    <col min="2823" max="3071" width="9.140625" style="1862"/>
    <col min="3072" max="3072" width="32.7109375" style="1862" customWidth="1"/>
    <col min="3073" max="3073" width="11.5703125" style="1862" customWidth="1"/>
    <col min="3074" max="3074" width="12.5703125" style="1862" customWidth="1"/>
    <col min="3075" max="3075" width="10.42578125" style="1862" customWidth="1"/>
    <col min="3076" max="3076" width="9.85546875" style="1862" customWidth="1"/>
    <col min="3077" max="3078" width="10.5703125" style="1862" customWidth="1"/>
    <col min="3079" max="3327" width="9.140625" style="1862"/>
    <col min="3328" max="3328" width="32.7109375" style="1862" customWidth="1"/>
    <col min="3329" max="3329" width="11.5703125" style="1862" customWidth="1"/>
    <col min="3330" max="3330" width="12.5703125" style="1862" customWidth="1"/>
    <col min="3331" max="3331" width="10.42578125" style="1862" customWidth="1"/>
    <col min="3332" max="3332" width="9.85546875" style="1862" customWidth="1"/>
    <col min="3333" max="3334" width="10.5703125" style="1862" customWidth="1"/>
    <col min="3335" max="3583" width="9.140625" style="1862"/>
    <col min="3584" max="3584" width="32.7109375" style="1862" customWidth="1"/>
    <col min="3585" max="3585" width="11.5703125" style="1862" customWidth="1"/>
    <col min="3586" max="3586" width="12.5703125" style="1862" customWidth="1"/>
    <col min="3587" max="3587" width="10.42578125" style="1862" customWidth="1"/>
    <col min="3588" max="3588" width="9.85546875" style="1862" customWidth="1"/>
    <col min="3589" max="3590" width="10.5703125" style="1862" customWidth="1"/>
    <col min="3591" max="3839" width="9.140625" style="1862"/>
    <col min="3840" max="3840" width="32.7109375" style="1862" customWidth="1"/>
    <col min="3841" max="3841" width="11.5703125" style="1862" customWidth="1"/>
    <col min="3842" max="3842" width="12.5703125" style="1862" customWidth="1"/>
    <col min="3843" max="3843" width="10.42578125" style="1862" customWidth="1"/>
    <col min="3844" max="3844" width="9.85546875" style="1862" customWidth="1"/>
    <col min="3845" max="3846" width="10.5703125" style="1862" customWidth="1"/>
    <col min="3847" max="4095" width="9.140625" style="1862"/>
    <col min="4096" max="4096" width="32.7109375" style="1862" customWidth="1"/>
    <col min="4097" max="4097" width="11.5703125" style="1862" customWidth="1"/>
    <col min="4098" max="4098" width="12.5703125" style="1862" customWidth="1"/>
    <col min="4099" max="4099" width="10.42578125" style="1862" customWidth="1"/>
    <col min="4100" max="4100" width="9.85546875" style="1862" customWidth="1"/>
    <col min="4101" max="4102" width="10.5703125" style="1862" customWidth="1"/>
    <col min="4103" max="4351" width="9.140625" style="1862"/>
    <col min="4352" max="4352" width="32.7109375" style="1862" customWidth="1"/>
    <col min="4353" max="4353" width="11.5703125" style="1862" customWidth="1"/>
    <col min="4354" max="4354" width="12.5703125" style="1862" customWidth="1"/>
    <col min="4355" max="4355" width="10.42578125" style="1862" customWidth="1"/>
    <col min="4356" max="4356" width="9.85546875" style="1862" customWidth="1"/>
    <col min="4357" max="4358" width="10.5703125" style="1862" customWidth="1"/>
    <col min="4359" max="4607" width="9.140625" style="1862"/>
    <col min="4608" max="4608" width="32.7109375" style="1862" customWidth="1"/>
    <col min="4609" max="4609" width="11.5703125" style="1862" customWidth="1"/>
    <col min="4610" max="4610" width="12.5703125" style="1862" customWidth="1"/>
    <col min="4611" max="4611" width="10.42578125" style="1862" customWidth="1"/>
    <col min="4612" max="4612" width="9.85546875" style="1862" customWidth="1"/>
    <col min="4613" max="4614" width="10.5703125" style="1862" customWidth="1"/>
    <col min="4615" max="4863" width="9.140625" style="1862"/>
    <col min="4864" max="4864" width="32.7109375" style="1862" customWidth="1"/>
    <col min="4865" max="4865" width="11.5703125" style="1862" customWidth="1"/>
    <col min="4866" max="4866" width="12.5703125" style="1862" customWidth="1"/>
    <col min="4867" max="4867" width="10.42578125" style="1862" customWidth="1"/>
    <col min="4868" max="4868" width="9.85546875" style="1862" customWidth="1"/>
    <col min="4869" max="4870" width="10.5703125" style="1862" customWidth="1"/>
    <col min="4871" max="5119" width="9.140625" style="1862"/>
    <col min="5120" max="5120" width="32.7109375" style="1862" customWidth="1"/>
    <col min="5121" max="5121" width="11.5703125" style="1862" customWidth="1"/>
    <col min="5122" max="5122" width="12.5703125" style="1862" customWidth="1"/>
    <col min="5123" max="5123" width="10.42578125" style="1862" customWidth="1"/>
    <col min="5124" max="5124" width="9.85546875" style="1862" customWidth="1"/>
    <col min="5125" max="5126" width="10.5703125" style="1862" customWidth="1"/>
    <col min="5127" max="5375" width="9.140625" style="1862"/>
    <col min="5376" max="5376" width="32.7109375" style="1862" customWidth="1"/>
    <col min="5377" max="5377" width="11.5703125" style="1862" customWidth="1"/>
    <col min="5378" max="5378" width="12.5703125" style="1862" customWidth="1"/>
    <col min="5379" max="5379" width="10.42578125" style="1862" customWidth="1"/>
    <col min="5380" max="5380" width="9.85546875" style="1862" customWidth="1"/>
    <col min="5381" max="5382" width="10.5703125" style="1862" customWidth="1"/>
    <col min="5383" max="5631" width="9.140625" style="1862"/>
    <col min="5632" max="5632" width="32.7109375" style="1862" customWidth="1"/>
    <col min="5633" max="5633" width="11.5703125" style="1862" customWidth="1"/>
    <col min="5634" max="5634" width="12.5703125" style="1862" customWidth="1"/>
    <col min="5635" max="5635" width="10.42578125" style="1862" customWidth="1"/>
    <col min="5636" max="5636" width="9.85546875" style="1862" customWidth="1"/>
    <col min="5637" max="5638" width="10.5703125" style="1862" customWidth="1"/>
    <col min="5639" max="5887" width="9.140625" style="1862"/>
    <col min="5888" max="5888" width="32.7109375" style="1862" customWidth="1"/>
    <col min="5889" max="5889" width="11.5703125" style="1862" customWidth="1"/>
    <col min="5890" max="5890" width="12.5703125" style="1862" customWidth="1"/>
    <col min="5891" max="5891" width="10.42578125" style="1862" customWidth="1"/>
    <col min="5892" max="5892" width="9.85546875" style="1862" customWidth="1"/>
    <col min="5893" max="5894" width="10.5703125" style="1862" customWidth="1"/>
    <col min="5895" max="6143" width="9.140625" style="1862"/>
    <col min="6144" max="6144" width="32.7109375" style="1862" customWidth="1"/>
    <col min="6145" max="6145" width="11.5703125" style="1862" customWidth="1"/>
    <col min="6146" max="6146" width="12.5703125" style="1862" customWidth="1"/>
    <col min="6147" max="6147" width="10.42578125" style="1862" customWidth="1"/>
    <col min="6148" max="6148" width="9.85546875" style="1862" customWidth="1"/>
    <col min="6149" max="6150" width="10.5703125" style="1862" customWidth="1"/>
    <col min="6151" max="6399" width="9.140625" style="1862"/>
    <col min="6400" max="6400" width="32.7109375" style="1862" customWidth="1"/>
    <col min="6401" max="6401" width="11.5703125" style="1862" customWidth="1"/>
    <col min="6402" max="6402" width="12.5703125" style="1862" customWidth="1"/>
    <col min="6403" max="6403" width="10.42578125" style="1862" customWidth="1"/>
    <col min="6404" max="6404" width="9.85546875" style="1862" customWidth="1"/>
    <col min="6405" max="6406" width="10.5703125" style="1862" customWidth="1"/>
    <col min="6407" max="6655" width="9.140625" style="1862"/>
    <col min="6656" max="6656" width="32.7109375" style="1862" customWidth="1"/>
    <col min="6657" max="6657" width="11.5703125" style="1862" customWidth="1"/>
    <col min="6658" max="6658" width="12.5703125" style="1862" customWidth="1"/>
    <col min="6659" max="6659" width="10.42578125" style="1862" customWidth="1"/>
    <col min="6660" max="6660" width="9.85546875" style="1862" customWidth="1"/>
    <col min="6661" max="6662" width="10.5703125" style="1862" customWidth="1"/>
    <col min="6663" max="6911" width="9.140625" style="1862"/>
    <col min="6912" max="6912" width="32.7109375" style="1862" customWidth="1"/>
    <col min="6913" max="6913" width="11.5703125" style="1862" customWidth="1"/>
    <col min="6914" max="6914" width="12.5703125" style="1862" customWidth="1"/>
    <col min="6915" max="6915" width="10.42578125" style="1862" customWidth="1"/>
    <col min="6916" max="6916" width="9.85546875" style="1862" customWidth="1"/>
    <col min="6917" max="6918" width="10.5703125" style="1862" customWidth="1"/>
    <col min="6919" max="7167" width="9.140625" style="1862"/>
    <col min="7168" max="7168" width="32.7109375" style="1862" customWidth="1"/>
    <col min="7169" max="7169" width="11.5703125" style="1862" customWidth="1"/>
    <col min="7170" max="7170" width="12.5703125" style="1862" customWidth="1"/>
    <col min="7171" max="7171" width="10.42578125" style="1862" customWidth="1"/>
    <col min="7172" max="7172" width="9.85546875" style="1862" customWidth="1"/>
    <col min="7173" max="7174" width="10.5703125" style="1862" customWidth="1"/>
    <col min="7175" max="7423" width="9.140625" style="1862"/>
    <col min="7424" max="7424" width="32.7109375" style="1862" customWidth="1"/>
    <col min="7425" max="7425" width="11.5703125" style="1862" customWidth="1"/>
    <col min="7426" max="7426" width="12.5703125" style="1862" customWidth="1"/>
    <col min="7427" max="7427" width="10.42578125" style="1862" customWidth="1"/>
    <col min="7428" max="7428" width="9.85546875" style="1862" customWidth="1"/>
    <col min="7429" max="7430" width="10.5703125" style="1862" customWidth="1"/>
    <col min="7431" max="7679" width="9.140625" style="1862"/>
    <col min="7680" max="7680" width="32.7109375" style="1862" customWidth="1"/>
    <col min="7681" max="7681" width="11.5703125" style="1862" customWidth="1"/>
    <col min="7682" max="7682" width="12.5703125" style="1862" customWidth="1"/>
    <col min="7683" max="7683" width="10.42578125" style="1862" customWidth="1"/>
    <col min="7684" max="7684" width="9.85546875" style="1862" customWidth="1"/>
    <col min="7685" max="7686" width="10.5703125" style="1862" customWidth="1"/>
    <col min="7687" max="7935" width="9.140625" style="1862"/>
    <col min="7936" max="7936" width="32.7109375" style="1862" customWidth="1"/>
    <col min="7937" max="7937" width="11.5703125" style="1862" customWidth="1"/>
    <col min="7938" max="7938" width="12.5703125" style="1862" customWidth="1"/>
    <col min="7939" max="7939" width="10.42578125" style="1862" customWidth="1"/>
    <col min="7940" max="7940" width="9.85546875" style="1862" customWidth="1"/>
    <col min="7941" max="7942" width="10.5703125" style="1862" customWidth="1"/>
    <col min="7943" max="8191" width="9.140625" style="1862"/>
    <col min="8192" max="8192" width="32.7109375" style="1862" customWidth="1"/>
    <col min="8193" max="8193" width="11.5703125" style="1862" customWidth="1"/>
    <col min="8194" max="8194" width="12.5703125" style="1862" customWidth="1"/>
    <col min="8195" max="8195" width="10.42578125" style="1862" customWidth="1"/>
    <col min="8196" max="8196" width="9.85546875" style="1862" customWidth="1"/>
    <col min="8197" max="8198" width="10.5703125" style="1862" customWidth="1"/>
    <col min="8199" max="8447" width="9.140625" style="1862"/>
    <col min="8448" max="8448" width="32.7109375" style="1862" customWidth="1"/>
    <col min="8449" max="8449" width="11.5703125" style="1862" customWidth="1"/>
    <col min="8450" max="8450" width="12.5703125" style="1862" customWidth="1"/>
    <col min="8451" max="8451" width="10.42578125" style="1862" customWidth="1"/>
    <col min="8452" max="8452" width="9.85546875" style="1862" customWidth="1"/>
    <col min="8453" max="8454" width="10.5703125" style="1862" customWidth="1"/>
    <col min="8455" max="8703" width="9.140625" style="1862"/>
    <col min="8704" max="8704" width="32.7109375" style="1862" customWidth="1"/>
    <col min="8705" max="8705" width="11.5703125" style="1862" customWidth="1"/>
    <col min="8706" max="8706" width="12.5703125" style="1862" customWidth="1"/>
    <col min="8707" max="8707" width="10.42578125" style="1862" customWidth="1"/>
    <col min="8708" max="8708" width="9.85546875" style="1862" customWidth="1"/>
    <col min="8709" max="8710" width="10.5703125" style="1862" customWidth="1"/>
    <col min="8711" max="8959" width="9.140625" style="1862"/>
    <col min="8960" max="8960" width="32.7109375" style="1862" customWidth="1"/>
    <col min="8961" max="8961" width="11.5703125" style="1862" customWidth="1"/>
    <col min="8962" max="8962" width="12.5703125" style="1862" customWidth="1"/>
    <col min="8963" max="8963" width="10.42578125" style="1862" customWidth="1"/>
    <col min="8964" max="8964" width="9.85546875" style="1862" customWidth="1"/>
    <col min="8965" max="8966" width="10.5703125" style="1862" customWidth="1"/>
    <col min="8967" max="9215" width="9.140625" style="1862"/>
    <col min="9216" max="9216" width="32.7109375" style="1862" customWidth="1"/>
    <col min="9217" max="9217" width="11.5703125" style="1862" customWidth="1"/>
    <col min="9218" max="9218" width="12.5703125" style="1862" customWidth="1"/>
    <col min="9219" max="9219" width="10.42578125" style="1862" customWidth="1"/>
    <col min="9220" max="9220" width="9.85546875" style="1862" customWidth="1"/>
    <col min="9221" max="9222" width="10.5703125" style="1862" customWidth="1"/>
    <col min="9223" max="9471" width="9.140625" style="1862"/>
    <col min="9472" max="9472" width="32.7109375" style="1862" customWidth="1"/>
    <col min="9473" max="9473" width="11.5703125" style="1862" customWidth="1"/>
    <col min="9474" max="9474" width="12.5703125" style="1862" customWidth="1"/>
    <col min="9475" max="9475" width="10.42578125" style="1862" customWidth="1"/>
    <col min="9476" max="9476" width="9.85546875" style="1862" customWidth="1"/>
    <col min="9477" max="9478" width="10.5703125" style="1862" customWidth="1"/>
    <col min="9479" max="9727" width="9.140625" style="1862"/>
    <col min="9728" max="9728" width="32.7109375" style="1862" customWidth="1"/>
    <col min="9729" max="9729" width="11.5703125" style="1862" customWidth="1"/>
    <col min="9730" max="9730" width="12.5703125" style="1862" customWidth="1"/>
    <col min="9731" max="9731" width="10.42578125" style="1862" customWidth="1"/>
    <col min="9732" max="9732" width="9.85546875" style="1862" customWidth="1"/>
    <col min="9733" max="9734" width="10.5703125" style="1862" customWidth="1"/>
    <col min="9735" max="9983" width="9.140625" style="1862"/>
    <col min="9984" max="9984" width="32.7109375" style="1862" customWidth="1"/>
    <col min="9985" max="9985" width="11.5703125" style="1862" customWidth="1"/>
    <col min="9986" max="9986" width="12.5703125" style="1862" customWidth="1"/>
    <col min="9987" max="9987" width="10.42578125" style="1862" customWidth="1"/>
    <col min="9988" max="9988" width="9.85546875" style="1862" customWidth="1"/>
    <col min="9989" max="9990" width="10.5703125" style="1862" customWidth="1"/>
    <col min="9991" max="10239" width="9.140625" style="1862"/>
    <col min="10240" max="10240" width="32.7109375" style="1862" customWidth="1"/>
    <col min="10241" max="10241" width="11.5703125" style="1862" customWidth="1"/>
    <col min="10242" max="10242" width="12.5703125" style="1862" customWidth="1"/>
    <col min="10243" max="10243" width="10.42578125" style="1862" customWidth="1"/>
    <col min="10244" max="10244" width="9.85546875" style="1862" customWidth="1"/>
    <col min="10245" max="10246" width="10.5703125" style="1862" customWidth="1"/>
    <col min="10247" max="10495" width="9.140625" style="1862"/>
    <col min="10496" max="10496" width="32.7109375" style="1862" customWidth="1"/>
    <col min="10497" max="10497" width="11.5703125" style="1862" customWidth="1"/>
    <col min="10498" max="10498" width="12.5703125" style="1862" customWidth="1"/>
    <col min="10499" max="10499" width="10.42578125" style="1862" customWidth="1"/>
    <col min="10500" max="10500" width="9.85546875" style="1862" customWidth="1"/>
    <col min="10501" max="10502" width="10.5703125" style="1862" customWidth="1"/>
    <col min="10503" max="10751" width="9.140625" style="1862"/>
    <col min="10752" max="10752" width="32.7109375" style="1862" customWidth="1"/>
    <col min="10753" max="10753" width="11.5703125" style="1862" customWidth="1"/>
    <col min="10754" max="10754" width="12.5703125" style="1862" customWidth="1"/>
    <col min="10755" max="10755" width="10.42578125" style="1862" customWidth="1"/>
    <col min="10756" max="10756" width="9.85546875" style="1862" customWidth="1"/>
    <col min="10757" max="10758" width="10.5703125" style="1862" customWidth="1"/>
    <col min="10759" max="11007" width="9.140625" style="1862"/>
    <col min="11008" max="11008" width="32.7109375" style="1862" customWidth="1"/>
    <col min="11009" max="11009" width="11.5703125" style="1862" customWidth="1"/>
    <col min="11010" max="11010" width="12.5703125" style="1862" customWidth="1"/>
    <col min="11011" max="11011" width="10.42578125" style="1862" customWidth="1"/>
    <col min="11012" max="11012" width="9.85546875" style="1862" customWidth="1"/>
    <col min="11013" max="11014" width="10.5703125" style="1862" customWidth="1"/>
    <col min="11015" max="11263" width="9.140625" style="1862"/>
    <col min="11264" max="11264" width="32.7109375" style="1862" customWidth="1"/>
    <col min="11265" max="11265" width="11.5703125" style="1862" customWidth="1"/>
    <col min="11266" max="11266" width="12.5703125" style="1862" customWidth="1"/>
    <col min="11267" max="11267" width="10.42578125" style="1862" customWidth="1"/>
    <col min="11268" max="11268" width="9.85546875" style="1862" customWidth="1"/>
    <col min="11269" max="11270" width="10.5703125" style="1862" customWidth="1"/>
    <col min="11271" max="11519" width="9.140625" style="1862"/>
    <col min="11520" max="11520" width="32.7109375" style="1862" customWidth="1"/>
    <col min="11521" max="11521" width="11.5703125" style="1862" customWidth="1"/>
    <col min="11522" max="11522" width="12.5703125" style="1862" customWidth="1"/>
    <col min="11523" max="11523" width="10.42578125" style="1862" customWidth="1"/>
    <col min="11524" max="11524" width="9.85546875" style="1862" customWidth="1"/>
    <col min="11525" max="11526" width="10.5703125" style="1862" customWidth="1"/>
    <col min="11527" max="11775" width="9.140625" style="1862"/>
    <col min="11776" max="11776" width="32.7109375" style="1862" customWidth="1"/>
    <col min="11777" max="11777" width="11.5703125" style="1862" customWidth="1"/>
    <col min="11778" max="11778" width="12.5703125" style="1862" customWidth="1"/>
    <col min="11779" max="11779" width="10.42578125" style="1862" customWidth="1"/>
    <col min="11780" max="11780" width="9.85546875" style="1862" customWidth="1"/>
    <col min="11781" max="11782" width="10.5703125" style="1862" customWidth="1"/>
    <col min="11783" max="12031" width="9.140625" style="1862"/>
    <col min="12032" max="12032" width="32.7109375" style="1862" customWidth="1"/>
    <col min="12033" max="12033" width="11.5703125" style="1862" customWidth="1"/>
    <col min="12034" max="12034" width="12.5703125" style="1862" customWidth="1"/>
    <col min="12035" max="12035" width="10.42578125" style="1862" customWidth="1"/>
    <col min="12036" max="12036" width="9.85546875" style="1862" customWidth="1"/>
    <col min="12037" max="12038" width="10.5703125" style="1862" customWidth="1"/>
    <col min="12039" max="12287" width="9.140625" style="1862"/>
    <col min="12288" max="12288" width="32.7109375" style="1862" customWidth="1"/>
    <col min="12289" max="12289" width="11.5703125" style="1862" customWidth="1"/>
    <col min="12290" max="12290" width="12.5703125" style="1862" customWidth="1"/>
    <col min="12291" max="12291" width="10.42578125" style="1862" customWidth="1"/>
    <col min="12292" max="12292" width="9.85546875" style="1862" customWidth="1"/>
    <col min="12293" max="12294" width="10.5703125" style="1862" customWidth="1"/>
    <col min="12295" max="12543" width="9.140625" style="1862"/>
    <col min="12544" max="12544" width="32.7109375" style="1862" customWidth="1"/>
    <col min="12545" max="12545" width="11.5703125" style="1862" customWidth="1"/>
    <col min="12546" max="12546" width="12.5703125" style="1862" customWidth="1"/>
    <col min="12547" max="12547" width="10.42578125" style="1862" customWidth="1"/>
    <col min="12548" max="12548" width="9.85546875" style="1862" customWidth="1"/>
    <col min="12549" max="12550" width="10.5703125" style="1862" customWidth="1"/>
    <col min="12551" max="12799" width="9.140625" style="1862"/>
    <col min="12800" max="12800" width="32.7109375" style="1862" customWidth="1"/>
    <col min="12801" max="12801" width="11.5703125" style="1862" customWidth="1"/>
    <col min="12802" max="12802" width="12.5703125" style="1862" customWidth="1"/>
    <col min="12803" max="12803" width="10.42578125" style="1862" customWidth="1"/>
    <col min="12804" max="12804" width="9.85546875" style="1862" customWidth="1"/>
    <col min="12805" max="12806" width="10.5703125" style="1862" customWidth="1"/>
    <col min="12807" max="13055" width="9.140625" style="1862"/>
    <col min="13056" max="13056" width="32.7109375" style="1862" customWidth="1"/>
    <col min="13057" max="13057" width="11.5703125" style="1862" customWidth="1"/>
    <col min="13058" max="13058" width="12.5703125" style="1862" customWidth="1"/>
    <col min="13059" max="13059" width="10.42578125" style="1862" customWidth="1"/>
    <col min="13060" max="13060" width="9.85546875" style="1862" customWidth="1"/>
    <col min="13061" max="13062" width="10.5703125" style="1862" customWidth="1"/>
    <col min="13063" max="13311" width="9.140625" style="1862"/>
    <col min="13312" max="13312" width="32.7109375" style="1862" customWidth="1"/>
    <col min="13313" max="13313" width="11.5703125" style="1862" customWidth="1"/>
    <col min="13314" max="13314" width="12.5703125" style="1862" customWidth="1"/>
    <col min="13315" max="13315" width="10.42578125" style="1862" customWidth="1"/>
    <col min="13316" max="13316" width="9.85546875" style="1862" customWidth="1"/>
    <col min="13317" max="13318" width="10.5703125" style="1862" customWidth="1"/>
    <col min="13319" max="13567" width="9.140625" style="1862"/>
    <col min="13568" max="13568" width="32.7109375" style="1862" customWidth="1"/>
    <col min="13569" max="13569" width="11.5703125" style="1862" customWidth="1"/>
    <col min="13570" max="13570" width="12.5703125" style="1862" customWidth="1"/>
    <col min="13571" max="13571" width="10.42578125" style="1862" customWidth="1"/>
    <col min="13572" max="13572" width="9.85546875" style="1862" customWidth="1"/>
    <col min="13573" max="13574" width="10.5703125" style="1862" customWidth="1"/>
    <col min="13575" max="13823" width="9.140625" style="1862"/>
    <col min="13824" max="13824" width="32.7109375" style="1862" customWidth="1"/>
    <col min="13825" max="13825" width="11.5703125" style="1862" customWidth="1"/>
    <col min="13826" max="13826" width="12.5703125" style="1862" customWidth="1"/>
    <col min="13827" max="13827" width="10.42578125" style="1862" customWidth="1"/>
    <col min="13828" max="13828" width="9.85546875" style="1862" customWidth="1"/>
    <col min="13829" max="13830" width="10.5703125" style="1862" customWidth="1"/>
    <col min="13831" max="14079" width="9.140625" style="1862"/>
    <col min="14080" max="14080" width="32.7109375" style="1862" customWidth="1"/>
    <col min="14081" max="14081" width="11.5703125" style="1862" customWidth="1"/>
    <col min="14082" max="14082" width="12.5703125" style="1862" customWidth="1"/>
    <col min="14083" max="14083" width="10.42578125" style="1862" customWidth="1"/>
    <col min="14084" max="14084" width="9.85546875" style="1862" customWidth="1"/>
    <col min="14085" max="14086" width="10.5703125" style="1862" customWidth="1"/>
    <col min="14087" max="14335" width="9.140625" style="1862"/>
    <col min="14336" max="14336" width="32.7109375" style="1862" customWidth="1"/>
    <col min="14337" max="14337" width="11.5703125" style="1862" customWidth="1"/>
    <col min="14338" max="14338" width="12.5703125" style="1862" customWidth="1"/>
    <col min="14339" max="14339" width="10.42578125" style="1862" customWidth="1"/>
    <col min="14340" max="14340" width="9.85546875" style="1862" customWidth="1"/>
    <col min="14341" max="14342" width="10.5703125" style="1862" customWidth="1"/>
    <col min="14343" max="14591" width="9.140625" style="1862"/>
    <col min="14592" max="14592" width="32.7109375" style="1862" customWidth="1"/>
    <col min="14593" max="14593" width="11.5703125" style="1862" customWidth="1"/>
    <col min="14594" max="14594" width="12.5703125" style="1862" customWidth="1"/>
    <col min="14595" max="14595" width="10.42578125" style="1862" customWidth="1"/>
    <col min="14596" max="14596" width="9.85546875" style="1862" customWidth="1"/>
    <col min="14597" max="14598" width="10.5703125" style="1862" customWidth="1"/>
    <col min="14599" max="14847" width="9.140625" style="1862"/>
    <col min="14848" max="14848" width="32.7109375" style="1862" customWidth="1"/>
    <col min="14849" max="14849" width="11.5703125" style="1862" customWidth="1"/>
    <col min="14850" max="14850" width="12.5703125" style="1862" customWidth="1"/>
    <col min="14851" max="14851" width="10.42578125" style="1862" customWidth="1"/>
    <col min="14852" max="14852" width="9.85546875" style="1862" customWidth="1"/>
    <col min="14853" max="14854" width="10.5703125" style="1862" customWidth="1"/>
    <col min="14855" max="15103" width="9.140625" style="1862"/>
    <col min="15104" max="15104" width="32.7109375" style="1862" customWidth="1"/>
    <col min="15105" max="15105" width="11.5703125" style="1862" customWidth="1"/>
    <col min="15106" max="15106" width="12.5703125" style="1862" customWidth="1"/>
    <col min="15107" max="15107" width="10.42578125" style="1862" customWidth="1"/>
    <col min="15108" max="15108" width="9.85546875" style="1862" customWidth="1"/>
    <col min="15109" max="15110" width="10.5703125" style="1862" customWidth="1"/>
    <col min="15111" max="15359" width="9.140625" style="1862"/>
    <col min="15360" max="15360" width="32.7109375" style="1862" customWidth="1"/>
    <col min="15361" max="15361" width="11.5703125" style="1862" customWidth="1"/>
    <col min="15362" max="15362" width="12.5703125" style="1862" customWidth="1"/>
    <col min="15363" max="15363" width="10.42578125" style="1862" customWidth="1"/>
    <col min="15364" max="15364" width="9.85546875" style="1862" customWidth="1"/>
    <col min="15365" max="15366" width="10.5703125" style="1862" customWidth="1"/>
    <col min="15367" max="15615" width="9.140625" style="1862"/>
    <col min="15616" max="15616" width="32.7109375" style="1862" customWidth="1"/>
    <col min="15617" max="15617" width="11.5703125" style="1862" customWidth="1"/>
    <col min="15618" max="15618" width="12.5703125" style="1862" customWidth="1"/>
    <col min="15619" max="15619" width="10.42578125" style="1862" customWidth="1"/>
    <col min="15620" max="15620" width="9.85546875" style="1862" customWidth="1"/>
    <col min="15621" max="15622" width="10.5703125" style="1862" customWidth="1"/>
    <col min="15623" max="15871" width="9.140625" style="1862"/>
    <col min="15872" max="15872" width="32.7109375" style="1862" customWidth="1"/>
    <col min="15873" max="15873" width="11.5703125" style="1862" customWidth="1"/>
    <col min="15874" max="15874" width="12.5703125" style="1862" customWidth="1"/>
    <col min="15875" max="15875" width="10.42578125" style="1862" customWidth="1"/>
    <col min="15876" max="15876" width="9.85546875" style="1862" customWidth="1"/>
    <col min="15877" max="15878" width="10.5703125" style="1862" customWidth="1"/>
    <col min="15879" max="16127" width="9.140625" style="1862"/>
    <col min="16128" max="16128" width="32.7109375" style="1862" customWidth="1"/>
    <col min="16129" max="16129" width="11.5703125" style="1862" customWidth="1"/>
    <col min="16130" max="16130" width="12.5703125" style="1862" customWidth="1"/>
    <col min="16131" max="16131" width="10.42578125" style="1862" customWidth="1"/>
    <col min="16132" max="16132" width="9.85546875" style="1862" customWidth="1"/>
    <col min="16133" max="16134" width="10.5703125" style="1862" customWidth="1"/>
    <col min="16135" max="16384" width="9.140625" style="1862"/>
  </cols>
  <sheetData>
    <row r="1" spans="1:14" ht="15" customHeight="1" x14ac:dyDescent="0.2">
      <c r="A1" s="2027" t="s">
        <v>1926</v>
      </c>
    </row>
    <row r="2" spans="1:14" ht="15" customHeight="1" x14ac:dyDescent="0.2">
      <c r="A2" s="2369" t="s">
        <v>1855</v>
      </c>
      <c r="B2" s="2369"/>
      <c r="C2" s="2369"/>
      <c r="D2" s="2369"/>
    </row>
    <row r="3" spans="1:14" ht="19.5" customHeight="1" x14ac:dyDescent="0.15">
      <c r="A3" s="2370" t="s">
        <v>1854</v>
      </c>
      <c r="B3" s="2370"/>
      <c r="C3" s="2370"/>
      <c r="D3" s="2370"/>
      <c r="E3" s="2378"/>
      <c r="F3" s="2378"/>
    </row>
    <row r="4" spans="1:14" s="1" customFormat="1" ht="12.95" customHeight="1" x14ac:dyDescent="0.25">
      <c r="A4" s="1659">
        <v>2020</v>
      </c>
      <c r="B4" s="1957"/>
      <c r="C4" s="1946"/>
      <c r="D4" s="1946"/>
      <c r="F4" s="1945" t="s">
        <v>1789</v>
      </c>
    </row>
    <row r="5" spans="1:14" s="1" customFormat="1" ht="11.1" customHeight="1" x14ac:dyDescent="0.25">
      <c r="A5" s="2016" t="s">
        <v>1775</v>
      </c>
      <c r="B5" s="2319" t="s">
        <v>0</v>
      </c>
      <c r="C5" s="2319" t="s">
        <v>1828</v>
      </c>
      <c r="D5" s="2320"/>
      <c r="E5" s="2320"/>
      <c r="F5" s="2319" t="s">
        <v>1827</v>
      </c>
    </row>
    <row r="6" spans="1:14" s="1" customFormat="1" ht="11.1" customHeight="1" x14ac:dyDescent="0.25">
      <c r="A6" s="2018"/>
      <c r="B6" s="2320"/>
      <c r="C6" s="2320"/>
      <c r="D6" s="2320"/>
      <c r="E6" s="2320"/>
      <c r="F6" s="2377"/>
    </row>
    <row r="7" spans="1:14" s="1" customFormat="1" ht="11.1" customHeight="1" x14ac:dyDescent="0.25">
      <c r="A7" s="2018"/>
      <c r="B7" s="2320"/>
      <c r="C7" s="2319" t="s">
        <v>0</v>
      </c>
      <c r="D7" s="2319" t="s">
        <v>1802</v>
      </c>
      <c r="E7" s="2319" t="s">
        <v>1826</v>
      </c>
      <c r="F7" s="2377"/>
    </row>
    <row r="8" spans="1:14" s="1" customFormat="1" ht="25.5" customHeight="1" x14ac:dyDescent="0.25">
      <c r="A8" s="2005" t="s">
        <v>752</v>
      </c>
      <c r="B8" s="2320"/>
      <c r="C8" s="2320"/>
      <c r="D8" s="2319"/>
      <c r="E8" s="2319"/>
      <c r="F8" s="2377"/>
      <c r="G8" s="1970"/>
      <c r="H8" s="1970"/>
      <c r="I8" s="1970"/>
      <c r="J8" s="1970"/>
      <c r="K8" s="1970"/>
      <c r="L8" s="1970"/>
    </row>
    <row r="9" spans="1:14" s="8" customFormat="1" ht="35.1" customHeight="1" x14ac:dyDescent="0.25">
      <c r="A9" s="892" t="s">
        <v>390</v>
      </c>
      <c r="B9" s="1943">
        <f>SUM(B10:B13)</f>
        <v>12612.59</v>
      </c>
      <c r="C9" s="1943">
        <f>SUM(C10:C13)</f>
        <v>9234.9449999999997</v>
      </c>
      <c r="D9" s="1943">
        <f>SUM(D10:D13)</f>
        <v>4196.268</v>
      </c>
      <c r="E9" s="1943">
        <f>SUM(E10:E13)</f>
        <v>5038.6769999999997</v>
      </c>
      <c r="F9" s="1943">
        <f>SUM(F10:F13)</f>
        <v>3377.645</v>
      </c>
      <c r="G9" s="1948"/>
      <c r="H9" s="1948"/>
      <c r="I9" s="1948"/>
      <c r="J9" s="1948"/>
      <c r="K9" s="1948"/>
      <c r="L9" s="1948"/>
      <c r="M9" s="1962"/>
    </row>
    <row r="10" spans="1:14" s="8" customFormat="1" ht="15" customHeight="1" x14ac:dyDescent="0.25">
      <c r="A10" s="1651" t="s">
        <v>1853</v>
      </c>
      <c r="B10" s="1949">
        <f>C10+F10</f>
        <v>7250.7049999999999</v>
      </c>
      <c r="C10" s="1949">
        <f>D10+E10</f>
        <v>4414.7119999999995</v>
      </c>
      <c r="D10" s="1949">
        <v>1625.9079999999999</v>
      </c>
      <c r="E10" s="1949">
        <v>2788.8040000000001</v>
      </c>
      <c r="F10" s="1949">
        <v>2835.9929999999999</v>
      </c>
      <c r="G10" s="1948"/>
      <c r="H10" s="1987"/>
      <c r="I10" s="1987"/>
      <c r="J10" s="1987"/>
    </row>
    <row r="11" spans="1:14" s="8" customFormat="1" ht="15" customHeight="1" x14ac:dyDescent="0.25">
      <c r="A11" s="890" t="s">
        <v>1852</v>
      </c>
      <c r="B11" s="1949">
        <f>C11+F11</f>
        <v>1104.329</v>
      </c>
      <c r="C11" s="1949">
        <f>D11+E11</f>
        <v>1018.3879999999999</v>
      </c>
      <c r="D11" s="1949">
        <v>515.77499999999998</v>
      </c>
      <c r="E11" s="1949">
        <v>502.613</v>
      </c>
      <c r="F11" s="1949">
        <v>85.941000000000003</v>
      </c>
      <c r="G11" s="1948"/>
      <c r="H11" s="1987"/>
      <c r="I11" s="1987"/>
      <c r="J11" s="1987"/>
    </row>
    <row r="12" spans="1:14" s="8" customFormat="1" ht="15" customHeight="1" x14ac:dyDescent="0.25">
      <c r="A12" s="890" t="s">
        <v>1851</v>
      </c>
      <c r="B12" s="1949">
        <f>C12+F12</f>
        <v>2511.7020000000002</v>
      </c>
      <c r="C12" s="1949">
        <f>D12+E12</f>
        <v>2492.509</v>
      </c>
      <c r="D12" s="1949">
        <v>1695.4110000000001</v>
      </c>
      <c r="E12" s="1949">
        <v>797.09799999999996</v>
      </c>
      <c r="F12" s="1949">
        <v>19.193000000000001</v>
      </c>
      <c r="G12" s="1948"/>
      <c r="H12" s="1987"/>
      <c r="I12" s="1987"/>
      <c r="J12" s="1987"/>
    </row>
    <row r="13" spans="1:14" s="8" customFormat="1" ht="15" customHeight="1" x14ac:dyDescent="0.25">
      <c r="A13" s="890" t="s">
        <v>1831</v>
      </c>
      <c r="B13" s="1949">
        <f>C13+F13</f>
        <v>1745.854</v>
      </c>
      <c r="C13" s="1949">
        <f>D13+E13</f>
        <v>1309.336</v>
      </c>
      <c r="D13" s="1949">
        <v>359.17399999999998</v>
      </c>
      <c r="E13" s="1949">
        <v>950.16200000000003</v>
      </c>
      <c r="F13" s="1959">
        <v>436.51799999999997</v>
      </c>
      <c r="G13" s="1948"/>
      <c r="H13" s="1987"/>
      <c r="I13" s="1987"/>
      <c r="J13" s="1987"/>
    </row>
    <row r="14" spans="1:14" s="1" customFormat="1" ht="9.9499999999999993" customHeight="1" x14ac:dyDescent="0.25">
      <c r="A14" s="890"/>
      <c r="B14" s="1949"/>
      <c r="C14" s="1950"/>
      <c r="D14" s="1950"/>
    </row>
    <row r="15" spans="1:14" s="8" customFormat="1" ht="35.1" customHeight="1" x14ac:dyDescent="0.25">
      <c r="A15" s="1951" t="s">
        <v>389</v>
      </c>
      <c r="B15" s="1943">
        <f>SUM(B16:B19)</f>
        <v>12134.977000000001</v>
      </c>
      <c r="C15" s="1943">
        <f>SUM(C16:C19)</f>
        <v>8860.3310000000001</v>
      </c>
      <c r="D15" s="1943">
        <f>SUM(D16:D19)</f>
        <v>3903.105</v>
      </c>
      <c r="E15" s="1943">
        <f>SUM(E16:E19)</f>
        <v>4957.2259999999997</v>
      </c>
      <c r="F15" s="1943">
        <f>SUM(F16:F19)</f>
        <v>3274.6460000000002</v>
      </c>
      <c r="G15" s="1948"/>
      <c r="H15" s="1986"/>
      <c r="I15" s="1962"/>
      <c r="J15" s="1962"/>
      <c r="K15" s="1962"/>
      <c r="L15" s="1962"/>
      <c r="M15" s="1962"/>
      <c r="N15" s="1962"/>
    </row>
    <row r="16" spans="1:14" s="8" customFormat="1" ht="15" customHeight="1" x14ac:dyDescent="0.25">
      <c r="A16" s="1651" t="s">
        <v>1853</v>
      </c>
      <c r="B16" s="1949">
        <f>C16+F16</f>
        <v>7024.7219999999998</v>
      </c>
      <c r="C16" s="1949">
        <f>D16+E16</f>
        <v>4291.7280000000001</v>
      </c>
      <c r="D16" s="1949">
        <v>1524.222</v>
      </c>
      <c r="E16" s="1949">
        <v>2767.5059999999999</v>
      </c>
      <c r="F16" s="1949">
        <v>2732.9940000000001</v>
      </c>
      <c r="G16" s="1948"/>
      <c r="H16" s="1948"/>
      <c r="I16" s="1962"/>
    </row>
    <row r="17" spans="1:10" s="8" customFormat="1" ht="15" customHeight="1" x14ac:dyDescent="0.25">
      <c r="A17" s="890" t="s">
        <v>1852</v>
      </c>
      <c r="B17" s="1949">
        <f>C17+F17</f>
        <v>1067.318</v>
      </c>
      <c r="C17" s="1949">
        <f>D17+E17</f>
        <v>981.37699999999995</v>
      </c>
      <c r="D17" s="1949">
        <v>505.05</v>
      </c>
      <c r="E17" s="1949">
        <v>476.327</v>
      </c>
      <c r="F17" s="1949">
        <v>85.941000000000003</v>
      </c>
      <c r="G17" s="1948"/>
      <c r="H17" s="1948"/>
      <c r="I17" s="1962"/>
    </row>
    <row r="18" spans="1:10" s="8" customFormat="1" ht="15" customHeight="1" x14ac:dyDescent="0.25">
      <c r="A18" s="890" t="s">
        <v>1851</v>
      </c>
      <c r="B18" s="1949">
        <f>C18+F18</f>
        <v>2312.8390000000004</v>
      </c>
      <c r="C18" s="1949">
        <f>D18+E18</f>
        <v>2293.6460000000002</v>
      </c>
      <c r="D18" s="1949">
        <v>1514.6590000000001</v>
      </c>
      <c r="E18" s="1949">
        <v>778.98699999999997</v>
      </c>
      <c r="F18" s="1949">
        <v>19.193000000000001</v>
      </c>
      <c r="G18" s="1948"/>
      <c r="H18" s="1948"/>
      <c r="I18" s="1962"/>
    </row>
    <row r="19" spans="1:10" s="8" customFormat="1" ht="15" customHeight="1" x14ac:dyDescent="0.25">
      <c r="A19" s="890" t="s">
        <v>1831</v>
      </c>
      <c r="B19" s="1949">
        <f>C19+F19</f>
        <v>1730.098</v>
      </c>
      <c r="C19" s="1949">
        <f>D19+E19</f>
        <v>1293.58</v>
      </c>
      <c r="D19" s="1949">
        <v>359.17399999999998</v>
      </c>
      <c r="E19" s="1949">
        <v>934.40599999999995</v>
      </c>
      <c r="F19" s="1959">
        <v>436.51799999999997</v>
      </c>
      <c r="G19" s="1948"/>
      <c r="H19" s="1948"/>
      <c r="I19" s="1962"/>
    </row>
    <row r="20" spans="1:10" s="1" customFormat="1" ht="9.9499999999999993" customHeight="1" x14ac:dyDescent="0.25">
      <c r="A20" s="1956"/>
      <c r="B20" s="1949"/>
      <c r="C20" s="1950"/>
      <c r="D20" s="1950"/>
      <c r="G20" s="1948"/>
      <c r="H20" s="1948"/>
      <c r="I20" s="1962"/>
    </row>
    <row r="21" spans="1:10" s="8" customFormat="1" ht="35.1" customHeight="1" x14ac:dyDescent="0.25">
      <c r="A21" s="1951" t="s">
        <v>637</v>
      </c>
      <c r="B21" s="1943">
        <f>SUM(B22:B25)</f>
        <v>3437.1939999999995</v>
      </c>
      <c r="C21" s="1943">
        <f>SUM(C22:C25)</f>
        <v>2944.3919999999998</v>
      </c>
      <c r="D21" s="1943">
        <f>SUM(D22:D25)</f>
        <v>827.15499999999997</v>
      </c>
      <c r="E21" s="1943">
        <f>SUM(E22:E25)</f>
        <v>2117.2370000000001</v>
      </c>
      <c r="F21" s="1943">
        <f>SUM(F22:F25)</f>
        <v>492.80199999999996</v>
      </c>
      <c r="G21" s="1948"/>
      <c r="H21" s="1948"/>
      <c r="I21" s="1962"/>
    </row>
    <row r="22" spans="1:10" s="1" customFormat="1" ht="15" customHeight="1" x14ac:dyDescent="0.25">
      <c r="A22" s="895" t="s">
        <v>1853</v>
      </c>
      <c r="B22" s="1949">
        <f>C22+F22</f>
        <v>1971.182</v>
      </c>
      <c r="C22" s="1949">
        <f>D22+E22</f>
        <v>1917.0430000000001</v>
      </c>
      <c r="D22" s="1950">
        <v>541.25599999999997</v>
      </c>
      <c r="E22" s="1950">
        <v>1375.787</v>
      </c>
      <c r="F22" s="1949">
        <v>54.139000000000003</v>
      </c>
      <c r="G22" s="1948"/>
      <c r="H22" s="1948"/>
      <c r="I22" s="1948"/>
      <c r="J22" s="1948"/>
    </row>
    <row r="23" spans="1:10" s="1" customFormat="1" ht="15" customHeight="1" x14ac:dyDescent="0.25">
      <c r="A23" s="888" t="s">
        <v>1852</v>
      </c>
      <c r="B23" s="1949">
        <f>C23+F23</f>
        <v>255.208</v>
      </c>
      <c r="C23" s="1949">
        <f>D23+E23</f>
        <v>253.06299999999999</v>
      </c>
      <c r="D23" s="1950">
        <v>52.689</v>
      </c>
      <c r="E23" s="1950">
        <v>200.374</v>
      </c>
      <c r="F23" s="1949">
        <v>2.145</v>
      </c>
      <c r="G23" s="1948"/>
      <c r="H23" s="1948"/>
      <c r="I23" s="1948"/>
      <c r="J23" s="1948"/>
    </row>
    <row r="24" spans="1:10" s="1" customFormat="1" ht="15" customHeight="1" x14ac:dyDescent="0.25">
      <c r="A24" s="888" t="s">
        <v>1851</v>
      </c>
      <c r="B24" s="1949">
        <f>C24+F24</f>
        <v>584.47399999999993</v>
      </c>
      <c r="C24" s="1949">
        <f>D24+E24</f>
        <v>584.47399999999993</v>
      </c>
      <c r="D24" s="1950">
        <v>164.63399999999999</v>
      </c>
      <c r="E24" s="1950">
        <v>419.84</v>
      </c>
      <c r="F24" s="1949">
        <v>0</v>
      </c>
      <c r="G24" s="1948"/>
      <c r="H24" s="1948"/>
      <c r="I24" s="1948"/>
      <c r="J24" s="1948"/>
    </row>
    <row r="25" spans="1:10" s="1" customFormat="1" ht="15" customHeight="1" x14ac:dyDescent="0.25">
      <c r="A25" s="888" t="s">
        <v>1831</v>
      </c>
      <c r="B25" s="1949">
        <f>C25+F25</f>
        <v>626.32999999999993</v>
      </c>
      <c r="C25" s="1949">
        <f>D25+E25</f>
        <v>189.81200000000001</v>
      </c>
      <c r="D25" s="1950">
        <v>68.575999999999993</v>
      </c>
      <c r="E25" s="1950">
        <v>121.236</v>
      </c>
      <c r="F25" s="1949">
        <v>436.51799999999997</v>
      </c>
      <c r="G25" s="1948"/>
      <c r="H25" s="1948"/>
      <c r="I25" s="1948"/>
      <c r="J25" s="1948"/>
    </row>
    <row r="26" spans="1:10" s="1" customFormat="1" ht="9.9499999999999993" customHeight="1" x14ac:dyDescent="0.25">
      <c r="A26" s="1956"/>
      <c r="B26" s="1949"/>
      <c r="C26" s="1950"/>
      <c r="D26" s="1950"/>
      <c r="G26" s="1948"/>
      <c r="H26" s="1948"/>
      <c r="I26" s="1962"/>
    </row>
    <row r="27" spans="1:10" s="8" customFormat="1" ht="35.1" customHeight="1" x14ac:dyDescent="0.25">
      <c r="A27" s="1951" t="s">
        <v>1718</v>
      </c>
      <c r="B27" s="1943">
        <f>SUM(B28:B31)</f>
        <v>2199.3620000000001</v>
      </c>
      <c r="C27" s="1943">
        <f>SUM(C28:C31)</f>
        <v>1875.8330000000001</v>
      </c>
      <c r="D27" s="1943">
        <f>SUM(D28:D31)</f>
        <v>872.98400000000004</v>
      </c>
      <c r="E27" s="1943">
        <f>SUM(E28:E31)</f>
        <v>1002.8489999999999</v>
      </c>
      <c r="F27" s="1943">
        <f>SUM(F28:F31)</f>
        <v>323.529</v>
      </c>
      <c r="G27" s="1948"/>
      <c r="H27" s="1948"/>
      <c r="I27" s="1962"/>
    </row>
    <row r="28" spans="1:10" s="1" customFormat="1" ht="15" customHeight="1" x14ac:dyDescent="0.25">
      <c r="A28" s="895" t="s">
        <v>1853</v>
      </c>
      <c r="B28" s="1949">
        <f>C28+F28</f>
        <v>1196.152</v>
      </c>
      <c r="C28" s="1949">
        <f>D28+E28</f>
        <v>899.00099999999998</v>
      </c>
      <c r="D28" s="1950">
        <v>248.93</v>
      </c>
      <c r="E28" s="1950">
        <v>650.07100000000003</v>
      </c>
      <c r="F28" s="1949">
        <v>297.15100000000001</v>
      </c>
      <c r="G28" s="1948"/>
      <c r="H28" s="1948"/>
      <c r="I28" s="1962"/>
    </row>
    <row r="29" spans="1:10" s="1" customFormat="1" ht="15" customHeight="1" x14ac:dyDescent="0.25">
      <c r="A29" s="888" t="s">
        <v>1852</v>
      </c>
      <c r="B29" s="1949">
        <f>C29+F29</f>
        <v>274.23899999999998</v>
      </c>
      <c r="C29" s="1949">
        <f>D29+E29</f>
        <v>247.86099999999999</v>
      </c>
      <c r="D29" s="1950">
        <v>83.671999999999997</v>
      </c>
      <c r="E29" s="1950">
        <v>164.18899999999999</v>
      </c>
      <c r="F29" s="1949">
        <v>26.378</v>
      </c>
      <c r="G29" s="1948"/>
      <c r="H29" s="1948"/>
      <c r="I29" s="1962"/>
    </row>
    <row r="30" spans="1:10" s="1" customFormat="1" ht="15" customHeight="1" x14ac:dyDescent="0.25">
      <c r="A30" s="888" t="s">
        <v>1851</v>
      </c>
      <c r="B30" s="1949">
        <f>C30+F30</f>
        <v>403.59100000000001</v>
      </c>
      <c r="C30" s="1949">
        <f>D30+E30</f>
        <v>403.59100000000001</v>
      </c>
      <c r="D30" s="1950">
        <v>354.09899999999999</v>
      </c>
      <c r="E30" s="1950">
        <v>49.491999999999997</v>
      </c>
      <c r="F30" s="1960">
        <v>0</v>
      </c>
      <c r="G30" s="1948"/>
      <c r="H30" s="1948"/>
      <c r="I30" s="1962"/>
    </row>
    <row r="31" spans="1:10" s="1" customFormat="1" ht="15" customHeight="1" x14ac:dyDescent="0.25">
      <c r="A31" s="888" t="s">
        <v>1831</v>
      </c>
      <c r="B31" s="1949">
        <f>C31+F31</f>
        <v>325.38</v>
      </c>
      <c r="C31" s="1949">
        <f>D31+E31</f>
        <v>325.38</v>
      </c>
      <c r="D31" s="1950">
        <v>186.28299999999999</v>
      </c>
      <c r="E31" s="1950">
        <v>139.09700000000001</v>
      </c>
      <c r="F31" s="1959">
        <v>0</v>
      </c>
      <c r="G31" s="1948"/>
      <c r="H31" s="1948"/>
      <c r="I31" s="1962"/>
    </row>
    <row r="32" spans="1:10" s="1" customFormat="1" ht="9.9499999999999993" customHeight="1" x14ac:dyDescent="0.25">
      <c r="A32" s="888"/>
      <c r="B32" s="1955"/>
      <c r="C32" s="1954"/>
      <c r="D32" s="1954"/>
      <c r="G32" s="1948"/>
      <c r="H32" s="1948"/>
      <c r="I32" s="1962"/>
    </row>
    <row r="33" spans="1:9" s="8" customFormat="1" ht="35.1" customHeight="1" x14ac:dyDescent="0.25">
      <c r="A33" s="1951" t="s">
        <v>1709</v>
      </c>
      <c r="B33" s="1943">
        <f>SUM(B34:B37)</f>
        <v>5020.2370000000001</v>
      </c>
      <c r="C33" s="1943">
        <f>SUM(C34:C37)</f>
        <v>2994.1469999999999</v>
      </c>
      <c r="D33" s="1943">
        <f>SUM(D34:D37)</f>
        <v>1506.202</v>
      </c>
      <c r="E33" s="1943">
        <f>SUM(E34:E37)</f>
        <v>1487.9450000000002</v>
      </c>
      <c r="F33" s="1943">
        <f>SUM(F34:F37)</f>
        <v>2026.09</v>
      </c>
      <c r="G33" s="1948"/>
      <c r="H33" s="1948"/>
      <c r="I33" s="1962"/>
    </row>
    <row r="34" spans="1:9" s="1" customFormat="1" ht="15" customHeight="1" x14ac:dyDescent="0.25">
      <c r="A34" s="895" t="s">
        <v>1853</v>
      </c>
      <c r="B34" s="1949">
        <f>C34+F34</f>
        <v>3047.0219999999999</v>
      </c>
      <c r="C34" s="1949">
        <f>D34+E34</f>
        <v>1069.4000000000001</v>
      </c>
      <c r="D34" s="1950">
        <v>543.65200000000004</v>
      </c>
      <c r="E34" s="1950">
        <v>525.74800000000005</v>
      </c>
      <c r="F34" s="1949">
        <v>1977.6220000000001</v>
      </c>
      <c r="G34" s="1948"/>
      <c r="H34" s="1948"/>
      <c r="I34" s="1962"/>
    </row>
    <row r="35" spans="1:9" s="1" customFormat="1" ht="15" customHeight="1" x14ac:dyDescent="0.25">
      <c r="A35" s="888" t="s">
        <v>1852</v>
      </c>
      <c r="B35" s="1949">
        <f>C35+F35</f>
        <v>301.38</v>
      </c>
      <c r="C35" s="1949">
        <f>D35+E35</f>
        <v>271.51</v>
      </c>
      <c r="D35" s="1950">
        <v>204.09</v>
      </c>
      <c r="E35" s="1950">
        <v>67.42</v>
      </c>
      <c r="F35" s="1949">
        <v>29.87</v>
      </c>
      <c r="G35" s="1948"/>
      <c r="H35" s="1948"/>
      <c r="I35" s="1962"/>
    </row>
    <row r="36" spans="1:9" s="1" customFormat="1" ht="15" customHeight="1" x14ac:dyDescent="0.25">
      <c r="A36" s="888" t="s">
        <v>1851</v>
      </c>
      <c r="B36" s="1949">
        <f>C36+F36</f>
        <v>974.83399999999995</v>
      </c>
      <c r="C36" s="1949">
        <f>D36+E36</f>
        <v>956.23599999999999</v>
      </c>
      <c r="D36" s="1950">
        <v>706.74199999999996</v>
      </c>
      <c r="E36" s="1950">
        <v>249.494</v>
      </c>
      <c r="F36" s="1949">
        <v>18.597999999999999</v>
      </c>
      <c r="G36" s="1948"/>
      <c r="H36" s="1948"/>
      <c r="I36" s="1962"/>
    </row>
    <row r="37" spans="1:9" s="1" customFormat="1" ht="15" customHeight="1" x14ac:dyDescent="0.25">
      <c r="A37" s="888" t="s">
        <v>1831</v>
      </c>
      <c r="B37" s="1949">
        <f>C37+F37</f>
        <v>697.00099999999998</v>
      </c>
      <c r="C37" s="1949">
        <f>D37+E37</f>
        <v>697.00099999999998</v>
      </c>
      <c r="D37" s="1950">
        <v>51.718000000000004</v>
      </c>
      <c r="E37" s="1950">
        <v>645.28300000000002</v>
      </c>
      <c r="F37" s="1949">
        <v>0</v>
      </c>
      <c r="G37" s="1948"/>
      <c r="H37" s="1948"/>
      <c r="I37" s="1962"/>
    </row>
    <row r="38" spans="1:9" s="1" customFormat="1" ht="9.75" customHeight="1" thickBot="1" x14ac:dyDescent="0.3">
      <c r="A38" s="1653"/>
      <c r="B38" s="1653"/>
      <c r="C38" s="1653"/>
      <c r="D38" s="1653"/>
      <c r="E38" s="1653"/>
      <c r="F38" s="1653"/>
    </row>
    <row r="39" spans="1:9" ht="9.75" thickTop="1" x14ac:dyDescent="0.15">
      <c r="A39" s="1863"/>
      <c r="B39" s="1985"/>
      <c r="C39" s="1863"/>
      <c r="D39" s="1863"/>
    </row>
    <row r="40" spans="1:9" x14ac:dyDescent="0.15">
      <c r="A40" s="1863"/>
      <c r="B40" s="1985"/>
      <c r="C40" s="1863"/>
      <c r="D40" s="1863"/>
    </row>
    <row r="41" spans="1:9" x14ac:dyDescent="0.15">
      <c r="A41" s="1863"/>
      <c r="B41" s="1985"/>
      <c r="C41" s="1863"/>
      <c r="D41" s="1863"/>
    </row>
    <row r="42" spans="1:9" x14ac:dyDescent="0.15">
      <c r="A42" s="1863"/>
      <c r="B42" s="1985"/>
      <c r="C42" s="1863"/>
      <c r="D42" s="1863"/>
    </row>
    <row r="43" spans="1:9" x14ac:dyDescent="0.15">
      <c r="A43" s="1863"/>
      <c r="B43" s="1985"/>
      <c r="C43" s="1863"/>
      <c r="D43" s="1863"/>
    </row>
    <row r="44" spans="1:9" x14ac:dyDescent="0.15">
      <c r="A44" s="1863"/>
      <c r="B44" s="1985"/>
      <c r="C44" s="1863"/>
      <c r="D44" s="1863"/>
    </row>
    <row r="45" spans="1:9" x14ac:dyDescent="0.15">
      <c r="A45" s="1863"/>
      <c r="B45" s="1985"/>
      <c r="C45" s="1863"/>
      <c r="D45" s="1863"/>
    </row>
    <row r="46" spans="1:9" x14ac:dyDescent="0.15">
      <c r="A46" s="1863"/>
      <c r="B46" s="1985"/>
      <c r="C46" s="1863"/>
      <c r="D46" s="1863"/>
    </row>
    <row r="47" spans="1:9" x14ac:dyDescent="0.15">
      <c r="A47" s="1863"/>
      <c r="B47" s="1985"/>
      <c r="C47" s="1863"/>
      <c r="D47" s="1863"/>
    </row>
    <row r="48" spans="1:9" x14ac:dyDescent="0.15">
      <c r="A48" s="1863"/>
      <c r="B48" s="1985"/>
      <c r="C48" s="1863"/>
      <c r="D48" s="1863"/>
    </row>
    <row r="49" spans="1:4" x14ac:dyDescent="0.15">
      <c r="A49" s="1863"/>
      <c r="B49" s="1985"/>
      <c r="C49" s="1863"/>
      <c r="D49" s="1863"/>
    </row>
    <row r="50" spans="1:4" x14ac:dyDescent="0.15">
      <c r="A50" s="1863"/>
      <c r="B50" s="1985"/>
      <c r="C50" s="1863"/>
      <c r="D50" s="1863"/>
    </row>
    <row r="51" spans="1:4" x14ac:dyDescent="0.15">
      <c r="A51" s="1863"/>
      <c r="B51" s="1985"/>
      <c r="C51" s="1863"/>
      <c r="D51" s="1863"/>
    </row>
    <row r="52" spans="1:4" x14ac:dyDescent="0.15">
      <c r="A52" s="1863"/>
      <c r="B52" s="1985"/>
      <c r="C52" s="1863"/>
      <c r="D52" s="1863"/>
    </row>
    <row r="53" spans="1:4" x14ac:dyDescent="0.15">
      <c r="A53" s="1863"/>
      <c r="B53" s="1985"/>
      <c r="C53" s="1863"/>
      <c r="D53" s="1863"/>
    </row>
    <row r="54" spans="1:4" x14ac:dyDescent="0.15">
      <c r="A54" s="1863"/>
      <c r="B54" s="1985"/>
      <c r="C54" s="1863"/>
      <c r="D54" s="1863"/>
    </row>
    <row r="55" spans="1:4" x14ac:dyDescent="0.15">
      <c r="A55" s="1863"/>
      <c r="B55" s="1985"/>
      <c r="C55" s="1863"/>
      <c r="D55" s="1863"/>
    </row>
    <row r="56" spans="1:4" x14ac:dyDescent="0.15">
      <c r="A56" s="1863"/>
      <c r="B56" s="1985"/>
      <c r="C56" s="1863"/>
      <c r="D56" s="1863"/>
    </row>
    <row r="57" spans="1:4" x14ac:dyDescent="0.15">
      <c r="A57" s="1863"/>
      <c r="B57" s="1985"/>
      <c r="C57" s="1863"/>
      <c r="D57" s="1863"/>
    </row>
    <row r="58" spans="1:4" x14ac:dyDescent="0.15">
      <c r="A58" s="1863"/>
      <c r="B58" s="1985"/>
      <c r="C58" s="1863"/>
      <c r="D58" s="1863"/>
    </row>
    <row r="59" spans="1:4" x14ac:dyDescent="0.15">
      <c r="A59" s="1863"/>
      <c r="B59" s="1985"/>
      <c r="C59" s="1863"/>
      <c r="D59" s="1863"/>
    </row>
    <row r="60" spans="1:4" x14ac:dyDescent="0.15">
      <c r="A60" s="1863"/>
      <c r="B60" s="1985"/>
      <c r="C60" s="1863"/>
      <c r="D60" s="1863"/>
    </row>
    <row r="61" spans="1:4" x14ac:dyDescent="0.15">
      <c r="A61" s="1863"/>
      <c r="B61" s="1985"/>
      <c r="C61" s="1863"/>
      <c r="D61" s="1863"/>
    </row>
    <row r="62" spans="1:4" x14ac:dyDescent="0.15">
      <c r="A62" s="1863"/>
      <c r="B62" s="1985"/>
      <c r="C62" s="1863"/>
      <c r="D62" s="1863"/>
    </row>
    <row r="63" spans="1:4" x14ac:dyDescent="0.15">
      <c r="A63" s="1863"/>
      <c r="B63" s="1985"/>
      <c r="C63" s="1863"/>
      <c r="D63" s="1863"/>
    </row>
    <row r="64" spans="1:4" x14ac:dyDescent="0.15">
      <c r="A64" s="1863"/>
      <c r="B64" s="1985"/>
      <c r="C64" s="1863"/>
      <c r="D64" s="1863"/>
    </row>
    <row r="65" spans="1:4" x14ac:dyDescent="0.15">
      <c r="A65" s="1863"/>
      <c r="B65" s="1985"/>
      <c r="C65" s="1863"/>
      <c r="D65" s="1863"/>
    </row>
    <row r="66" spans="1:4" x14ac:dyDescent="0.15">
      <c r="A66" s="1863"/>
      <c r="B66" s="1985"/>
      <c r="C66" s="1863"/>
      <c r="D66" s="1863"/>
    </row>
    <row r="67" spans="1:4" x14ac:dyDescent="0.15">
      <c r="A67" s="1863"/>
      <c r="B67" s="1985"/>
      <c r="C67" s="1863"/>
      <c r="D67" s="1863"/>
    </row>
    <row r="68" spans="1:4" x14ac:dyDescent="0.15">
      <c r="A68" s="1863"/>
      <c r="B68" s="1985"/>
      <c r="C68" s="1863"/>
      <c r="D68" s="1863"/>
    </row>
    <row r="69" spans="1:4" x14ac:dyDescent="0.15">
      <c r="A69" s="1863"/>
      <c r="B69" s="1985"/>
      <c r="C69" s="1863"/>
      <c r="D69" s="1863"/>
    </row>
    <row r="70" spans="1:4" x14ac:dyDescent="0.15">
      <c r="A70" s="1863"/>
      <c r="B70" s="1985"/>
      <c r="C70" s="1863"/>
      <c r="D70" s="1863"/>
    </row>
    <row r="71" spans="1:4" x14ac:dyDescent="0.15">
      <c r="A71" s="1863"/>
      <c r="B71" s="1985"/>
      <c r="C71" s="1863"/>
      <c r="D71" s="1863"/>
    </row>
    <row r="72" spans="1:4" x14ac:dyDescent="0.15">
      <c r="A72" s="1863"/>
      <c r="B72" s="1985"/>
      <c r="C72" s="1863"/>
      <c r="D72" s="1863"/>
    </row>
    <row r="73" spans="1:4" x14ac:dyDescent="0.15">
      <c r="A73" s="1863"/>
      <c r="B73" s="1985"/>
      <c r="C73" s="1863"/>
      <c r="D73" s="1863"/>
    </row>
    <row r="74" spans="1:4" x14ac:dyDescent="0.15">
      <c r="A74" s="1863"/>
      <c r="B74" s="1985"/>
      <c r="C74" s="1863"/>
      <c r="D74" s="1863"/>
    </row>
    <row r="75" spans="1:4" x14ac:dyDescent="0.15">
      <c r="A75" s="1863"/>
      <c r="B75" s="1985"/>
      <c r="C75" s="1863"/>
      <c r="D75" s="1863"/>
    </row>
    <row r="76" spans="1:4" x14ac:dyDescent="0.15">
      <c r="A76" s="1863"/>
      <c r="B76" s="1985"/>
      <c r="C76" s="1863"/>
      <c r="D76" s="1863"/>
    </row>
    <row r="77" spans="1:4" x14ac:dyDescent="0.15">
      <c r="A77" s="1863"/>
      <c r="B77" s="1985"/>
      <c r="C77" s="1863"/>
      <c r="D77" s="1863"/>
    </row>
    <row r="78" spans="1:4" x14ac:dyDescent="0.15">
      <c r="A78" s="1863"/>
      <c r="B78" s="1985"/>
      <c r="C78" s="1863"/>
      <c r="D78" s="1863"/>
    </row>
    <row r="79" spans="1:4" x14ac:dyDescent="0.15">
      <c r="A79" s="1863"/>
      <c r="B79" s="1985"/>
      <c r="C79" s="1863"/>
      <c r="D79" s="1863"/>
    </row>
    <row r="80" spans="1:4" x14ac:dyDescent="0.15">
      <c r="A80" s="1863"/>
      <c r="B80" s="1985"/>
      <c r="C80" s="1863"/>
      <c r="D80" s="1863"/>
    </row>
    <row r="81" spans="1:4" x14ac:dyDescent="0.15">
      <c r="A81" s="1863"/>
      <c r="B81" s="1985"/>
      <c r="C81" s="1863"/>
      <c r="D81" s="1863"/>
    </row>
    <row r="82" spans="1:4" x14ac:dyDescent="0.15">
      <c r="A82" s="1863"/>
      <c r="B82" s="1985"/>
      <c r="C82" s="1863"/>
      <c r="D82" s="1863"/>
    </row>
    <row r="83" spans="1:4" x14ac:dyDescent="0.15">
      <c r="A83" s="1863"/>
      <c r="B83" s="1985"/>
      <c r="C83" s="1863"/>
      <c r="D83" s="1863"/>
    </row>
    <row r="84" spans="1:4" x14ac:dyDescent="0.15">
      <c r="A84" s="1863"/>
      <c r="B84" s="1985"/>
      <c r="C84" s="1863"/>
      <c r="D84" s="1863"/>
    </row>
    <row r="85" spans="1:4" x14ac:dyDescent="0.15">
      <c r="A85" s="1863"/>
      <c r="B85" s="1985"/>
      <c r="C85" s="1863"/>
      <c r="D85" s="1863"/>
    </row>
    <row r="86" spans="1:4" x14ac:dyDescent="0.15">
      <c r="A86" s="1863"/>
      <c r="B86" s="1985"/>
      <c r="C86" s="1863"/>
      <c r="D86" s="1863"/>
    </row>
    <row r="87" spans="1:4" x14ac:dyDescent="0.15">
      <c r="A87" s="1863"/>
      <c r="B87" s="1985"/>
      <c r="C87" s="1863"/>
      <c r="D87" s="1863"/>
    </row>
    <row r="88" spans="1:4" x14ac:dyDescent="0.15">
      <c r="A88" s="1863"/>
      <c r="B88" s="1985"/>
      <c r="C88" s="1863"/>
      <c r="D88" s="1863"/>
    </row>
    <row r="89" spans="1:4" x14ac:dyDescent="0.15">
      <c r="A89" s="1863"/>
      <c r="B89" s="1985"/>
      <c r="C89" s="1863"/>
      <c r="D89" s="1863"/>
    </row>
    <row r="90" spans="1:4" x14ac:dyDescent="0.15">
      <c r="A90" s="1863"/>
      <c r="B90" s="1985"/>
      <c r="C90" s="1863"/>
      <c r="D90" s="1863"/>
    </row>
    <row r="91" spans="1:4" x14ac:dyDescent="0.15">
      <c r="A91" s="1863"/>
      <c r="B91" s="1985"/>
      <c r="C91" s="1863"/>
      <c r="D91" s="1863"/>
    </row>
    <row r="92" spans="1:4" x14ac:dyDescent="0.15">
      <c r="A92" s="1863"/>
      <c r="B92" s="1985"/>
      <c r="C92" s="1863"/>
      <c r="D92" s="1863"/>
    </row>
    <row r="93" spans="1:4" x14ac:dyDescent="0.15">
      <c r="A93" s="1863"/>
      <c r="B93" s="1985"/>
      <c r="C93" s="1863"/>
      <c r="D93" s="1863"/>
    </row>
    <row r="94" spans="1:4" x14ac:dyDescent="0.15">
      <c r="A94" s="1863"/>
      <c r="B94" s="1985"/>
      <c r="C94" s="1863"/>
      <c r="D94" s="1863"/>
    </row>
    <row r="95" spans="1:4" x14ac:dyDescent="0.15">
      <c r="A95" s="1863"/>
      <c r="B95" s="1985"/>
      <c r="C95" s="1863"/>
      <c r="D95" s="1863"/>
    </row>
    <row r="96" spans="1:4" x14ac:dyDescent="0.15">
      <c r="A96" s="1863"/>
      <c r="B96" s="1985"/>
      <c r="C96" s="1863"/>
      <c r="D96" s="1863"/>
    </row>
    <row r="97" spans="1:4" x14ac:dyDescent="0.15">
      <c r="A97" s="1863"/>
      <c r="B97" s="1985"/>
      <c r="C97" s="1863"/>
      <c r="D97" s="1863"/>
    </row>
    <row r="98" spans="1:4" x14ac:dyDescent="0.15">
      <c r="A98" s="1863"/>
      <c r="B98" s="1985"/>
      <c r="C98" s="1863"/>
      <c r="D98" s="1863"/>
    </row>
    <row r="99" spans="1:4" x14ac:dyDescent="0.15">
      <c r="A99" s="1863"/>
      <c r="B99" s="1985"/>
      <c r="C99" s="1863"/>
      <c r="D99" s="1863"/>
    </row>
    <row r="100" spans="1:4" x14ac:dyDescent="0.15">
      <c r="A100" s="1863"/>
      <c r="B100" s="1985"/>
      <c r="C100" s="1863"/>
      <c r="D100" s="1863"/>
    </row>
    <row r="101" spans="1:4" x14ac:dyDescent="0.15">
      <c r="A101" s="1863"/>
      <c r="B101" s="1985"/>
      <c r="C101" s="1863"/>
      <c r="D101" s="1863"/>
    </row>
    <row r="102" spans="1:4" x14ac:dyDescent="0.15">
      <c r="A102" s="1863"/>
      <c r="B102" s="1985"/>
      <c r="C102" s="1863"/>
      <c r="D102" s="1863"/>
    </row>
    <row r="103" spans="1:4" x14ac:dyDescent="0.15">
      <c r="A103" s="1863"/>
      <c r="B103" s="1985"/>
      <c r="C103" s="1863"/>
      <c r="D103" s="1863"/>
    </row>
    <row r="104" spans="1:4" x14ac:dyDescent="0.15">
      <c r="A104" s="1863"/>
      <c r="B104" s="1985"/>
      <c r="C104" s="1863"/>
      <c r="D104" s="1863"/>
    </row>
    <row r="105" spans="1:4" x14ac:dyDescent="0.15">
      <c r="A105" s="1863"/>
      <c r="B105" s="1985"/>
      <c r="C105" s="1863"/>
      <c r="D105" s="1863"/>
    </row>
    <row r="106" spans="1:4" x14ac:dyDescent="0.15">
      <c r="A106" s="1863"/>
      <c r="B106" s="1985"/>
      <c r="C106" s="1863"/>
      <c r="D106" s="1863"/>
    </row>
    <row r="107" spans="1:4" x14ac:dyDescent="0.15">
      <c r="A107" s="1863"/>
      <c r="B107" s="1985"/>
      <c r="C107" s="1863"/>
      <c r="D107" s="1863"/>
    </row>
    <row r="108" spans="1:4" x14ac:dyDescent="0.15">
      <c r="A108" s="1863"/>
      <c r="B108" s="1985"/>
      <c r="C108" s="1863"/>
      <c r="D108" s="1863"/>
    </row>
    <row r="109" spans="1:4" x14ac:dyDescent="0.15">
      <c r="A109" s="1863"/>
      <c r="B109" s="1985"/>
      <c r="C109" s="1863"/>
      <c r="D109" s="1863"/>
    </row>
    <row r="110" spans="1:4" x14ac:dyDescent="0.15">
      <c r="A110" s="1863"/>
      <c r="B110" s="1985"/>
      <c r="C110" s="1863"/>
      <c r="D110" s="1863"/>
    </row>
    <row r="111" spans="1:4" x14ac:dyDescent="0.15">
      <c r="A111" s="1863"/>
      <c r="B111" s="1985"/>
      <c r="C111" s="1863"/>
      <c r="D111" s="1863"/>
    </row>
    <row r="112" spans="1:4" x14ac:dyDescent="0.15">
      <c r="A112" s="1863"/>
      <c r="B112" s="1985"/>
      <c r="C112" s="1863"/>
      <c r="D112" s="1863"/>
    </row>
    <row r="113" spans="1:4" x14ac:dyDescent="0.15">
      <c r="A113" s="1863"/>
      <c r="B113" s="1985"/>
      <c r="C113" s="1863"/>
      <c r="D113" s="1863"/>
    </row>
    <row r="114" spans="1:4" x14ac:dyDescent="0.15">
      <c r="A114" s="1863"/>
      <c r="B114" s="1985"/>
      <c r="C114" s="1863"/>
      <c r="D114" s="1863"/>
    </row>
    <row r="115" spans="1:4" x14ac:dyDescent="0.15">
      <c r="A115" s="1863"/>
      <c r="B115" s="1985"/>
      <c r="C115" s="1863"/>
      <c r="D115" s="1863"/>
    </row>
    <row r="116" spans="1:4" x14ac:dyDescent="0.15">
      <c r="A116" s="1863"/>
      <c r="B116" s="1985"/>
      <c r="C116" s="1863"/>
      <c r="D116" s="1863"/>
    </row>
    <row r="117" spans="1:4" x14ac:dyDescent="0.15">
      <c r="A117" s="1863"/>
      <c r="B117" s="1985"/>
      <c r="C117" s="1863"/>
      <c r="D117" s="1863"/>
    </row>
    <row r="118" spans="1:4" x14ac:dyDescent="0.15">
      <c r="A118" s="1863"/>
      <c r="B118" s="1985"/>
      <c r="C118" s="1863"/>
      <c r="D118" s="1863"/>
    </row>
    <row r="119" spans="1:4" x14ac:dyDescent="0.15">
      <c r="A119" s="1863"/>
      <c r="B119" s="1985"/>
      <c r="C119" s="1863"/>
      <c r="D119" s="1863"/>
    </row>
    <row r="120" spans="1:4" x14ac:dyDescent="0.15">
      <c r="A120" s="1863"/>
      <c r="B120" s="1985"/>
      <c r="C120" s="1863"/>
      <c r="D120" s="1863"/>
    </row>
    <row r="121" spans="1:4" x14ac:dyDescent="0.15">
      <c r="A121" s="1863"/>
      <c r="B121" s="1985"/>
      <c r="C121" s="1863"/>
      <c r="D121" s="1863"/>
    </row>
    <row r="122" spans="1:4" x14ac:dyDescent="0.15">
      <c r="A122" s="1863"/>
      <c r="B122" s="1985"/>
      <c r="C122" s="1863"/>
      <c r="D122" s="1863"/>
    </row>
    <row r="123" spans="1:4" x14ac:dyDescent="0.15">
      <c r="A123" s="1863"/>
      <c r="B123" s="1985"/>
      <c r="C123" s="1863"/>
      <c r="D123" s="1863"/>
    </row>
    <row r="124" spans="1:4" x14ac:dyDescent="0.15">
      <c r="A124" s="1863"/>
      <c r="B124" s="1985"/>
      <c r="C124" s="1863"/>
      <c r="D124" s="1863"/>
    </row>
    <row r="125" spans="1:4" x14ac:dyDescent="0.15">
      <c r="A125" s="1863"/>
      <c r="B125" s="1985"/>
      <c r="C125" s="1863"/>
      <c r="D125" s="1863"/>
    </row>
    <row r="126" spans="1:4" x14ac:dyDescent="0.15">
      <c r="A126" s="1863"/>
      <c r="B126" s="1985"/>
      <c r="C126" s="1863"/>
      <c r="D126" s="1863"/>
    </row>
    <row r="127" spans="1:4" x14ac:dyDescent="0.15">
      <c r="A127" s="1863"/>
      <c r="B127" s="1985"/>
      <c r="C127" s="1863"/>
      <c r="D127" s="1863"/>
    </row>
    <row r="128" spans="1:4" x14ac:dyDescent="0.15">
      <c r="A128" s="1863"/>
      <c r="B128" s="1985"/>
      <c r="C128" s="1863"/>
      <c r="D128" s="1863"/>
    </row>
    <row r="129" spans="1:4" x14ac:dyDescent="0.15">
      <c r="A129" s="1863"/>
      <c r="B129" s="1985"/>
      <c r="C129" s="1863"/>
      <c r="D129" s="1863"/>
    </row>
    <row r="130" spans="1:4" x14ac:dyDescent="0.15">
      <c r="A130" s="1863"/>
      <c r="B130" s="1985"/>
      <c r="C130" s="1863"/>
      <c r="D130" s="1863"/>
    </row>
    <row r="131" spans="1:4" x14ac:dyDescent="0.15">
      <c r="A131" s="1863"/>
      <c r="B131" s="1985"/>
      <c r="C131" s="1863"/>
      <c r="D131" s="1863"/>
    </row>
    <row r="132" spans="1:4" x14ac:dyDescent="0.15">
      <c r="A132" s="1863"/>
      <c r="B132" s="1985"/>
      <c r="C132" s="1863"/>
      <c r="D132" s="1863"/>
    </row>
    <row r="133" spans="1:4" x14ac:dyDescent="0.15">
      <c r="A133" s="1863"/>
      <c r="B133" s="1985"/>
      <c r="C133" s="1863"/>
      <c r="D133" s="1863"/>
    </row>
    <row r="134" spans="1:4" x14ac:dyDescent="0.15">
      <c r="A134" s="1863"/>
      <c r="B134" s="1985"/>
      <c r="C134" s="1863"/>
      <c r="D134" s="1863"/>
    </row>
    <row r="135" spans="1:4" x14ac:dyDescent="0.15">
      <c r="A135" s="1863"/>
      <c r="B135" s="1985"/>
      <c r="C135" s="1863"/>
      <c r="D135" s="1863"/>
    </row>
    <row r="136" spans="1:4" x14ac:dyDescent="0.15">
      <c r="A136" s="1863"/>
      <c r="B136" s="1985"/>
      <c r="C136" s="1863"/>
      <c r="D136" s="1863"/>
    </row>
    <row r="137" spans="1:4" x14ac:dyDescent="0.15">
      <c r="A137" s="1863"/>
      <c r="B137" s="1985"/>
      <c r="C137" s="1863"/>
      <c r="D137" s="1863"/>
    </row>
    <row r="138" spans="1:4" x14ac:dyDescent="0.15">
      <c r="A138" s="1863"/>
      <c r="B138" s="1985"/>
      <c r="C138" s="1863"/>
      <c r="D138" s="1863"/>
    </row>
    <row r="139" spans="1:4" x14ac:dyDescent="0.15">
      <c r="A139" s="1863"/>
      <c r="B139" s="1985"/>
      <c r="C139" s="1863"/>
      <c r="D139" s="1863"/>
    </row>
    <row r="140" spans="1:4" x14ac:dyDescent="0.15">
      <c r="A140" s="1863"/>
      <c r="B140" s="1985"/>
      <c r="C140" s="1863"/>
      <c r="D140" s="1863"/>
    </row>
    <row r="141" spans="1:4" x14ac:dyDescent="0.15">
      <c r="A141" s="1863"/>
      <c r="B141" s="1985"/>
      <c r="C141" s="1863"/>
      <c r="D141" s="1863"/>
    </row>
    <row r="142" spans="1:4" x14ac:dyDescent="0.15">
      <c r="A142" s="1863"/>
      <c r="B142" s="1985"/>
      <c r="C142" s="1863"/>
      <c r="D142" s="1863"/>
    </row>
    <row r="143" spans="1:4" x14ac:dyDescent="0.15">
      <c r="A143" s="1863"/>
      <c r="B143" s="1985"/>
      <c r="C143" s="1863"/>
      <c r="D143" s="1863"/>
    </row>
    <row r="144" spans="1:4" x14ac:dyDescent="0.15">
      <c r="A144" s="1863"/>
      <c r="B144" s="1985"/>
      <c r="C144" s="1863"/>
      <c r="D144" s="1863"/>
    </row>
    <row r="145" spans="1:4" x14ac:dyDescent="0.15">
      <c r="A145" s="1863"/>
      <c r="B145" s="1985"/>
      <c r="C145" s="1863"/>
      <c r="D145" s="1863"/>
    </row>
    <row r="146" spans="1:4" x14ac:dyDescent="0.15">
      <c r="A146" s="1863"/>
      <c r="B146" s="1985"/>
      <c r="C146" s="1863"/>
      <c r="D146" s="1863"/>
    </row>
    <row r="147" spans="1:4" x14ac:dyDescent="0.15">
      <c r="A147" s="1863"/>
      <c r="B147" s="1985"/>
      <c r="C147" s="1863"/>
      <c r="D147" s="1863"/>
    </row>
    <row r="148" spans="1:4" x14ac:dyDescent="0.15">
      <c r="A148" s="1863"/>
      <c r="B148" s="1985"/>
      <c r="C148" s="1863"/>
      <c r="D148" s="1863"/>
    </row>
    <row r="149" spans="1:4" x14ac:dyDescent="0.15">
      <c r="A149" s="1863"/>
      <c r="B149" s="1985"/>
      <c r="C149" s="1863"/>
      <c r="D149" s="1863"/>
    </row>
    <row r="150" spans="1:4" x14ac:dyDescent="0.15">
      <c r="A150" s="1863"/>
      <c r="B150" s="1985"/>
      <c r="C150" s="1863"/>
      <c r="D150" s="1863"/>
    </row>
    <row r="151" spans="1:4" x14ac:dyDescent="0.15">
      <c r="A151" s="1863"/>
      <c r="B151" s="1985"/>
      <c r="C151" s="1863"/>
      <c r="D151" s="1863"/>
    </row>
    <row r="152" spans="1:4" x14ac:dyDescent="0.15">
      <c r="A152" s="1863"/>
      <c r="B152" s="1985"/>
      <c r="C152" s="1863"/>
      <c r="D152" s="1863"/>
    </row>
    <row r="153" spans="1:4" x14ac:dyDescent="0.15">
      <c r="A153" s="1863"/>
      <c r="B153" s="1985"/>
      <c r="C153" s="1863"/>
      <c r="D153" s="1863"/>
    </row>
    <row r="154" spans="1:4" x14ac:dyDescent="0.15">
      <c r="A154" s="1863"/>
      <c r="B154" s="1985"/>
      <c r="C154" s="1863"/>
      <c r="D154" s="1863"/>
    </row>
    <row r="155" spans="1:4" x14ac:dyDescent="0.15">
      <c r="A155" s="1863"/>
      <c r="B155" s="1985"/>
      <c r="C155" s="1863"/>
      <c r="D155" s="1863"/>
    </row>
    <row r="156" spans="1:4" x14ac:dyDescent="0.15">
      <c r="A156" s="1863"/>
      <c r="B156" s="1985"/>
      <c r="C156" s="1863"/>
      <c r="D156" s="1863"/>
    </row>
    <row r="157" spans="1:4" x14ac:dyDescent="0.15">
      <c r="A157" s="1863"/>
      <c r="B157" s="1985"/>
      <c r="C157" s="1863"/>
      <c r="D157" s="1863"/>
    </row>
    <row r="158" spans="1:4" x14ac:dyDescent="0.15">
      <c r="A158" s="1863"/>
      <c r="B158" s="1985"/>
      <c r="C158" s="1863"/>
      <c r="D158" s="1863"/>
    </row>
    <row r="159" spans="1:4" x14ac:dyDescent="0.15">
      <c r="A159" s="1863"/>
      <c r="B159" s="1985"/>
      <c r="C159" s="1863"/>
      <c r="D159" s="1863"/>
    </row>
    <row r="160" spans="1:4" x14ac:dyDescent="0.15">
      <c r="A160" s="1863"/>
      <c r="B160" s="1985"/>
      <c r="C160" s="1863"/>
      <c r="D160" s="1863"/>
    </row>
    <row r="161" spans="1:4" x14ac:dyDescent="0.15">
      <c r="A161" s="1863"/>
      <c r="B161" s="1985"/>
      <c r="C161" s="1863"/>
      <c r="D161" s="1863"/>
    </row>
    <row r="162" spans="1:4" x14ac:dyDescent="0.15">
      <c r="A162" s="1863"/>
      <c r="B162" s="1985"/>
      <c r="C162" s="1863"/>
      <c r="D162" s="1863"/>
    </row>
    <row r="163" spans="1:4" x14ac:dyDescent="0.15">
      <c r="A163" s="1863"/>
      <c r="B163" s="1985"/>
      <c r="C163" s="1863"/>
      <c r="D163" s="1863"/>
    </row>
    <row r="164" spans="1:4" x14ac:dyDescent="0.15">
      <c r="A164" s="1863"/>
      <c r="B164" s="1985"/>
      <c r="C164" s="1863"/>
      <c r="D164" s="1863"/>
    </row>
    <row r="165" spans="1:4" x14ac:dyDescent="0.15">
      <c r="A165" s="1863"/>
      <c r="B165" s="1985"/>
      <c r="C165" s="1863"/>
      <c r="D165" s="1863"/>
    </row>
    <row r="166" spans="1:4" x14ac:dyDescent="0.15">
      <c r="A166" s="1863"/>
      <c r="B166" s="1985"/>
      <c r="C166" s="1863"/>
      <c r="D166" s="1863"/>
    </row>
    <row r="167" spans="1:4" x14ac:dyDescent="0.15">
      <c r="A167" s="1863"/>
      <c r="B167" s="1985"/>
      <c r="C167" s="1863"/>
      <c r="D167" s="1863"/>
    </row>
    <row r="168" spans="1:4" x14ac:dyDescent="0.15">
      <c r="A168" s="1863"/>
      <c r="B168" s="1985"/>
      <c r="C168" s="1863"/>
      <c r="D168" s="1863"/>
    </row>
    <row r="169" spans="1:4" x14ac:dyDescent="0.15">
      <c r="A169" s="1863"/>
      <c r="B169" s="1985"/>
      <c r="C169" s="1863"/>
      <c r="D169" s="1863"/>
    </row>
    <row r="170" spans="1:4" x14ac:dyDescent="0.15">
      <c r="A170" s="1863"/>
      <c r="B170" s="1985"/>
      <c r="C170" s="1863"/>
      <c r="D170" s="1863"/>
    </row>
    <row r="171" spans="1:4" x14ac:dyDescent="0.15">
      <c r="A171" s="1863"/>
      <c r="B171" s="1985"/>
      <c r="C171" s="1863"/>
      <c r="D171" s="1863"/>
    </row>
    <row r="172" spans="1:4" x14ac:dyDescent="0.15">
      <c r="A172" s="1863"/>
      <c r="B172" s="1985"/>
      <c r="C172" s="1863"/>
      <c r="D172" s="1863"/>
    </row>
    <row r="173" spans="1:4" x14ac:dyDescent="0.15">
      <c r="A173" s="1863"/>
      <c r="B173" s="1985"/>
      <c r="C173" s="1863"/>
      <c r="D173" s="1863"/>
    </row>
    <row r="174" spans="1:4" x14ac:dyDescent="0.15">
      <c r="A174" s="1863"/>
      <c r="B174" s="1985"/>
      <c r="C174" s="1863"/>
      <c r="D174" s="1863"/>
    </row>
    <row r="175" spans="1:4" x14ac:dyDescent="0.15">
      <c r="A175" s="1863"/>
      <c r="B175" s="1985"/>
      <c r="C175" s="1863"/>
      <c r="D175" s="1863"/>
    </row>
    <row r="176" spans="1:4" x14ac:dyDescent="0.15">
      <c r="A176" s="1863"/>
      <c r="B176" s="1985"/>
      <c r="C176" s="1863"/>
      <c r="D176" s="1863"/>
    </row>
    <row r="177" spans="1:4" x14ac:dyDescent="0.15">
      <c r="A177" s="1863"/>
      <c r="B177" s="1985"/>
      <c r="C177" s="1863"/>
      <c r="D177" s="1863"/>
    </row>
    <row r="178" spans="1:4" x14ac:dyDescent="0.15">
      <c r="A178" s="1863"/>
      <c r="B178" s="1985"/>
      <c r="C178" s="1863"/>
      <c r="D178" s="1863"/>
    </row>
    <row r="179" spans="1:4" x14ac:dyDescent="0.15">
      <c r="A179" s="1863"/>
      <c r="B179" s="1985"/>
      <c r="C179" s="1863"/>
      <c r="D179" s="1863"/>
    </row>
    <row r="180" spans="1:4" x14ac:dyDescent="0.15">
      <c r="A180" s="1863"/>
      <c r="B180" s="1985"/>
      <c r="C180" s="1863"/>
      <c r="D180" s="1863"/>
    </row>
    <row r="181" spans="1:4" x14ac:dyDescent="0.15">
      <c r="A181" s="1863"/>
      <c r="B181" s="1985"/>
      <c r="C181" s="1863"/>
      <c r="D181" s="1863"/>
    </row>
    <row r="182" spans="1:4" x14ac:dyDescent="0.15">
      <c r="A182" s="1863"/>
      <c r="B182" s="1985"/>
      <c r="C182" s="1863"/>
      <c r="D182" s="1863"/>
    </row>
    <row r="183" spans="1:4" x14ac:dyDescent="0.15">
      <c r="A183" s="1863"/>
      <c r="B183" s="1985"/>
      <c r="C183" s="1863"/>
      <c r="D183" s="1863"/>
    </row>
    <row r="184" spans="1:4" x14ac:dyDescent="0.15">
      <c r="A184" s="1863"/>
      <c r="B184" s="1985"/>
      <c r="C184" s="1863"/>
      <c r="D184" s="1863"/>
    </row>
    <row r="185" spans="1:4" x14ac:dyDescent="0.15">
      <c r="A185" s="1863"/>
      <c r="B185" s="1985"/>
      <c r="C185" s="1863"/>
      <c r="D185" s="1863"/>
    </row>
    <row r="186" spans="1:4" x14ac:dyDescent="0.15">
      <c r="A186" s="1863"/>
      <c r="B186" s="1985"/>
      <c r="C186" s="1863"/>
      <c r="D186" s="1863"/>
    </row>
    <row r="187" spans="1:4" x14ac:dyDescent="0.15">
      <c r="A187" s="1863"/>
      <c r="B187" s="1985"/>
      <c r="C187" s="1863"/>
      <c r="D187" s="1863"/>
    </row>
    <row r="188" spans="1:4" x14ac:dyDescent="0.15">
      <c r="A188" s="1863"/>
      <c r="B188" s="1985"/>
      <c r="C188" s="1863"/>
      <c r="D188" s="1863"/>
    </row>
    <row r="189" spans="1:4" x14ac:dyDescent="0.15">
      <c r="A189" s="1863"/>
      <c r="B189" s="1985"/>
      <c r="C189" s="1863"/>
      <c r="D189" s="1863"/>
    </row>
    <row r="190" spans="1:4" x14ac:dyDescent="0.15">
      <c r="A190" s="1863"/>
      <c r="B190" s="1985"/>
      <c r="C190" s="1863"/>
      <c r="D190" s="1863"/>
    </row>
    <row r="191" spans="1:4" x14ac:dyDescent="0.15">
      <c r="A191" s="1863"/>
      <c r="B191" s="1985"/>
      <c r="C191" s="1863"/>
      <c r="D191" s="1863"/>
    </row>
    <row r="192" spans="1:4" x14ac:dyDescent="0.15">
      <c r="A192" s="1863"/>
      <c r="B192" s="1985"/>
      <c r="C192" s="1863"/>
      <c r="D192" s="1863"/>
    </row>
    <row r="193" spans="1:4" x14ac:dyDescent="0.15">
      <c r="A193" s="1863"/>
      <c r="B193" s="1985"/>
      <c r="C193" s="1863"/>
      <c r="D193" s="1863"/>
    </row>
    <row r="194" spans="1:4" x14ac:dyDescent="0.15">
      <c r="A194" s="1863"/>
      <c r="B194" s="1985"/>
      <c r="C194" s="1863"/>
      <c r="D194" s="1863"/>
    </row>
    <row r="195" spans="1:4" x14ac:dyDescent="0.15">
      <c r="A195" s="1863"/>
      <c r="B195" s="1985"/>
      <c r="C195" s="1863"/>
      <c r="D195" s="1863"/>
    </row>
    <row r="196" spans="1:4" x14ac:dyDescent="0.15">
      <c r="A196" s="1863"/>
      <c r="B196" s="1985"/>
      <c r="C196" s="1863"/>
      <c r="D196" s="1863"/>
    </row>
    <row r="197" spans="1:4" x14ac:dyDescent="0.15">
      <c r="A197" s="1863"/>
      <c r="B197" s="1985"/>
      <c r="C197" s="1863"/>
      <c r="D197" s="1863"/>
    </row>
    <row r="198" spans="1:4" x14ac:dyDescent="0.15">
      <c r="A198" s="1863"/>
      <c r="B198" s="1985"/>
      <c r="C198" s="1863"/>
      <c r="D198" s="1863"/>
    </row>
    <row r="199" spans="1:4" x14ac:dyDescent="0.15">
      <c r="A199" s="1863"/>
      <c r="B199" s="1985"/>
      <c r="C199" s="1863"/>
      <c r="D199" s="1863"/>
    </row>
    <row r="200" spans="1:4" x14ac:dyDescent="0.15">
      <c r="A200" s="1863"/>
      <c r="B200" s="1985"/>
      <c r="C200" s="1863"/>
      <c r="D200" s="1863"/>
    </row>
    <row r="201" spans="1:4" x14ac:dyDescent="0.15">
      <c r="A201" s="1863"/>
      <c r="B201" s="1985"/>
      <c r="C201" s="1863"/>
      <c r="D201" s="1863"/>
    </row>
    <row r="202" spans="1:4" x14ac:dyDescent="0.15">
      <c r="A202" s="1863"/>
      <c r="B202" s="1985"/>
      <c r="C202" s="1863"/>
      <c r="D202" s="1863"/>
    </row>
    <row r="203" spans="1:4" x14ac:dyDescent="0.15">
      <c r="A203" s="1863"/>
      <c r="B203" s="1985"/>
      <c r="C203" s="1863"/>
      <c r="D203" s="1863"/>
    </row>
    <row r="204" spans="1:4" x14ac:dyDescent="0.15">
      <c r="A204" s="1863"/>
      <c r="B204" s="1985"/>
      <c r="C204" s="1863"/>
      <c r="D204" s="1863"/>
    </row>
    <row r="205" spans="1:4" x14ac:dyDescent="0.15">
      <c r="A205" s="1863"/>
      <c r="B205" s="1985"/>
      <c r="C205" s="1863"/>
      <c r="D205" s="1863"/>
    </row>
    <row r="206" spans="1:4" x14ac:dyDescent="0.15">
      <c r="A206" s="1863"/>
      <c r="B206" s="1985"/>
      <c r="C206" s="1863"/>
      <c r="D206" s="1863"/>
    </row>
    <row r="207" spans="1:4" x14ac:dyDescent="0.15">
      <c r="A207" s="1863"/>
      <c r="B207" s="1985"/>
      <c r="C207" s="1863"/>
      <c r="D207" s="1863"/>
    </row>
    <row r="208" spans="1:4" x14ac:dyDescent="0.15">
      <c r="A208" s="1863"/>
      <c r="B208" s="1985"/>
      <c r="C208" s="1863"/>
      <c r="D208" s="1863"/>
    </row>
    <row r="209" spans="1:4" x14ac:dyDescent="0.15">
      <c r="A209" s="1863"/>
      <c r="B209" s="1985"/>
      <c r="C209" s="1863"/>
      <c r="D209" s="1863"/>
    </row>
    <row r="210" spans="1:4" x14ac:dyDescent="0.15">
      <c r="A210" s="1863"/>
      <c r="B210" s="1985"/>
      <c r="C210" s="1863"/>
      <c r="D210" s="1863"/>
    </row>
    <row r="211" spans="1:4" x14ac:dyDescent="0.15">
      <c r="A211" s="1863"/>
      <c r="B211" s="1985"/>
      <c r="C211" s="1863"/>
      <c r="D211" s="1863"/>
    </row>
    <row r="212" spans="1:4" x14ac:dyDescent="0.15">
      <c r="A212" s="1863"/>
      <c r="B212" s="1985"/>
      <c r="C212" s="1863"/>
      <c r="D212" s="1863"/>
    </row>
    <row r="213" spans="1:4" x14ac:dyDescent="0.15">
      <c r="A213" s="1863"/>
      <c r="B213" s="1985"/>
      <c r="C213" s="1863"/>
      <c r="D213" s="1863"/>
    </row>
    <row r="214" spans="1:4" x14ac:dyDescent="0.15">
      <c r="A214" s="1863"/>
      <c r="B214" s="1985"/>
      <c r="C214" s="1863"/>
      <c r="D214" s="1863"/>
    </row>
    <row r="215" spans="1:4" x14ac:dyDescent="0.15">
      <c r="A215" s="1863"/>
      <c r="B215" s="1985"/>
      <c r="C215" s="1863"/>
      <c r="D215" s="1863"/>
    </row>
    <row r="216" spans="1:4" x14ac:dyDescent="0.15">
      <c r="A216" s="1863"/>
      <c r="B216" s="1985"/>
      <c r="C216" s="1863"/>
      <c r="D216" s="1863"/>
    </row>
    <row r="217" spans="1:4" x14ac:dyDescent="0.15">
      <c r="A217" s="1863"/>
      <c r="B217" s="1985"/>
      <c r="C217" s="1863"/>
      <c r="D217" s="1863"/>
    </row>
    <row r="218" spans="1:4" x14ac:dyDescent="0.15">
      <c r="A218" s="1863"/>
      <c r="B218" s="1985"/>
      <c r="C218" s="1863"/>
      <c r="D218" s="1863"/>
    </row>
    <row r="219" spans="1:4" x14ac:dyDescent="0.15">
      <c r="A219" s="1863"/>
      <c r="B219" s="1985"/>
      <c r="C219" s="1863"/>
      <c r="D219" s="1863"/>
    </row>
    <row r="220" spans="1:4" x14ac:dyDescent="0.15">
      <c r="A220" s="1863"/>
      <c r="B220" s="1985"/>
      <c r="C220" s="1863"/>
      <c r="D220" s="1863"/>
    </row>
    <row r="221" spans="1:4" x14ac:dyDescent="0.15">
      <c r="A221" s="1863"/>
      <c r="B221" s="1985"/>
      <c r="C221" s="1863"/>
      <c r="D221" s="1863"/>
    </row>
    <row r="222" spans="1:4" x14ac:dyDescent="0.15">
      <c r="A222" s="1863"/>
      <c r="B222" s="1985"/>
      <c r="C222" s="1863"/>
      <c r="D222" s="1863"/>
    </row>
    <row r="223" spans="1:4" x14ac:dyDescent="0.15">
      <c r="A223" s="1863"/>
      <c r="B223" s="1985"/>
      <c r="C223" s="1863"/>
      <c r="D223" s="1863"/>
    </row>
    <row r="224" spans="1:4" x14ac:dyDescent="0.15">
      <c r="A224" s="1863"/>
      <c r="B224" s="1985"/>
      <c r="C224" s="1863"/>
      <c r="D224" s="1863"/>
    </row>
    <row r="225" spans="1:4" x14ac:dyDescent="0.15">
      <c r="A225" s="1863"/>
      <c r="B225" s="1985"/>
      <c r="C225" s="1863"/>
      <c r="D225" s="1863"/>
    </row>
    <row r="226" spans="1:4" x14ac:dyDescent="0.15">
      <c r="A226" s="1863"/>
      <c r="B226" s="1985"/>
      <c r="C226" s="1863"/>
      <c r="D226" s="1863"/>
    </row>
    <row r="227" spans="1:4" x14ac:dyDescent="0.15">
      <c r="A227" s="1863"/>
      <c r="B227" s="1985"/>
      <c r="C227" s="1863"/>
      <c r="D227" s="1863"/>
    </row>
    <row r="228" spans="1:4" x14ac:dyDescent="0.15">
      <c r="A228" s="1863"/>
      <c r="B228" s="1985"/>
      <c r="C228" s="1863"/>
      <c r="D228" s="1863"/>
    </row>
    <row r="229" spans="1:4" x14ac:dyDescent="0.15">
      <c r="A229" s="1863"/>
      <c r="B229" s="1985"/>
      <c r="C229" s="1863"/>
      <c r="D229" s="1863"/>
    </row>
    <row r="230" spans="1:4" x14ac:dyDescent="0.15">
      <c r="A230" s="1863"/>
      <c r="B230" s="1985"/>
      <c r="C230" s="1863"/>
      <c r="D230" s="1863"/>
    </row>
    <row r="231" spans="1:4" x14ac:dyDescent="0.15">
      <c r="A231" s="1863"/>
      <c r="B231" s="1985"/>
      <c r="C231" s="1863"/>
      <c r="D231" s="1863"/>
    </row>
    <row r="232" spans="1:4" x14ac:dyDescent="0.15">
      <c r="A232" s="1863"/>
      <c r="B232" s="1985"/>
      <c r="C232" s="1863"/>
      <c r="D232" s="1863"/>
    </row>
    <row r="233" spans="1:4" x14ac:dyDescent="0.15">
      <c r="A233" s="1863"/>
      <c r="B233" s="1985"/>
      <c r="C233" s="1863"/>
      <c r="D233" s="1863"/>
    </row>
    <row r="234" spans="1:4" x14ac:dyDescent="0.15">
      <c r="A234" s="1863"/>
      <c r="B234" s="1985"/>
      <c r="C234" s="1863"/>
      <c r="D234" s="1863"/>
    </row>
    <row r="235" spans="1:4" x14ac:dyDescent="0.15">
      <c r="A235" s="1863"/>
      <c r="B235" s="1985"/>
      <c r="C235" s="1863"/>
      <c r="D235" s="1863"/>
    </row>
    <row r="236" spans="1:4" x14ac:dyDescent="0.15">
      <c r="A236" s="1863"/>
      <c r="B236" s="1985"/>
      <c r="C236" s="1863"/>
      <c r="D236" s="1863"/>
    </row>
    <row r="237" spans="1:4" x14ac:dyDescent="0.15">
      <c r="A237" s="1863"/>
      <c r="B237" s="1985"/>
      <c r="C237" s="1863"/>
      <c r="D237" s="1863"/>
    </row>
    <row r="238" spans="1:4" x14ac:dyDescent="0.15">
      <c r="A238" s="1863"/>
      <c r="B238" s="1985"/>
      <c r="C238" s="1863"/>
      <c r="D238" s="1863"/>
    </row>
    <row r="239" spans="1:4" x14ac:dyDescent="0.15">
      <c r="A239" s="1863"/>
      <c r="B239" s="1985"/>
      <c r="C239" s="1863"/>
      <c r="D239" s="1863"/>
    </row>
    <row r="240" spans="1:4" x14ac:dyDescent="0.15">
      <c r="A240" s="1863"/>
      <c r="B240" s="1985"/>
      <c r="C240" s="1863"/>
      <c r="D240" s="1863"/>
    </row>
    <row r="241" spans="1:4" x14ac:dyDescent="0.15">
      <c r="A241" s="1863"/>
      <c r="B241" s="1985"/>
      <c r="C241" s="1863"/>
      <c r="D241" s="1863"/>
    </row>
    <row r="242" spans="1:4" x14ac:dyDescent="0.15">
      <c r="A242" s="1863"/>
      <c r="B242" s="1985"/>
      <c r="C242" s="1863"/>
      <c r="D242" s="1863"/>
    </row>
    <row r="243" spans="1:4" x14ac:dyDescent="0.15">
      <c r="A243" s="1863"/>
      <c r="B243" s="1985"/>
      <c r="C243" s="1863"/>
      <c r="D243" s="1863"/>
    </row>
    <row r="244" spans="1:4" x14ac:dyDescent="0.15">
      <c r="A244" s="1863"/>
      <c r="B244" s="1985"/>
      <c r="C244" s="1863"/>
      <c r="D244" s="1863"/>
    </row>
    <row r="245" spans="1:4" x14ac:dyDescent="0.15">
      <c r="A245" s="1863"/>
      <c r="B245" s="1985"/>
      <c r="C245" s="1863"/>
      <c r="D245" s="1863"/>
    </row>
    <row r="246" spans="1:4" x14ac:dyDescent="0.15">
      <c r="A246" s="1863"/>
      <c r="B246" s="1985"/>
      <c r="C246" s="1863"/>
      <c r="D246" s="1863"/>
    </row>
    <row r="247" spans="1:4" x14ac:dyDescent="0.15">
      <c r="A247" s="1863"/>
      <c r="B247" s="1985"/>
      <c r="C247" s="1863"/>
      <c r="D247" s="1863"/>
    </row>
    <row r="248" spans="1:4" x14ac:dyDescent="0.15">
      <c r="A248" s="1863"/>
      <c r="B248" s="1985"/>
      <c r="C248" s="1863"/>
      <c r="D248" s="1863"/>
    </row>
    <row r="249" spans="1:4" x14ac:dyDescent="0.15">
      <c r="A249" s="1863"/>
      <c r="B249" s="1985"/>
      <c r="C249" s="1863"/>
      <c r="D249" s="1863"/>
    </row>
    <row r="250" spans="1:4" x14ac:dyDescent="0.15">
      <c r="A250" s="1863"/>
      <c r="B250" s="1985"/>
      <c r="C250" s="1863"/>
      <c r="D250" s="1863"/>
    </row>
    <row r="251" spans="1:4" x14ac:dyDescent="0.15">
      <c r="A251" s="1863"/>
      <c r="B251" s="1985"/>
      <c r="C251" s="1863"/>
      <c r="D251" s="1863"/>
    </row>
    <row r="252" spans="1:4" x14ac:dyDescent="0.15">
      <c r="A252" s="1863"/>
      <c r="B252" s="1985"/>
      <c r="C252" s="1863"/>
      <c r="D252" s="1863"/>
    </row>
    <row r="253" spans="1:4" x14ac:dyDescent="0.15">
      <c r="A253" s="1863"/>
      <c r="B253" s="1985"/>
      <c r="C253" s="1863"/>
      <c r="D253" s="1863"/>
    </row>
    <row r="254" spans="1:4" x14ac:dyDescent="0.15">
      <c r="A254" s="1863"/>
      <c r="B254" s="1985"/>
      <c r="C254" s="1863"/>
      <c r="D254" s="1863"/>
    </row>
    <row r="255" spans="1:4" x14ac:dyDescent="0.15">
      <c r="A255" s="1863"/>
      <c r="B255" s="1985"/>
      <c r="C255" s="1863"/>
      <c r="D255" s="1863"/>
    </row>
    <row r="256" spans="1:4" x14ac:dyDescent="0.15">
      <c r="A256" s="1863"/>
      <c r="B256" s="1985"/>
      <c r="C256" s="1863"/>
      <c r="D256" s="1863"/>
    </row>
    <row r="257" spans="1:4" x14ac:dyDescent="0.15">
      <c r="A257" s="1863"/>
      <c r="B257" s="1985"/>
      <c r="C257" s="1863"/>
      <c r="D257" s="1863"/>
    </row>
    <row r="258" spans="1:4" x14ac:dyDescent="0.15">
      <c r="A258" s="1863"/>
      <c r="B258" s="1985"/>
      <c r="C258" s="1863"/>
      <c r="D258" s="1863"/>
    </row>
    <row r="259" spans="1:4" x14ac:dyDescent="0.15">
      <c r="A259" s="1863"/>
      <c r="B259" s="1985"/>
      <c r="C259" s="1863"/>
      <c r="D259" s="1863"/>
    </row>
    <row r="260" spans="1:4" x14ac:dyDescent="0.15">
      <c r="A260" s="1863"/>
      <c r="B260" s="1985"/>
      <c r="C260" s="1863"/>
      <c r="D260" s="1863"/>
    </row>
    <row r="261" spans="1:4" x14ac:dyDescent="0.15">
      <c r="A261" s="1863"/>
      <c r="B261" s="1985"/>
      <c r="C261" s="1863"/>
      <c r="D261" s="1863"/>
    </row>
    <row r="262" spans="1:4" x14ac:dyDescent="0.15">
      <c r="A262" s="1863"/>
      <c r="B262" s="1985"/>
      <c r="C262" s="1863"/>
      <c r="D262" s="1863"/>
    </row>
    <row r="263" spans="1:4" x14ac:dyDescent="0.15">
      <c r="A263" s="1863"/>
      <c r="B263" s="1985"/>
      <c r="C263" s="1863"/>
      <c r="D263" s="1863"/>
    </row>
    <row r="264" spans="1:4" x14ac:dyDescent="0.15">
      <c r="A264" s="1863"/>
      <c r="B264" s="1985"/>
      <c r="C264" s="1863"/>
      <c r="D264" s="1863"/>
    </row>
    <row r="265" spans="1:4" x14ac:dyDescent="0.15">
      <c r="A265" s="1863"/>
      <c r="B265" s="1985"/>
      <c r="C265" s="1863"/>
      <c r="D265" s="1863"/>
    </row>
    <row r="266" spans="1:4" x14ac:dyDescent="0.15">
      <c r="A266" s="1863"/>
      <c r="B266" s="1985"/>
      <c r="C266" s="1863"/>
      <c r="D266" s="1863"/>
    </row>
    <row r="267" spans="1:4" x14ac:dyDescent="0.15">
      <c r="A267" s="1863"/>
      <c r="B267" s="1985"/>
      <c r="C267" s="1863"/>
      <c r="D267" s="1863"/>
    </row>
    <row r="268" spans="1:4" x14ac:dyDescent="0.15">
      <c r="A268" s="1863"/>
      <c r="B268" s="1985"/>
      <c r="C268" s="1863"/>
      <c r="D268" s="1863"/>
    </row>
    <row r="269" spans="1:4" x14ac:dyDescent="0.15">
      <c r="A269" s="1863"/>
      <c r="B269" s="1985"/>
      <c r="C269" s="1863"/>
      <c r="D269" s="1863"/>
    </row>
    <row r="270" spans="1:4" x14ac:dyDescent="0.15">
      <c r="A270" s="1863"/>
      <c r="B270" s="1985"/>
      <c r="C270" s="1863"/>
      <c r="D270" s="1863"/>
    </row>
    <row r="271" spans="1:4" x14ac:dyDescent="0.15">
      <c r="A271" s="1863"/>
      <c r="B271" s="1985"/>
      <c r="C271" s="1863"/>
      <c r="D271" s="1863"/>
    </row>
    <row r="272" spans="1:4" x14ac:dyDescent="0.15">
      <c r="A272" s="1863"/>
      <c r="B272" s="1985"/>
      <c r="C272" s="1863"/>
      <c r="D272" s="1863"/>
    </row>
    <row r="273" spans="1:4" x14ac:dyDescent="0.15">
      <c r="A273" s="1863"/>
      <c r="B273" s="1985"/>
      <c r="C273" s="1863"/>
      <c r="D273" s="1863"/>
    </row>
    <row r="274" spans="1:4" x14ac:dyDescent="0.15">
      <c r="A274" s="1863"/>
      <c r="B274" s="1985"/>
      <c r="C274" s="1863"/>
      <c r="D274" s="1863"/>
    </row>
    <row r="275" spans="1:4" x14ac:dyDescent="0.15">
      <c r="A275" s="1863"/>
      <c r="B275" s="1985"/>
      <c r="C275" s="1863"/>
      <c r="D275" s="1863"/>
    </row>
    <row r="276" spans="1:4" x14ac:dyDescent="0.15">
      <c r="A276" s="1863"/>
      <c r="B276" s="1985"/>
      <c r="C276" s="1863"/>
      <c r="D276" s="1863"/>
    </row>
    <row r="277" spans="1:4" x14ac:dyDescent="0.15">
      <c r="A277" s="1863"/>
      <c r="B277" s="1985"/>
      <c r="C277" s="1863"/>
      <c r="D277" s="1863"/>
    </row>
    <row r="278" spans="1:4" x14ac:dyDescent="0.15">
      <c r="A278" s="1863"/>
      <c r="B278" s="1985"/>
      <c r="C278" s="1863"/>
      <c r="D278" s="1863"/>
    </row>
    <row r="279" spans="1:4" x14ac:dyDescent="0.15">
      <c r="A279" s="1863"/>
      <c r="B279" s="1985"/>
      <c r="C279" s="1863"/>
      <c r="D279" s="1863"/>
    </row>
    <row r="280" spans="1:4" x14ac:dyDescent="0.15">
      <c r="A280" s="1863"/>
      <c r="B280" s="1985"/>
      <c r="C280" s="1863"/>
      <c r="D280" s="1863"/>
    </row>
    <row r="281" spans="1:4" x14ac:dyDescent="0.15">
      <c r="A281" s="1863"/>
      <c r="B281" s="1985"/>
      <c r="C281" s="1863"/>
      <c r="D281" s="1863"/>
    </row>
    <row r="282" spans="1:4" x14ac:dyDescent="0.15">
      <c r="A282" s="1863"/>
      <c r="B282" s="1985"/>
      <c r="C282" s="1863"/>
      <c r="D282" s="1863"/>
    </row>
    <row r="283" spans="1:4" x14ac:dyDescent="0.15">
      <c r="A283" s="1863"/>
      <c r="B283" s="1985"/>
      <c r="C283" s="1863"/>
      <c r="D283" s="1863"/>
    </row>
    <row r="284" spans="1:4" x14ac:dyDescent="0.15">
      <c r="A284" s="1863"/>
      <c r="B284" s="1985"/>
      <c r="C284" s="1863"/>
      <c r="D284" s="1863"/>
    </row>
    <row r="285" spans="1:4" x14ac:dyDescent="0.15">
      <c r="A285" s="1863"/>
      <c r="B285" s="1985"/>
      <c r="C285" s="1863"/>
      <c r="D285" s="1863"/>
    </row>
    <row r="286" spans="1:4" x14ac:dyDescent="0.15">
      <c r="A286" s="1863"/>
      <c r="B286" s="1985"/>
      <c r="C286" s="1863"/>
      <c r="D286" s="1863"/>
    </row>
    <row r="287" spans="1:4" x14ac:dyDescent="0.15">
      <c r="A287" s="1863"/>
      <c r="B287" s="1985"/>
      <c r="C287" s="1863"/>
      <c r="D287" s="1863"/>
    </row>
    <row r="288" spans="1:4" x14ac:dyDescent="0.15">
      <c r="A288" s="1863"/>
      <c r="B288" s="1985"/>
      <c r="C288" s="1863"/>
      <c r="D288" s="1863"/>
    </row>
    <row r="289" spans="1:4" x14ac:dyDescent="0.15">
      <c r="A289" s="1863"/>
      <c r="B289" s="1985"/>
      <c r="C289" s="1863"/>
      <c r="D289" s="1863"/>
    </row>
    <row r="290" spans="1:4" x14ac:dyDescent="0.15">
      <c r="A290" s="1863"/>
      <c r="B290" s="1985"/>
      <c r="C290" s="1863"/>
      <c r="D290" s="1863"/>
    </row>
    <row r="291" spans="1:4" x14ac:dyDescent="0.15">
      <c r="A291" s="1863"/>
      <c r="B291" s="1985"/>
      <c r="C291" s="1863"/>
      <c r="D291" s="1863"/>
    </row>
    <row r="292" spans="1:4" x14ac:dyDescent="0.15">
      <c r="A292" s="1863"/>
      <c r="B292" s="1985"/>
      <c r="C292" s="1863"/>
      <c r="D292" s="1863"/>
    </row>
    <row r="293" spans="1:4" x14ac:dyDescent="0.15">
      <c r="A293" s="1863"/>
      <c r="B293" s="1985"/>
      <c r="C293" s="1863"/>
      <c r="D293" s="1863"/>
    </row>
    <row r="294" spans="1:4" x14ac:dyDescent="0.15">
      <c r="A294" s="1863"/>
      <c r="B294" s="1985"/>
      <c r="C294" s="1863"/>
      <c r="D294" s="1863"/>
    </row>
    <row r="295" spans="1:4" x14ac:dyDescent="0.15">
      <c r="A295" s="1863"/>
      <c r="B295" s="1985"/>
      <c r="C295" s="1863"/>
      <c r="D295" s="1863"/>
    </row>
    <row r="296" spans="1:4" x14ac:dyDescent="0.15">
      <c r="A296" s="1863"/>
      <c r="B296" s="1985"/>
      <c r="C296" s="1863"/>
      <c r="D296" s="1863"/>
    </row>
    <row r="297" spans="1:4" x14ac:dyDescent="0.15">
      <c r="A297" s="1863"/>
      <c r="B297" s="1985"/>
      <c r="C297" s="1863"/>
      <c r="D297" s="1863"/>
    </row>
    <row r="298" spans="1:4" x14ac:dyDescent="0.15">
      <c r="A298" s="1863"/>
      <c r="B298" s="1985"/>
      <c r="C298" s="1863"/>
      <c r="D298" s="1863"/>
    </row>
    <row r="299" spans="1:4" x14ac:dyDescent="0.15">
      <c r="A299" s="1863"/>
      <c r="B299" s="1985"/>
      <c r="C299" s="1863"/>
      <c r="D299" s="1863"/>
    </row>
    <row r="300" spans="1:4" x14ac:dyDescent="0.15">
      <c r="A300" s="1863"/>
      <c r="B300" s="1985"/>
      <c r="C300" s="1863"/>
      <c r="D300" s="1863"/>
    </row>
    <row r="301" spans="1:4" x14ac:dyDescent="0.15">
      <c r="A301" s="1863"/>
      <c r="B301" s="1985"/>
      <c r="C301" s="1863"/>
      <c r="D301" s="1863"/>
    </row>
    <row r="302" spans="1:4" x14ac:dyDescent="0.15">
      <c r="A302" s="1863"/>
      <c r="B302" s="1985"/>
      <c r="C302" s="1863"/>
      <c r="D302" s="1863"/>
    </row>
    <row r="303" spans="1:4" x14ac:dyDescent="0.15">
      <c r="A303" s="1863"/>
      <c r="B303" s="1985"/>
      <c r="C303" s="1863"/>
      <c r="D303" s="1863"/>
    </row>
    <row r="304" spans="1:4" x14ac:dyDescent="0.15">
      <c r="A304" s="1863"/>
      <c r="B304" s="1985"/>
      <c r="C304" s="1863"/>
      <c r="D304" s="1863"/>
    </row>
    <row r="305" spans="1:4" x14ac:dyDescent="0.15">
      <c r="A305" s="1863"/>
      <c r="B305" s="1985"/>
      <c r="C305" s="1863"/>
      <c r="D305" s="1863"/>
    </row>
    <row r="306" spans="1:4" x14ac:dyDescent="0.15">
      <c r="A306" s="1863"/>
      <c r="B306" s="1985"/>
      <c r="C306" s="1863"/>
      <c r="D306" s="1863"/>
    </row>
    <row r="307" spans="1:4" x14ac:dyDescent="0.15">
      <c r="A307" s="1863"/>
      <c r="B307" s="1985"/>
      <c r="C307" s="1863"/>
      <c r="D307" s="1863"/>
    </row>
    <row r="308" spans="1:4" x14ac:dyDescent="0.15">
      <c r="A308" s="1863"/>
      <c r="B308" s="1985"/>
      <c r="C308" s="1863"/>
      <c r="D308" s="1863"/>
    </row>
    <row r="309" spans="1:4" x14ac:dyDescent="0.15">
      <c r="A309" s="1863"/>
      <c r="B309" s="1985"/>
      <c r="C309" s="1863"/>
      <c r="D309" s="1863"/>
    </row>
    <row r="310" spans="1:4" x14ac:dyDescent="0.15">
      <c r="A310" s="1863"/>
      <c r="B310" s="1985"/>
      <c r="C310" s="1863"/>
      <c r="D310" s="1863"/>
    </row>
    <row r="311" spans="1:4" x14ac:dyDescent="0.15">
      <c r="A311" s="1863"/>
      <c r="B311" s="1985"/>
      <c r="C311" s="1863"/>
      <c r="D311" s="1863"/>
    </row>
    <row r="312" spans="1:4" x14ac:dyDescent="0.15">
      <c r="A312" s="1863"/>
      <c r="B312" s="1985"/>
      <c r="C312" s="1863"/>
      <c r="D312" s="1863"/>
    </row>
    <row r="313" spans="1:4" x14ac:dyDescent="0.15">
      <c r="A313" s="1863"/>
      <c r="B313" s="1985"/>
      <c r="C313" s="1863"/>
      <c r="D313" s="1863"/>
    </row>
    <row r="314" spans="1:4" x14ac:dyDescent="0.15">
      <c r="A314" s="1863"/>
      <c r="B314" s="1985"/>
      <c r="C314" s="1863"/>
      <c r="D314" s="1863"/>
    </row>
    <row r="315" spans="1:4" x14ac:dyDescent="0.15">
      <c r="A315" s="1863"/>
      <c r="B315" s="1985"/>
      <c r="C315" s="1863"/>
      <c r="D315" s="1863"/>
    </row>
    <row r="316" spans="1:4" x14ac:dyDescent="0.15">
      <c r="A316" s="1863"/>
      <c r="B316" s="1985"/>
      <c r="C316" s="1863"/>
      <c r="D316" s="1863"/>
    </row>
    <row r="317" spans="1:4" x14ac:dyDescent="0.15">
      <c r="A317" s="1863"/>
      <c r="B317" s="1985"/>
      <c r="C317" s="1863"/>
      <c r="D317" s="1863"/>
    </row>
    <row r="318" spans="1:4" x14ac:dyDescent="0.15">
      <c r="A318" s="1863"/>
      <c r="B318" s="1985"/>
      <c r="C318" s="1863"/>
      <c r="D318" s="1863"/>
    </row>
    <row r="319" spans="1:4" x14ac:dyDescent="0.15">
      <c r="A319" s="1863"/>
      <c r="B319" s="1985"/>
      <c r="C319" s="1863"/>
      <c r="D319" s="1863"/>
    </row>
    <row r="320" spans="1:4" x14ac:dyDescent="0.15">
      <c r="A320" s="1863"/>
      <c r="B320" s="1985"/>
      <c r="C320" s="1863"/>
      <c r="D320" s="1863"/>
    </row>
    <row r="321" spans="1:4" x14ac:dyDescent="0.15">
      <c r="A321" s="1863"/>
      <c r="B321" s="1985"/>
      <c r="C321" s="1863"/>
      <c r="D321" s="1863"/>
    </row>
    <row r="322" spans="1:4" x14ac:dyDescent="0.15">
      <c r="A322" s="1863"/>
      <c r="B322" s="1985"/>
      <c r="C322" s="1863"/>
      <c r="D322" s="1863"/>
    </row>
    <row r="323" spans="1:4" x14ac:dyDescent="0.15">
      <c r="A323" s="1863"/>
      <c r="B323" s="1985"/>
      <c r="C323" s="1863"/>
      <c r="D323" s="1863"/>
    </row>
    <row r="324" spans="1:4" x14ac:dyDescent="0.15">
      <c r="A324" s="1863"/>
      <c r="B324" s="1985"/>
      <c r="C324" s="1863"/>
      <c r="D324" s="1863"/>
    </row>
    <row r="325" spans="1:4" x14ac:dyDescent="0.15">
      <c r="A325" s="1863"/>
      <c r="B325" s="1985"/>
      <c r="C325" s="1863"/>
      <c r="D325" s="1863"/>
    </row>
    <row r="326" spans="1:4" x14ac:dyDescent="0.15">
      <c r="A326" s="1863"/>
      <c r="B326" s="1985"/>
      <c r="C326" s="1863"/>
      <c r="D326" s="1863"/>
    </row>
    <row r="327" spans="1:4" x14ac:dyDescent="0.15">
      <c r="A327" s="1863"/>
      <c r="B327" s="1985"/>
      <c r="C327" s="1863"/>
      <c r="D327" s="1863"/>
    </row>
    <row r="328" spans="1:4" x14ac:dyDescent="0.15">
      <c r="A328" s="1863"/>
      <c r="B328" s="1985"/>
      <c r="C328" s="1863"/>
      <c r="D328" s="1863"/>
    </row>
    <row r="329" spans="1:4" x14ac:dyDescent="0.15">
      <c r="A329" s="1863"/>
      <c r="B329" s="1985"/>
      <c r="C329" s="1863"/>
      <c r="D329" s="1863"/>
    </row>
    <row r="330" spans="1:4" x14ac:dyDescent="0.15">
      <c r="A330" s="1863"/>
      <c r="B330" s="1985"/>
      <c r="C330" s="1863"/>
      <c r="D330" s="1863"/>
    </row>
    <row r="331" spans="1:4" x14ac:dyDescent="0.15">
      <c r="A331" s="1863"/>
      <c r="B331" s="1985"/>
      <c r="C331" s="1863"/>
      <c r="D331" s="1863"/>
    </row>
    <row r="332" spans="1:4" x14ac:dyDescent="0.15">
      <c r="A332" s="1863"/>
      <c r="B332" s="1985"/>
      <c r="C332" s="1863"/>
      <c r="D332" s="1863"/>
    </row>
    <row r="333" spans="1:4" x14ac:dyDescent="0.15">
      <c r="A333" s="1863"/>
      <c r="B333" s="1985"/>
      <c r="C333" s="1863"/>
      <c r="D333" s="1863"/>
    </row>
    <row r="334" spans="1:4" x14ac:dyDescent="0.15">
      <c r="A334" s="1863"/>
      <c r="B334" s="1985"/>
      <c r="C334" s="1863"/>
      <c r="D334" s="1863"/>
    </row>
    <row r="335" spans="1:4" x14ac:dyDescent="0.15">
      <c r="A335" s="1863"/>
      <c r="B335" s="1985"/>
      <c r="C335" s="1863"/>
      <c r="D335" s="1863"/>
    </row>
    <row r="336" spans="1:4" x14ac:dyDescent="0.15">
      <c r="A336" s="1863"/>
      <c r="B336" s="1985"/>
      <c r="C336" s="1863"/>
      <c r="D336" s="1863"/>
    </row>
    <row r="337" spans="1:4" x14ac:dyDescent="0.15">
      <c r="A337" s="1863"/>
      <c r="B337" s="1985"/>
      <c r="C337" s="1863"/>
      <c r="D337" s="1863"/>
    </row>
    <row r="338" spans="1:4" x14ac:dyDescent="0.15">
      <c r="A338" s="1863"/>
      <c r="B338" s="1985"/>
      <c r="C338" s="1863"/>
      <c r="D338" s="1863"/>
    </row>
    <row r="339" spans="1:4" x14ac:dyDescent="0.15">
      <c r="A339" s="1863"/>
      <c r="B339" s="1985"/>
      <c r="C339" s="1863"/>
      <c r="D339" s="1863"/>
    </row>
    <row r="340" spans="1:4" x14ac:dyDescent="0.15">
      <c r="A340" s="1863"/>
      <c r="B340" s="1985"/>
      <c r="C340" s="1863"/>
      <c r="D340" s="1863"/>
    </row>
    <row r="341" spans="1:4" x14ac:dyDescent="0.15">
      <c r="A341" s="1863"/>
      <c r="B341" s="1985"/>
      <c r="C341" s="1863"/>
      <c r="D341" s="1863"/>
    </row>
    <row r="342" spans="1:4" x14ac:dyDescent="0.15">
      <c r="A342" s="1863"/>
      <c r="B342" s="1985"/>
      <c r="C342" s="1863"/>
      <c r="D342" s="1863"/>
    </row>
    <row r="343" spans="1:4" x14ac:dyDescent="0.15">
      <c r="A343" s="1863"/>
      <c r="B343" s="1985"/>
      <c r="C343" s="1863"/>
      <c r="D343" s="1863"/>
    </row>
    <row r="344" spans="1:4" x14ac:dyDescent="0.15">
      <c r="A344" s="1863"/>
      <c r="B344" s="1985"/>
      <c r="C344" s="1863"/>
      <c r="D344" s="1863"/>
    </row>
    <row r="345" spans="1:4" x14ac:dyDescent="0.15">
      <c r="A345" s="1863"/>
      <c r="B345" s="1985"/>
      <c r="C345" s="1863"/>
      <c r="D345" s="1863"/>
    </row>
    <row r="346" spans="1:4" x14ac:dyDescent="0.15">
      <c r="A346" s="1863"/>
      <c r="B346" s="1985"/>
      <c r="C346" s="1863"/>
      <c r="D346" s="1863"/>
    </row>
    <row r="347" spans="1:4" x14ac:dyDescent="0.15">
      <c r="A347" s="1863"/>
      <c r="B347" s="1985"/>
      <c r="C347" s="1863"/>
      <c r="D347" s="1863"/>
    </row>
    <row r="348" spans="1:4" x14ac:dyDescent="0.15">
      <c r="A348" s="1863"/>
      <c r="B348" s="1985"/>
      <c r="C348" s="1863"/>
      <c r="D348" s="1863"/>
    </row>
    <row r="349" spans="1:4" x14ac:dyDescent="0.15">
      <c r="A349" s="1863"/>
      <c r="B349" s="1985"/>
      <c r="C349" s="1863"/>
      <c r="D349" s="1863"/>
    </row>
    <row r="350" spans="1:4" x14ac:dyDescent="0.15">
      <c r="A350" s="1863"/>
      <c r="B350" s="1985"/>
      <c r="C350" s="1863"/>
      <c r="D350" s="1863"/>
    </row>
    <row r="351" spans="1:4" x14ac:dyDescent="0.15">
      <c r="A351" s="1863"/>
      <c r="B351" s="1985"/>
      <c r="C351" s="1863"/>
      <c r="D351" s="1863"/>
    </row>
    <row r="352" spans="1:4" x14ac:dyDescent="0.15">
      <c r="A352" s="1863"/>
      <c r="B352" s="1985"/>
      <c r="C352" s="1863"/>
      <c r="D352" s="1863"/>
    </row>
    <row r="353" spans="1:4" x14ac:dyDescent="0.15">
      <c r="A353" s="1863"/>
      <c r="B353" s="1985"/>
      <c r="C353" s="1863"/>
      <c r="D353" s="1863"/>
    </row>
    <row r="354" spans="1:4" x14ac:dyDescent="0.15">
      <c r="A354" s="1863"/>
      <c r="B354" s="1985"/>
      <c r="C354" s="1863"/>
      <c r="D354" s="1863"/>
    </row>
    <row r="355" spans="1:4" x14ac:dyDescent="0.15">
      <c r="A355" s="1863"/>
      <c r="B355" s="1985"/>
      <c r="C355" s="1863"/>
      <c r="D355" s="1863"/>
    </row>
    <row r="356" spans="1:4" x14ac:dyDescent="0.15">
      <c r="A356" s="1863"/>
      <c r="B356" s="1985"/>
      <c r="C356" s="1863"/>
      <c r="D356" s="1863"/>
    </row>
    <row r="357" spans="1:4" x14ac:dyDescent="0.15">
      <c r="A357" s="1863"/>
      <c r="B357" s="1985"/>
      <c r="C357" s="1863"/>
      <c r="D357" s="1863"/>
    </row>
    <row r="358" spans="1:4" x14ac:dyDescent="0.15">
      <c r="A358" s="1863"/>
      <c r="B358" s="1985"/>
      <c r="C358" s="1863"/>
      <c r="D358" s="1863"/>
    </row>
    <row r="359" spans="1:4" x14ac:dyDescent="0.15">
      <c r="A359" s="1863"/>
      <c r="B359" s="1985"/>
      <c r="C359" s="1863"/>
      <c r="D359" s="1863"/>
    </row>
    <row r="360" spans="1:4" x14ac:dyDescent="0.15">
      <c r="A360" s="1863"/>
      <c r="B360" s="1985"/>
      <c r="C360" s="1863"/>
      <c r="D360" s="1863"/>
    </row>
    <row r="361" spans="1:4" x14ac:dyDescent="0.15">
      <c r="A361" s="1863"/>
      <c r="B361" s="1985"/>
      <c r="C361" s="1863"/>
      <c r="D361" s="1863"/>
    </row>
    <row r="362" spans="1:4" x14ac:dyDescent="0.15">
      <c r="A362" s="1863"/>
      <c r="B362" s="1985"/>
      <c r="C362" s="1863"/>
      <c r="D362" s="1863"/>
    </row>
    <row r="363" spans="1:4" x14ac:dyDescent="0.15">
      <c r="A363" s="1863"/>
      <c r="B363" s="1985"/>
      <c r="C363" s="1863"/>
      <c r="D363" s="1863"/>
    </row>
    <row r="364" spans="1:4" x14ac:dyDescent="0.15">
      <c r="A364" s="1863"/>
      <c r="B364" s="1985"/>
      <c r="C364" s="1863"/>
      <c r="D364" s="1863"/>
    </row>
    <row r="365" spans="1:4" x14ac:dyDescent="0.15">
      <c r="A365" s="1863"/>
      <c r="B365" s="1985"/>
      <c r="C365" s="1863"/>
      <c r="D365" s="1863"/>
    </row>
    <row r="366" spans="1:4" x14ac:dyDescent="0.15">
      <c r="A366" s="1863"/>
      <c r="B366" s="1985"/>
      <c r="C366" s="1863"/>
      <c r="D366" s="1863"/>
    </row>
    <row r="367" spans="1:4" x14ac:dyDescent="0.15">
      <c r="A367" s="1863"/>
      <c r="B367" s="1985"/>
      <c r="C367" s="1863"/>
      <c r="D367" s="1863"/>
    </row>
    <row r="368" spans="1:4" x14ac:dyDescent="0.15">
      <c r="A368" s="1863"/>
      <c r="B368" s="1985"/>
      <c r="C368" s="1863"/>
      <c r="D368" s="1863"/>
    </row>
    <row r="369" spans="1:4" x14ac:dyDescent="0.15">
      <c r="A369" s="1863"/>
      <c r="B369" s="1985"/>
      <c r="C369" s="1863"/>
      <c r="D369" s="1863"/>
    </row>
    <row r="370" spans="1:4" x14ac:dyDescent="0.15">
      <c r="A370" s="1863"/>
      <c r="B370" s="1985"/>
      <c r="C370" s="1863"/>
      <c r="D370" s="1863"/>
    </row>
    <row r="371" spans="1:4" x14ac:dyDescent="0.15">
      <c r="A371" s="1863"/>
      <c r="B371" s="1985"/>
      <c r="C371" s="1863"/>
      <c r="D371" s="1863"/>
    </row>
    <row r="372" spans="1:4" x14ac:dyDescent="0.15">
      <c r="A372" s="1863"/>
      <c r="B372" s="1985"/>
      <c r="C372" s="1863"/>
      <c r="D372" s="1863"/>
    </row>
    <row r="373" spans="1:4" x14ac:dyDescent="0.15">
      <c r="A373" s="1863"/>
      <c r="B373" s="1985"/>
      <c r="C373" s="1863"/>
      <c r="D373" s="1863"/>
    </row>
    <row r="374" spans="1:4" x14ac:dyDescent="0.15">
      <c r="A374" s="1863"/>
      <c r="B374" s="1985"/>
      <c r="C374" s="1863"/>
      <c r="D374" s="1863"/>
    </row>
    <row r="375" spans="1:4" x14ac:dyDescent="0.15">
      <c r="A375" s="1863"/>
      <c r="B375" s="1985"/>
      <c r="C375" s="1863"/>
      <c r="D375" s="1863"/>
    </row>
    <row r="376" spans="1:4" x14ac:dyDescent="0.15">
      <c r="A376" s="1863"/>
      <c r="B376" s="1985"/>
      <c r="C376" s="1863"/>
      <c r="D376" s="1863"/>
    </row>
    <row r="377" spans="1:4" x14ac:dyDescent="0.15">
      <c r="A377" s="1863"/>
      <c r="B377" s="1985"/>
      <c r="C377" s="1863"/>
      <c r="D377" s="1863"/>
    </row>
    <row r="378" spans="1:4" x14ac:dyDescent="0.15">
      <c r="A378" s="1863"/>
      <c r="B378" s="1985"/>
      <c r="C378" s="1863"/>
      <c r="D378" s="1863"/>
    </row>
    <row r="379" spans="1:4" x14ac:dyDescent="0.15">
      <c r="A379" s="1863"/>
      <c r="B379" s="1985"/>
      <c r="C379" s="1863"/>
      <c r="D379" s="1863"/>
    </row>
    <row r="380" spans="1:4" x14ac:dyDescent="0.15">
      <c r="A380" s="1863"/>
      <c r="B380" s="1985"/>
      <c r="C380" s="1863"/>
      <c r="D380" s="1863"/>
    </row>
    <row r="381" spans="1:4" x14ac:dyDescent="0.15">
      <c r="A381" s="1863"/>
      <c r="B381" s="1985"/>
      <c r="C381" s="1863"/>
      <c r="D381" s="1863"/>
    </row>
    <row r="382" spans="1:4" x14ac:dyDescent="0.15">
      <c r="A382" s="1863"/>
      <c r="B382" s="1985"/>
      <c r="C382" s="1863"/>
      <c r="D382" s="1863"/>
    </row>
    <row r="383" spans="1:4" x14ac:dyDescent="0.15">
      <c r="A383" s="1863"/>
      <c r="B383" s="1985"/>
      <c r="C383" s="1863"/>
      <c r="D383" s="1863"/>
    </row>
    <row r="384" spans="1:4" x14ac:dyDescent="0.15">
      <c r="A384" s="1863"/>
      <c r="B384" s="1985"/>
      <c r="C384" s="1863"/>
      <c r="D384" s="1863"/>
    </row>
    <row r="385" spans="1:4" x14ac:dyDescent="0.15">
      <c r="A385" s="1863"/>
      <c r="B385" s="1985"/>
      <c r="C385" s="1863"/>
      <c r="D385" s="1863"/>
    </row>
    <row r="386" spans="1:4" x14ac:dyDescent="0.15">
      <c r="A386" s="1863"/>
      <c r="B386" s="1985"/>
      <c r="C386" s="1863"/>
      <c r="D386" s="1863"/>
    </row>
    <row r="387" spans="1:4" x14ac:dyDescent="0.15">
      <c r="A387" s="1863"/>
      <c r="B387" s="1985"/>
      <c r="C387" s="1863"/>
      <c r="D387" s="1863"/>
    </row>
    <row r="388" spans="1:4" x14ac:dyDescent="0.15">
      <c r="A388" s="1863"/>
      <c r="B388" s="1985"/>
      <c r="C388" s="1863"/>
      <c r="D388" s="1863"/>
    </row>
    <row r="389" spans="1:4" x14ac:dyDescent="0.15">
      <c r="A389" s="1863"/>
      <c r="B389" s="1985"/>
      <c r="C389" s="1863"/>
      <c r="D389" s="1863"/>
    </row>
    <row r="390" spans="1:4" x14ac:dyDescent="0.15">
      <c r="A390" s="1863"/>
      <c r="B390" s="1985"/>
      <c r="C390" s="1863"/>
      <c r="D390" s="1863"/>
    </row>
    <row r="391" spans="1:4" x14ac:dyDescent="0.15">
      <c r="A391" s="1863"/>
      <c r="B391" s="1985"/>
      <c r="C391" s="1863"/>
      <c r="D391" s="1863"/>
    </row>
    <row r="392" spans="1:4" x14ac:dyDescent="0.15">
      <c r="A392" s="1863"/>
      <c r="B392" s="1985"/>
      <c r="C392" s="1863"/>
      <c r="D392" s="1863"/>
    </row>
    <row r="393" spans="1:4" x14ac:dyDescent="0.15">
      <c r="A393" s="1863"/>
      <c r="B393" s="1985"/>
      <c r="C393" s="1863"/>
      <c r="D393" s="1863"/>
    </row>
    <row r="394" spans="1:4" x14ac:dyDescent="0.15">
      <c r="A394" s="1863"/>
      <c r="B394" s="1985"/>
      <c r="C394" s="1863"/>
      <c r="D394" s="1863"/>
    </row>
    <row r="395" spans="1:4" x14ac:dyDescent="0.15">
      <c r="A395" s="1863"/>
      <c r="B395" s="1985"/>
      <c r="C395" s="1863"/>
      <c r="D395" s="1863"/>
    </row>
    <row r="396" spans="1:4" x14ac:dyDescent="0.15">
      <c r="A396" s="1863"/>
      <c r="B396" s="1985"/>
      <c r="C396" s="1863"/>
      <c r="D396" s="1863"/>
    </row>
    <row r="397" spans="1:4" x14ac:dyDescent="0.15">
      <c r="A397" s="1863"/>
      <c r="B397" s="1985"/>
      <c r="C397" s="1863"/>
      <c r="D397" s="1863"/>
    </row>
    <row r="398" spans="1:4" x14ac:dyDescent="0.15">
      <c r="A398" s="1863"/>
      <c r="B398" s="1985"/>
      <c r="C398" s="1863"/>
      <c r="D398" s="1863"/>
    </row>
    <row r="399" spans="1:4" x14ac:dyDescent="0.15">
      <c r="A399" s="1863"/>
      <c r="B399" s="1985"/>
      <c r="C399" s="1863"/>
      <c r="D399" s="1863"/>
    </row>
    <row r="400" spans="1:4" x14ac:dyDescent="0.15">
      <c r="A400" s="1863"/>
      <c r="B400" s="1985"/>
      <c r="C400" s="1863"/>
      <c r="D400" s="1863"/>
    </row>
    <row r="401" spans="1:4" x14ac:dyDescent="0.15">
      <c r="A401" s="1863"/>
      <c r="B401" s="1985"/>
      <c r="C401" s="1863"/>
      <c r="D401" s="1863"/>
    </row>
    <row r="402" spans="1:4" x14ac:dyDescent="0.15">
      <c r="A402" s="1863"/>
      <c r="B402" s="1985"/>
      <c r="C402" s="1863"/>
      <c r="D402" s="1863"/>
    </row>
    <row r="403" spans="1:4" x14ac:dyDescent="0.15">
      <c r="A403" s="1863"/>
      <c r="B403" s="1985"/>
      <c r="C403" s="1863"/>
      <c r="D403" s="1863"/>
    </row>
    <row r="404" spans="1:4" x14ac:dyDescent="0.15">
      <c r="A404" s="1863"/>
      <c r="B404" s="1985"/>
      <c r="C404" s="1863"/>
      <c r="D404" s="1863"/>
    </row>
    <row r="405" spans="1:4" x14ac:dyDescent="0.15">
      <c r="A405" s="1863"/>
      <c r="B405" s="1985"/>
      <c r="C405" s="1863"/>
      <c r="D405" s="1863"/>
    </row>
    <row r="406" spans="1:4" x14ac:dyDescent="0.15">
      <c r="A406" s="1863"/>
      <c r="B406" s="1985"/>
      <c r="C406" s="1863"/>
      <c r="D406" s="1863"/>
    </row>
    <row r="407" spans="1:4" x14ac:dyDescent="0.15">
      <c r="A407" s="1863"/>
      <c r="B407" s="1985"/>
      <c r="C407" s="1863"/>
      <c r="D407" s="1863"/>
    </row>
    <row r="408" spans="1:4" x14ac:dyDescent="0.15">
      <c r="A408" s="1863"/>
      <c r="B408" s="1985"/>
      <c r="C408" s="1863"/>
      <c r="D408" s="1863"/>
    </row>
    <row r="409" spans="1:4" x14ac:dyDescent="0.15">
      <c r="A409" s="1863"/>
      <c r="B409" s="1985"/>
      <c r="C409" s="1863"/>
      <c r="D409" s="1863"/>
    </row>
    <row r="410" spans="1:4" x14ac:dyDescent="0.15">
      <c r="A410" s="1863"/>
      <c r="B410" s="1985"/>
      <c r="C410" s="1863"/>
      <c r="D410" s="1863"/>
    </row>
    <row r="411" spans="1:4" x14ac:dyDescent="0.15">
      <c r="A411" s="1863"/>
      <c r="B411" s="1985"/>
      <c r="C411" s="1863"/>
      <c r="D411" s="1863"/>
    </row>
    <row r="412" spans="1:4" x14ac:dyDescent="0.15">
      <c r="A412" s="1863"/>
      <c r="B412" s="1985"/>
      <c r="C412" s="1863"/>
      <c r="D412" s="1863"/>
    </row>
    <row r="413" spans="1:4" x14ac:dyDescent="0.15">
      <c r="A413" s="1863"/>
      <c r="B413" s="1985"/>
      <c r="C413" s="1863"/>
      <c r="D413" s="1863"/>
    </row>
    <row r="414" spans="1:4" x14ac:dyDescent="0.15">
      <c r="A414" s="1863"/>
      <c r="B414" s="1985"/>
      <c r="C414" s="1863"/>
      <c r="D414" s="1863"/>
    </row>
    <row r="415" spans="1:4" x14ac:dyDescent="0.15">
      <c r="A415" s="1863"/>
      <c r="B415" s="1985"/>
      <c r="C415" s="1863"/>
      <c r="D415" s="1863"/>
    </row>
    <row r="416" spans="1:4" x14ac:dyDescent="0.15">
      <c r="A416" s="1863"/>
      <c r="B416" s="1985"/>
      <c r="C416" s="1863"/>
      <c r="D416" s="1863"/>
    </row>
    <row r="417" spans="1:4" x14ac:dyDescent="0.15">
      <c r="A417" s="1863"/>
      <c r="B417" s="1985"/>
      <c r="C417" s="1863"/>
      <c r="D417" s="1863"/>
    </row>
    <row r="418" spans="1:4" x14ac:dyDescent="0.15">
      <c r="A418" s="1863"/>
      <c r="B418" s="1985"/>
      <c r="C418" s="1863"/>
      <c r="D418" s="1863"/>
    </row>
    <row r="419" spans="1:4" x14ac:dyDescent="0.15">
      <c r="A419" s="1863"/>
      <c r="B419" s="1985"/>
      <c r="C419" s="1863"/>
      <c r="D419" s="1863"/>
    </row>
    <row r="420" spans="1:4" x14ac:dyDescent="0.15">
      <c r="A420" s="1863"/>
      <c r="B420" s="1985"/>
      <c r="C420" s="1863"/>
      <c r="D420" s="1863"/>
    </row>
    <row r="421" spans="1:4" x14ac:dyDescent="0.15">
      <c r="A421" s="1863"/>
      <c r="B421" s="1985"/>
      <c r="C421" s="1863"/>
      <c r="D421" s="1863"/>
    </row>
    <row r="422" spans="1:4" x14ac:dyDescent="0.15">
      <c r="A422" s="1863"/>
      <c r="B422" s="1985"/>
      <c r="C422" s="1863"/>
      <c r="D422" s="1863"/>
    </row>
    <row r="423" spans="1:4" x14ac:dyDescent="0.15">
      <c r="A423" s="1863"/>
      <c r="B423" s="1985"/>
      <c r="C423" s="1863"/>
      <c r="D423" s="1863"/>
    </row>
    <row r="424" spans="1:4" x14ac:dyDescent="0.15">
      <c r="A424" s="1863"/>
      <c r="B424" s="1985"/>
      <c r="C424" s="1863"/>
      <c r="D424" s="1863"/>
    </row>
    <row r="425" spans="1:4" x14ac:dyDescent="0.15">
      <c r="A425" s="1863"/>
      <c r="B425" s="1985"/>
      <c r="C425" s="1863"/>
      <c r="D425" s="1863"/>
    </row>
    <row r="426" spans="1:4" x14ac:dyDescent="0.15">
      <c r="A426" s="1863"/>
      <c r="B426" s="1985"/>
      <c r="C426" s="1863"/>
      <c r="D426" s="1863"/>
    </row>
    <row r="427" spans="1:4" x14ac:dyDescent="0.15">
      <c r="A427" s="1863"/>
      <c r="B427" s="1985"/>
      <c r="C427" s="1863"/>
      <c r="D427" s="1863"/>
    </row>
    <row r="428" spans="1:4" x14ac:dyDescent="0.15">
      <c r="A428" s="1863"/>
      <c r="B428" s="1985"/>
      <c r="C428" s="1863"/>
      <c r="D428" s="1863"/>
    </row>
    <row r="429" spans="1:4" x14ac:dyDescent="0.15">
      <c r="A429" s="1863"/>
      <c r="B429" s="1985"/>
      <c r="C429" s="1863"/>
      <c r="D429" s="1863"/>
    </row>
    <row r="430" spans="1:4" x14ac:dyDescent="0.15">
      <c r="A430" s="1863"/>
      <c r="B430" s="1985"/>
      <c r="C430" s="1863"/>
      <c r="D430" s="1863"/>
    </row>
    <row r="431" spans="1:4" x14ac:dyDescent="0.15">
      <c r="A431" s="1863"/>
      <c r="B431" s="1985"/>
      <c r="C431" s="1863"/>
      <c r="D431" s="1863"/>
    </row>
    <row r="432" spans="1:4" x14ac:dyDescent="0.15">
      <c r="A432" s="1863"/>
      <c r="B432" s="1985"/>
      <c r="C432" s="1863"/>
      <c r="D432" s="1863"/>
    </row>
    <row r="433" spans="1:4" x14ac:dyDescent="0.15">
      <c r="A433" s="1863"/>
      <c r="B433" s="1985"/>
      <c r="C433" s="1863"/>
      <c r="D433" s="1863"/>
    </row>
    <row r="434" spans="1:4" x14ac:dyDescent="0.15">
      <c r="A434" s="1863"/>
      <c r="B434" s="1985"/>
      <c r="C434" s="1863"/>
      <c r="D434" s="1863"/>
    </row>
    <row r="435" spans="1:4" x14ac:dyDescent="0.15">
      <c r="A435" s="1863"/>
      <c r="B435" s="1985"/>
      <c r="C435" s="1863"/>
      <c r="D435" s="1863"/>
    </row>
    <row r="436" spans="1:4" x14ac:dyDescent="0.15">
      <c r="A436" s="1863"/>
      <c r="B436" s="1985"/>
      <c r="C436" s="1863"/>
      <c r="D436" s="1863"/>
    </row>
    <row r="437" spans="1:4" x14ac:dyDescent="0.15">
      <c r="A437" s="1863"/>
      <c r="B437" s="1985"/>
      <c r="C437" s="1863"/>
      <c r="D437" s="1863"/>
    </row>
    <row r="438" spans="1:4" x14ac:dyDescent="0.15">
      <c r="A438" s="1863"/>
      <c r="B438" s="1985"/>
      <c r="C438" s="1863"/>
      <c r="D438" s="1863"/>
    </row>
    <row r="439" spans="1:4" x14ac:dyDescent="0.15">
      <c r="A439" s="1863"/>
      <c r="B439" s="1985"/>
      <c r="C439" s="1863"/>
      <c r="D439" s="1863"/>
    </row>
    <row r="440" spans="1:4" x14ac:dyDescent="0.15">
      <c r="A440" s="1863"/>
      <c r="B440" s="1985"/>
      <c r="C440" s="1863"/>
      <c r="D440" s="1863"/>
    </row>
    <row r="441" spans="1:4" x14ac:dyDescent="0.15">
      <c r="A441" s="1863"/>
      <c r="B441" s="1985"/>
      <c r="C441" s="1863"/>
      <c r="D441" s="1863"/>
    </row>
    <row r="442" spans="1:4" x14ac:dyDescent="0.15">
      <c r="A442" s="1863"/>
      <c r="B442" s="1985"/>
      <c r="C442" s="1863"/>
      <c r="D442" s="1863"/>
    </row>
    <row r="443" spans="1:4" x14ac:dyDescent="0.15">
      <c r="A443" s="1863"/>
      <c r="B443" s="1985"/>
      <c r="C443" s="1863"/>
      <c r="D443" s="1863"/>
    </row>
    <row r="444" spans="1:4" x14ac:dyDescent="0.15">
      <c r="A444" s="1863"/>
      <c r="B444" s="1985"/>
      <c r="C444" s="1863"/>
      <c r="D444" s="1863"/>
    </row>
    <row r="445" spans="1:4" x14ac:dyDescent="0.15">
      <c r="A445" s="1863"/>
      <c r="B445" s="1985"/>
      <c r="C445" s="1863"/>
      <c r="D445" s="1863"/>
    </row>
    <row r="446" spans="1:4" x14ac:dyDescent="0.15">
      <c r="A446" s="1863"/>
      <c r="B446" s="1985"/>
      <c r="C446" s="1863"/>
      <c r="D446" s="1863"/>
    </row>
    <row r="447" spans="1:4" x14ac:dyDescent="0.15">
      <c r="A447" s="1863"/>
      <c r="B447" s="1985"/>
      <c r="C447" s="1863"/>
      <c r="D447" s="1863"/>
    </row>
    <row r="448" spans="1:4" x14ac:dyDescent="0.15">
      <c r="A448" s="1863"/>
      <c r="B448" s="1985"/>
      <c r="C448" s="1863"/>
      <c r="D448" s="1863"/>
    </row>
    <row r="449" spans="1:4" x14ac:dyDescent="0.15">
      <c r="A449" s="1863"/>
      <c r="B449" s="1985"/>
      <c r="C449" s="1863"/>
      <c r="D449" s="1863"/>
    </row>
    <row r="450" spans="1:4" x14ac:dyDescent="0.15">
      <c r="A450" s="1863"/>
      <c r="B450" s="1985"/>
      <c r="C450" s="1863"/>
      <c r="D450" s="1863"/>
    </row>
    <row r="451" spans="1:4" x14ac:dyDescent="0.15">
      <c r="A451" s="1863"/>
      <c r="B451" s="1985"/>
      <c r="C451" s="1863"/>
      <c r="D451" s="1863"/>
    </row>
    <row r="452" spans="1:4" x14ac:dyDescent="0.15">
      <c r="A452" s="1863"/>
      <c r="B452" s="1985"/>
      <c r="C452" s="1863"/>
      <c r="D452" s="1863"/>
    </row>
    <row r="453" spans="1:4" x14ac:dyDescent="0.15">
      <c r="A453" s="1863"/>
      <c r="B453" s="1985"/>
      <c r="C453" s="1863"/>
      <c r="D453" s="1863"/>
    </row>
    <row r="454" spans="1:4" x14ac:dyDescent="0.15">
      <c r="A454" s="1863"/>
      <c r="B454" s="1985"/>
      <c r="C454" s="1863"/>
      <c r="D454" s="1863"/>
    </row>
    <row r="455" spans="1:4" x14ac:dyDescent="0.15">
      <c r="A455" s="1863"/>
      <c r="B455" s="1985"/>
      <c r="C455" s="1863"/>
      <c r="D455" s="1863"/>
    </row>
    <row r="456" spans="1:4" x14ac:dyDescent="0.15">
      <c r="A456" s="1863"/>
      <c r="B456" s="1985"/>
      <c r="C456" s="1863"/>
      <c r="D456" s="1863"/>
    </row>
    <row r="457" spans="1:4" x14ac:dyDescent="0.15">
      <c r="A457" s="1863"/>
      <c r="B457" s="1985"/>
      <c r="C457" s="1863"/>
      <c r="D457" s="1863"/>
    </row>
    <row r="458" spans="1:4" x14ac:dyDescent="0.15">
      <c r="A458" s="1863"/>
      <c r="B458" s="1985"/>
      <c r="C458" s="1863"/>
      <c r="D458" s="1863"/>
    </row>
    <row r="459" spans="1:4" x14ac:dyDescent="0.15">
      <c r="A459" s="1863"/>
      <c r="B459" s="1985"/>
      <c r="C459" s="1863"/>
      <c r="D459" s="1863"/>
    </row>
    <row r="460" spans="1:4" x14ac:dyDescent="0.15">
      <c r="A460" s="1863"/>
      <c r="B460" s="1985"/>
      <c r="C460" s="1863"/>
      <c r="D460" s="1863"/>
    </row>
    <row r="461" spans="1:4" x14ac:dyDescent="0.15">
      <c r="A461" s="1863"/>
      <c r="B461" s="1985"/>
      <c r="C461" s="1863"/>
      <c r="D461" s="1863"/>
    </row>
    <row r="462" spans="1:4" x14ac:dyDescent="0.15">
      <c r="A462" s="1863"/>
      <c r="B462" s="1985"/>
      <c r="C462" s="1863"/>
      <c r="D462" s="1863"/>
    </row>
    <row r="463" spans="1:4" x14ac:dyDescent="0.15">
      <c r="A463" s="1863"/>
      <c r="B463" s="1985"/>
      <c r="C463" s="1863"/>
      <c r="D463" s="1863"/>
    </row>
    <row r="464" spans="1:4" x14ac:dyDescent="0.15">
      <c r="A464" s="1863"/>
      <c r="B464" s="1985"/>
      <c r="C464" s="1863"/>
      <c r="D464" s="1863"/>
    </row>
    <row r="465" spans="1:4" x14ac:dyDescent="0.15">
      <c r="A465" s="1863"/>
      <c r="B465" s="1985"/>
      <c r="C465" s="1863"/>
      <c r="D465" s="1863"/>
    </row>
    <row r="466" spans="1:4" x14ac:dyDescent="0.15">
      <c r="A466" s="1863"/>
      <c r="B466" s="1985"/>
      <c r="C466" s="1863"/>
      <c r="D466" s="1863"/>
    </row>
    <row r="467" spans="1:4" x14ac:dyDescent="0.15">
      <c r="A467" s="1863"/>
      <c r="B467" s="1985"/>
      <c r="C467" s="1863"/>
      <c r="D467" s="1863"/>
    </row>
    <row r="468" spans="1:4" x14ac:dyDescent="0.15">
      <c r="A468" s="1863"/>
      <c r="B468" s="1985"/>
      <c r="C468" s="1863"/>
      <c r="D468" s="1863"/>
    </row>
    <row r="469" spans="1:4" x14ac:dyDescent="0.15">
      <c r="A469" s="1863"/>
      <c r="B469" s="1985"/>
      <c r="C469" s="1863"/>
      <c r="D469" s="1863"/>
    </row>
    <row r="470" spans="1:4" x14ac:dyDescent="0.15">
      <c r="A470" s="1863"/>
      <c r="B470" s="1985"/>
      <c r="C470" s="1863"/>
      <c r="D470" s="1863"/>
    </row>
    <row r="471" spans="1:4" x14ac:dyDescent="0.15">
      <c r="A471" s="1863"/>
      <c r="B471" s="1985"/>
      <c r="C471" s="1863"/>
      <c r="D471" s="1863"/>
    </row>
    <row r="472" spans="1:4" x14ac:dyDescent="0.15">
      <c r="A472" s="1863"/>
      <c r="B472" s="1985"/>
      <c r="C472" s="1863"/>
      <c r="D472" s="1863"/>
    </row>
    <row r="473" spans="1:4" x14ac:dyDescent="0.15">
      <c r="A473" s="1863"/>
      <c r="B473" s="1985"/>
      <c r="C473" s="1863"/>
      <c r="D473" s="1863"/>
    </row>
    <row r="474" spans="1:4" x14ac:dyDescent="0.15">
      <c r="A474" s="1863"/>
      <c r="B474" s="1985"/>
      <c r="C474" s="1863"/>
      <c r="D474" s="1863"/>
    </row>
    <row r="475" spans="1:4" x14ac:dyDescent="0.15">
      <c r="A475" s="1863"/>
      <c r="B475" s="1985"/>
      <c r="C475" s="1863"/>
      <c r="D475" s="1863"/>
    </row>
    <row r="476" spans="1:4" x14ac:dyDescent="0.15">
      <c r="A476" s="1863"/>
      <c r="B476" s="1985"/>
      <c r="C476" s="1863"/>
      <c r="D476" s="1863"/>
    </row>
    <row r="477" spans="1:4" x14ac:dyDescent="0.15">
      <c r="A477" s="1863"/>
      <c r="B477" s="1985"/>
      <c r="C477" s="1863"/>
      <c r="D477" s="1863"/>
    </row>
    <row r="478" spans="1:4" x14ac:dyDescent="0.15">
      <c r="A478" s="1863"/>
      <c r="B478" s="1985"/>
      <c r="C478" s="1863"/>
      <c r="D478" s="1863"/>
    </row>
    <row r="479" spans="1:4" x14ac:dyDescent="0.15">
      <c r="A479" s="1863"/>
      <c r="B479" s="1985"/>
      <c r="C479" s="1863"/>
      <c r="D479" s="1863"/>
    </row>
    <row r="480" spans="1:4" x14ac:dyDescent="0.15">
      <c r="A480" s="1863"/>
      <c r="B480" s="1985"/>
      <c r="C480" s="1863"/>
      <c r="D480" s="1863"/>
    </row>
    <row r="481" spans="1:4" x14ac:dyDescent="0.15">
      <c r="A481" s="1863"/>
      <c r="B481" s="1985"/>
      <c r="C481" s="1863"/>
      <c r="D481" s="1863"/>
    </row>
    <row r="482" spans="1:4" x14ac:dyDescent="0.15">
      <c r="A482" s="1863"/>
      <c r="B482" s="1985"/>
      <c r="C482" s="1863"/>
      <c r="D482" s="1863"/>
    </row>
    <row r="483" spans="1:4" x14ac:dyDescent="0.15">
      <c r="A483" s="1863"/>
      <c r="B483" s="1985"/>
      <c r="C483" s="1863"/>
      <c r="D483" s="1863"/>
    </row>
    <row r="484" spans="1:4" x14ac:dyDescent="0.15">
      <c r="A484" s="1863"/>
      <c r="B484" s="1985"/>
      <c r="C484" s="1863"/>
      <c r="D484" s="1863"/>
    </row>
    <row r="485" spans="1:4" x14ac:dyDescent="0.15">
      <c r="A485" s="1863"/>
      <c r="B485" s="1985"/>
      <c r="C485" s="1863"/>
      <c r="D485" s="1863"/>
    </row>
    <row r="486" spans="1:4" x14ac:dyDescent="0.15">
      <c r="A486" s="1863"/>
      <c r="B486" s="1985"/>
      <c r="C486" s="1863"/>
      <c r="D486" s="1863"/>
    </row>
    <row r="487" spans="1:4" x14ac:dyDescent="0.15">
      <c r="A487" s="1863"/>
      <c r="B487" s="1985"/>
      <c r="C487" s="1863"/>
      <c r="D487" s="1863"/>
    </row>
    <row r="488" spans="1:4" x14ac:dyDescent="0.15">
      <c r="A488" s="1863"/>
      <c r="B488" s="1985"/>
      <c r="C488" s="1863"/>
      <c r="D488" s="1863"/>
    </row>
    <row r="489" spans="1:4" x14ac:dyDescent="0.15">
      <c r="A489" s="1863"/>
      <c r="B489" s="1985"/>
      <c r="C489" s="1863"/>
      <c r="D489" s="1863"/>
    </row>
    <row r="490" spans="1:4" x14ac:dyDescent="0.15">
      <c r="A490" s="1863"/>
      <c r="B490" s="1985"/>
      <c r="C490" s="1863"/>
      <c r="D490" s="1863"/>
    </row>
    <row r="491" spans="1:4" x14ac:dyDescent="0.15">
      <c r="A491" s="1863"/>
      <c r="B491" s="1985"/>
      <c r="C491" s="1863"/>
      <c r="D491" s="1863"/>
    </row>
    <row r="492" spans="1:4" x14ac:dyDescent="0.15">
      <c r="A492" s="1863"/>
      <c r="B492" s="1985"/>
      <c r="C492" s="1863"/>
      <c r="D492" s="1863"/>
    </row>
    <row r="493" spans="1:4" x14ac:dyDescent="0.15">
      <c r="A493" s="1863"/>
      <c r="B493" s="1985"/>
      <c r="C493" s="1863"/>
      <c r="D493" s="1863"/>
    </row>
    <row r="494" spans="1:4" x14ac:dyDescent="0.15">
      <c r="A494" s="1863"/>
      <c r="B494" s="1985"/>
      <c r="C494" s="1863"/>
      <c r="D494" s="1863"/>
    </row>
    <row r="495" spans="1:4" x14ac:dyDescent="0.15">
      <c r="A495" s="1863"/>
      <c r="B495" s="1985"/>
      <c r="C495" s="1863"/>
      <c r="D495" s="1863"/>
    </row>
    <row r="496" spans="1:4" x14ac:dyDescent="0.15">
      <c r="A496" s="1863"/>
      <c r="B496" s="1985"/>
      <c r="C496" s="1863"/>
      <c r="D496" s="1863"/>
    </row>
    <row r="497" spans="1:4" x14ac:dyDescent="0.15">
      <c r="A497" s="1863"/>
      <c r="B497" s="1985"/>
      <c r="C497" s="1863"/>
      <c r="D497" s="1863"/>
    </row>
    <row r="498" spans="1:4" x14ac:dyDescent="0.15">
      <c r="A498" s="1863"/>
      <c r="B498" s="1985"/>
      <c r="C498" s="1863"/>
      <c r="D498" s="1863"/>
    </row>
    <row r="499" spans="1:4" x14ac:dyDescent="0.15">
      <c r="A499" s="1863"/>
      <c r="B499" s="1985"/>
      <c r="C499" s="1863"/>
      <c r="D499" s="1863"/>
    </row>
    <row r="500" spans="1:4" x14ac:dyDescent="0.15">
      <c r="A500" s="1863"/>
      <c r="B500" s="1985"/>
      <c r="C500" s="1863"/>
      <c r="D500" s="1863"/>
    </row>
    <row r="501" spans="1:4" x14ac:dyDescent="0.15">
      <c r="A501" s="1863"/>
      <c r="B501" s="1985"/>
      <c r="C501" s="1863"/>
      <c r="D501" s="1863"/>
    </row>
    <row r="502" spans="1:4" x14ac:dyDescent="0.15">
      <c r="A502" s="1863"/>
      <c r="B502" s="1985"/>
      <c r="C502" s="1863"/>
      <c r="D502" s="1863"/>
    </row>
    <row r="503" spans="1:4" x14ac:dyDescent="0.15">
      <c r="A503" s="1863"/>
      <c r="B503" s="1985"/>
      <c r="C503" s="1863"/>
      <c r="D503" s="1863"/>
    </row>
    <row r="504" spans="1:4" x14ac:dyDescent="0.15">
      <c r="A504" s="1863"/>
      <c r="B504" s="1985"/>
      <c r="C504" s="1863"/>
      <c r="D504" s="1863"/>
    </row>
    <row r="505" spans="1:4" x14ac:dyDescent="0.15">
      <c r="A505" s="1863"/>
      <c r="B505" s="1985"/>
      <c r="C505" s="1863"/>
      <c r="D505" s="1863"/>
    </row>
    <row r="506" spans="1:4" x14ac:dyDescent="0.15">
      <c r="A506" s="1863"/>
      <c r="B506" s="1985"/>
      <c r="C506" s="1863"/>
      <c r="D506" s="1863"/>
    </row>
    <row r="507" spans="1:4" x14ac:dyDescent="0.15">
      <c r="A507" s="1863"/>
      <c r="B507" s="1985"/>
      <c r="C507" s="1863"/>
      <c r="D507" s="1863"/>
    </row>
    <row r="508" spans="1:4" x14ac:dyDescent="0.15">
      <c r="A508" s="1863"/>
      <c r="B508" s="1985"/>
      <c r="C508" s="1863"/>
      <c r="D508" s="1863"/>
    </row>
    <row r="509" spans="1:4" x14ac:dyDescent="0.15">
      <c r="A509" s="1863"/>
      <c r="B509" s="1985"/>
      <c r="C509" s="1863"/>
      <c r="D509" s="1863"/>
    </row>
    <row r="510" spans="1:4" x14ac:dyDescent="0.15">
      <c r="A510" s="1863"/>
      <c r="B510" s="1985"/>
      <c r="C510" s="1863"/>
      <c r="D510" s="1863"/>
    </row>
    <row r="511" spans="1:4" x14ac:dyDescent="0.15">
      <c r="A511" s="1863"/>
      <c r="B511" s="1985"/>
      <c r="C511" s="1863"/>
      <c r="D511" s="1863"/>
    </row>
    <row r="512" spans="1:4" x14ac:dyDescent="0.15">
      <c r="A512" s="1863"/>
      <c r="B512" s="1985"/>
      <c r="C512" s="1863"/>
      <c r="D512" s="1863"/>
    </row>
    <row r="513" spans="1:4" x14ac:dyDescent="0.15">
      <c r="A513" s="1863"/>
      <c r="B513" s="1985"/>
      <c r="C513" s="1863"/>
      <c r="D513" s="1863"/>
    </row>
    <row r="514" spans="1:4" x14ac:dyDescent="0.15">
      <c r="A514" s="1863"/>
      <c r="B514" s="1985"/>
      <c r="C514" s="1863"/>
      <c r="D514" s="1863"/>
    </row>
    <row r="515" spans="1:4" x14ac:dyDescent="0.15">
      <c r="A515" s="1863"/>
      <c r="B515" s="1985"/>
      <c r="C515" s="1863"/>
      <c r="D515" s="1863"/>
    </row>
    <row r="516" spans="1:4" x14ac:dyDescent="0.15">
      <c r="A516" s="1863"/>
      <c r="B516" s="1985"/>
      <c r="C516" s="1863"/>
      <c r="D516" s="1863"/>
    </row>
    <row r="517" spans="1:4" x14ac:dyDescent="0.15">
      <c r="A517" s="1863"/>
      <c r="B517" s="1985"/>
      <c r="C517" s="1863"/>
      <c r="D517" s="1863"/>
    </row>
    <row r="518" spans="1:4" x14ac:dyDescent="0.15">
      <c r="A518" s="1863"/>
      <c r="B518" s="1985"/>
      <c r="C518" s="1863"/>
      <c r="D518" s="1863"/>
    </row>
    <row r="519" spans="1:4" x14ac:dyDescent="0.15">
      <c r="A519" s="1863"/>
      <c r="B519" s="1985"/>
      <c r="C519" s="1863"/>
      <c r="D519" s="1863"/>
    </row>
    <row r="520" spans="1:4" x14ac:dyDescent="0.15">
      <c r="A520" s="1863"/>
      <c r="B520" s="1985"/>
      <c r="C520" s="1863"/>
      <c r="D520" s="1863"/>
    </row>
    <row r="521" spans="1:4" x14ac:dyDescent="0.15">
      <c r="A521" s="1863"/>
      <c r="B521" s="1985"/>
      <c r="C521" s="1863"/>
      <c r="D521" s="1863"/>
    </row>
    <row r="522" spans="1:4" x14ac:dyDescent="0.15">
      <c r="A522" s="1863"/>
      <c r="B522" s="1985"/>
      <c r="C522" s="1863"/>
      <c r="D522" s="1863"/>
    </row>
    <row r="523" spans="1:4" x14ac:dyDescent="0.15">
      <c r="A523" s="1863"/>
      <c r="B523" s="1985"/>
      <c r="C523" s="1863"/>
      <c r="D523" s="1863"/>
    </row>
    <row r="524" spans="1:4" x14ac:dyDescent="0.15">
      <c r="A524" s="1863"/>
      <c r="B524" s="1985"/>
      <c r="C524" s="1863"/>
      <c r="D524" s="1863"/>
    </row>
    <row r="525" spans="1:4" x14ac:dyDescent="0.15">
      <c r="A525" s="1863"/>
      <c r="B525" s="1985"/>
      <c r="C525" s="1863"/>
      <c r="D525" s="1863"/>
    </row>
    <row r="526" spans="1:4" x14ac:dyDescent="0.15">
      <c r="A526" s="1863"/>
      <c r="B526" s="1985"/>
      <c r="C526" s="1863"/>
      <c r="D526" s="1863"/>
    </row>
    <row r="527" spans="1:4" x14ac:dyDescent="0.15">
      <c r="A527" s="1863"/>
      <c r="B527" s="1985"/>
      <c r="C527" s="1863"/>
      <c r="D527" s="1863"/>
    </row>
    <row r="528" spans="1:4" x14ac:dyDescent="0.15">
      <c r="A528" s="1863"/>
      <c r="B528" s="1985"/>
      <c r="C528" s="1863"/>
      <c r="D528" s="1863"/>
    </row>
    <row r="529" spans="1:4" x14ac:dyDescent="0.15">
      <c r="A529" s="1863"/>
      <c r="B529" s="1985"/>
      <c r="C529" s="1863"/>
      <c r="D529" s="1863"/>
    </row>
    <row r="530" spans="1:4" x14ac:dyDescent="0.15">
      <c r="A530" s="1863"/>
      <c r="B530" s="1985"/>
      <c r="C530" s="1863"/>
      <c r="D530" s="1863"/>
    </row>
    <row r="531" spans="1:4" x14ac:dyDescent="0.15">
      <c r="A531" s="1863"/>
      <c r="B531" s="1985"/>
      <c r="C531" s="1863"/>
      <c r="D531" s="1863"/>
    </row>
    <row r="532" spans="1:4" x14ac:dyDescent="0.15">
      <c r="A532" s="1863"/>
      <c r="B532" s="1985"/>
      <c r="C532" s="1863"/>
      <c r="D532" s="1863"/>
    </row>
    <row r="533" spans="1:4" x14ac:dyDescent="0.15">
      <c r="A533" s="1863"/>
      <c r="B533" s="1985"/>
      <c r="C533" s="1863"/>
      <c r="D533" s="1863"/>
    </row>
    <row r="534" spans="1:4" x14ac:dyDescent="0.15">
      <c r="A534" s="1863"/>
      <c r="B534" s="1985"/>
      <c r="C534" s="1863"/>
      <c r="D534" s="1863"/>
    </row>
    <row r="535" spans="1:4" x14ac:dyDescent="0.15">
      <c r="A535" s="1863"/>
      <c r="B535" s="1985"/>
      <c r="C535" s="1863"/>
      <c r="D535" s="1863"/>
    </row>
    <row r="536" spans="1:4" x14ac:dyDescent="0.15">
      <c r="A536" s="1863"/>
      <c r="B536" s="1985"/>
      <c r="C536" s="1863"/>
      <c r="D536" s="1863"/>
    </row>
    <row r="537" spans="1:4" x14ac:dyDescent="0.15">
      <c r="A537" s="1863"/>
      <c r="B537" s="1985"/>
      <c r="C537" s="1863"/>
      <c r="D537" s="1863"/>
    </row>
    <row r="538" spans="1:4" x14ac:dyDescent="0.15">
      <c r="A538" s="1863"/>
      <c r="B538" s="1985"/>
      <c r="C538" s="1863"/>
      <c r="D538" s="1863"/>
    </row>
    <row r="539" spans="1:4" x14ac:dyDescent="0.15">
      <c r="A539" s="1863"/>
      <c r="B539" s="1985"/>
      <c r="C539" s="1863"/>
      <c r="D539" s="1863"/>
    </row>
    <row r="540" spans="1:4" x14ac:dyDescent="0.15">
      <c r="A540" s="1863"/>
      <c r="B540" s="1985"/>
      <c r="C540" s="1863"/>
      <c r="D540" s="1863"/>
    </row>
    <row r="541" spans="1:4" x14ac:dyDescent="0.15">
      <c r="A541" s="1863"/>
      <c r="B541" s="1985"/>
      <c r="C541" s="1863"/>
      <c r="D541" s="1863"/>
    </row>
    <row r="542" spans="1:4" x14ac:dyDescent="0.15">
      <c r="A542" s="1863"/>
      <c r="B542" s="1985"/>
      <c r="C542" s="1863"/>
      <c r="D542" s="1863"/>
    </row>
    <row r="543" spans="1:4" x14ac:dyDescent="0.15">
      <c r="A543" s="1863"/>
      <c r="B543" s="1985"/>
      <c r="C543" s="1863"/>
      <c r="D543" s="1863"/>
    </row>
    <row r="544" spans="1:4" x14ac:dyDescent="0.15">
      <c r="A544" s="1863"/>
      <c r="B544" s="1985"/>
      <c r="C544" s="1863"/>
      <c r="D544" s="1863"/>
    </row>
    <row r="545" spans="1:4" x14ac:dyDescent="0.15">
      <c r="A545" s="1863"/>
      <c r="B545" s="1985"/>
      <c r="C545" s="1863"/>
      <c r="D545" s="1863"/>
    </row>
    <row r="546" spans="1:4" x14ac:dyDescent="0.15">
      <c r="A546" s="1863"/>
      <c r="B546" s="1985"/>
      <c r="C546" s="1863"/>
      <c r="D546" s="1863"/>
    </row>
    <row r="547" spans="1:4" x14ac:dyDescent="0.15">
      <c r="A547" s="1863"/>
      <c r="B547" s="1985"/>
      <c r="C547" s="1863"/>
      <c r="D547" s="1863"/>
    </row>
    <row r="548" spans="1:4" x14ac:dyDescent="0.15">
      <c r="A548" s="1863"/>
      <c r="B548" s="1985"/>
      <c r="C548" s="1863"/>
      <c r="D548" s="1863"/>
    </row>
    <row r="549" spans="1:4" x14ac:dyDescent="0.15">
      <c r="A549" s="1863"/>
      <c r="B549" s="1985"/>
      <c r="C549" s="1863"/>
      <c r="D549" s="1863"/>
    </row>
    <row r="550" spans="1:4" x14ac:dyDescent="0.15">
      <c r="A550" s="1863"/>
      <c r="B550" s="1985"/>
      <c r="C550" s="1863"/>
      <c r="D550" s="1863"/>
    </row>
    <row r="551" spans="1:4" x14ac:dyDescent="0.15">
      <c r="A551" s="1863"/>
      <c r="B551" s="1985"/>
      <c r="C551" s="1863"/>
      <c r="D551" s="1863"/>
    </row>
    <row r="552" spans="1:4" x14ac:dyDescent="0.15">
      <c r="A552" s="1863"/>
      <c r="B552" s="1985"/>
      <c r="C552" s="1863"/>
      <c r="D552" s="1863"/>
    </row>
    <row r="553" spans="1:4" x14ac:dyDescent="0.15">
      <c r="A553" s="1863"/>
      <c r="B553" s="1985"/>
      <c r="C553" s="1863"/>
      <c r="D553" s="1863"/>
    </row>
    <row r="554" spans="1:4" x14ac:dyDescent="0.15">
      <c r="A554" s="1863"/>
      <c r="B554" s="1985"/>
      <c r="C554" s="1863"/>
      <c r="D554" s="1863"/>
    </row>
    <row r="555" spans="1:4" x14ac:dyDescent="0.15">
      <c r="A555" s="1863"/>
      <c r="B555" s="1985"/>
      <c r="C555" s="1863"/>
      <c r="D555" s="1863"/>
    </row>
    <row r="556" spans="1:4" x14ac:dyDescent="0.15">
      <c r="A556" s="1863"/>
      <c r="B556" s="1985"/>
      <c r="C556" s="1863"/>
      <c r="D556" s="1863"/>
    </row>
    <row r="557" spans="1:4" x14ac:dyDescent="0.15">
      <c r="A557" s="1863"/>
      <c r="B557" s="1985"/>
      <c r="C557" s="1863"/>
      <c r="D557" s="1863"/>
    </row>
    <row r="558" spans="1:4" x14ac:dyDescent="0.15">
      <c r="A558" s="1863"/>
      <c r="B558" s="1985"/>
      <c r="C558" s="1863"/>
      <c r="D558" s="1863"/>
    </row>
    <row r="559" spans="1:4" x14ac:dyDescent="0.15">
      <c r="A559" s="1863"/>
      <c r="B559" s="1985"/>
      <c r="C559" s="1863"/>
      <c r="D559" s="1863"/>
    </row>
    <row r="560" spans="1:4" x14ac:dyDescent="0.15">
      <c r="A560" s="1863"/>
      <c r="B560" s="1985"/>
      <c r="C560" s="1863"/>
      <c r="D560" s="1863"/>
    </row>
    <row r="561" spans="1:4" x14ac:dyDescent="0.15">
      <c r="A561" s="1863"/>
      <c r="B561" s="1985"/>
      <c r="C561" s="1863"/>
      <c r="D561" s="1863"/>
    </row>
    <row r="562" spans="1:4" x14ac:dyDescent="0.15">
      <c r="A562" s="1863"/>
      <c r="B562" s="1985"/>
      <c r="C562" s="1863"/>
      <c r="D562" s="1863"/>
    </row>
    <row r="563" spans="1:4" x14ac:dyDescent="0.15">
      <c r="A563" s="1863"/>
      <c r="B563" s="1985"/>
      <c r="C563" s="1863"/>
      <c r="D563" s="1863"/>
    </row>
    <row r="564" spans="1:4" x14ac:dyDescent="0.15">
      <c r="A564" s="1863"/>
      <c r="B564" s="1985"/>
      <c r="C564" s="1863"/>
      <c r="D564" s="1863"/>
    </row>
    <row r="565" spans="1:4" x14ac:dyDescent="0.15">
      <c r="A565" s="1863"/>
      <c r="B565" s="1985"/>
      <c r="C565" s="1863"/>
      <c r="D565" s="1863"/>
    </row>
    <row r="566" spans="1:4" x14ac:dyDescent="0.15">
      <c r="A566" s="1863"/>
      <c r="B566" s="1985"/>
      <c r="C566" s="1863"/>
      <c r="D566" s="1863"/>
    </row>
    <row r="567" spans="1:4" x14ac:dyDescent="0.15">
      <c r="A567" s="1863"/>
      <c r="B567" s="1985"/>
      <c r="C567" s="1863"/>
      <c r="D567" s="1863"/>
    </row>
    <row r="568" spans="1:4" x14ac:dyDescent="0.15">
      <c r="A568" s="1863"/>
      <c r="B568" s="1985"/>
      <c r="C568" s="1863"/>
      <c r="D568" s="1863"/>
    </row>
    <row r="569" spans="1:4" x14ac:dyDescent="0.15">
      <c r="A569" s="1863"/>
      <c r="B569" s="1985"/>
      <c r="C569" s="1863"/>
      <c r="D569" s="1863"/>
    </row>
    <row r="570" spans="1:4" x14ac:dyDescent="0.15">
      <c r="A570" s="1863"/>
      <c r="B570" s="1985"/>
      <c r="C570" s="1863"/>
      <c r="D570" s="1863"/>
    </row>
    <row r="571" spans="1:4" x14ac:dyDescent="0.15">
      <c r="A571" s="1863"/>
      <c r="B571" s="1985"/>
      <c r="C571" s="1863"/>
      <c r="D571" s="1863"/>
    </row>
    <row r="572" spans="1:4" x14ac:dyDescent="0.15">
      <c r="A572" s="1863"/>
      <c r="B572" s="1985"/>
      <c r="C572" s="1863"/>
      <c r="D572" s="1863"/>
    </row>
    <row r="573" spans="1:4" x14ac:dyDescent="0.15">
      <c r="A573" s="1863"/>
      <c r="B573" s="1985"/>
      <c r="C573" s="1863"/>
      <c r="D573" s="1863"/>
    </row>
    <row r="574" spans="1:4" x14ac:dyDescent="0.15">
      <c r="A574" s="1863"/>
      <c r="B574" s="1985"/>
      <c r="C574" s="1863"/>
      <c r="D574" s="1863"/>
    </row>
    <row r="575" spans="1:4" x14ac:dyDescent="0.15">
      <c r="A575" s="1863"/>
      <c r="B575" s="1985"/>
      <c r="C575" s="1863"/>
      <c r="D575" s="1863"/>
    </row>
    <row r="576" spans="1:4" x14ac:dyDescent="0.15">
      <c r="A576" s="1863"/>
      <c r="B576" s="1985"/>
      <c r="C576" s="1863"/>
      <c r="D576" s="1863"/>
    </row>
    <row r="577" spans="1:4" x14ac:dyDescent="0.15">
      <c r="A577" s="1863"/>
      <c r="B577" s="1985"/>
      <c r="C577" s="1863"/>
      <c r="D577" s="1863"/>
    </row>
    <row r="578" spans="1:4" x14ac:dyDescent="0.15">
      <c r="A578" s="1863"/>
      <c r="B578" s="1985"/>
      <c r="C578" s="1863"/>
      <c r="D578" s="1863"/>
    </row>
    <row r="579" spans="1:4" x14ac:dyDescent="0.15">
      <c r="A579" s="1863"/>
      <c r="B579" s="1985"/>
      <c r="C579" s="1863"/>
      <c r="D579" s="1863"/>
    </row>
    <row r="580" spans="1:4" x14ac:dyDescent="0.15">
      <c r="A580" s="1863"/>
      <c r="B580" s="1985"/>
      <c r="C580" s="1863"/>
      <c r="D580" s="1863"/>
    </row>
    <row r="581" spans="1:4" x14ac:dyDescent="0.15">
      <c r="A581" s="1863"/>
      <c r="B581" s="1985"/>
      <c r="C581" s="1863"/>
      <c r="D581" s="1863"/>
    </row>
    <row r="582" spans="1:4" x14ac:dyDescent="0.15">
      <c r="A582" s="1863"/>
      <c r="B582" s="1985"/>
      <c r="C582" s="1863"/>
      <c r="D582" s="1863"/>
    </row>
    <row r="583" spans="1:4" x14ac:dyDescent="0.15">
      <c r="A583" s="1863"/>
      <c r="B583" s="1985"/>
      <c r="C583" s="1863"/>
      <c r="D583" s="1863"/>
    </row>
    <row r="584" spans="1:4" x14ac:dyDescent="0.15">
      <c r="A584" s="1863"/>
      <c r="B584" s="1985"/>
      <c r="C584" s="1863"/>
      <c r="D584" s="1863"/>
    </row>
    <row r="585" spans="1:4" x14ac:dyDescent="0.15">
      <c r="A585" s="1863"/>
      <c r="B585" s="1985"/>
      <c r="C585" s="1863"/>
      <c r="D585" s="1863"/>
    </row>
    <row r="586" spans="1:4" x14ac:dyDescent="0.15">
      <c r="A586" s="1863"/>
      <c r="B586" s="1985"/>
      <c r="C586" s="1863"/>
      <c r="D586" s="1863"/>
    </row>
    <row r="587" spans="1:4" x14ac:dyDescent="0.15">
      <c r="A587" s="1863"/>
      <c r="B587" s="1985"/>
      <c r="C587" s="1863"/>
      <c r="D587" s="1863"/>
    </row>
    <row r="588" spans="1:4" x14ac:dyDescent="0.15">
      <c r="A588" s="1863"/>
      <c r="B588" s="1985"/>
      <c r="C588" s="1863"/>
      <c r="D588" s="1863"/>
    </row>
    <row r="589" spans="1:4" x14ac:dyDescent="0.15">
      <c r="A589" s="1863"/>
      <c r="B589" s="1985"/>
      <c r="C589" s="1863"/>
      <c r="D589" s="1863"/>
    </row>
    <row r="590" spans="1:4" x14ac:dyDescent="0.15">
      <c r="A590" s="1863"/>
      <c r="B590" s="1985"/>
      <c r="C590" s="1863"/>
      <c r="D590" s="1863"/>
    </row>
    <row r="591" spans="1:4" x14ac:dyDescent="0.15">
      <c r="A591" s="1863"/>
      <c r="B591" s="1985"/>
      <c r="C591" s="1863"/>
      <c r="D591" s="1863"/>
    </row>
    <row r="592" spans="1:4" x14ac:dyDescent="0.15">
      <c r="A592" s="1863"/>
      <c r="B592" s="1985"/>
      <c r="C592" s="1863"/>
      <c r="D592" s="1863"/>
    </row>
    <row r="593" spans="1:4" x14ac:dyDescent="0.15">
      <c r="A593" s="1863"/>
      <c r="B593" s="1985"/>
      <c r="C593" s="1863"/>
      <c r="D593" s="1863"/>
    </row>
    <row r="594" spans="1:4" x14ac:dyDescent="0.15">
      <c r="A594" s="1863"/>
      <c r="B594" s="1985"/>
      <c r="C594" s="1863"/>
      <c r="D594" s="1863"/>
    </row>
    <row r="595" spans="1:4" x14ac:dyDescent="0.15">
      <c r="A595" s="1863"/>
      <c r="B595" s="1985"/>
      <c r="C595" s="1863"/>
      <c r="D595" s="1863"/>
    </row>
    <row r="596" spans="1:4" x14ac:dyDescent="0.15">
      <c r="A596" s="1863"/>
      <c r="B596" s="1985"/>
      <c r="C596" s="1863"/>
      <c r="D596" s="1863"/>
    </row>
    <row r="597" spans="1:4" x14ac:dyDescent="0.15">
      <c r="A597" s="1863"/>
      <c r="B597" s="1985"/>
      <c r="C597" s="1863"/>
      <c r="D597" s="1863"/>
    </row>
    <row r="598" spans="1:4" x14ac:dyDescent="0.15">
      <c r="A598" s="1863"/>
      <c r="B598" s="1985"/>
      <c r="C598" s="1863"/>
      <c r="D598" s="1863"/>
    </row>
    <row r="599" spans="1:4" x14ac:dyDescent="0.15">
      <c r="A599" s="1863"/>
      <c r="B599" s="1985"/>
      <c r="C599" s="1863"/>
      <c r="D599" s="1863"/>
    </row>
    <row r="600" spans="1:4" x14ac:dyDescent="0.15">
      <c r="A600" s="1863"/>
      <c r="B600" s="1985"/>
      <c r="C600" s="1863"/>
      <c r="D600" s="1863"/>
    </row>
    <row r="601" spans="1:4" x14ac:dyDescent="0.15">
      <c r="A601" s="1863"/>
      <c r="B601" s="1985"/>
      <c r="C601" s="1863"/>
      <c r="D601" s="1863"/>
    </row>
    <row r="602" spans="1:4" x14ac:dyDescent="0.15">
      <c r="A602" s="1863"/>
      <c r="B602" s="1985"/>
      <c r="C602" s="1863"/>
      <c r="D602" s="1863"/>
    </row>
    <row r="603" spans="1:4" x14ac:dyDescent="0.15">
      <c r="A603" s="1863"/>
      <c r="B603" s="1985"/>
      <c r="C603" s="1863"/>
      <c r="D603" s="1863"/>
    </row>
    <row r="604" spans="1:4" x14ac:dyDescent="0.15">
      <c r="A604" s="1863"/>
      <c r="B604" s="1985"/>
      <c r="C604" s="1863"/>
      <c r="D604" s="1863"/>
    </row>
    <row r="605" spans="1:4" x14ac:dyDescent="0.15">
      <c r="A605" s="1863"/>
      <c r="B605" s="1985"/>
      <c r="C605" s="1863"/>
      <c r="D605" s="1863"/>
    </row>
    <row r="606" spans="1:4" x14ac:dyDescent="0.15">
      <c r="A606" s="1863"/>
      <c r="B606" s="1985"/>
      <c r="C606" s="1863"/>
      <c r="D606" s="1863"/>
    </row>
    <row r="607" spans="1:4" x14ac:dyDescent="0.15">
      <c r="A607" s="1863"/>
      <c r="B607" s="1985"/>
      <c r="C607" s="1863"/>
      <c r="D607" s="1863"/>
    </row>
    <row r="608" spans="1:4" x14ac:dyDescent="0.15">
      <c r="A608" s="1863"/>
      <c r="B608" s="1985"/>
      <c r="C608" s="1863"/>
      <c r="D608" s="1863"/>
    </row>
    <row r="609" spans="1:4" x14ac:dyDescent="0.15">
      <c r="A609" s="1863"/>
      <c r="B609" s="1985"/>
      <c r="C609" s="1863"/>
      <c r="D609" s="1863"/>
    </row>
    <row r="610" spans="1:4" x14ac:dyDescent="0.15">
      <c r="A610" s="1863"/>
      <c r="B610" s="1985"/>
      <c r="C610" s="1863"/>
      <c r="D610" s="1863"/>
    </row>
    <row r="611" spans="1:4" x14ac:dyDescent="0.15">
      <c r="A611" s="1863"/>
      <c r="B611" s="1985"/>
      <c r="C611" s="1863"/>
      <c r="D611" s="1863"/>
    </row>
    <row r="612" spans="1:4" x14ac:dyDescent="0.15">
      <c r="A612" s="1863"/>
      <c r="B612" s="1985"/>
      <c r="C612" s="1863"/>
      <c r="D612" s="1863"/>
    </row>
    <row r="613" spans="1:4" x14ac:dyDescent="0.15">
      <c r="A613" s="1863"/>
      <c r="B613" s="1985"/>
      <c r="C613" s="1863"/>
      <c r="D613" s="1863"/>
    </row>
    <row r="614" spans="1:4" x14ac:dyDescent="0.15">
      <c r="A614" s="1863"/>
      <c r="B614" s="1985"/>
      <c r="C614" s="1863"/>
      <c r="D614" s="1863"/>
    </row>
    <row r="615" spans="1:4" x14ac:dyDescent="0.15">
      <c r="A615" s="1863"/>
      <c r="B615" s="1985"/>
      <c r="C615" s="1863"/>
      <c r="D615" s="1863"/>
    </row>
    <row r="616" spans="1:4" x14ac:dyDescent="0.15">
      <c r="A616" s="1863"/>
      <c r="B616" s="1985"/>
      <c r="C616" s="1863"/>
      <c r="D616" s="1863"/>
    </row>
    <row r="617" spans="1:4" x14ac:dyDescent="0.15">
      <c r="A617" s="1863"/>
      <c r="B617" s="1985"/>
      <c r="C617" s="1863"/>
      <c r="D617" s="1863"/>
    </row>
    <row r="618" spans="1:4" x14ac:dyDescent="0.15">
      <c r="A618" s="1863"/>
      <c r="B618" s="1985"/>
      <c r="C618" s="1863"/>
      <c r="D618" s="1863"/>
    </row>
    <row r="619" spans="1:4" x14ac:dyDescent="0.15">
      <c r="A619" s="1863"/>
      <c r="B619" s="1985"/>
      <c r="C619" s="1863"/>
      <c r="D619" s="1863"/>
    </row>
    <row r="620" spans="1:4" x14ac:dyDescent="0.15">
      <c r="A620" s="1863"/>
      <c r="B620" s="1985"/>
      <c r="C620" s="1863"/>
      <c r="D620" s="1863"/>
    </row>
    <row r="621" spans="1:4" x14ac:dyDescent="0.15">
      <c r="A621" s="1863"/>
      <c r="B621" s="1985"/>
      <c r="C621" s="1863"/>
      <c r="D621" s="1863"/>
    </row>
    <row r="622" spans="1:4" x14ac:dyDescent="0.15">
      <c r="A622" s="1863"/>
      <c r="B622" s="1985"/>
      <c r="C622" s="1863"/>
      <c r="D622" s="1863"/>
    </row>
    <row r="623" spans="1:4" x14ac:dyDescent="0.15">
      <c r="A623" s="1863"/>
      <c r="B623" s="1985"/>
      <c r="C623" s="1863"/>
      <c r="D623" s="1863"/>
    </row>
    <row r="624" spans="1:4" x14ac:dyDescent="0.15">
      <c r="A624" s="1863"/>
      <c r="B624" s="1985"/>
      <c r="C624" s="1863"/>
      <c r="D624" s="1863"/>
    </row>
    <row r="625" spans="1:4" x14ac:dyDescent="0.15">
      <c r="A625" s="1863"/>
      <c r="B625" s="1985"/>
      <c r="C625" s="1863"/>
      <c r="D625" s="1863"/>
    </row>
    <row r="626" spans="1:4" x14ac:dyDescent="0.15">
      <c r="A626" s="1863"/>
      <c r="B626" s="1985"/>
      <c r="C626" s="1863"/>
      <c r="D626" s="1863"/>
    </row>
    <row r="627" spans="1:4" x14ac:dyDescent="0.15">
      <c r="A627" s="1863"/>
      <c r="B627" s="1985"/>
      <c r="C627" s="1863"/>
      <c r="D627" s="1863"/>
    </row>
    <row r="628" spans="1:4" x14ac:dyDescent="0.15">
      <c r="A628" s="1863"/>
      <c r="B628" s="1985"/>
      <c r="C628" s="1863"/>
      <c r="D628" s="1863"/>
    </row>
    <row r="629" spans="1:4" x14ac:dyDescent="0.15">
      <c r="A629" s="1863"/>
      <c r="B629" s="1985"/>
      <c r="C629" s="1863"/>
      <c r="D629" s="1863"/>
    </row>
    <row r="630" spans="1:4" x14ac:dyDescent="0.15">
      <c r="A630" s="1863"/>
      <c r="B630" s="1985"/>
      <c r="C630" s="1863"/>
      <c r="D630" s="1863"/>
    </row>
    <row r="631" spans="1:4" x14ac:dyDescent="0.15">
      <c r="A631" s="1863"/>
      <c r="B631" s="1985"/>
      <c r="C631" s="1863"/>
      <c r="D631" s="1863"/>
    </row>
    <row r="632" spans="1:4" x14ac:dyDescent="0.15">
      <c r="A632" s="1863"/>
      <c r="B632" s="1985"/>
      <c r="C632" s="1863"/>
      <c r="D632" s="1863"/>
    </row>
    <row r="633" spans="1:4" x14ac:dyDescent="0.15">
      <c r="A633" s="1863"/>
      <c r="B633" s="1985"/>
      <c r="C633" s="1863"/>
      <c r="D633" s="1863"/>
    </row>
    <row r="634" spans="1:4" x14ac:dyDescent="0.15">
      <c r="A634" s="1863"/>
      <c r="B634" s="1985"/>
      <c r="C634" s="1863"/>
      <c r="D634" s="1863"/>
    </row>
    <row r="635" spans="1:4" x14ac:dyDescent="0.15">
      <c r="A635" s="1863"/>
      <c r="B635" s="1985"/>
      <c r="C635" s="1863"/>
      <c r="D635" s="1863"/>
    </row>
    <row r="636" spans="1:4" x14ac:dyDescent="0.15">
      <c r="A636" s="1863"/>
      <c r="B636" s="1985"/>
      <c r="C636" s="1863"/>
      <c r="D636" s="1863"/>
    </row>
    <row r="637" spans="1:4" x14ac:dyDescent="0.15">
      <c r="A637" s="1863"/>
      <c r="B637" s="1985"/>
      <c r="C637" s="1863"/>
      <c r="D637" s="1863"/>
    </row>
    <row r="638" spans="1:4" x14ac:dyDescent="0.15">
      <c r="A638" s="1863"/>
      <c r="B638" s="1985"/>
      <c r="C638" s="1863"/>
      <c r="D638" s="1863"/>
    </row>
    <row r="639" spans="1:4" x14ac:dyDescent="0.15">
      <c r="A639" s="1863"/>
      <c r="B639" s="1985"/>
      <c r="C639" s="1863"/>
      <c r="D639" s="1863"/>
    </row>
    <row r="640" spans="1:4" x14ac:dyDescent="0.15">
      <c r="A640" s="1863"/>
      <c r="B640" s="1985"/>
      <c r="C640" s="1863"/>
      <c r="D640" s="1863"/>
    </row>
    <row r="641" spans="1:4" x14ac:dyDescent="0.15">
      <c r="A641" s="1863"/>
      <c r="B641" s="1985"/>
      <c r="C641" s="1863"/>
      <c r="D641" s="1863"/>
    </row>
    <row r="642" spans="1:4" x14ac:dyDescent="0.15">
      <c r="A642" s="1863"/>
      <c r="B642" s="1985"/>
      <c r="C642" s="1863"/>
      <c r="D642" s="1863"/>
    </row>
    <row r="643" spans="1:4" x14ac:dyDescent="0.15">
      <c r="A643" s="1863"/>
      <c r="B643" s="1985"/>
      <c r="C643" s="1863"/>
      <c r="D643" s="1863"/>
    </row>
    <row r="644" spans="1:4" x14ac:dyDescent="0.15">
      <c r="A644" s="1863"/>
      <c r="B644" s="1985"/>
      <c r="C644" s="1863"/>
      <c r="D644" s="1863"/>
    </row>
    <row r="645" spans="1:4" x14ac:dyDescent="0.15">
      <c r="A645" s="1863"/>
      <c r="B645" s="1985"/>
      <c r="C645" s="1863"/>
      <c r="D645" s="1863"/>
    </row>
    <row r="646" spans="1:4" x14ac:dyDescent="0.15">
      <c r="A646" s="1863"/>
      <c r="B646" s="1985"/>
      <c r="C646" s="1863"/>
      <c r="D646" s="1863"/>
    </row>
    <row r="647" spans="1:4" x14ac:dyDescent="0.15">
      <c r="A647" s="1863"/>
      <c r="B647" s="1985"/>
      <c r="C647" s="1863"/>
      <c r="D647" s="1863"/>
    </row>
    <row r="648" spans="1:4" x14ac:dyDescent="0.15">
      <c r="A648" s="1863"/>
      <c r="B648" s="1985"/>
      <c r="C648" s="1863"/>
      <c r="D648" s="1863"/>
    </row>
    <row r="649" spans="1:4" x14ac:dyDescent="0.15">
      <c r="A649" s="1863"/>
      <c r="B649" s="1985"/>
      <c r="C649" s="1863"/>
      <c r="D649" s="1863"/>
    </row>
    <row r="650" spans="1:4" x14ac:dyDescent="0.15">
      <c r="A650" s="1863"/>
      <c r="B650" s="1985"/>
      <c r="C650" s="1863"/>
      <c r="D650" s="1863"/>
    </row>
    <row r="651" spans="1:4" x14ac:dyDescent="0.15">
      <c r="A651" s="1863"/>
      <c r="B651" s="1985"/>
      <c r="C651" s="1863"/>
      <c r="D651" s="1863"/>
    </row>
    <row r="652" spans="1:4" x14ac:dyDescent="0.15">
      <c r="A652" s="1863"/>
      <c r="B652" s="1985"/>
      <c r="C652" s="1863"/>
      <c r="D652" s="1863"/>
    </row>
    <row r="653" spans="1:4" x14ac:dyDescent="0.15">
      <c r="A653" s="1863"/>
      <c r="B653" s="1985"/>
      <c r="C653" s="1863"/>
      <c r="D653" s="1863"/>
    </row>
    <row r="654" spans="1:4" x14ac:dyDescent="0.15">
      <c r="A654" s="1863"/>
      <c r="B654" s="1985"/>
      <c r="C654" s="1863"/>
      <c r="D654" s="1863"/>
    </row>
    <row r="655" spans="1:4" x14ac:dyDescent="0.15">
      <c r="A655" s="1863"/>
      <c r="B655" s="1985"/>
      <c r="C655" s="1863"/>
      <c r="D655" s="1863"/>
    </row>
    <row r="656" spans="1:4" x14ac:dyDescent="0.15">
      <c r="A656" s="1863"/>
      <c r="B656" s="1985"/>
      <c r="C656" s="1863"/>
      <c r="D656" s="1863"/>
    </row>
    <row r="657" spans="1:4" x14ac:dyDescent="0.15">
      <c r="A657" s="1863"/>
      <c r="B657" s="1985"/>
      <c r="C657" s="1863"/>
      <c r="D657" s="1863"/>
    </row>
    <row r="658" spans="1:4" x14ac:dyDescent="0.15">
      <c r="A658" s="1863"/>
      <c r="B658" s="1985"/>
      <c r="C658" s="1863"/>
      <c r="D658" s="1863"/>
    </row>
    <row r="659" spans="1:4" x14ac:dyDescent="0.15">
      <c r="A659" s="1863"/>
      <c r="B659" s="1985"/>
      <c r="C659" s="1863"/>
      <c r="D659" s="1863"/>
    </row>
    <row r="660" spans="1:4" x14ac:dyDescent="0.15">
      <c r="A660" s="1863"/>
      <c r="B660" s="1985"/>
      <c r="C660" s="1863"/>
      <c r="D660" s="1863"/>
    </row>
    <row r="661" spans="1:4" x14ac:dyDescent="0.15">
      <c r="A661" s="1863"/>
      <c r="B661" s="1985"/>
      <c r="C661" s="1863"/>
      <c r="D661" s="1863"/>
    </row>
    <row r="662" spans="1:4" x14ac:dyDescent="0.15">
      <c r="A662" s="1863"/>
      <c r="B662" s="1985"/>
      <c r="C662" s="1863"/>
      <c r="D662" s="1863"/>
    </row>
    <row r="663" spans="1:4" x14ac:dyDescent="0.15">
      <c r="A663" s="1863"/>
      <c r="B663" s="1985"/>
      <c r="C663" s="1863"/>
      <c r="D663" s="1863"/>
    </row>
    <row r="664" spans="1:4" x14ac:dyDescent="0.15">
      <c r="A664" s="1863"/>
      <c r="B664" s="1985"/>
      <c r="C664" s="1863"/>
      <c r="D664" s="1863"/>
    </row>
    <row r="665" spans="1:4" x14ac:dyDescent="0.15">
      <c r="A665" s="1863"/>
      <c r="B665" s="1985"/>
      <c r="C665" s="1863"/>
      <c r="D665" s="1863"/>
    </row>
    <row r="666" spans="1:4" x14ac:dyDescent="0.15">
      <c r="A666" s="1863"/>
      <c r="B666" s="1985"/>
      <c r="C666" s="1863"/>
      <c r="D666" s="1863"/>
    </row>
    <row r="667" spans="1:4" x14ac:dyDescent="0.15">
      <c r="A667" s="1863"/>
      <c r="B667" s="1985"/>
      <c r="C667" s="1863"/>
      <c r="D667" s="1863"/>
    </row>
    <row r="668" spans="1:4" x14ac:dyDescent="0.15">
      <c r="A668" s="1863"/>
      <c r="B668" s="1985"/>
      <c r="C668" s="1863"/>
      <c r="D668" s="1863"/>
    </row>
    <row r="669" spans="1:4" x14ac:dyDescent="0.15">
      <c r="A669" s="1863"/>
      <c r="B669" s="1985"/>
      <c r="C669" s="1863"/>
      <c r="D669" s="1863"/>
    </row>
    <row r="670" spans="1:4" x14ac:dyDescent="0.15">
      <c r="A670" s="1863"/>
      <c r="B670" s="1985"/>
      <c r="C670" s="1863"/>
      <c r="D670" s="1863"/>
    </row>
    <row r="671" spans="1:4" x14ac:dyDescent="0.15">
      <c r="A671" s="1863"/>
      <c r="B671" s="1985"/>
      <c r="C671" s="1863"/>
      <c r="D671" s="1863"/>
    </row>
    <row r="672" spans="1:4" x14ac:dyDescent="0.15">
      <c r="A672" s="1863"/>
      <c r="B672" s="1985"/>
      <c r="C672" s="1863"/>
      <c r="D672" s="1863"/>
    </row>
    <row r="673" spans="1:4" x14ac:dyDescent="0.15">
      <c r="A673" s="1863"/>
      <c r="B673" s="1985"/>
      <c r="C673" s="1863"/>
      <c r="D673" s="1863"/>
    </row>
    <row r="674" spans="1:4" x14ac:dyDescent="0.15">
      <c r="A674" s="1863"/>
      <c r="B674" s="1985"/>
      <c r="C674" s="1863"/>
      <c r="D674" s="1863"/>
    </row>
    <row r="675" spans="1:4" x14ac:dyDescent="0.15">
      <c r="A675" s="1863"/>
      <c r="B675" s="1985"/>
      <c r="C675" s="1863"/>
      <c r="D675" s="1863"/>
    </row>
    <row r="676" spans="1:4" x14ac:dyDescent="0.15">
      <c r="A676" s="1863"/>
      <c r="B676" s="1985"/>
      <c r="C676" s="1863"/>
      <c r="D676" s="1863"/>
    </row>
    <row r="677" spans="1:4" x14ac:dyDescent="0.15">
      <c r="A677" s="1863"/>
      <c r="B677" s="1985"/>
      <c r="C677" s="1863"/>
      <c r="D677" s="1863"/>
    </row>
    <row r="678" spans="1:4" x14ac:dyDescent="0.15">
      <c r="A678" s="1863"/>
      <c r="B678" s="1985"/>
      <c r="C678" s="1863"/>
      <c r="D678" s="1863"/>
    </row>
    <row r="679" spans="1:4" x14ac:dyDescent="0.15">
      <c r="A679" s="1863"/>
      <c r="B679" s="1985"/>
      <c r="C679" s="1863"/>
      <c r="D679" s="1863"/>
    </row>
    <row r="680" spans="1:4" x14ac:dyDescent="0.15">
      <c r="A680" s="1863"/>
      <c r="B680" s="1985"/>
      <c r="C680" s="1863"/>
      <c r="D680" s="1863"/>
    </row>
    <row r="681" spans="1:4" x14ac:dyDescent="0.15">
      <c r="A681" s="1863"/>
      <c r="B681" s="1985"/>
      <c r="C681" s="1863"/>
      <c r="D681" s="1863"/>
    </row>
    <row r="682" spans="1:4" x14ac:dyDescent="0.15">
      <c r="A682" s="1863"/>
      <c r="B682" s="1985"/>
      <c r="C682" s="1863"/>
      <c r="D682" s="1863"/>
    </row>
    <row r="683" spans="1:4" x14ac:dyDescent="0.15">
      <c r="A683" s="1863"/>
      <c r="B683" s="1985"/>
      <c r="C683" s="1863"/>
      <c r="D683" s="1863"/>
    </row>
    <row r="684" spans="1:4" x14ac:dyDescent="0.15">
      <c r="A684" s="1863"/>
      <c r="B684" s="1985"/>
      <c r="C684" s="1863"/>
      <c r="D684" s="1863"/>
    </row>
    <row r="685" spans="1:4" x14ac:dyDescent="0.15">
      <c r="A685" s="1863"/>
      <c r="B685" s="1985"/>
      <c r="C685" s="1863"/>
      <c r="D685" s="1863"/>
    </row>
    <row r="686" spans="1:4" x14ac:dyDescent="0.15">
      <c r="A686" s="1863"/>
      <c r="B686" s="1985"/>
      <c r="C686" s="1863"/>
      <c r="D686" s="1863"/>
    </row>
    <row r="687" spans="1:4" x14ac:dyDescent="0.15">
      <c r="A687" s="1863"/>
      <c r="B687" s="1985"/>
      <c r="C687" s="1863"/>
      <c r="D687" s="1863"/>
    </row>
    <row r="688" spans="1:4" x14ac:dyDescent="0.15">
      <c r="A688" s="1863"/>
      <c r="B688" s="1985"/>
      <c r="C688" s="1863"/>
      <c r="D688" s="1863"/>
    </row>
    <row r="689" spans="1:4" x14ac:dyDescent="0.15">
      <c r="A689" s="1863"/>
      <c r="B689" s="1985"/>
      <c r="C689" s="1863"/>
      <c r="D689" s="1863"/>
    </row>
    <row r="690" spans="1:4" x14ac:dyDescent="0.15">
      <c r="A690" s="1863"/>
      <c r="B690" s="1985"/>
      <c r="C690" s="1863"/>
      <c r="D690" s="1863"/>
    </row>
    <row r="691" spans="1:4" x14ac:dyDescent="0.15">
      <c r="A691" s="1863"/>
      <c r="B691" s="1985"/>
      <c r="C691" s="1863"/>
      <c r="D691" s="1863"/>
    </row>
    <row r="692" spans="1:4" x14ac:dyDescent="0.15">
      <c r="A692" s="1863"/>
      <c r="B692" s="1985"/>
      <c r="C692" s="1863"/>
      <c r="D692" s="1863"/>
    </row>
    <row r="693" spans="1:4" x14ac:dyDescent="0.15">
      <c r="A693" s="1863"/>
      <c r="B693" s="1985"/>
      <c r="C693" s="1863"/>
      <c r="D693" s="1863"/>
    </row>
    <row r="694" spans="1:4" x14ac:dyDescent="0.15">
      <c r="A694" s="1863"/>
      <c r="B694" s="1985"/>
      <c r="C694" s="1863"/>
      <c r="D694" s="1863"/>
    </row>
    <row r="695" spans="1:4" x14ac:dyDescent="0.15">
      <c r="A695" s="1863"/>
      <c r="B695" s="1985"/>
      <c r="C695" s="1863"/>
      <c r="D695" s="1863"/>
    </row>
    <row r="696" spans="1:4" x14ac:dyDescent="0.15">
      <c r="A696" s="1863"/>
      <c r="B696" s="1985"/>
      <c r="C696" s="1863"/>
      <c r="D696" s="1863"/>
    </row>
    <row r="697" spans="1:4" x14ac:dyDescent="0.15">
      <c r="A697" s="1863"/>
      <c r="B697" s="1985"/>
      <c r="C697" s="1863"/>
      <c r="D697" s="1863"/>
    </row>
    <row r="698" spans="1:4" x14ac:dyDescent="0.15">
      <c r="A698" s="1863"/>
      <c r="B698" s="1985"/>
      <c r="C698" s="1863"/>
      <c r="D698" s="1863"/>
    </row>
    <row r="699" spans="1:4" x14ac:dyDescent="0.15">
      <c r="A699" s="1863"/>
      <c r="B699" s="1985"/>
      <c r="C699" s="1863"/>
      <c r="D699" s="1863"/>
    </row>
    <row r="700" spans="1:4" x14ac:dyDescent="0.15">
      <c r="A700" s="1863"/>
      <c r="B700" s="1985"/>
      <c r="C700" s="1863"/>
      <c r="D700" s="1863"/>
    </row>
    <row r="701" spans="1:4" x14ac:dyDescent="0.15">
      <c r="A701" s="1863"/>
      <c r="B701" s="1985"/>
      <c r="C701" s="1863"/>
      <c r="D701" s="1863"/>
    </row>
    <row r="702" spans="1:4" x14ac:dyDescent="0.15">
      <c r="A702" s="1863"/>
      <c r="B702" s="1985"/>
      <c r="C702" s="1863"/>
      <c r="D702" s="1863"/>
    </row>
    <row r="703" spans="1:4" x14ac:dyDescent="0.15">
      <c r="A703" s="1863"/>
      <c r="B703" s="1985"/>
      <c r="C703" s="1863"/>
      <c r="D703" s="1863"/>
    </row>
    <row r="704" spans="1:4" x14ac:dyDescent="0.15">
      <c r="A704" s="1863"/>
      <c r="B704" s="1985"/>
      <c r="C704" s="1863"/>
      <c r="D704" s="1863"/>
    </row>
    <row r="705" spans="1:4" x14ac:dyDescent="0.15">
      <c r="A705" s="1863"/>
      <c r="B705" s="1985"/>
      <c r="C705" s="1863"/>
      <c r="D705" s="1863"/>
    </row>
    <row r="706" spans="1:4" x14ac:dyDescent="0.15">
      <c r="A706" s="1863"/>
      <c r="B706" s="1985"/>
      <c r="C706" s="1863"/>
      <c r="D706" s="1863"/>
    </row>
    <row r="707" spans="1:4" x14ac:dyDescent="0.15">
      <c r="A707" s="1863"/>
      <c r="B707" s="1985"/>
      <c r="C707" s="1863"/>
      <c r="D707" s="1863"/>
    </row>
    <row r="708" spans="1:4" x14ac:dyDescent="0.15">
      <c r="A708" s="1863"/>
      <c r="B708" s="1985"/>
      <c r="C708" s="1863"/>
      <c r="D708" s="1863"/>
    </row>
    <row r="709" spans="1:4" x14ac:dyDescent="0.15">
      <c r="A709" s="1863"/>
      <c r="B709" s="1985"/>
      <c r="C709" s="1863"/>
      <c r="D709" s="1863"/>
    </row>
    <row r="710" spans="1:4" x14ac:dyDescent="0.15">
      <c r="A710" s="1863"/>
      <c r="B710" s="1985"/>
      <c r="C710" s="1863"/>
      <c r="D710" s="1863"/>
    </row>
    <row r="711" spans="1:4" x14ac:dyDescent="0.15">
      <c r="A711" s="1863"/>
      <c r="B711" s="1985"/>
      <c r="C711" s="1863"/>
      <c r="D711" s="1863"/>
    </row>
    <row r="712" spans="1:4" x14ac:dyDescent="0.15">
      <c r="A712" s="1863"/>
      <c r="B712" s="1985"/>
      <c r="C712" s="1863"/>
      <c r="D712" s="1863"/>
    </row>
    <row r="713" spans="1:4" x14ac:dyDescent="0.15">
      <c r="A713" s="1863"/>
      <c r="B713" s="1985"/>
      <c r="C713" s="1863"/>
      <c r="D713" s="1863"/>
    </row>
    <row r="714" spans="1:4" x14ac:dyDescent="0.15">
      <c r="A714" s="1863"/>
      <c r="B714" s="1985"/>
      <c r="C714" s="1863"/>
      <c r="D714" s="1863"/>
    </row>
    <row r="715" spans="1:4" x14ac:dyDescent="0.15">
      <c r="A715" s="1863"/>
      <c r="B715" s="1985"/>
      <c r="C715" s="1863"/>
      <c r="D715" s="1863"/>
    </row>
    <row r="716" spans="1:4" x14ac:dyDescent="0.15">
      <c r="A716" s="1863"/>
      <c r="B716" s="1985"/>
      <c r="C716" s="1863"/>
      <c r="D716" s="1863"/>
    </row>
    <row r="717" spans="1:4" x14ac:dyDescent="0.15">
      <c r="A717" s="1863"/>
      <c r="B717" s="1985"/>
      <c r="C717" s="1863"/>
      <c r="D717" s="1863"/>
    </row>
    <row r="718" spans="1:4" x14ac:dyDescent="0.15">
      <c r="A718" s="1863"/>
      <c r="B718" s="1985"/>
      <c r="C718" s="1863"/>
      <c r="D718" s="1863"/>
    </row>
    <row r="719" spans="1:4" x14ac:dyDescent="0.15">
      <c r="A719" s="1863"/>
      <c r="B719" s="1985"/>
      <c r="C719" s="1863"/>
      <c r="D719" s="1863"/>
    </row>
    <row r="720" spans="1:4" x14ac:dyDescent="0.15">
      <c r="A720" s="1863"/>
      <c r="B720" s="1985"/>
      <c r="C720" s="1863"/>
      <c r="D720" s="1863"/>
    </row>
    <row r="721" spans="1:4" x14ac:dyDescent="0.15">
      <c r="A721" s="1863"/>
      <c r="B721" s="1985"/>
      <c r="C721" s="1863"/>
      <c r="D721" s="1863"/>
    </row>
    <row r="722" spans="1:4" x14ac:dyDescent="0.15">
      <c r="A722" s="1863"/>
      <c r="B722" s="1985"/>
      <c r="C722" s="1863"/>
      <c r="D722" s="1863"/>
    </row>
    <row r="723" spans="1:4" x14ac:dyDescent="0.15">
      <c r="A723" s="1863"/>
      <c r="B723" s="1985"/>
      <c r="C723" s="1863"/>
      <c r="D723" s="1863"/>
    </row>
    <row r="724" spans="1:4" x14ac:dyDescent="0.15">
      <c r="A724" s="1863"/>
      <c r="B724" s="1985"/>
      <c r="C724" s="1863"/>
      <c r="D724" s="1863"/>
    </row>
    <row r="725" spans="1:4" x14ac:dyDescent="0.15">
      <c r="A725" s="1863"/>
      <c r="B725" s="1985"/>
      <c r="C725" s="1863"/>
      <c r="D725" s="1863"/>
    </row>
    <row r="726" spans="1:4" x14ac:dyDescent="0.15">
      <c r="A726" s="1863"/>
      <c r="B726" s="1985"/>
      <c r="C726" s="1863"/>
      <c r="D726" s="1863"/>
    </row>
    <row r="727" spans="1:4" x14ac:dyDescent="0.15">
      <c r="A727" s="1863"/>
      <c r="B727" s="1985"/>
      <c r="C727" s="1863"/>
      <c r="D727" s="1863"/>
    </row>
    <row r="728" spans="1:4" x14ac:dyDescent="0.15">
      <c r="A728" s="1863"/>
      <c r="B728" s="1985"/>
      <c r="C728" s="1863"/>
      <c r="D728" s="1863"/>
    </row>
    <row r="729" spans="1:4" x14ac:dyDescent="0.15">
      <c r="A729" s="1863"/>
      <c r="B729" s="1985"/>
      <c r="C729" s="1863"/>
      <c r="D729" s="1863"/>
    </row>
    <row r="730" spans="1:4" x14ac:dyDescent="0.15">
      <c r="A730" s="1863"/>
      <c r="B730" s="1985"/>
      <c r="C730" s="1863"/>
      <c r="D730" s="1863"/>
    </row>
    <row r="731" spans="1:4" x14ac:dyDescent="0.15">
      <c r="A731" s="1863"/>
      <c r="B731" s="1985"/>
      <c r="C731" s="1863"/>
      <c r="D731" s="1863"/>
    </row>
    <row r="732" spans="1:4" x14ac:dyDescent="0.15">
      <c r="A732" s="1863"/>
      <c r="B732" s="1985"/>
      <c r="C732" s="1863"/>
      <c r="D732" s="1863"/>
    </row>
    <row r="733" spans="1:4" x14ac:dyDescent="0.15">
      <c r="A733" s="1863"/>
      <c r="B733" s="1985"/>
      <c r="C733" s="1863"/>
      <c r="D733" s="1863"/>
    </row>
    <row r="734" spans="1:4" x14ac:dyDescent="0.15">
      <c r="A734" s="1863"/>
      <c r="B734" s="1985"/>
      <c r="C734" s="1863"/>
      <c r="D734" s="1863"/>
    </row>
    <row r="735" spans="1:4" x14ac:dyDescent="0.15">
      <c r="A735" s="1863"/>
      <c r="B735" s="1985"/>
      <c r="C735" s="1863"/>
      <c r="D735" s="1863"/>
    </row>
    <row r="736" spans="1:4" x14ac:dyDescent="0.15">
      <c r="A736" s="1863"/>
      <c r="B736" s="1985"/>
      <c r="C736" s="1863"/>
      <c r="D736" s="1863"/>
    </row>
    <row r="737" spans="1:4" x14ac:dyDescent="0.15">
      <c r="A737" s="1863"/>
      <c r="B737" s="1985"/>
      <c r="C737" s="1863"/>
      <c r="D737" s="1863"/>
    </row>
    <row r="738" spans="1:4" x14ac:dyDescent="0.15">
      <c r="A738" s="1863"/>
      <c r="B738" s="1985"/>
      <c r="C738" s="1863"/>
      <c r="D738" s="1863"/>
    </row>
    <row r="739" spans="1:4" x14ac:dyDescent="0.15">
      <c r="A739" s="1863"/>
      <c r="B739" s="1985"/>
      <c r="C739" s="1863"/>
      <c r="D739" s="1863"/>
    </row>
    <row r="740" spans="1:4" x14ac:dyDescent="0.15">
      <c r="A740" s="1863"/>
      <c r="B740" s="1985"/>
      <c r="C740" s="1863"/>
      <c r="D740" s="1863"/>
    </row>
    <row r="741" spans="1:4" x14ac:dyDescent="0.15">
      <c r="A741" s="1863"/>
      <c r="B741" s="1985"/>
      <c r="C741" s="1863"/>
      <c r="D741" s="1863"/>
    </row>
    <row r="742" spans="1:4" x14ac:dyDescent="0.15">
      <c r="A742" s="1863"/>
      <c r="B742" s="1985"/>
      <c r="C742" s="1863"/>
      <c r="D742" s="1863"/>
    </row>
    <row r="743" spans="1:4" x14ac:dyDescent="0.15">
      <c r="A743" s="1863"/>
      <c r="B743" s="1985"/>
      <c r="C743" s="1863"/>
      <c r="D743" s="1863"/>
    </row>
    <row r="744" spans="1:4" x14ac:dyDescent="0.15">
      <c r="A744" s="1863"/>
      <c r="B744" s="1985"/>
      <c r="C744" s="1863"/>
      <c r="D744" s="1863"/>
    </row>
    <row r="745" spans="1:4" x14ac:dyDescent="0.15">
      <c r="A745" s="1863"/>
      <c r="B745" s="1985"/>
      <c r="C745" s="1863"/>
      <c r="D745" s="1863"/>
    </row>
    <row r="746" spans="1:4" x14ac:dyDescent="0.15">
      <c r="A746" s="1863"/>
      <c r="B746" s="1985"/>
      <c r="C746" s="1863"/>
      <c r="D746" s="1863"/>
    </row>
    <row r="747" spans="1:4" x14ac:dyDescent="0.15">
      <c r="A747" s="1863"/>
      <c r="B747" s="1985"/>
      <c r="C747" s="1863"/>
      <c r="D747" s="1863"/>
    </row>
    <row r="748" spans="1:4" x14ac:dyDescent="0.15">
      <c r="A748" s="1863"/>
      <c r="B748" s="1985"/>
      <c r="C748" s="1863"/>
      <c r="D748" s="1863"/>
    </row>
    <row r="749" spans="1:4" x14ac:dyDescent="0.15">
      <c r="A749" s="1863"/>
      <c r="B749" s="1985"/>
      <c r="C749" s="1863"/>
      <c r="D749" s="1863"/>
    </row>
    <row r="750" spans="1:4" x14ac:dyDescent="0.15">
      <c r="A750" s="1863"/>
      <c r="B750" s="1985"/>
      <c r="C750" s="1863"/>
      <c r="D750" s="1863"/>
    </row>
    <row r="751" spans="1:4" x14ac:dyDescent="0.15">
      <c r="A751" s="1863"/>
      <c r="B751" s="1985"/>
      <c r="C751" s="1863"/>
      <c r="D751" s="1863"/>
    </row>
    <row r="752" spans="1:4" x14ac:dyDescent="0.15">
      <c r="A752" s="1863"/>
      <c r="B752" s="1985"/>
      <c r="C752" s="1863"/>
      <c r="D752" s="1863"/>
    </row>
    <row r="753" spans="1:4" x14ac:dyDescent="0.15">
      <c r="A753" s="1863"/>
      <c r="B753" s="1985"/>
      <c r="C753" s="1863"/>
      <c r="D753" s="1863"/>
    </row>
    <row r="754" spans="1:4" x14ac:dyDescent="0.15">
      <c r="A754" s="1863"/>
      <c r="B754" s="1985"/>
      <c r="C754" s="1863"/>
      <c r="D754" s="1863"/>
    </row>
    <row r="755" spans="1:4" x14ac:dyDescent="0.15">
      <c r="A755" s="1863"/>
      <c r="B755" s="1985"/>
      <c r="C755" s="1863"/>
      <c r="D755" s="1863"/>
    </row>
    <row r="756" spans="1:4" x14ac:dyDescent="0.15">
      <c r="A756" s="1863"/>
      <c r="B756" s="1985"/>
      <c r="C756" s="1863"/>
      <c r="D756" s="1863"/>
    </row>
    <row r="757" spans="1:4" x14ac:dyDescent="0.15">
      <c r="A757" s="1863"/>
      <c r="B757" s="1985"/>
      <c r="C757" s="1863"/>
      <c r="D757" s="1863"/>
    </row>
    <row r="758" spans="1:4" x14ac:dyDescent="0.15">
      <c r="A758" s="1863"/>
      <c r="B758" s="1985"/>
      <c r="C758" s="1863"/>
      <c r="D758" s="1863"/>
    </row>
    <row r="759" spans="1:4" x14ac:dyDescent="0.15">
      <c r="A759" s="1863"/>
      <c r="B759" s="1985"/>
      <c r="C759" s="1863"/>
      <c r="D759" s="1863"/>
    </row>
    <row r="760" spans="1:4" x14ac:dyDescent="0.15">
      <c r="A760" s="1863"/>
      <c r="B760" s="1985"/>
      <c r="C760" s="1863"/>
      <c r="D760" s="1863"/>
    </row>
    <row r="761" spans="1:4" x14ac:dyDescent="0.15">
      <c r="A761" s="1863"/>
      <c r="B761" s="1985"/>
      <c r="C761" s="1863"/>
      <c r="D761" s="1863"/>
    </row>
    <row r="762" spans="1:4" x14ac:dyDescent="0.15">
      <c r="A762" s="1863"/>
      <c r="B762" s="1985"/>
      <c r="C762" s="1863"/>
      <c r="D762" s="1863"/>
    </row>
    <row r="763" spans="1:4" x14ac:dyDescent="0.15">
      <c r="A763" s="1863"/>
      <c r="B763" s="1985"/>
      <c r="C763" s="1863"/>
      <c r="D763" s="1863"/>
    </row>
    <row r="764" spans="1:4" x14ac:dyDescent="0.15">
      <c r="A764" s="1863"/>
      <c r="B764" s="1985"/>
      <c r="C764" s="1863"/>
      <c r="D764" s="1863"/>
    </row>
    <row r="765" spans="1:4" x14ac:dyDescent="0.15">
      <c r="A765" s="1863"/>
      <c r="B765" s="1985"/>
      <c r="C765" s="1863"/>
      <c r="D765" s="1863"/>
    </row>
    <row r="766" spans="1:4" x14ac:dyDescent="0.15">
      <c r="A766" s="1863"/>
      <c r="B766" s="1985"/>
      <c r="C766" s="1863"/>
      <c r="D766" s="1863"/>
    </row>
    <row r="767" spans="1:4" x14ac:dyDescent="0.15">
      <c r="A767" s="1863"/>
      <c r="B767" s="1985"/>
      <c r="C767" s="1863"/>
      <c r="D767" s="1863"/>
    </row>
    <row r="768" spans="1:4" x14ac:dyDescent="0.15">
      <c r="A768" s="1863"/>
      <c r="B768" s="1985"/>
      <c r="C768" s="1863"/>
      <c r="D768" s="1863"/>
    </row>
    <row r="769" spans="1:4" x14ac:dyDescent="0.15">
      <c r="A769" s="1863"/>
      <c r="B769" s="1985"/>
      <c r="C769" s="1863"/>
      <c r="D769" s="1863"/>
    </row>
    <row r="770" spans="1:4" x14ac:dyDescent="0.15">
      <c r="A770" s="1863"/>
      <c r="B770" s="1985"/>
      <c r="C770" s="1863"/>
      <c r="D770" s="1863"/>
    </row>
    <row r="771" spans="1:4" x14ac:dyDescent="0.15">
      <c r="A771" s="1863"/>
      <c r="B771" s="1985"/>
      <c r="C771" s="1863"/>
      <c r="D771" s="1863"/>
    </row>
    <row r="772" spans="1:4" x14ac:dyDescent="0.15">
      <c r="A772" s="1863"/>
      <c r="B772" s="1985"/>
      <c r="C772" s="1863"/>
      <c r="D772" s="1863"/>
    </row>
    <row r="773" spans="1:4" x14ac:dyDescent="0.15">
      <c r="A773" s="1863"/>
      <c r="B773" s="1985"/>
      <c r="C773" s="1863"/>
      <c r="D773" s="1863"/>
    </row>
    <row r="774" spans="1:4" x14ac:dyDescent="0.15">
      <c r="A774" s="1863"/>
      <c r="B774" s="1985"/>
      <c r="C774" s="1863"/>
      <c r="D774" s="1863"/>
    </row>
    <row r="775" spans="1:4" x14ac:dyDescent="0.15">
      <c r="A775" s="1863"/>
      <c r="B775" s="1985"/>
      <c r="C775" s="1863"/>
      <c r="D775" s="1863"/>
    </row>
    <row r="776" spans="1:4" x14ac:dyDescent="0.15">
      <c r="A776" s="1863"/>
      <c r="B776" s="1985"/>
      <c r="C776" s="1863"/>
      <c r="D776" s="1863"/>
    </row>
    <row r="777" spans="1:4" x14ac:dyDescent="0.15">
      <c r="A777" s="1863"/>
      <c r="B777" s="1985"/>
      <c r="C777" s="1863"/>
      <c r="D777" s="1863"/>
    </row>
    <row r="778" spans="1:4" x14ac:dyDescent="0.15">
      <c r="A778" s="1863"/>
      <c r="B778" s="1985"/>
      <c r="C778" s="1863"/>
      <c r="D778" s="1863"/>
    </row>
    <row r="779" spans="1:4" x14ac:dyDescent="0.15">
      <c r="A779" s="1863"/>
      <c r="B779" s="1985"/>
      <c r="C779" s="1863"/>
      <c r="D779" s="1863"/>
    </row>
    <row r="780" spans="1:4" x14ac:dyDescent="0.15">
      <c r="A780" s="1863"/>
      <c r="B780" s="1985"/>
      <c r="C780" s="1863"/>
      <c r="D780" s="1863"/>
    </row>
    <row r="781" spans="1:4" x14ac:dyDescent="0.15">
      <c r="A781" s="1863"/>
      <c r="B781" s="1985"/>
      <c r="C781" s="1863"/>
      <c r="D781" s="1863"/>
    </row>
    <row r="782" spans="1:4" x14ac:dyDescent="0.15">
      <c r="A782" s="1863"/>
      <c r="B782" s="1985"/>
      <c r="C782" s="1863"/>
      <c r="D782" s="1863"/>
    </row>
    <row r="783" spans="1:4" x14ac:dyDescent="0.15">
      <c r="A783" s="1863"/>
      <c r="B783" s="1985"/>
      <c r="C783" s="1863"/>
      <c r="D783" s="1863"/>
    </row>
    <row r="784" spans="1:4" x14ac:dyDescent="0.15">
      <c r="A784" s="1863"/>
      <c r="B784" s="1985"/>
      <c r="C784" s="1863"/>
      <c r="D784" s="1863"/>
    </row>
    <row r="785" spans="1:4" x14ac:dyDescent="0.15">
      <c r="A785" s="1863"/>
      <c r="B785" s="1985"/>
      <c r="C785" s="1863"/>
      <c r="D785" s="1863"/>
    </row>
    <row r="786" spans="1:4" x14ac:dyDescent="0.15">
      <c r="A786" s="1863"/>
      <c r="B786" s="1985"/>
      <c r="C786" s="1863"/>
      <c r="D786" s="1863"/>
    </row>
    <row r="787" spans="1:4" x14ac:dyDescent="0.15">
      <c r="A787" s="1863"/>
      <c r="B787" s="1985"/>
      <c r="C787" s="1863"/>
      <c r="D787" s="1863"/>
    </row>
    <row r="788" spans="1:4" x14ac:dyDescent="0.15">
      <c r="A788" s="1863"/>
      <c r="B788" s="1985"/>
      <c r="C788" s="1863"/>
      <c r="D788" s="1863"/>
    </row>
    <row r="789" spans="1:4" x14ac:dyDescent="0.15">
      <c r="A789" s="1863"/>
      <c r="B789" s="1985"/>
      <c r="C789" s="1863"/>
      <c r="D789" s="1863"/>
    </row>
    <row r="790" spans="1:4" x14ac:dyDescent="0.15">
      <c r="A790" s="1863"/>
      <c r="B790" s="1985"/>
      <c r="C790" s="1863"/>
      <c r="D790" s="1863"/>
    </row>
    <row r="791" spans="1:4" x14ac:dyDescent="0.15">
      <c r="A791" s="1863"/>
      <c r="B791" s="1985"/>
      <c r="C791" s="1863"/>
      <c r="D791" s="1863"/>
    </row>
    <row r="792" spans="1:4" x14ac:dyDescent="0.15">
      <c r="A792" s="1863"/>
      <c r="B792" s="1985"/>
      <c r="C792" s="1863"/>
      <c r="D792" s="1863"/>
    </row>
    <row r="793" spans="1:4" x14ac:dyDescent="0.15">
      <c r="A793" s="1863"/>
      <c r="B793" s="1985"/>
      <c r="C793" s="1863"/>
      <c r="D793" s="1863"/>
    </row>
    <row r="794" spans="1:4" x14ac:dyDescent="0.15">
      <c r="A794" s="1863"/>
      <c r="B794" s="1985"/>
      <c r="C794" s="1863"/>
      <c r="D794" s="1863"/>
    </row>
    <row r="795" spans="1:4" x14ac:dyDescent="0.15">
      <c r="A795" s="1863"/>
      <c r="B795" s="1985"/>
      <c r="C795" s="1863"/>
      <c r="D795" s="1863"/>
    </row>
    <row r="796" spans="1:4" x14ac:dyDescent="0.15">
      <c r="A796" s="1863"/>
      <c r="B796" s="1985"/>
      <c r="C796" s="1863"/>
      <c r="D796" s="1863"/>
    </row>
    <row r="797" spans="1:4" x14ac:dyDescent="0.15">
      <c r="A797" s="1863"/>
      <c r="B797" s="1985"/>
      <c r="C797" s="1863"/>
      <c r="D797" s="1863"/>
    </row>
    <row r="798" spans="1:4" x14ac:dyDescent="0.15">
      <c r="A798" s="1863"/>
      <c r="B798" s="1985"/>
      <c r="C798" s="1863"/>
      <c r="D798" s="1863"/>
    </row>
    <row r="799" spans="1:4" x14ac:dyDescent="0.15">
      <c r="A799" s="1863"/>
      <c r="B799" s="1985"/>
      <c r="C799" s="1863"/>
      <c r="D799" s="1863"/>
    </row>
    <row r="800" spans="1:4" x14ac:dyDescent="0.15">
      <c r="A800" s="1863"/>
      <c r="B800" s="1985"/>
      <c r="C800" s="1863"/>
      <c r="D800" s="1863"/>
    </row>
    <row r="801" spans="1:4" x14ac:dyDescent="0.15">
      <c r="A801" s="1863"/>
      <c r="B801" s="1985"/>
      <c r="C801" s="1863"/>
      <c r="D801" s="1863"/>
    </row>
    <row r="802" spans="1:4" x14ac:dyDescent="0.15">
      <c r="A802" s="1863"/>
      <c r="B802" s="1985"/>
      <c r="C802" s="1863"/>
      <c r="D802" s="1863"/>
    </row>
    <row r="803" spans="1:4" x14ac:dyDescent="0.15">
      <c r="A803" s="1863"/>
      <c r="B803" s="1985"/>
      <c r="C803" s="1863"/>
      <c r="D803" s="1863"/>
    </row>
    <row r="804" spans="1:4" x14ac:dyDescent="0.15">
      <c r="A804" s="1863"/>
      <c r="B804" s="1985"/>
      <c r="C804" s="1863"/>
      <c r="D804" s="1863"/>
    </row>
    <row r="805" spans="1:4" x14ac:dyDescent="0.15">
      <c r="A805" s="1863"/>
      <c r="B805" s="1985"/>
      <c r="C805" s="1863"/>
      <c r="D805" s="1863"/>
    </row>
    <row r="806" spans="1:4" x14ac:dyDescent="0.15">
      <c r="A806" s="1863"/>
      <c r="B806" s="1985"/>
      <c r="C806" s="1863"/>
      <c r="D806" s="1863"/>
    </row>
    <row r="807" spans="1:4" x14ac:dyDescent="0.15">
      <c r="A807" s="1863"/>
      <c r="B807" s="1985"/>
      <c r="C807" s="1863"/>
      <c r="D807" s="1863"/>
    </row>
    <row r="808" spans="1:4" x14ac:dyDescent="0.15">
      <c r="A808" s="1863"/>
      <c r="B808" s="1985"/>
      <c r="C808" s="1863"/>
      <c r="D808" s="1863"/>
    </row>
    <row r="809" spans="1:4" x14ac:dyDescent="0.15">
      <c r="A809" s="1863"/>
      <c r="B809" s="1985"/>
      <c r="C809" s="1863"/>
      <c r="D809" s="1863"/>
    </row>
    <row r="810" spans="1:4" x14ac:dyDescent="0.15">
      <c r="A810" s="1863"/>
      <c r="B810" s="1985"/>
      <c r="C810" s="1863"/>
      <c r="D810" s="1863"/>
    </row>
    <row r="811" spans="1:4" x14ac:dyDescent="0.15">
      <c r="A811" s="1863"/>
      <c r="B811" s="1985"/>
      <c r="C811" s="1863"/>
      <c r="D811" s="1863"/>
    </row>
    <row r="812" spans="1:4" x14ac:dyDescent="0.15">
      <c r="A812" s="1863"/>
      <c r="B812" s="1985"/>
      <c r="C812" s="1863"/>
      <c r="D812" s="1863"/>
    </row>
    <row r="813" spans="1:4" x14ac:dyDescent="0.15">
      <c r="A813" s="1863"/>
      <c r="B813" s="1985"/>
      <c r="C813" s="1863"/>
      <c r="D813" s="1863"/>
    </row>
    <row r="814" spans="1:4" x14ac:dyDescent="0.15">
      <c r="A814" s="1863"/>
      <c r="B814" s="1985"/>
      <c r="C814" s="1863"/>
      <c r="D814" s="1863"/>
    </row>
    <row r="815" spans="1:4" x14ac:dyDescent="0.15">
      <c r="A815" s="1863"/>
      <c r="B815" s="1985"/>
      <c r="C815" s="1863"/>
      <c r="D815" s="1863"/>
    </row>
    <row r="816" spans="1:4" x14ac:dyDescent="0.15">
      <c r="A816" s="1863"/>
      <c r="B816" s="1985"/>
      <c r="C816" s="1863"/>
      <c r="D816" s="1863"/>
    </row>
    <row r="817" spans="1:4" x14ac:dyDescent="0.15">
      <c r="A817" s="1863"/>
      <c r="B817" s="1985"/>
      <c r="C817" s="1863"/>
      <c r="D817" s="1863"/>
    </row>
    <row r="818" spans="1:4" x14ac:dyDescent="0.15">
      <c r="A818" s="1863"/>
      <c r="B818" s="1985"/>
      <c r="C818" s="1863"/>
      <c r="D818" s="1863"/>
    </row>
    <row r="819" spans="1:4" x14ac:dyDescent="0.15">
      <c r="A819" s="1863"/>
      <c r="B819" s="1985"/>
      <c r="C819" s="1863"/>
      <c r="D819" s="1863"/>
    </row>
    <row r="820" spans="1:4" x14ac:dyDescent="0.15">
      <c r="A820" s="1863"/>
      <c r="B820" s="1985"/>
      <c r="C820" s="1863"/>
      <c r="D820" s="1863"/>
    </row>
    <row r="821" spans="1:4" x14ac:dyDescent="0.15">
      <c r="A821" s="1863"/>
      <c r="B821" s="1985"/>
      <c r="C821" s="1863"/>
      <c r="D821" s="1863"/>
    </row>
    <row r="822" spans="1:4" x14ac:dyDescent="0.15">
      <c r="A822" s="1863"/>
      <c r="B822" s="1985"/>
      <c r="C822" s="1863"/>
      <c r="D822" s="1863"/>
    </row>
    <row r="823" spans="1:4" x14ac:dyDescent="0.15">
      <c r="A823" s="1863"/>
      <c r="B823" s="1985"/>
      <c r="C823" s="1863"/>
      <c r="D823" s="1863"/>
    </row>
    <row r="824" spans="1:4" x14ac:dyDescent="0.15">
      <c r="A824" s="1863"/>
      <c r="B824" s="1985"/>
      <c r="C824" s="1863"/>
      <c r="D824" s="1863"/>
    </row>
    <row r="825" spans="1:4" x14ac:dyDescent="0.15">
      <c r="A825" s="1863"/>
      <c r="B825" s="1985"/>
      <c r="C825" s="1863"/>
      <c r="D825" s="1863"/>
    </row>
    <row r="826" spans="1:4" x14ac:dyDescent="0.15">
      <c r="A826" s="1863"/>
      <c r="B826" s="1985"/>
      <c r="C826" s="1863"/>
      <c r="D826" s="1863"/>
    </row>
    <row r="827" spans="1:4" x14ac:dyDescent="0.15">
      <c r="A827" s="1863"/>
      <c r="B827" s="1985"/>
      <c r="C827" s="1863"/>
      <c r="D827" s="1863"/>
    </row>
    <row r="828" spans="1:4" x14ac:dyDescent="0.15">
      <c r="A828" s="1863"/>
      <c r="B828" s="1985"/>
      <c r="C828" s="1863"/>
      <c r="D828" s="1863"/>
    </row>
    <row r="829" spans="1:4" x14ac:dyDescent="0.15">
      <c r="A829" s="1863"/>
      <c r="B829" s="1985"/>
      <c r="C829" s="1863"/>
      <c r="D829" s="1863"/>
    </row>
    <row r="830" spans="1:4" x14ac:dyDescent="0.15">
      <c r="A830" s="1863"/>
      <c r="B830" s="1985"/>
      <c r="C830" s="1863"/>
      <c r="D830" s="1863"/>
    </row>
    <row r="831" spans="1:4" x14ac:dyDescent="0.15">
      <c r="A831" s="1863"/>
      <c r="B831" s="1985"/>
      <c r="C831" s="1863"/>
      <c r="D831" s="1863"/>
    </row>
    <row r="832" spans="1:4" x14ac:dyDescent="0.15">
      <c r="A832" s="1863"/>
      <c r="B832" s="1985"/>
      <c r="C832" s="1863"/>
      <c r="D832" s="1863"/>
    </row>
    <row r="833" spans="1:4" x14ac:dyDescent="0.15">
      <c r="A833" s="1863"/>
      <c r="B833" s="1985"/>
      <c r="C833" s="1863"/>
      <c r="D833" s="1863"/>
    </row>
    <row r="834" spans="1:4" x14ac:dyDescent="0.15">
      <c r="A834" s="1863"/>
      <c r="B834" s="1985"/>
      <c r="C834" s="1863"/>
      <c r="D834" s="1863"/>
    </row>
    <row r="835" spans="1:4" x14ac:dyDescent="0.15">
      <c r="A835" s="1863"/>
      <c r="B835" s="1985"/>
      <c r="C835" s="1863"/>
      <c r="D835" s="1863"/>
    </row>
    <row r="836" spans="1:4" x14ac:dyDescent="0.15">
      <c r="A836" s="1863"/>
      <c r="B836" s="1985"/>
      <c r="C836" s="1863"/>
      <c r="D836" s="1863"/>
    </row>
    <row r="837" spans="1:4" x14ac:dyDescent="0.15">
      <c r="A837" s="1863"/>
      <c r="B837" s="1985"/>
      <c r="C837" s="1863"/>
      <c r="D837" s="1863"/>
    </row>
    <row r="838" spans="1:4" x14ac:dyDescent="0.15">
      <c r="A838" s="1863"/>
      <c r="B838" s="1985"/>
      <c r="C838" s="1863"/>
      <c r="D838" s="1863"/>
    </row>
    <row r="839" spans="1:4" x14ac:dyDescent="0.15">
      <c r="A839" s="1863"/>
      <c r="B839" s="1985"/>
      <c r="C839" s="1863"/>
      <c r="D839" s="1863"/>
    </row>
    <row r="840" spans="1:4" x14ac:dyDescent="0.15">
      <c r="A840" s="1863"/>
      <c r="B840" s="1985"/>
      <c r="C840" s="1863"/>
      <c r="D840" s="1863"/>
    </row>
    <row r="841" spans="1:4" x14ac:dyDescent="0.15">
      <c r="A841" s="1863"/>
      <c r="B841" s="1985"/>
      <c r="C841" s="1863"/>
      <c r="D841" s="1863"/>
    </row>
    <row r="842" spans="1:4" x14ac:dyDescent="0.15">
      <c r="A842" s="1863"/>
      <c r="B842" s="1985"/>
      <c r="C842" s="1863"/>
      <c r="D842" s="1863"/>
    </row>
    <row r="843" spans="1:4" x14ac:dyDescent="0.15">
      <c r="A843" s="1863"/>
      <c r="B843" s="1985"/>
      <c r="C843" s="1863"/>
      <c r="D843" s="1863"/>
    </row>
    <row r="844" spans="1:4" x14ac:dyDescent="0.15">
      <c r="A844" s="1863"/>
      <c r="B844" s="1985"/>
      <c r="C844" s="1863"/>
      <c r="D844" s="1863"/>
    </row>
    <row r="845" spans="1:4" x14ac:dyDescent="0.15">
      <c r="A845" s="1863"/>
      <c r="B845" s="1985"/>
      <c r="C845" s="1863"/>
      <c r="D845" s="1863"/>
    </row>
    <row r="846" spans="1:4" x14ac:dyDescent="0.15">
      <c r="A846" s="1863"/>
      <c r="B846" s="1985"/>
      <c r="C846" s="1863"/>
      <c r="D846" s="1863"/>
    </row>
    <row r="847" spans="1:4" x14ac:dyDescent="0.15">
      <c r="A847" s="1863"/>
      <c r="B847" s="1985"/>
      <c r="C847" s="1863"/>
      <c r="D847" s="1863"/>
    </row>
    <row r="848" spans="1:4" x14ac:dyDescent="0.15">
      <c r="A848" s="1863"/>
      <c r="B848" s="1985"/>
      <c r="C848" s="1863"/>
      <c r="D848" s="1863"/>
    </row>
    <row r="849" spans="1:4" x14ac:dyDescent="0.15">
      <c r="A849" s="1863"/>
      <c r="B849" s="1985"/>
      <c r="C849" s="1863"/>
      <c r="D849" s="1863"/>
    </row>
    <row r="850" spans="1:4" x14ac:dyDescent="0.15">
      <c r="A850" s="1863"/>
      <c r="B850" s="1985"/>
      <c r="C850" s="1863"/>
      <c r="D850" s="1863"/>
    </row>
    <row r="851" spans="1:4" x14ac:dyDescent="0.15">
      <c r="A851" s="1863"/>
      <c r="B851" s="1985"/>
      <c r="C851" s="1863"/>
      <c r="D851" s="1863"/>
    </row>
    <row r="852" spans="1:4" x14ac:dyDescent="0.15">
      <c r="A852" s="1863"/>
      <c r="B852" s="1985"/>
      <c r="C852" s="1863"/>
      <c r="D852" s="1863"/>
    </row>
    <row r="853" spans="1:4" x14ac:dyDescent="0.15">
      <c r="A853" s="1863"/>
      <c r="B853" s="1985"/>
      <c r="C853" s="1863"/>
      <c r="D853" s="1863"/>
    </row>
    <row r="854" spans="1:4" x14ac:dyDescent="0.15">
      <c r="A854" s="1863"/>
      <c r="B854" s="1985"/>
      <c r="C854" s="1863"/>
      <c r="D854" s="1863"/>
    </row>
    <row r="855" spans="1:4" x14ac:dyDescent="0.15">
      <c r="A855" s="1863"/>
      <c r="B855" s="1985"/>
      <c r="C855" s="1863"/>
      <c r="D855" s="1863"/>
    </row>
    <row r="856" spans="1:4" x14ac:dyDescent="0.15">
      <c r="A856" s="1863"/>
      <c r="B856" s="1985"/>
      <c r="C856" s="1863"/>
      <c r="D856" s="1863"/>
    </row>
    <row r="857" spans="1:4" x14ac:dyDescent="0.15">
      <c r="A857" s="1863"/>
      <c r="B857" s="1985"/>
      <c r="C857" s="1863"/>
      <c r="D857" s="1863"/>
    </row>
    <row r="858" spans="1:4" x14ac:dyDescent="0.15">
      <c r="A858" s="1863"/>
      <c r="B858" s="1985"/>
      <c r="C858" s="1863"/>
      <c r="D858" s="1863"/>
    </row>
    <row r="859" spans="1:4" x14ac:dyDescent="0.15">
      <c r="A859" s="1863"/>
      <c r="B859" s="1985"/>
      <c r="C859" s="1863"/>
      <c r="D859" s="1863"/>
    </row>
    <row r="860" spans="1:4" x14ac:dyDescent="0.15">
      <c r="A860" s="1863"/>
      <c r="B860" s="1985"/>
      <c r="C860" s="1863"/>
      <c r="D860" s="1863"/>
    </row>
    <row r="861" spans="1:4" x14ac:dyDescent="0.15">
      <c r="A861" s="1863"/>
      <c r="B861" s="1985"/>
      <c r="C861" s="1863"/>
      <c r="D861" s="1863"/>
    </row>
    <row r="862" spans="1:4" x14ac:dyDescent="0.15">
      <c r="A862" s="1863"/>
      <c r="B862" s="1985"/>
      <c r="C862" s="1863"/>
      <c r="D862" s="1863"/>
    </row>
    <row r="863" spans="1:4" x14ac:dyDescent="0.15">
      <c r="A863" s="1863"/>
      <c r="B863" s="1985"/>
      <c r="C863" s="1863"/>
      <c r="D863" s="1863"/>
    </row>
    <row r="864" spans="1:4" x14ac:dyDescent="0.15">
      <c r="A864" s="1863"/>
      <c r="B864" s="1985"/>
      <c r="C864" s="1863"/>
      <c r="D864" s="1863"/>
    </row>
    <row r="865" spans="1:4" x14ac:dyDescent="0.15">
      <c r="A865" s="1863"/>
      <c r="B865" s="1985"/>
      <c r="C865" s="1863"/>
      <c r="D865" s="1863"/>
    </row>
    <row r="866" spans="1:4" x14ac:dyDescent="0.15">
      <c r="A866" s="1863"/>
      <c r="B866" s="1985"/>
      <c r="C866" s="1863"/>
      <c r="D866" s="1863"/>
    </row>
    <row r="867" spans="1:4" x14ac:dyDescent="0.15">
      <c r="A867" s="1863"/>
      <c r="B867" s="1985"/>
      <c r="C867" s="1863"/>
      <c r="D867" s="1863"/>
    </row>
    <row r="868" spans="1:4" x14ac:dyDescent="0.15">
      <c r="A868" s="1863"/>
      <c r="B868" s="1985"/>
      <c r="C868" s="1863"/>
      <c r="D868" s="1863"/>
    </row>
    <row r="869" spans="1:4" x14ac:dyDescent="0.15">
      <c r="A869" s="1863"/>
      <c r="B869" s="1985"/>
      <c r="C869" s="1863"/>
      <c r="D869" s="1863"/>
    </row>
    <row r="870" spans="1:4" x14ac:dyDescent="0.15">
      <c r="A870" s="1863"/>
      <c r="B870" s="1985"/>
      <c r="C870" s="1863"/>
      <c r="D870" s="1863"/>
    </row>
    <row r="871" spans="1:4" x14ac:dyDescent="0.15">
      <c r="A871" s="1863"/>
      <c r="B871" s="1985"/>
      <c r="C871" s="1863"/>
      <c r="D871" s="1863"/>
    </row>
    <row r="872" spans="1:4" x14ac:dyDescent="0.15">
      <c r="A872" s="1863"/>
      <c r="B872" s="1985"/>
      <c r="C872" s="1863"/>
      <c r="D872" s="1863"/>
    </row>
    <row r="873" spans="1:4" x14ac:dyDescent="0.15">
      <c r="A873" s="1863"/>
      <c r="B873" s="1985"/>
      <c r="C873" s="1863"/>
      <c r="D873" s="1863"/>
    </row>
    <row r="874" spans="1:4" x14ac:dyDescent="0.15">
      <c r="A874" s="1863"/>
      <c r="B874" s="1985"/>
      <c r="C874" s="1863"/>
      <c r="D874" s="1863"/>
    </row>
    <row r="875" spans="1:4" x14ac:dyDescent="0.15">
      <c r="A875" s="1863"/>
      <c r="B875" s="1985"/>
      <c r="C875" s="1863"/>
      <c r="D875" s="1863"/>
    </row>
    <row r="876" spans="1:4" x14ac:dyDescent="0.15">
      <c r="A876" s="1863"/>
      <c r="B876" s="1985"/>
      <c r="C876" s="1863"/>
      <c r="D876" s="1863"/>
    </row>
    <row r="877" spans="1:4" x14ac:dyDescent="0.15">
      <c r="A877" s="1863"/>
      <c r="B877" s="1985"/>
      <c r="C877" s="1863"/>
      <c r="D877" s="1863"/>
    </row>
    <row r="878" spans="1:4" x14ac:dyDescent="0.15">
      <c r="A878" s="1863"/>
      <c r="B878" s="1985"/>
      <c r="C878" s="1863"/>
      <c r="D878" s="1863"/>
    </row>
    <row r="879" spans="1:4" x14ac:dyDescent="0.15">
      <c r="A879" s="1863"/>
      <c r="B879" s="1985"/>
      <c r="C879" s="1863"/>
      <c r="D879" s="1863"/>
    </row>
    <row r="880" spans="1:4" x14ac:dyDescent="0.15">
      <c r="A880" s="1863"/>
      <c r="B880" s="1985"/>
      <c r="C880" s="1863"/>
      <c r="D880" s="1863"/>
    </row>
    <row r="881" spans="1:4" x14ac:dyDescent="0.15">
      <c r="A881" s="1863"/>
      <c r="B881" s="1985"/>
      <c r="C881" s="1863"/>
      <c r="D881" s="1863"/>
    </row>
    <row r="882" spans="1:4" x14ac:dyDescent="0.15">
      <c r="A882" s="1863"/>
      <c r="B882" s="1985"/>
      <c r="C882" s="1863"/>
      <c r="D882" s="1863"/>
    </row>
    <row r="883" spans="1:4" x14ac:dyDescent="0.15">
      <c r="A883" s="1863"/>
      <c r="B883" s="1985"/>
      <c r="C883" s="1863"/>
      <c r="D883" s="1863"/>
    </row>
    <row r="884" spans="1:4" x14ac:dyDescent="0.15">
      <c r="A884" s="1863"/>
      <c r="B884" s="1985"/>
      <c r="C884" s="1863"/>
      <c r="D884" s="1863"/>
    </row>
    <row r="885" spans="1:4" x14ac:dyDescent="0.15">
      <c r="A885" s="1863"/>
      <c r="B885" s="1985"/>
      <c r="C885" s="1863"/>
      <c r="D885" s="1863"/>
    </row>
    <row r="886" spans="1:4" x14ac:dyDescent="0.15">
      <c r="A886" s="1863"/>
      <c r="B886" s="1985"/>
      <c r="C886" s="1863"/>
      <c r="D886" s="1863"/>
    </row>
    <row r="887" spans="1:4" x14ac:dyDescent="0.15">
      <c r="A887" s="1863"/>
      <c r="B887" s="1985"/>
      <c r="C887" s="1863"/>
      <c r="D887" s="1863"/>
    </row>
    <row r="888" spans="1:4" x14ac:dyDescent="0.15">
      <c r="A888" s="1863"/>
      <c r="B888" s="1985"/>
      <c r="C888" s="1863"/>
      <c r="D888" s="1863"/>
    </row>
    <row r="889" spans="1:4" x14ac:dyDescent="0.15">
      <c r="A889" s="1863"/>
      <c r="B889" s="1985"/>
      <c r="C889" s="1863"/>
      <c r="D889" s="1863"/>
    </row>
    <row r="890" spans="1:4" x14ac:dyDescent="0.15">
      <c r="A890" s="1863"/>
      <c r="B890" s="1985"/>
      <c r="C890" s="1863"/>
      <c r="D890" s="1863"/>
    </row>
    <row r="891" spans="1:4" x14ac:dyDescent="0.15">
      <c r="A891" s="1863"/>
      <c r="B891" s="1985"/>
      <c r="C891" s="1863"/>
      <c r="D891" s="1863"/>
    </row>
    <row r="892" spans="1:4" x14ac:dyDescent="0.15">
      <c r="A892" s="1863"/>
      <c r="B892" s="1985"/>
      <c r="C892" s="1863"/>
      <c r="D892" s="1863"/>
    </row>
    <row r="893" spans="1:4" x14ac:dyDescent="0.15">
      <c r="A893" s="1863"/>
      <c r="B893" s="1985"/>
      <c r="C893" s="1863"/>
      <c r="D893" s="1863"/>
    </row>
    <row r="894" spans="1:4" x14ac:dyDescent="0.15">
      <c r="A894" s="1863"/>
      <c r="B894" s="1985"/>
      <c r="C894" s="1863"/>
      <c r="D894" s="1863"/>
    </row>
    <row r="895" spans="1:4" x14ac:dyDescent="0.15">
      <c r="A895" s="1863"/>
      <c r="B895" s="1985"/>
      <c r="C895" s="1863"/>
      <c r="D895" s="1863"/>
    </row>
    <row r="896" spans="1:4" x14ac:dyDescent="0.15">
      <c r="A896" s="1863"/>
      <c r="B896" s="1985"/>
      <c r="C896" s="1863"/>
      <c r="D896" s="1863"/>
    </row>
    <row r="897" spans="1:4" x14ac:dyDescent="0.15">
      <c r="A897" s="1863"/>
      <c r="B897" s="1985"/>
      <c r="C897" s="1863"/>
      <c r="D897" s="1863"/>
    </row>
    <row r="898" spans="1:4" x14ac:dyDescent="0.15">
      <c r="A898" s="1863"/>
      <c r="B898" s="1985"/>
      <c r="C898" s="1863"/>
      <c r="D898" s="1863"/>
    </row>
    <row r="899" spans="1:4" x14ac:dyDescent="0.15">
      <c r="A899" s="1863"/>
      <c r="B899" s="1985"/>
      <c r="C899" s="1863"/>
      <c r="D899" s="1863"/>
    </row>
    <row r="900" spans="1:4" x14ac:dyDescent="0.15">
      <c r="A900" s="1863"/>
      <c r="B900" s="1985"/>
      <c r="C900" s="1863"/>
      <c r="D900" s="1863"/>
    </row>
    <row r="901" spans="1:4" x14ac:dyDescent="0.15">
      <c r="A901" s="1863"/>
      <c r="B901" s="1985"/>
      <c r="C901" s="1863"/>
      <c r="D901" s="1863"/>
    </row>
    <row r="902" spans="1:4" x14ac:dyDescent="0.15">
      <c r="A902" s="1863"/>
      <c r="B902" s="1985"/>
      <c r="C902" s="1863"/>
      <c r="D902" s="1863"/>
    </row>
    <row r="903" spans="1:4" x14ac:dyDescent="0.15">
      <c r="A903" s="1863"/>
      <c r="B903" s="1985"/>
      <c r="C903" s="1863"/>
      <c r="D903" s="1863"/>
    </row>
    <row r="904" spans="1:4" x14ac:dyDescent="0.15">
      <c r="A904" s="1863"/>
      <c r="B904" s="1985"/>
      <c r="C904" s="1863"/>
      <c r="D904" s="1863"/>
    </row>
    <row r="905" spans="1:4" x14ac:dyDescent="0.15">
      <c r="A905" s="1863"/>
      <c r="B905" s="1985"/>
      <c r="C905" s="1863"/>
      <c r="D905" s="1863"/>
    </row>
    <row r="906" spans="1:4" x14ac:dyDescent="0.15">
      <c r="A906" s="1863"/>
      <c r="B906" s="1985"/>
      <c r="C906" s="1863"/>
      <c r="D906" s="1863"/>
    </row>
    <row r="907" spans="1:4" x14ac:dyDescent="0.15">
      <c r="A907" s="1863"/>
      <c r="B907" s="1985"/>
      <c r="C907" s="1863"/>
      <c r="D907" s="1863"/>
    </row>
    <row r="908" spans="1:4" x14ac:dyDescent="0.15">
      <c r="A908" s="1863"/>
      <c r="B908" s="1985"/>
      <c r="C908" s="1863"/>
      <c r="D908" s="1863"/>
    </row>
    <row r="909" spans="1:4" x14ac:dyDescent="0.15">
      <c r="A909" s="1863"/>
      <c r="B909" s="1985"/>
      <c r="C909" s="1863"/>
      <c r="D909" s="1863"/>
    </row>
    <row r="910" spans="1:4" x14ac:dyDescent="0.15">
      <c r="A910" s="1863"/>
      <c r="B910" s="1985"/>
      <c r="C910" s="1863"/>
      <c r="D910" s="1863"/>
    </row>
    <row r="911" spans="1:4" x14ac:dyDescent="0.15">
      <c r="A911" s="1863"/>
      <c r="B911" s="1985"/>
      <c r="C911" s="1863"/>
      <c r="D911" s="1863"/>
    </row>
    <row r="912" spans="1:4" x14ac:dyDescent="0.15">
      <c r="A912" s="1863"/>
      <c r="B912" s="1985"/>
      <c r="C912" s="1863"/>
      <c r="D912" s="1863"/>
    </row>
    <row r="913" spans="1:4" x14ac:dyDescent="0.15">
      <c r="A913" s="1863"/>
      <c r="B913" s="1985"/>
      <c r="C913" s="1863"/>
      <c r="D913" s="1863"/>
    </row>
    <row r="914" spans="1:4" x14ac:dyDescent="0.15">
      <c r="A914" s="1863"/>
      <c r="B914" s="1985"/>
      <c r="C914" s="1863"/>
      <c r="D914" s="1863"/>
    </row>
    <row r="915" spans="1:4" x14ac:dyDescent="0.15">
      <c r="A915" s="1863"/>
      <c r="B915" s="1985"/>
      <c r="C915" s="1863"/>
      <c r="D915" s="1863"/>
    </row>
    <row r="916" spans="1:4" x14ac:dyDescent="0.15">
      <c r="A916" s="1863"/>
      <c r="B916" s="1985"/>
      <c r="C916" s="1863"/>
      <c r="D916" s="1863"/>
    </row>
    <row r="917" spans="1:4" x14ac:dyDescent="0.15">
      <c r="A917" s="1863"/>
      <c r="B917" s="1985"/>
      <c r="C917" s="1863"/>
      <c r="D917" s="1863"/>
    </row>
    <row r="918" spans="1:4" x14ac:dyDescent="0.15">
      <c r="A918" s="1863"/>
      <c r="B918" s="1985"/>
      <c r="C918" s="1863"/>
      <c r="D918" s="1863"/>
    </row>
    <row r="919" spans="1:4" x14ac:dyDescent="0.15">
      <c r="A919" s="1863"/>
      <c r="B919" s="1985"/>
      <c r="C919" s="1863"/>
      <c r="D919" s="1863"/>
    </row>
    <row r="920" spans="1:4" x14ac:dyDescent="0.15">
      <c r="A920" s="1863"/>
      <c r="B920" s="1985"/>
      <c r="C920" s="1863"/>
      <c r="D920" s="1863"/>
    </row>
    <row r="921" spans="1:4" x14ac:dyDescent="0.15">
      <c r="A921" s="1863"/>
      <c r="B921" s="1985"/>
      <c r="C921" s="1863"/>
      <c r="D921" s="1863"/>
    </row>
    <row r="922" spans="1:4" x14ac:dyDescent="0.15">
      <c r="A922" s="1863"/>
      <c r="B922" s="1985"/>
      <c r="C922" s="1863"/>
      <c r="D922" s="1863"/>
    </row>
    <row r="923" spans="1:4" x14ac:dyDescent="0.15">
      <c r="A923" s="1863"/>
      <c r="B923" s="1985"/>
      <c r="C923" s="1863"/>
      <c r="D923" s="1863"/>
    </row>
    <row r="924" spans="1:4" x14ac:dyDescent="0.15">
      <c r="A924" s="1863"/>
      <c r="B924" s="1985"/>
      <c r="C924" s="1863"/>
      <c r="D924" s="1863"/>
    </row>
    <row r="925" spans="1:4" x14ac:dyDescent="0.15">
      <c r="A925" s="1863"/>
      <c r="B925" s="1985"/>
      <c r="C925" s="1863"/>
      <c r="D925" s="1863"/>
    </row>
    <row r="926" spans="1:4" x14ac:dyDescent="0.15">
      <c r="A926" s="1863"/>
      <c r="B926" s="1985"/>
      <c r="C926" s="1863"/>
      <c r="D926" s="1863"/>
    </row>
    <row r="927" spans="1:4" x14ac:dyDescent="0.15">
      <c r="A927" s="1863"/>
      <c r="B927" s="1985"/>
      <c r="C927" s="1863"/>
      <c r="D927" s="1863"/>
    </row>
    <row r="928" spans="1:4" x14ac:dyDescent="0.15">
      <c r="A928" s="1863"/>
      <c r="B928" s="1985"/>
      <c r="C928" s="1863"/>
      <c r="D928" s="1863"/>
    </row>
    <row r="929" spans="1:4" x14ac:dyDescent="0.15">
      <c r="A929" s="1863"/>
      <c r="B929" s="1985"/>
      <c r="C929" s="1863"/>
      <c r="D929" s="1863"/>
    </row>
    <row r="930" spans="1:4" x14ac:dyDescent="0.15">
      <c r="A930" s="1863"/>
      <c r="B930" s="1985"/>
      <c r="C930" s="1863"/>
      <c r="D930" s="1863"/>
    </row>
    <row r="931" spans="1:4" x14ac:dyDescent="0.15">
      <c r="A931" s="1863"/>
      <c r="B931" s="1985"/>
      <c r="C931" s="1863"/>
      <c r="D931" s="1863"/>
    </row>
    <row r="932" spans="1:4" x14ac:dyDescent="0.15">
      <c r="A932" s="1863"/>
      <c r="B932" s="1985"/>
      <c r="C932" s="1863"/>
      <c r="D932" s="1863"/>
    </row>
    <row r="933" spans="1:4" x14ac:dyDescent="0.15">
      <c r="A933" s="1863"/>
      <c r="B933" s="1985"/>
      <c r="C933" s="1863"/>
      <c r="D933" s="1863"/>
    </row>
    <row r="934" spans="1:4" x14ac:dyDescent="0.15">
      <c r="A934" s="1863"/>
      <c r="B934" s="1985"/>
      <c r="C934" s="1863"/>
      <c r="D934" s="1863"/>
    </row>
    <row r="935" spans="1:4" x14ac:dyDescent="0.15">
      <c r="A935" s="1863"/>
      <c r="B935" s="1985"/>
      <c r="C935" s="1863"/>
      <c r="D935" s="1863"/>
    </row>
    <row r="936" spans="1:4" x14ac:dyDescent="0.15">
      <c r="A936" s="1863"/>
      <c r="B936" s="1985"/>
      <c r="C936" s="1863"/>
      <c r="D936" s="1863"/>
    </row>
  </sheetData>
  <mergeCells count="8">
    <mergeCell ref="A2:D2"/>
    <mergeCell ref="A3:F3"/>
    <mergeCell ref="B5:B8"/>
    <mergeCell ref="C5:E6"/>
    <mergeCell ref="F5:F8"/>
    <mergeCell ref="C7:C8"/>
    <mergeCell ref="D7:D8"/>
    <mergeCell ref="E7:E8"/>
  </mergeCells>
  <hyperlinks>
    <hyperlink ref="A1" location="Índice!A1" display="Voltar ao índice" xr:uid="{73863974-8949-4637-A76B-7059EF01DE59}"/>
  </hyperlinks>
  <pageMargins left="0.78740157480314965" right="0.78740157480314965" top="1.1811023622047243" bottom="0.78740157480314965" header="0" footer="0"/>
  <pageSetup paperSize="9" orientation="portrait" horizontalDpi="300" verticalDpi="300" r:id="rId1"/>
  <headerFooter alignWithMargins="0"/>
  <drawing r:id="rId2"/>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1027F2-EEC5-4C02-BCCD-639654FE66CD}">
  <dimension ref="A1:J976"/>
  <sheetViews>
    <sheetView showGridLines="0" zoomScaleNormal="100" workbookViewId="0">
      <selection activeCell="A2" sqref="A2:D2"/>
    </sheetView>
  </sheetViews>
  <sheetFormatPr defaultRowHeight="9" x14ac:dyDescent="0.15"/>
  <cols>
    <col min="1" max="1" width="24.85546875" style="1862" customWidth="1"/>
    <col min="2" max="2" width="9.28515625" style="1886" customWidth="1"/>
    <col min="3" max="3" width="8.85546875" style="1862" customWidth="1"/>
    <col min="4" max="4" width="12" style="1862" customWidth="1"/>
    <col min="5" max="5" width="10" style="1862" customWidth="1"/>
    <col min="6" max="255" width="9.140625" style="1862"/>
    <col min="256" max="256" width="28" style="1862" customWidth="1"/>
    <col min="257" max="257" width="9.28515625" style="1862" customWidth="1"/>
    <col min="258" max="258" width="8.85546875" style="1862" customWidth="1"/>
    <col min="259" max="259" width="13.85546875" style="1862" customWidth="1"/>
    <col min="260" max="260" width="12.85546875" style="1862" customWidth="1"/>
    <col min="261" max="261" width="10" style="1862" customWidth="1"/>
    <col min="262" max="511" width="9.140625" style="1862"/>
    <col min="512" max="512" width="28" style="1862" customWidth="1"/>
    <col min="513" max="513" width="9.28515625" style="1862" customWidth="1"/>
    <col min="514" max="514" width="8.85546875" style="1862" customWidth="1"/>
    <col min="515" max="515" width="13.85546875" style="1862" customWidth="1"/>
    <col min="516" max="516" width="12.85546875" style="1862" customWidth="1"/>
    <col min="517" max="517" width="10" style="1862" customWidth="1"/>
    <col min="518" max="767" width="9.140625" style="1862"/>
    <col min="768" max="768" width="28" style="1862" customWidth="1"/>
    <col min="769" max="769" width="9.28515625" style="1862" customWidth="1"/>
    <col min="770" max="770" width="8.85546875" style="1862" customWidth="1"/>
    <col min="771" max="771" width="13.85546875" style="1862" customWidth="1"/>
    <col min="772" max="772" width="12.85546875" style="1862" customWidth="1"/>
    <col min="773" max="773" width="10" style="1862" customWidth="1"/>
    <col min="774" max="1023" width="9.140625" style="1862"/>
    <col min="1024" max="1024" width="28" style="1862" customWidth="1"/>
    <col min="1025" max="1025" width="9.28515625" style="1862" customWidth="1"/>
    <col min="1026" max="1026" width="8.85546875" style="1862" customWidth="1"/>
    <col min="1027" max="1027" width="13.85546875" style="1862" customWidth="1"/>
    <col min="1028" max="1028" width="12.85546875" style="1862" customWidth="1"/>
    <col min="1029" max="1029" width="10" style="1862" customWidth="1"/>
    <col min="1030" max="1279" width="9.140625" style="1862"/>
    <col min="1280" max="1280" width="28" style="1862" customWidth="1"/>
    <col min="1281" max="1281" width="9.28515625" style="1862" customWidth="1"/>
    <col min="1282" max="1282" width="8.85546875" style="1862" customWidth="1"/>
    <col min="1283" max="1283" width="13.85546875" style="1862" customWidth="1"/>
    <col min="1284" max="1284" width="12.85546875" style="1862" customWidth="1"/>
    <col min="1285" max="1285" width="10" style="1862" customWidth="1"/>
    <col min="1286" max="1535" width="9.140625" style="1862"/>
    <col min="1536" max="1536" width="28" style="1862" customWidth="1"/>
    <col min="1537" max="1537" width="9.28515625" style="1862" customWidth="1"/>
    <col min="1538" max="1538" width="8.85546875" style="1862" customWidth="1"/>
    <col min="1539" max="1539" width="13.85546875" style="1862" customWidth="1"/>
    <col min="1540" max="1540" width="12.85546875" style="1862" customWidth="1"/>
    <col min="1541" max="1541" width="10" style="1862" customWidth="1"/>
    <col min="1542" max="1791" width="9.140625" style="1862"/>
    <col min="1792" max="1792" width="28" style="1862" customWidth="1"/>
    <col min="1793" max="1793" width="9.28515625" style="1862" customWidth="1"/>
    <col min="1794" max="1794" width="8.85546875" style="1862" customWidth="1"/>
    <col min="1795" max="1795" width="13.85546875" style="1862" customWidth="1"/>
    <col min="1796" max="1796" width="12.85546875" style="1862" customWidth="1"/>
    <col min="1797" max="1797" width="10" style="1862" customWidth="1"/>
    <col min="1798" max="2047" width="9.140625" style="1862"/>
    <col min="2048" max="2048" width="28" style="1862" customWidth="1"/>
    <col min="2049" max="2049" width="9.28515625" style="1862" customWidth="1"/>
    <col min="2050" max="2050" width="8.85546875" style="1862" customWidth="1"/>
    <col min="2051" max="2051" width="13.85546875" style="1862" customWidth="1"/>
    <col min="2052" max="2052" width="12.85546875" style="1862" customWidth="1"/>
    <col min="2053" max="2053" width="10" style="1862" customWidth="1"/>
    <col min="2054" max="2303" width="9.140625" style="1862"/>
    <col min="2304" max="2304" width="28" style="1862" customWidth="1"/>
    <col min="2305" max="2305" width="9.28515625" style="1862" customWidth="1"/>
    <col min="2306" max="2306" width="8.85546875" style="1862" customWidth="1"/>
    <col min="2307" max="2307" width="13.85546875" style="1862" customWidth="1"/>
    <col min="2308" max="2308" width="12.85546875" style="1862" customWidth="1"/>
    <col min="2309" max="2309" width="10" style="1862" customWidth="1"/>
    <col min="2310" max="2559" width="9.140625" style="1862"/>
    <col min="2560" max="2560" width="28" style="1862" customWidth="1"/>
    <col min="2561" max="2561" width="9.28515625" style="1862" customWidth="1"/>
    <col min="2562" max="2562" width="8.85546875" style="1862" customWidth="1"/>
    <col min="2563" max="2563" width="13.85546875" style="1862" customWidth="1"/>
    <col min="2564" max="2564" width="12.85546875" style="1862" customWidth="1"/>
    <col min="2565" max="2565" width="10" style="1862" customWidth="1"/>
    <col min="2566" max="2815" width="9.140625" style="1862"/>
    <col min="2816" max="2816" width="28" style="1862" customWidth="1"/>
    <col min="2817" max="2817" width="9.28515625" style="1862" customWidth="1"/>
    <col min="2818" max="2818" width="8.85546875" style="1862" customWidth="1"/>
    <col min="2819" max="2819" width="13.85546875" style="1862" customWidth="1"/>
    <col min="2820" max="2820" width="12.85546875" style="1862" customWidth="1"/>
    <col min="2821" max="2821" width="10" style="1862" customWidth="1"/>
    <col min="2822" max="3071" width="9.140625" style="1862"/>
    <col min="3072" max="3072" width="28" style="1862" customWidth="1"/>
    <col min="3073" max="3073" width="9.28515625" style="1862" customWidth="1"/>
    <col min="3074" max="3074" width="8.85546875" style="1862" customWidth="1"/>
    <col min="3075" max="3075" width="13.85546875" style="1862" customWidth="1"/>
    <col min="3076" max="3076" width="12.85546875" style="1862" customWidth="1"/>
    <col min="3077" max="3077" width="10" style="1862" customWidth="1"/>
    <col min="3078" max="3327" width="9.140625" style="1862"/>
    <col min="3328" max="3328" width="28" style="1862" customWidth="1"/>
    <col min="3329" max="3329" width="9.28515625" style="1862" customWidth="1"/>
    <col min="3330" max="3330" width="8.85546875" style="1862" customWidth="1"/>
    <col min="3331" max="3331" width="13.85546875" style="1862" customWidth="1"/>
    <col min="3332" max="3332" width="12.85546875" style="1862" customWidth="1"/>
    <col min="3333" max="3333" width="10" style="1862" customWidth="1"/>
    <col min="3334" max="3583" width="9.140625" style="1862"/>
    <col min="3584" max="3584" width="28" style="1862" customWidth="1"/>
    <col min="3585" max="3585" width="9.28515625" style="1862" customWidth="1"/>
    <col min="3586" max="3586" width="8.85546875" style="1862" customWidth="1"/>
    <col min="3587" max="3587" width="13.85546875" style="1862" customWidth="1"/>
    <col min="3588" max="3588" width="12.85546875" style="1862" customWidth="1"/>
    <col min="3589" max="3589" width="10" style="1862" customWidth="1"/>
    <col min="3590" max="3839" width="9.140625" style="1862"/>
    <col min="3840" max="3840" width="28" style="1862" customWidth="1"/>
    <col min="3841" max="3841" width="9.28515625" style="1862" customWidth="1"/>
    <col min="3842" max="3842" width="8.85546875" style="1862" customWidth="1"/>
    <col min="3843" max="3843" width="13.85546875" style="1862" customWidth="1"/>
    <col min="3844" max="3844" width="12.85546875" style="1862" customWidth="1"/>
    <col min="3845" max="3845" width="10" style="1862" customWidth="1"/>
    <col min="3846" max="4095" width="9.140625" style="1862"/>
    <col min="4096" max="4096" width="28" style="1862" customWidth="1"/>
    <col min="4097" max="4097" width="9.28515625" style="1862" customWidth="1"/>
    <col min="4098" max="4098" width="8.85546875" style="1862" customWidth="1"/>
    <col min="4099" max="4099" width="13.85546875" style="1862" customWidth="1"/>
    <col min="4100" max="4100" width="12.85546875" style="1862" customWidth="1"/>
    <col min="4101" max="4101" width="10" style="1862" customWidth="1"/>
    <col min="4102" max="4351" width="9.140625" style="1862"/>
    <col min="4352" max="4352" width="28" style="1862" customWidth="1"/>
    <col min="4353" max="4353" width="9.28515625" style="1862" customWidth="1"/>
    <col min="4354" max="4354" width="8.85546875" style="1862" customWidth="1"/>
    <col min="4355" max="4355" width="13.85546875" style="1862" customWidth="1"/>
    <col min="4356" max="4356" width="12.85546875" style="1862" customWidth="1"/>
    <col min="4357" max="4357" width="10" style="1862" customWidth="1"/>
    <col min="4358" max="4607" width="9.140625" style="1862"/>
    <col min="4608" max="4608" width="28" style="1862" customWidth="1"/>
    <col min="4609" max="4609" width="9.28515625" style="1862" customWidth="1"/>
    <col min="4610" max="4610" width="8.85546875" style="1862" customWidth="1"/>
    <col min="4611" max="4611" width="13.85546875" style="1862" customWidth="1"/>
    <col min="4612" max="4612" width="12.85546875" style="1862" customWidth="1"/>
    <col min="4613" max="4613" width="10" style="1862" customWidth="1"/>
    <col min="4614" max="4863" width="9.140625" style="1862"/>
    <col min="4864" max="4864" width="28" style="1862" customWidth="1"/>
    <col min="4865" max="4865" width="9.28515625" style="1862" customWidth="1"/>
    <col min="4866" max="4866" width="8.85546875" style="1862" customWidth="1"/>
    <col min="4867" max="4867" width="13.85546875" style="1862" customWidth="1"/>
    <col min="4868" max="4868" width="12.85546875" style="1862" customWidth="1"/>
    <col min="4869" max="4869" width="10" style="1862" customWidth="1"/>
    <col min="4870" max="5119" width="9.140625" style="1862"/>
    <col min="5120" max="5120" width="28" style="1862" customWidth="1"/>
    <col min="5121" max="5121" width="9.28515625" style="1862" customWidth="1"/>
    <col min="5122" max="5122" width="8.85546875" style="1862" customWidth="1"/>
    <col min="5123" max="5123" width="13.85546875" style="1862" customWidth="1"/>
    <col min="5124" max="5124" width="12.85546875" style="1862" customWidth="1"/>
    <col min="5125" max="5125" width="10" style="1862" customWidth="1"/>
    <col min="5126" max="5375" width="9.140625" style="1862"/>
    <col min="5376" max="5376" width="28" style="1862" customWidth="1"/>
    <col min="5377" max="5377" width="9.28515625" style="1862" customWidth="1"/>
    <col min="5378" max="5378" width="8.85546875" style="1862" customWidth="1"/>
    <col min="5379" max="5379" width="13.85546875" style="1862" customWidth="1"/>
    <col min="5380" max="5380" width="12.85546875" style="1862" customWidth="1"/>
    <col min="5381" max="5381" width="10" style="1862" customWidth="1"/>
    <col min="5382" max="5631" width="9.140625" style="1862"/>
    <col min="5632" max="5632" width="28" style="1862" customWidth="1"/>
    <col min="5633" max="5633" width="9.28515625" style="1862" customWidth="1"/>
    <col min="5634" max="5634" width="8.85546875" style="1862" customWidth="1"/>
    <col min="5635" max="5635" width="13.85546875" style="1862" customWidth="1"/>
    <col min="5636" max="5636" width="12.85546875" style="1862" customWidth="1"/>
    <col min="5637" max="5637" width="10" style="1862" customWidth="1"/>
    <col min="5638" max="5887" width="9.140625" style="1862"/>
    <col min="5888" max="5888" width="28" style="1862" customWidth="1"/>
    <col min="5889" max="5889" width="9.28515625" style="1862" customWidth="1"/>
    <col min="5890" max="5890" width="8.85546875" style="1862" customWidth="1"/>
    <col min="5891" max="5891" width="13.85546875" style="1862" customWidth="1"/>
    <col min="5892" max="5892" width="12.85546875" style="1862" customWidth="1"/>
    <col min="5893" max="5893" width="10" style="1862" customWidth="1"/>
    <col min="5894" max="6143" width="9.140625" style="1862"/>
    <col min="6144" max="6144" width="28" style="1862" customWidth="1"/>
    <col min="6145" max="6145" width="9.28515625" style="1862" customWidth="1"/>
    <col min="6146" max="6146" width="8.85546875" style="1862" customWidth="1"/>
    <col min="6147" max="6147" width="13.85546875" style="1862" customWidth="1"/>
    <col min="6148" max="6148" width="12.85546875" style="1862" customWidth="1"/>
    <col min="6149" max="6149" width="10" style="1862" customWidth="1"/>
    <col min="6150" max="6399" width="9.140625" style="1862"/>
    <col min="6400" max="6400" width="28" style="1862" customWidth="1"/>
    <col min="6401" max="6401" width="9.28515625" style="1862" customWidth="1"/>
    <col min="6402" max="6402" width="8.85546875" style="1862" customWidth="1"/>
    <col min="6403" max="6403" width="13.85546875" style="1862" customWidth="1"/>
    <col min="6404" max="6404" width="12.85546875" style="1862" customWidth="1"/>
    <col min="6405" max="6405" width="10" style="1862" customWidth="1"/>
    <col min="6406" max="6655" width="9.140625" style="1862"/>
    <col min="6656" max="6656" width="28" style="1862" customWidth="1"/>
    <col min="6657" max="6657" width="9.28515625" style="1862" customWidth="1"/>
    <col min="6658" max="6658" width="8.85546875" style="1862" customWidth="1"/>
    <col min="6659" max="6659" width="13.85546875" style="1862" customWidth="1"/>
    <col min="6660" max="6660" width="12.85546875" style="1862" customWidth="1"/>
    <col min="6661" max="6661" width="10" style="1862" customWidth="1"/>
    <col min="6662" max="6911" width="9.140625" style="1862"/>
    <col min="6912" max="6912" width="28" style="1862" customWidth="1"/>
    <col min="6913" max="6913" width="9.28515625" style="1862" customWidth="1"/>
    <col min="6914" max="6914" width="8.85546875" style="1862" customWidth="1"/>
    <col min="6915" max="6915" width="13.85546875" style="1862" customWidth="1"/>
    <col min="6916" max="6916" width="12.85546875" style="1862" customWidth="1"/>
    <col min="6917" max="6917" width="10" style="1862" customWidth="1"/>
    <col min="6918" max="7167" width="9.140625" style="1862"/>
    <col min="7168" max="7168" width="28" style="1862" customWidth="1"/>
    <col min="7169" max="7169" width="9.28515625" style="1862" customWidth="1"/>
    <col min="7170" max="7170" width="8.85546875" style="1862" customWidth="1"/>
    <col min="7171" max="7171" width="13.85546875" style="1862" customWidth="1"/>
    <col min="7172" max="7172" width="12.85546875" style="1862" customWidth="1"/>
    <col min="7173" max="7173" width="10" style="1862" customWidth="1"/>
    <col min="7174" max="7423" width="9.140625" style="1862"/>
    <col min="7424" max="7424" width="28" style="1862" customWidth="1"/>
    <col min="7425" max="7425" width="9.28515625" style="1862" customWidth="1"/>
    <col min="7426" max="7426" width="8.85546875" style="1862" customWidth="1"/>
    <col min="7427" max="7427" width="13.85546875" style="1862" customWidth="1"/>
    <col min="7428" max="7428" width="12.85546875" style="1862" customWidth="1"/>
    <col min="7429" max="7429" width="10" style="1862" customWidth="1"/>
    <col min="7430" max="7679" width="9.140625" style="1862"/>
    <col min="7680" max="7680" width="28" style="1862" customWidth="1"/>
    <col min="7681" max="7681" width="9.28515625" style="1862" customWidth="1"/>
    <col min="7682" max="7682" width="8.85546875" style="1862" customWidth="1"/>
    <col min="7683" max="7683" width="13.85546875" style="1862" customWidth="1"/>
    <col min="7684" max="7684" width="12.85546875" style="1862" customWidth="1"/>
    <col min="7685" max="7685" width="10" style="1862" customWidth="1"/>
    <col min="7686" max="7935" width="9.140625" style="1862"/>
    <col min="7936" max="7936" width="28" style="1862" customWidth="1"/>
    <col min="7937" max="7937" width="9.28515625" style="1862" customWidth="1"/>
    <col min="7938" max="7938" width="8.85546875" style="1862" customWidth="1"/>
    <col min="7939" max="7939" width="13.85546875" style="1862" customWidth="1"/>
    <col min="7940" max="7940" width="12.85546875" style="1862" customWidth="1"/>
    <col min="7941" max="7941" width="10" style="1862" customWidth="1"/>
    <col min="7942" max="8191" width="9.140625" style="1862"/>
    <col min="8192" max="8192" width="28" style="1862" customWidth="1"/>
    <col min="8193" max="8193" width="9.28515625" style="1862" customWidth="1"/>
    <col min="8194" max="8194" width="8.85546875" style="1862" customWidth="1"/>
    <col min="8195" max="8195" width="13.85546875" style="1862" customWidth="1"/>
    <col min="8196" max="8196" width="12.85546875" style="1862" customWidth="1"/>
    <col min="8197" max="8197" width="10" style="1862" customWidth="1"/>
    <col min="8198" max="8447" width="9.140625" style="1862"/>
    <col min="8448" max="8448" width="28" style="1862" customWidth="1"/>
    <col min="8449" max="8449" width="9.28515625" style="1862" customWidth="1"/>
    <col min="8450" max="8450" width="8.85546875" style="1862" customWidth="1"/>
    <col min="8451" max="8451" width="13.85546875" style="1862" customWidth="1"/>
    <col min="8452" max="8452" width="12.85546875" style="1862" customWidth="1"/>
    <col min="8453" max="8453" width="10" style="1862" customWidth="1"/>
    <col min="8454" max="8703" width="9.140625" style="1862"/>
    <col min="8704" max="8704" width="28" style="1862" customWidth="1"/>
    <col min="8705" max="8705" width="9.28515625" style="1862" customWidth="1"/>
    <col min="8706" max="8706" width="8.85546875" style="1862" customWidth="1"/>
    <col min="8707" max="8707" width="13.85546875" style="1862" customWidth="1"/>
    <col min="8708" max="8708" width="12.85546875" style="1862" customWidth="1"/>
    <col min="8709" max="8709" width="10" style="1862" customWidth="1"/>
    <col min="8710" max="8959" width="9.140625" style="1862"/>
    <col min="8960" max="8960" width="28" style="1862" customWidth="1"/>
    <col min="8961" max="8961" width="9.28515625" style="1862" customWidth="1"/>
    <col min="8962" max="8962" width="8.85546875" style="1862" customWidth="1"/>
    <col min="8963" max="8963" width="13.85546875" style="1862" customWidth="1"/>
    <col min="8964" max="8964" width="12.85546875" style="1862" customWidth="1"/>
    <col min="8965" max="8965" width="10" style="1862" customWidth="1"/>
    <col min="8966" max="9215" width="9.140625" style="1862"/>
    <col min="9216" max="9216" width="28" style="1862" customWidth="1"/>
    <col min="9217" max="9217" width="9.28515625" style="1862" customWidth="1"/>
    <col min="9218" max="9218" width="8.85546875" style="1862" customWidth="1"/>
    <col min="9219" max="9219" width="13.85546875" style="1862" customWidth="1"/>
    <col min="9220" max="9220" width="12.85546875" style="1862" customWidth="1"/>
    <col min="9221" max="9221" width="10" style="1862" customWidth="1"/>
    <col min="9222" max="9471" width="9.140625" style="1862"/>
    <col min="9472" max="9472" width="28" style="1862" customWidth="1"/>
    <col min="9473" max="9473" width="9.28515625" style="1862" customWidth="1"/>
    <col min="9474" max="9474" width="8.85546875" style="1862" customWidth="1"/>
    <col min="9475" max="9475" width="13.85546875" style="1862" customWidth="1"/>
    <col min="9476" max="9476" width="12.85546875" style="1862" customWidth="1"/>
    <col min="9477" max="9477" width="10" style="1862" customWidth="1"/>
    <col min="9478" max="9727" width="9.140625" style="1862"/>
    <col min="9728" max="9728" width="28" style="1862" customWidth="1"/>
    <col min="9729" max="9729" width="9.28515625" style="1862" customWidth="1"/>
    <col min="9730" max="9730" width="8.85546875" style="1862" customWidth="1"/>
    <col min="9731" max="9731" width="13.85546875" style="1862" customWidth="1"/>
    <col min="9732" max="9732" width="12.85546875" style="1862" customWidth="1"/>
    <col min="9733" max="9733" width="10" style="1862" customWidth="1"/>
    <col min="9734" max="9983" width="9.140625" style="1862"/>
    <col min="9984" max="9984" width="28" style="1862" customWidth="1"/>
    <col min="9985" max="9985" width="9.28515625" style="1862" customWidth="1"/>
    <col min="9986" max="9986" width="8.85546875" style="1862" customWidth="1"/>
    <col min="9987" max="9987" width="13.85546875" style="1862" customWidth="1"/>
    <col min="9988" max="9988" width="12.85546875" style="1862" customWidth="1"/>
    <col min="9989" max="9989" width="10" style="1862" customWidth="1"/>
    <col min="9990" max="10239" width="9.140625" style="1862"/>
    <col min="10240" max="10240" width="28" style="1862" customWidth="1"/>
    <col min="10241" max="10241" width="9.28515625" style="1862" customWidth="1"/>
    <col min="10242" max="10242" width="8.85546875" style="1862" customWidth="1"/>
    <col min="10243" max="10243" width="13.85546875" style="1862" customWidth="1"/>
    <col min="10244" max="10244" width="12.85546875" style="1862" customWidth="1"/>
    <col min="10245" max="10245" width="10" style="1862" customWidth="1"/>
    <col min="10246" max="10495" width="9.140625" style="1862"/>
    <col min="10496" max="10496" width="28" style="1862" customWidth="1"/>
    <col min="10497" max="10497" width="9.28515625" style="1862" customWidth="1"/>
    <col min="10498" max="10498" width="8.85546875" style="1862" customWidth="1"/>
    <col min="10499" max="10499" width="13.85546875" style="1862" customWidth="1"/>
    <col min="10500" max="10500" width="12.85546875" style="1862" customWidth="1"/>
    <col min="10501" max="10501" width="10" style="1862" customWidth="1"/>
    <col min="10502" max="10751" width="9.140625" style="1862"/>
    <col min="10752" max="10752" width="28" style="1862" customWidth="1"/>
    <col min="10753" max="10753" width="9.28515625" style="1862" customWidth="1"/>
    <col min="10754" max="10754" width="8.85546875" style="1862" customWidth="1"/>
    <col min="10755" max="10755" width="13.85546875" style="1862" customWidth="1"/>
    <col min="10756" max="10756" width="12.85546875" style="1862" customWidth="1"/>
    <col min="10757" max="10757" width="10" style="1862" customWidth="1"/>
    <col min="10758" max="11007" width="9.140625" style="1862"/>
    <col min="11008" max="11008" width="28" style="1862" customWidth="1"/>
    <col min="11009" max="11009" width="9.28515625" style="1862" customWidth="1"/>
    <col min="11010" max="11010" width="8.85546875" style="1862" customWidth="1"/>
    <col min="11011" max="11011" width="13.85546875" style="1862" customWidth="1"/>
    <col min="11012" max="11012" width="12.85546875" style="1862" customWidth="1"/>
    <col min="11013" max="11013" width="10" style="1862" customWidth="1"/>
    <col min="11014" max="11263" width="9.140625" style="1862"/>
    <col min="11264" max="11264" width="28" style="1862" customWidth="1"/>
    <col min="11265" max="11265" width="9.28515625" style="1862" customWidth="1"/>
    <col min="11266" max="11266" width="8.85546875" style="1862" customWidth="1"/>
    <col min="11267" max="11267" width="13.85546875" style="1862" customWidth="1"/>
    <col min="11268" max="11268" width="12.85546875" style="1862" customWidth="1"/>
    <col min="11269" max="11269" width="10" style="1862" customWidth="1"/>
    <col min="11270" max="11519" width="9.140625" style="1862"/>
    <col min="11520" max="11520" width="28" style="1862" customWidth="1"/>
    <col min="11521" max="11521" width="9.28515625" style="1862" customWidth="1"/>
    <col min="11522" max="11522" width="8.85546875" style="1862" customWidth="1"/>
    <col min="11523" max="11523" width="13.85546875" style="1862" customWidth="1"/>
    <col min="11524" max="11524" width="12.85546875" style="1862" customWidth="1"/>
    <col min="11525" max="11525" width="10" style="1862" customWidth="1"/>
    <col min="11526" max="11775" width="9.140625" style="1862"/>
    <col min="11776" max="11776" width="28" style="1862" customWidth="1"/>
    <col min="11777" max="11777" width="9.28515625" style="1862" customWidth="1"/>
    <col min="11778" max="11778" width="8.85546875" style="1862" customWidth="1"/>
    <col min="11779" max="11779" width="13.85546875" style="1862" customWidth="1"/>
    <col min="11780" max="11780" width="12.85546875" style="1862" customWidth="1"/>
    <col min="11781" max="11781" width="10" style="1862" customWidth="1"/>
    <col min="11782" max="12031" width="9.140625" style="1862"/>
    <col min="12032" max="12032" width="28" style="1862" customWidth="1"/>
    <col min="12033" max="12033" width="9.28515625" style="1862" customWidth="1"/>
    <col min="12034" max="12034" width="8.85546875" style="1862" customWidth="1"/>
    <col min="12035" max="12035" width="13.85546875" style="1862" customWidth="1"/>
    <col min="12036" max="12036" width="12.85546875" style="1862" customWidth="1"/>
    <col min="12037" max="12037" width="10" style="1862" customWidth="1"/>
    <col min="12038" max="12287" width="9.140625" style="1862"/>
    <col min="12288" max="12288" width="28" style="1862" customWidth="1"/>
    <col min="12289" max="12289" width="9.28515625" style="1862" customWidth="1"/>
    <col min="12290" max="12290" width="8.85546875" style="1862" customWidth="1"/>
    <col min="12291" max="12291" width="13.85546875" style="1862" customWidth="1"/>
    <col min="12292" max="12292" width="12.85546875" style="1862" customWidth="1"/>
    <col min="12293" max="12293" width="10" style="1862" customWidth="1"/>
    <col min="12294" max="12543" width="9.140625" style="1862"/>
    <col min="12544" max="12544" width="28" style="1862" customWidth="1"/>
    <col min="12545" max="12545" width="9.28515625" style="1862" customWidth="1"/>
    <col min="12546" max="12546" width="8.85546875" style="1862" customWidth="1"/>
    <col min="12547" max="12547" width="13.85546875" style="1862" customWidth="1"/>
    <col min="12548" max="12548" width="12.85546875" style="1862" customWidth="1"/>
    <col min="12549" max="12549" width="10" style="1862" customWidth="1"/>
    <col min="12550" max="12799" width="9.140625" style="1862"/>
    <col min="12800" max="12800" width="28" style="1862" customWidth="1"/>
    <col min="12801" max="12801" width="9.28515625" style="1862" customWidth="1"/>
    <col min="12802" max="12802" width="8.85546875" style="1862" customWidth="1"/>
    <col min="12803" max="12803" width="13.85546875" style="1862" customWidth="1"/>
    <col min="12804" max="12804" width="12.85546875" style="1862" customWidth="1"/>
    <col min="12805" max="12805" width="10" style="1862" customWidth="1"/>
    <col min="12806" max="13055" width="9.140625" style="1862"/>
    <col min="13056" max="13056" width="28" style="1862" customWidth="1"/>
    <col min="13057" max="13057" width="9.28515625" style="1862" customWidth="1"/>
    <col min="13058" max="13058" width="8.85546875" style="1862" customWidth="1"/>
    <col min="13059" max="13059" width="13.85546875" style="1862" customWidth="1"/>
    <col min="13060" max="13060" width="12.85546875" style="1862" customWidth="1"/>
    <col min="13061" max="13061" width="10" style="1862" customWidth="1"/>
    <col min="13062" max="13311" width="9.140625" style="1862"/>
    <col min="13312" max="13312" width="28" style="1862" customWidth="1"/>
    <col min="13313" max="13313" width="9.28515625" style="1862" customWidth="1"/>
    <col min="13314" max="13314" width="8.85546875" style="1862" customWidth="1"/>
    <col min="13315" max="13315" width="13.85546875" style="1862" customWidth="1"/>
    <col min="13316" max="13316" width="12.85546875" style="1862" customWidth="1"/>
    <col min="13317" max="13317" width="10" style="1862" customWidth="1"/>
    <col min="13318" max="13567" width="9.140625" style="1862"/>
    <col min="13568" max="13568" width="28" style="1862" customWidth="1"/>
    <col min="13569" max="13569" width="9.28515625" style="1862" customWidth="1"/>
    <col min="13570" max="13570" width="8.85546875" style="1862" customWidth="1"/>
    <col min="13571" max="13571" width="13.85546875" style="1862" customWidth="1"/>
    <col min="13572" max="13572" width="12.85546875" style="1862" customWidth="1"/>
    <col min="13573" max="13573" width="10" style="1862" customWidth="1"/>
    <col min="13574" max="13823" width="9.140625" style="1862"/>
    <col min="13824" max="13824" width="28" style="1862" customWidth="1"/>
    <col min="13825" max="13825" width="9.28515625" style="1862" customWidth="1"/>
    <col min="13826" max="13826" width="8.85546875" style="1862" customWidth="1"/>
    <col min="13827" max="13827" width="13.85546875" style="1862" customWidth="1"/>
    <col min="13828" max="13828" width="12.85546875" style="1862" customWidth="1"/>
    <col min="13829" max="13829" width="10" style="1862" customWidth="1"/>
    <col min="13830" max="14079" width="9.140625" style="1862"/>
    <col min="14080" max="14080" width="28" style="1862" customWidth="1"/>
    <col min="14081" max="14081" width="9.28515625" style="1862" customWidth="1"/>
    <col min="14082" max="14082" width="8.85546875" style="1862" customWidth="1"/>
    <col min="14083" max="14083" width="13.85546875" style="1862" customWidth="1"/>
    <col min="14084" max="14084" width="12.85546875" style="1862" customWidth="1"/>
    <col min="14085" max="14085" width="10" style="1862" customWidth="1"/>
    <col min="14086" max="14335" width="9.140625" style="1862"/>
    <col min="14336" max="14336" width="28" style="1862" customWidth="1"/>
    <col min="14337" max="14337" width="9.28515625" style="1862" customWidth="1"/>
    <col min="14338" max="14338" width="8.85546875" style="1862" customWidth="1"/>
    <col min="14339" max="14339" width="13.85546875" style="1862" customWidth="1"/>
    <col min="14340" max="14340" width="12.85546875" style="1862" customWidth="1"/>
    <col min="14341" max="14341" width="10" style="1862" customWidth="1"/>
    <col min="14342" max="14591" width="9.140625" style="1862"/>
    <col min="14592" max="14592" width="28" style="1862" customWidth="1"/>
    <col min="14593" max="14593" width="9.28515625" style="1862" customWidth="1"/>
    <col min="14594" max="14594" width="8.85546875" style="1862" customWidth="1"/>
    <col min="14595" max="14595" width="13.85546875" style="1862" customWidth="1"/>
    <col min="14596" max="14596" width="12.85546875" style="1862" customWidth="1"/>
    <col min="14597" max="14597" width="10" style="1862" customWidth="1"/>
    <col min="14598" max="14847" width="9.140625" style="1862"/>
    <col min="14848" max="14848" width="28" style="1862" customWidth="1"/>
    <col min="14849" max="14849" width="9.28515625" style="1862" customWidth="1"/>
    <col min="14850" max="14850" width="8.85546875" style="1862" customWidth="1"/>
    <col min="14851" max="14851" width="13.85546875" style="1862" customWidth="1"/>
    <col min="14852" max="14852" width="12.85546875" style="1862" customWidth="1"/>
    <col min="14853" max="14853" width="10" style="1862" customWidth="1"/>
    <col min="14854" max="15103" width="9.140625" style="1862"/>
    <col min="15104" max="15104" width="28" style="1862" customWidth="1"/>
    <col min="15105" max="15105" width="9.28515625" style="1862" customWidth="1"/>
    <col min="15106" max="15106" width="8.85546875" style="1862" customWidth="1"/>
    <col min="15107" max="15107" width="13.85546875" style="1862" customWidth="1"/>
    <col min="15108" max="15108" width="12.85546875" style="1862" customWidth="1"/>
    <col min="15109" max="15109" width="10" style="1862" customWidth="1"/>
    <col min="15110" max="15359" width="9.140625" style="1862"/>
    <col min="15360" max="15360" width="28" style="1862" customWidth="1"/>
    <col min="15361" max="15361" width="9.28515625" style="1862" customWidth="1"/>
    <col min="15362" max="15362" width="8.85546875" style="1862" customWidth="1"/>
    <col min="15363" max="15363" width="13.85546875" style="1862" customWidth="1"/>
    <col min="15364" max="15364" width="12.85546875" style="1862" customWidth="1"/>
    <col min="15365" max="15365" width="10" style="1862" customWidth="1"/>
    <col min="15366" max="15615" width="9.140625" style="1862"/>
    <col min="15616" max="15616" width="28" style="1862" customWidth="1"/>
    <col min="15617" max="15617" width="9.28515625" style="1862" customWidth="1"/>
    <col min="15618" max="15618" width="8.85546875" style="1862" customWidth="1"/>
    <col min="15619" max="15619" width="13.85546875" style="1862" customWidth="1"/>
    <col min="15620" max="15620" width="12.85546875" style="1862" customWidth="1"/>
    <col min="15621" max="15621" width="10" style="1862" customWidth="1"/>
    <col min="15622" max="15871" width="9.140625" style="1862"/>
    <col min="15872" max="15872" width="28" style="1862" customWidth="1"/>
    <col min="15873" max="15873" width="9.28515625" style="1862" customWidth="1"/>
    <col min="15874" max="15874" width="8.85546875" style="1862" customWidth="1"/>
    <col min="15875" max="15875" width="13.85546875" style="1862" customWidth="1"/>
    <col min="15876" max="15876" width="12.85546875" style="1862" customWidth="1"/>
    <col min="15877" max="15877" width="10" style="1862" customWidth="1"/>
    <col min="15878" max="16127" width="9.140625" style="1862"/>
    <col min="16128" max="16128" width="28" style="1862" customWidth="1"/>
    <col min="16129" max="16129" width="9.28515625" style="1862" customWidth="1"/>
    <col min="16130" max="16130" width="8.85546875" style="1862" customWidth="1"/>
    <col min="16131" max="16131" width="13.85546875" style="1862" customWidth="1"/>
    <col min="16132" max="16132" width="12.85546875" style="1862" customWidth="1"/>
    <col min="16133" max="16133" width="10" style="1862" customWidth="1"/>
    <col min="16134" max="16384" width="9.140625" style="1862"/>
  </cols>
  <sheetData>
    <row r="1" spans="1:10" ht="15" customHeight="1" x14ac:dyDescent="0.2">
      <c r="A1" s="2027" t="s">
        <v>1926</v>
      </c>
    </row>
    <row r="2" spans="1:10" ht="15" customHeight="1" x14ac:dyDescent="0.2">
      <c r="A2" s="2369" t="s">
        <v>1855</v>
      </c>
      <c r="B2" s="2369"/>
      <c r="C2" s="2369"/>
      <c r="D2" s="2369"/>
    </row>
    <row r="3" spans="1:10" ht="19.5" customHeight="1" x14ac:dyDescent="0.15">
      <c r="A3" s="2370" t="s">
        <v>1899</v>
      </c>
      <c r="B3" s="2370"/>
      <c r="C3" s="2370"/>
      <c r="D3" s="2370"/>
      <c r="E3" s="2378"/>
      <c r="F3" s="2378"/>
    </row>
    <row r="4" spans="1:10" s="1" customFormat="1" ht="12.95" customHeight="1" x14ac:dyDescent="0.25">
      <c r="A4" s="1659">
        <v>2020</v>
      </c>
      <c r="B4" s="1957"/>
      <c r="C4" s="1946"/>
      <c r="D4" s="1946"/>
      <c r="F4" s="1945" t="s">
        <v>1789</v>
      </c>
    </row>
    <row r="5" spans="1:10" s="1" customFormat="1" ht="11.1" customHeight="1" x14ac:dyDescent="0.25">
      <c r="A5" s="2016" t="s">
        <v>1775</v>
      </c>
      <c r="B5" s="2319" t="s">
        <v>0</v>
      </c>
      <c r="C5" s="2319" t="s">
        <v>1828</v>
      </c>
      <c r="D5" s="2320"/>
      <c r="E5" s="2320"/>
      <c r="F5" s="2319" t="s">
        <v>1827</v>
      </c>
    </row>
    <row r="6" spans="1:10" s="1" customFormat="1" ht="11.1" customHeight="1" x14ac:dyDescent="0.25">
      <c r="A6" s="2018"/>
      <c r="B6" s="2320"/>
      <c r="C6" s="2320"/>
      <c r="D6" s="2320"/>
      <c r="E6" s="2320"/>
      <c r="F6" s="2377"/>
    </row>
    <row r="7" spans="1:10" s="1" customFormat="1" ht="11.1" customHeight="1" x14ac:dyDescent="0.25">
      <c r="A7" s="2018"/>
      <c r="B7" s="2320"/>
      <c r="C7" s="2319" t="s">
        <v>0</v>
      </c>
      <c r="D7" s="2319" t="s">
        <v>1802</v>
      </c>
      <c r="E7" s="2319" t="s">
        <v>1826</v>
      </c>
      <c r="F7" s="2377"/>
    </row>
    <row r="8" spans="1:10" s="1" customFormat="1" ht="15" customHeight="1" x14ac:dyDescent="0.25">
      <c r="A8" s="2005" t="s">
        <v>752</v>
      </c>
      <c r="B8" s="2320"/>
      <c r="C8" s="2320"/>
      <c r="D8" s="2319"/>
      <c r="E8" s="2319"/>
      <c r="F8" s="2377"/>
    </row>
    <row r="9" spans="1:10" s="1" customFormat="1" ht="6" customHeight="1" x14ac:dyDescent="0.25">
      <c r="A9" s="888" t="s">
        <v>264</v>
      </c>
      <c r="B9" s="890"/>
      <c r="C9" s="888"/>
      <c r="D9" s="888"/>
    </row>
    <row r="10" spans="1:10" s="8" customFormat="1" ht="35.1" customHeight="1" x14ac:dyDescent="0.25">
      <c r="A10" s="892" t="s">
        <v>634</v>
      </c>
      <c r="B10" s="1943">
        <f>SUM(B11:B14)</f>
        <v>720.87699999999995</v>
      </c>
      <c r="C10" s="1943">
        <f>SUM(C11:C14)</f>
        <v>640.95600000000002</v>
      </c>
      <c r="D10" s="1943">
        <f>SUM(D11:D14)</f>
        <v>499.642</v>
      </c>
      <c r="E10" s="1943">
        <f>SUM(E11:E14)</f>
        <v>141.31399999999999</v>
      </c>
      <c r="F10" s="1943">
        <f>SUM(F11:F14)</f>
        <v>79.920999999999992</v>
      </c>
      <c r="G10" s="1948"/>
      <c r="H10" s="1948"/>
      <c r="I10" s="1962"/>
    </row>
    <row r="11" spans="1:10" s="8" customFormat="1" ht="15" customHeight="1" x14ac:dyDescent="0.25">
      <c r="A11" s="895" t="s">
        <v>1853</v>
      </c>
      <c r="B11" s="1949">
        <f>+C11+F11</f>
        <v>251.17599999999999</v>
      </c>
      <c r="C11" s="1949">
        <f>D11+E11</f>
        <v>199.398</v>
      </c>
      <c r="D11" s="1950">
        <v>125.786</v>
      </c>
      <c r="E11" s="1991">
        <v>73.611999999999995</v>
      </c>
      <c r="F11" s="1949">
        <v>51.777999999999999</v>
      </c>
      <c r="G11" s="1948"/>
      <c r="H11" s="1948"/>
      <c r="I11" s="1948"/>
      <c r="J11" s="1948"/>
    </row>
    <row r="12" spans="1:10" s="8" customFormat="1" ht="15" customHeight="1" x14ac:dyDescent="0.25">
      <c r="A12" s="888" t="s">
        <v>1852</v>
      </c>
      <c r="B12" s="1949">
        <f>+C12+F12</f>
        <v>173.20000000000002</v>
      </c>
      <c r="C12" s="1949">
        <f>D12+E12</f>
        <v>145.65200000000002</v>
      </c>
      <c r="D12" s="1950">
        <v>131.95400000000001</v>
      </c>
      <c r="E12" s="1950">
        <v>13.698</v>
      </c>
      <c r="F12" s="1949">
        <v>27.547999999999998</v>
      </c>
      <c r="G12" s="1948"/>
      <c r="H12" s="1948"/>
      <c r="I12" s="1948"/>
      <c r="J12" s="1948"/>
    </row>
    <row r="13" spans="1:10" s="8" customFormat="1" ht="15" customHeight="1" x14ac:dyDescent="0.25">
      <c r="A13" s="888" t="s">
        <v>1851</v>
      </c>
      <c r="B13" s="1949">
        <f>+C13+F13</f>
        <v>233.64699999999999</v>
      </c>
      <c r="C13" s="1949">
        <f>D13+E13</f>
        <v>233.05199999999999</v>
      </c>
      <c r="D13" s="1950">
        <v>205.58199999999999</v>
      </c>
      <c r="E13" s="1950">
        <v>27.47</v>
      </c>
      <c r="F13" s="1949">
        <v>0.59499999999999997</v>
      </c>
      <c r="G13" s="1948"/>
      <c r="H13" s="1948"/>
      <c r="I13" s="1948"/>
      <c r="J13" s="1948"/>
    </row>
    <row r="14" spans="1:10" s="8" customFormat="1" ht="15" customHeight="1" x14ac:dyDescent="0.25">
      <c r="A14" s="888" t="s">
        <v>1831</v>
      </c>
      <c r="B14" s="1949">
        <f>+C14+F14</f>
        <v>62.853999999999999</v>
      </c>
      <c r="C14" s="1949">
        <f>D14+E14</f>
        <v>62.853999999999999</v>
      </c>
      <c r="D14" s="1950">
        <v>36.32</v>
      </c>
      <c r="E14" s="1950">
        <v>26.533999999999999</v>
      </c>
      <c r="F14" s="1990">
        <v>0</v>
      </c>
      <c r="G14" s="1948"/>
      <c r="H14" s="1948"/>
      <c r="I14" s="1948"/>
      <c r="J14" s="1948"/>
    </row>
    <row r="15" spans="1:10" s="1" customFormat="1" ht="9.9499999999999993" customHeight="1" x14ac:dyDescent="0.25">
      <c r="A15" s="890"/>
      <c r="B15" s="1949"/>
      <c r="C15" s="1950"/>
      <c r="D15" s="1950"/>
      <c r="G15" s="1948"/>
      <c r="H15" s="1948"/>
      <c r="I15" s="1962"/>
    </row>
    <row r="16" spans="1:10" s="8" customFormat="1" ht="35.1" customHeight="1" x14ac:dyDescent="0.25">
      <c r="A16" s="1951" t="s">
        <v>633</v>
      </c>
      <c r="B16" s="1943">
        <f>SUM(B17:B20)</f>
        <v>757.30700000000013</v>
      </c>
      <c r="C16" s="1943">
        <f>SUM(C17:C20)</f>
        <v>405.00300000000004</v>
      </c>
      <c r="D16" s="1943">
        <f>SUM(D17:D20)</f>
        <v>197.12200000000001</v>
      </c>
      <c r="E16" s="1943">
        <f>SUM(E17:E20)</f>
        <v>207.88100000000003</v>
      </c>
      <c r="F16" s="1943">
        <f>SUM(F17:F20)</f>
        <v>352.30399999999997</v>
      </c>
      <c r="G16" s="1948"/>
      <c r="H16" s="1948"/>
      <c r="I16" s="1962"/>
    </row>
    <row r="17" spans="1:9" s="8" customFormat="1" ht="15" customHeight="1" x14ac:dyDescent="0.25">
      <c r="A17" s="895" t="s">
        <v>1853</v>
      </c>
      <c r="B17" s="1949">
        <f>+C17+F17</f>
        <v>559.19000000000005</v>
      </c>
      <c r="C17" s="1949">
        <f>D17+E17</f>
        <v>206.88600000000002</v>
      </c>
      <c r="D17" s="1950">
        <v>64.597999999999999</v>
      </c>
      <c r="E17" s="1950">
        <v>142.28800000000001</v>
      </c>
      <c r="F17" s="1949">
        <v>352.30399999999997</v>
      </c>
      <c r="G17" s="1948"/>
      <c r="H17" s="1948"/>
      <c r="I17" s="1962"/>
    </row>
    <row r="18" spans="1:9" s="8" customFormat="1" ht="15" customHeight="1" x14ac:dyDescent="0.25">
      <c r="A18" s="888" t="s">
        <v>1852</v>
      </c>
      <c r="B18" s="1949">
        <f>+C18+F18</f>
        <v>63.291000000000004</v>
      </c>
      <c r="C18" s="1949">
        <f>D18+E18</f>
        <v>63.291000000000004</v>
      </c>
      <c r="D18" s="1950">
        <v>32.645000000000003</v>
      </c>
      <c r="E18" s="1989">
        <v>30.646000000000001</v>
      </c>
      <c r="F18" s="1949">
        <v>0</v>
      </c>
      <c r="G18" s="1948"/>
      <c r="H18" s="1948"/>
      <c r="I18" s="1962"/>
    </row>
    <row r="19" spans="1:9" s="8" customFormat="1" ht="15" customHeight="1" x14ac:dyDescent="0.25">
      <c r="A19" s="888" t="s">
        <v>1851</v>
      </c>
      <c r="B19" s="1949">
        <f>+C19+F19</f>
        <v>116.29300000000001</v>
      </c>
      <c r="C19" s="1949">
        <f>D19+E19</f>
        <v>116.29300000000001</v>
      </c>
      <c r="D19" s="1950">
        <v>83.602000000000004</v>
      </c>
      <c r="E19" s="1950">
        <v>32.691000000000003</v>
      </c>
      <c r="F19" s="1949">
        <v>0</v>
      </c>
      <c r="G19" s="1948"/>
      <c r="H19" s="1948"/>
      <c r="I19" s="1962"/>
    </row>
    <row r="20" spans="1:9" s="8" customFormat="1" ht="15" customHeight="1" x14ac:dyDescent="0.25">
      <c r="A20" s="888" t="s">
        <v>1831</v>
      </c>
      <c r="B20" s="1949">
        <f>+C20+F20</f>
        <v>18.533000000000001</v>
      </c>
      <c r="C20" s="1949">
        <f>D20+E20</f>
        <v>18.533000000000001</v>
      </c>
      <c r="D20" s="1950">
        <v>16.277000000000001</v>
      </c>
      <c r="E20" s="1950">
        <v>2.2559999999999998</v>
      </c>
      <c r="F20" s="1949">
        <v>0</v>
      </c>
      <c r="G20" s="1948"/>
      <c r="H20" s="1948"/>
      <c r="I20" s="1962"/>
    </row>
    <row r="21" spans="1:9" s="1" customFormat="1" ht="9.9499999999999993" customHeight="1" x14ac:dyDescent="0.25">
      <c r="A21" s="1956"/>
      <c r="B21" s="1949"/>
      <c r="C21" s="1949"/>
      <c r="D21" s="1949"/>
      <c r="G21" s="1948"/>
      <c r="H21" s="1948"/>
      <c r="I21" s="1962"/>
    </row>
    <row r="22" spans="1:9" s="8" customFormat="1" ht="35.1" customHeight="1" x14ac:dyDescent="0.25">
      <c r="A22" s="1951" t="s">
        <v>1840</v>
      </c>
      <c r="B22" s="1943">
        <f>SUM(B23:B26)</f>
        <v>143.67899999999997</v>
      </c>
      <c r="C22" s="1943">
        <f>SUM(C23:C26)</f>
        <v>40.68</v>
      </c>
      <c r="D22" s="1943">
        <f>SUM(D23:D26)</f>
        <v>0</v>
      </c>
      <c r="E22" s="1943">
        <f>SUM(E23:E26)</f>
        <v>40.68</v>
      </c>
      <c r="F22" s="1943">
        <f>SUM(F23:F26)</f>
        <v>102.999</v>
      </c>
      <c r="G22" s="1948"/>
      <c r="H22" s="1948"/>
      <c r="I22" s="1962"/>
    </row>
    <row r="23" spans="1:9" s="1" customFormat="1" ht="15" customHeight="1" x14ac:dyDescent="0.25">
      <c r="A23" s="895" t="s">
        <v>1853</v>
      </c>
      <c r="B23" s="1949">
        <f>+C23+F23</f>
        <v>123.59399999999999</v>
      </c>
      <c r="C23" s="1949">
        <f>D23+E23</f>
        <v>20.594999999999999</v>
      </c>
      <c r="D23" s="1949">
        <v>0</v>
      </c>
      <c r="E23" s="1931">
        <v>20.594999999999999</v>
      </c>
      <c r="F23" s="1949">
        <v>102.999</v>
      </c>
      <c r="G23" s="1948"/>
      <c r="H23" s="1948"/>
      <c r="I23" s="1962"/>
    </row>
    <row r="24" spans="1:9" s="1" customFormat="1" ht="15" customHeight="1" x14ac:dyDescent="0.25">
      <c r="A24" s="888" t="s">
        <v>1852</v>
      </c>
      <c r="B24" s="1949">
        <f>+C24+F24</f>
        <v>12.564</v>
      </c>
      <c r="C24" s="1949">
        <f>D24+E24</f>
        <v>12.564</v>
      </c>
      <c r="D24" s="1949">
        <v>0</v>
      </c>
      <c r="E24" s="1949">
        <v>12.564</v>
      </c>
      <c r="F24" s="1949">
        <v>0</v>
      </c>
      <c r="G24" s="1948"/>
      <c r="H24" s="1948"/>
      <c r="I24" s="1962"/>
    </row>
    <row r="25" spans="1:9" s="1" customFormat="1" ht="15" customHeight="1" x14ac:dyDescent="0.25">
      <c r="A25" s="888" t="s">
        <v>1851</v>
      </c>
      <c r="B25" s="1949">
        <f>+C25+F25</f>
        <v>0</v>
      </c>
      <c r="C25" s="1949">
        <f>D25+E25</f>
        <v>0</v>
      </c>
      <c r="D25" s="1949">
        <v>0</v>
      </c>
      <c r="E25" s="1959">
        <v>0</v>
      </c>
      <c r="F25" s="1949">
        <v>0</v>
      </c>
      <c r="G25" s="1948"/>
      <c r="H25" s="1948"/>
      <c r="I25" s="1962"/>
    </row>
    <row r="26" spans="1:9" s="1" customFormat="1" ht="15" customHeight="1" x14ac:dyDescent="0.25">
      <c r="A26" s="888" t="s">
        <v>1831</v>
      </c>
      <c r="B26" s="1949">
        <f>+C26+F26</f>
        <v>7.5209999999999999</v>
      </c>
      <c r="C26" s="1949">
        <f>D26+E26</f>
        <v>7.5209999999999999</v>
      </c>
      <c r="D26" s="1949">
        <v>0</v>
      </c>
      <c r="E26" s="1949">
        <v>7.5209999999999999</v>
      </c>
      <c r="F26" s="1949">
        <v>0</v>
      </c>
      <c r="G26" s="1948"/>
      <c r="H26" s="1948"/>
      <c r="I26" s="1962"/>
    </row>
    <row r="27" spans="1:9" s="1" customFormat="1" ht="9.9499999999999993" customHeight="1" x14ac:dyDescent="0.25">
      <c r="A27" s="1956"/>
      <c r="B27" s="1949"/>
      <c r="C27" s="1950"/>
      <c r="D27" s="1949"/>
      <c r="E27" s="8"/>
      <c r="G27" s="1948"/>
      <c r="H27" s="1948"/>
      <c r="I27" s="1962"/>
    </row>
    <row r="28" spans="1:9" s="8" customFormat="1" ht="35.1" customHeight="1" x14ac:dyDescent="0.25">
      <c r="A28" s="1951" t="s">
        <v>1839</v>
      </c>
      <c r="B28" s="1943">
        <f>SUM(B29:B32)</f>
        <v>333.93400000000003</v>
      </c>
      <c r="C28" s="1943">
        <f>SUM(C29:C32)</f>
        <v>333.93400000000003</v>
      </c>
      <c r="D28" s="1943">
        <f>SUM(D29:D32)</f>
        <v>293.16300000000001</v>
      </c>
      <c r="E28" s="1943">
        <f>SUM(E29:E32)</f>
        <v>40.771000000000001</v>
      </c>
      <c r="F28" s="1943">
        <f>SUM(F29:F32)</f>
        <v>0</v>
      </c>
      <c r="G28" s="1948"/>
      <c r="H28" s="1948"/>
      <c r="I28" s="1962"/>
    </row>
    <row r="29" spans="1:9" s="1" customFormat="1" ht="15" customHeight="1" x14ac:dyDescent="0.25">
      <c r="A29" s="895" t="s">
        <v>1853</v>
      </c>
      <c r="B29" s="1949">
        <f>+C29+F29</f>
        <v>102.38900000000001</v>
      </c>
      <c r="C29" s="1949">
        <f>D29+E29</f>
        <v>102.38900000000001</v>
      </c>
      <c r="D29" s="1949">
        <v>101.68600000000001</v>
      </c>
      <c r="E29" s="1949">
        <v>0.70299999999999996</v>
      </c>
      <c r="F29" s="1949">
        <v>0</v>
      </c>
      <c r="G29" s="1948"/>
      <c r="H29" s="1948"/>
      <c r="I29" s="1962"/>
    </row>
    <row r="30" spans="1:9" s="1" customFormat="1" ht="15" customHeight="1" x14ac:dyDescent="0.25">
      <c r="A30" s="888" t="s">
        <v>1852</v>
      </c>
      <c r="B30" s="1949">
        <f>+C30+F30</f>
        <v>24.446999999999999</v>
      </c>
      <c r="C30" s="1949">
        <f>D30+E30</f>
        <v>24.446999999999999</v>
      </c>
      <c r="D30" s="1949">
        <v>10.725</v>
      </c>
      <c r="E30" s="1949">
        <v>13.722</v>
      </c>
      <c r="F30" s="1949">
        <v>0</v>
      </c>
      <c r="G30" s="1948"/>
      <c r="H30" s="1948"/>
      <c r="I30" s="1962"/>
    </row>
    <row r="31" spans="1:9" s="1" customFormat="1" ht="15" customHeight="1" x14ac:dyDescent="0.25">
      <c r="A31" s="888" t="s">
        <v>1851</v>
      </c>
      <c r="B31" s="1949">
        <f>+C31+F31</f>
        <v>198.863</v>
      </c>
      <c r="C31" s="1949">
        <f>D31+E31</f>
        <v>198.863</v>
      </c>
      <c r="D31" s="1949">
        <v>180.75200000000001</v>
      </c>
      <c r="E31" s="1931">
        <v>18.111000000000001</v>
      </c>
      <c r="F31" s="1949">
        <v>0</v>
      </c>
      <c r="G31" s="1948"/>
      <c r="H31" s="1948"/>
      <c r="I31" s="1962"/>
    </row>
    <row r="32" spans="1:9" s="1" customFormat="1" ht="15" customHeight="1" x14ac:dyDescent="0.25">
      <c r="A32" s="888" t="s">
        <v>1831</v>
      </c>
      <c r="B32" s="1949">
        <f>+C32+F32</f>
        <v>8.2349999999999994</v>
      </c>
      <c r="C32" s="1949">
        <f>D32+E32</f>
        <v>8.2349999999999994</v>
      </c>
      <c r="D32" s="1949">
        <v>0</v>
      </c>
      <c r="E32" s="1949">
        <v>8.2349999999999994</v>
      </c>
      <c r="F32" s="1949">
        <v>0</v>
      </c>
      <c r="G32" s="1948"/>
      <c r="H32" s="1948"/>
      <c r="I32" s="1962"/>
    </row>
    <row r="33" spans="1:7" s="1" customFormat="1" ht="8.25" customHeight="1" thickBot="1" x14ac:dyDescent="0.3">
      <c r="A33" s="1653"/>
      <c r="B33" s="1653"/>
      <c r="C33" s="1653"/>
      <c r="D33" s="1653"/>
      <c r="E33" s="1653"/>
      <c r="F33" s="1653"/>
      <c r="G33" s="1941"/>
    </row>
    <row r="34" spans="1:7" s="1" customFormat="1" ht="14.25" customHeight="1" thickTop="1" x14ac:dyDescent="0.25">
      <c r="A34" s="1648" t="s">
        <v>1800</v>
      </c>
      <c r="B34" s="1648"/>
      <c r="C34" s="1648"/>
      <c r="D34" s="1648"/>
      <c r="E34" s="888"/>
    </row>
    <row r="35" spans="1:7" x14ac:dyDescent="0.15">
      <c r="A35" s="1863"/>
      <c r="G35" s="1988"/>
    </row>
    <row r="36" spans="1:7" s="1894" customFormat="1" ht="12.75" x14ac:dyDescent="0.2">
      <c r="A36" s="1958" t="s">
        <v>280</v>
      </c>
      <c r="B36" s="1870"/>
      <c r="C36" s="1870"/>
      <c r="D36" s="1870"/>
      <c r="F36" s="1908"/>
    </row>
    <row r="37" spans="1:7" s="1894" customFormat="1" ht="12" customHeight="1" x14ac:dyDescent="0.25">
      <c r="A37" s="1928" t="s">
        <v>1856</v>
      </c>
      <c r="B37" s="1870"/>
      <c r="C37" s="1870"/>
      <c r="D37" s="1870"/>
      <c r="F37" s="1908"/>
    </row>
    <row r="38" spans="1:7" x14ac:dyDescent="0.15">
      <c r="A38" s="1863"/>
      <c r="B38" s="1985"/>
      <c r="C38" s="1863"/>
      <c r="D38" s="1863"/>
    </row>
    <row r="39" spans="1:7" x14ac:dyDescent="0.15">
      <c r="A39" s="1863"/>
      <c r="B39" s="1985"/>
      <c r="C39" s="1863"/>
      <c r="D39" s="1863"/>
    </row>
    <row r="40" spans="1:7" x14ac:dyDescent="0.15">
      <c r="A40" s="1863"/>
      <c r="B40" s="1985"/>
      <c r="C40" s="1863"/>
      <c r="D40" s="1863"/>
    </row>
    <row r="41" spans="1:7" x14ac:dyDescent="0.15">
      <c r="A41" s="1863"/>
      <c r="B41" s="1985"/>
      <c r="C41" s="1863"/>
      <c r="D41" s="1863"/>
    </row>
    <row r="42" spans="1:7" x14ac:dyDescent="0.15">
      <c r="A42" s="1863"/>
      <c r="B42" s="1985"/>
      <c r="C42" s="1863"/>
      <c r="D42" s="1863"/>
    </row>
    <row r="43" spans="1:7" x14ac:dyDescent="0.15">
      <c r="A43" s="1863"/>
      <c r="B43" s="1985"/>
      <c r="C43" s="1863"/>
      <c r="D43" s="1863"/>
    </row>
    <row r="44" spans="1:7" x14ac:dyDescent="0.15">
      <c r="A44" s="1863"/>
      <c r="B44" s="1985"/>
      <c r="C44" s="1863"/>
      <c r="D44" s="1863"/>
    </row>
    <row r="45" spans="1:7" x14ac:dyDescent="0.15">
      <c r="A45" s="1863"/>
      <c r="B45" s="1985"/>
      <c r="C45" s="1863"/>
      <c r="D45" s="1863"/>
    </row>
    <row r="46" spans="1:7" x14ac:dyDescent="0.15">
      <c r="A46" s="1863"/>
      <c r="B46" s="1985"/>
      <c r="C46" s="1863"/>
      <c r="D46" s="1863"/>
    </row>
    <row r="47" spans="1:7" x14ac:dyDescent="0.15">
      <c r="A47" s="1863"/>
      <c r="B47" s="1985"/>
      <c r="C47" s="1863"/>
      <c r="D47" s="1863"/>
    </row>
    <row r="48" spans="1:7" x14ac:dyDescent="0.15">
      <c r="A48" s="1863"/>
      <c r="B48" s="1985"/>
      <c r="C48" s="1863"/>
      <c r="D48" s="1863"/>
    </row>
    <row r="49" spans="1:4" x14ac:dyDescent="0.15">
      <c r="A49" s="1863"/>
      <c r="B49" s="1985"/>
      <c r="C49" s="1863"/>
      <c r="D49" s="1863"/>
    </row>
    <row r="50" spans="1:4" x14ac:dyDescent="0.15">
      <c r="A50" s="1863"/>
      <c r="B50" s="1985"/>
      <c r="C50" s="1863"/>
      <c r="D50" s="1863"/>
    </row>
    <row r="51" spans="1:4" x14ac:dyDescent="0.15">
      <c r="A51" s="1863"/>
      <c r="B51" s="1985"/>
      <c r="C51" s="1863"/>
      <c r="D51" s="1863"/>
    </row>
    <row r="52" spans="1:4" x14ac:dyDescent="0.15">
      <c r="A52" s="1863"/>
      <c r="B52" s="1985"/>
      <c r="C52" s="1863"/>
      <c r="D52" s="1863"/>
    </row>
    <row r="53" spans="1:4" x14ac:dyDescent="0.15">
      <c r="A53" s="1863"/>
      <c r="B53" s="1985"/>
      <c r="C53" s="1863"/>
      <c r="D53" s="1863"/>
    </row>
    <row r="54" spans="1:4" x14ac:dyDescent="0.15">
      <c r="A54" s="1863"/>
      <c r="B54" s="1985"/>
      <c r="C54" s="1863"/>
      <c r="D54" s="1863"/>
    </row>
    <row r="55" spans="1:4" x14ac:dyDescent="0.15">
      <c r="A55" s="1863"/>
      <c r="B55" s="1985"/>
      <c r="C55" s="1863"/>
      <c r="D55" s="1863"/>
    </row>
    <row r="56" spans="1:4" x14ac:dyDescent="0.15">
      <c r="A56" s="1863"/>
      <c r="B56" s="1985"/>
      <c r="C56" s="1863"/>
      <c r="D56" s="1863"/>
    </row>
    <row r="57" spans="1:4" x14ac:dyDescent="0.15">
      <c r="A57" s="1863"/>
      <c r="B57" s="1985"/>
      <c r="C57" s="1863"/>
      <c r="D57" s="1863"/>
    </row>
    <row r="58" spans="1:4" x14ac:dyDescent="0.15">
      <c r="A58" s="1863"/>
      <c r="B58" s="1985"/>
      <c r="C58" s="1863"/>
      <c r="D58" s="1863"/>
    </row>
    <row r="59" spans="1:4" x14ac:dyDescent="0.15">
      <c r="A59" s="1863"/>
      <c r="B59" s="1985"/>
      <c r="C59" s="1863"/>
      <c r="D59" s="1863"/>
    </row>
    <row r="60" spans="1:4" x14ac:dyDescent="0.15">
      <c r="A60" s="1863"/>
      <c r="B60" s="1985"/>
      <c r="C60" s="1863"/>
      <c r="D60" s="1863"/>
    </row>
    <row r="61" spans="1:4" x14ac:dyDescent="0.15">
      <c r="A61" s="1863"/>
      <c r="B61" s="1985"/>
      <c r="C61" s="1863"/>
      <c r="D61" s="1863"/>
    </row>
    <row r="62" spans="1:4" x14ac:dyDescent="0.15">
      <c r="A62" s="1863"/>
      <c r="B62" s="1985"/>
      <c r="C62" s="1863"/>
      <c r="D62" s="1863"/>
    </row>
    <row r="63" spans="1:4" x14ac:dyDescent="0.15">
      <c r="A63" s="1863"/>
      <c r="B63" s="1985"/>
      <c r="C63" s="1863"/>
      <c r="D63" s="1863"/>
    </row>
    <row r="64" spans="1:4" x14ac:dyDescent="0.15">
      <c r="A64" s="1863"/>
      <c r="B64" s="1985"/>
      <c r="C64" s="1863"/>
      <c r="D64" s="1863"/>
    </row>
    <row r="65" spans="1:4" x14ac:dyDescent="0.15">
      <c r="A65" s="1863"/>
      <c r="B65" s="1985"/>
      <c r="C65" s="1863"/>
      <c r="D65" s="1863"/>
    </row>
    <row r="66" spans="1:4" x14ac:dyDescent="0.15">
      <c r="A66" s="1863"/>
      <c r="B66" s="1985"/>
      <c r="C66" s="1863"/>
      <c r="D66" s="1863"/>
    </row>
    <row r="67" spans="1:4" x14ac:dyDescent="0.15">
      <c r="A67" s="1863"/>
      <c r="B67" s="1985"/>
      <c r="C67" s="1863"/>
      <c r="D67" s="1863"/>
    </row>
    <row r="68" spans="1:4" x14ac:dyDescent="0.15">
      <c r="A68" s="1863"/>
      <c r="B68" s="1985"/>
      <c r="C68" s="1863"/>
      <c r="D68" s="1863"/>
    </row>
    <row r="69" spans="1:4" x14ac:dyDescent="0.15">
      <c r="A69" s="1863"/>
      <c r="B69" s="1985"/>
      <c r="C69" s="1863"/>
      <c r="D69" s="1863"/>
    </row>
    <row r="70" spans="1:4" x14ac:dyDescent="0.15">
      <c r="A70" s="1863"/>
      <c r="B70" s="1985"/>
      <c r="C70" s="1863"/>
      <c r="D70" s="1863"/>
    </row>
    <row r="71" spans="1:4" x14ac:dyDescent="0.15">
      <c r="A71" s="1863"/>
      <c r="B71" s="1985"/>
      <c r="C71" s="1863"/>
      <c r="D71" s="1863"/>
    </row>
    <row r="72" spans="1:4" x14ac:dyDescent="0.15">
      <c r="A72" s="1863"/>
      <c r="B72" s="1985"/>
      <c r="C72" s="1863"/>
      <c r="D72" s="1863"/>
    </row>
    <row r="73" spans="1:4" x14ac:dyDescent="0.15">
      <c r="A73" s="1863"/>
      <c r="B73" s="1985"/>
      <c r="C73" s="1863"/>
      <c r="D73" s="1863"/>
    </row>
    <row r="74" spans="1:4" x14ac:dyDescent="0.15">
      <c r="A74" s="1863"/>
      <c r="B74" s="1985"/>
      <c r="C74" s="1863"/>
      <c r="D74" s="1863"/>
    </row>
    <row r="75" spans="1:4" x14ac:dyDescent="0.15">
      <c r="A75" s="1863"/>
      <c r="B75" s="1985"/>
      <c r="C75" s="1863"/>
      <c r="D75" s="1863"/>
    </row>
    <row r="76" spans="1:4" x14ac:dyDescent="0.15">
      <c r="A76" s="1863"/>
      <c r="B76" s="1985"/>
      <c r="C76" s="1863"/>
      <c r="D76" s="1863"/>
    </row>
    <row r="77" spans="1:4" x14ac:dyDescent="0.15">
      <c r="A77" s="1863"/>
      <c r="B77" s="1985"/>
      <c r="C77" s="1863"/>
      <c r="D77" s="1863"/>
    </row>
    <row r="78" spans="1:4" x14ac:dyDescent="0.15">
      <c r="A78" s="1863"/>
      <c r="B78" s="1985"/>
      <c r="C78" s="1863"/>
      <c r="D78" s="1863"/>
    </row>
    <row r="79" spans="1:4" x14ac:dyDescent="0.15">
      <c r="A79" s="1863"/>
      <c r="B79" s="1985"/>
      <c r="C79" s="1863"/>
      <c r="D79" s="1863"/>
    </row>
    <row r="80" spans="1:4" x14ac:dyDescent="0.15">
      <c r="A80" s="1863"/>
      <c r="B80" s="1985"/>
      <c r="C80" s="1863"/>
      <c r="D80" s="1863"/>
    </row>
    <row r="81" spans="1:4" x14ac:dyDescent="0.15">
      <c r="A81" s="1863"/>
      <c r="B81" s="1985"/>
      <c r="C81" s="1863"/>
      <c r="D81" s="1863"/>
    </row>
    <row r="82" spans="1:4" x14ac:dyDescent="0.15">
      <c r="A82" s="1863"/>
      <c r="B82" s="1985"/>
      <c r="C82" s="1863"/>
      <c r="D82" s="1863"/>
    </row>
    <row r="83" spans="1:4" x14ac:dyDescent="0.15">
      <c r="A83" s="1863"/>
      <c r="B83" s="1985"/>
      <c r="C83" s="1863"/>
      <c r="D83" s="1863"/>
    </row>
    <row r="84" spans="1:4" x14ac:dyDescent="0.15">
      <c r="A84" s="1863"/>
      <c r="B84" s="1985"/>
      <c r="C84" s="1863"/>
      <c r="D84" s="1863"/>
    </row>
    <row r="85" spans="1:4" x14ac:dyDescent="0.15">
      <c r="A85" s="1863"/>
      <c r="B85" s="1985"/>
      <c r="C85" s="1863"/>
      <c r="D85" s="1863"/>
    </row>
    <row r="86" spans="1:4" x14ac:dyDescent="0.15">
      <c r="A86" s="1863"/>
      <c r="B86" s="1985"/>
      <c r="C86" s="1863"/>
      <c r="D86" s="1863"/>
    </row>
    <row r="87" spans="1:4" x14ac:dyDescent="0.15">
      <c r="A87" s="1863"/>
      <c r="B87" s="1985"/>
      <c r="C87" s="1863"/>
      <c r="D87" s="1863"/>
    </row>
    <row r="88" spans="1:4" x14ac:dyDescent="0.15">
      <c r="A88" s="1863"/>
      <c r="B88" s="1985"/>
      <c r="C88" s="1863"/>
      <c r="D88" s="1863"/>
    </row>
    <row r="89" spans="1:4" x14ac:dyDescent="0.15">
      <c r="A89" s="1863"/>
      <c r="B89" s="1985"/>
      <c r="C89" s="1863"/>
      <c r="D89" s="1863"/>
    </row>
    <row r="90" spans="1:4" x14ac:dyDescent="0.15">
      <c r="A90" s="1863"/>
      <c r="B90" s="1985"/>
      <c r="C90" s="1863"/>
      <c r="D90" s="1863"/>
    </row>
    <row r="91" spans="1:4" x14ac:dyDescent="0.15">
      <c r="A91" s="1863"/>
      <c r="B91" s="1985"/>
      <c r="C91" s="1863"/>
      <c r="D91" s="1863"/>
    </row>
    <row r="92" spans="1:4" x14ac:dyDescent="0.15">
      <c r="A92" s="1863"/>
      <c r="B92" s="1985"/>
      <c r="C92" s="1863"/>
      <c r="D92" s="1863"/>
    </row>
    <row r="93" spans="1:4" x14ac:dyDescent="0.15">
      <c r="A93" s="1863"/>
      <c r="B93" s="1985"/>
      <c r="C93" s="1863"/>
      <c r="D93" s="1863"/>
    </row>
    <row r="94" spans="1:4" x14ac:dyDescent="0.15">
      <c r="A94" s="1863"/>
      <c r="B94" s="1985"/>
      <c r="C94" s="1863"/>
      <c r="D94" s="1863"/>
    </row>
    <row r="95" spans="1:4" x14ac:dyDescent="0.15">
      <c r="A95" s="1863"/>
      <c r="B95" s="1985"/>
      <c r="C95" s="1863"/>
      <c r="D95" s="1863"/>
    </row>
    <row r="96" spans="1:4" x14ac:dyDescent="0.15">
      <c r="A96" s="1863"/>
      <c r="B96" s="1985"/>
      <c r="C96" s="1863"/>
      <c r="D96" s="1863"/>
    </row>
    <row r="97" spans="1:4" x14ac:dyDescent="0.15">
      <c r="A97" s="1863"/>
      <c r="B97" s="1985"/>
      <c r="C97" s="1863"/>
      <c r="D97" s="1863"/>
    </row>
    <row r="98" spans="1:4" x14ac:dyDescent="0.15">
      <c r="A98" s="1863"/>
      <c r="B98" s="1985"/>
      <c r="C98" s="1863"/>
      <c r="D98" s="1863"/>
    </row>
    <row r="99" spans="1:4" x14ac:dyDescent="0.15">
      <c r="A99" s="1863"/>
      <c r="B99" s="1985"/>
      <c r="C99" s="1863"/>
      <c r="D99" s="1863"/>
    </row>
    <row r="100" spans="1:4" x14ac:dyDescent="0.15">
      <c r="A100" s="1863"/>
      <c r="B100" s="1985"/>
      <c r="C100" s="1863"/>
      <c r="D100" s="1863"/>
    </row>
    <row r="101" spans="1:4" x14ac:dyDescent="0.15">
      <c r="A101" s="1863"/>
      <c r="B101" s="1985"/>
      <c r="C101" s="1863"/>
      <c r="D101" s="1863"/>
    </row>
    <row r="102" spans="1:4" x14ac:dyDescent="0.15">
      <c r="A102" s="1863"/>
      <c r="B102" s="1985"/>
      <c r="C102" s="1863"/>
      <c r="D102" s="1863"/>
    </row>
    <row r="103" spans="1:4" x14ac:dyDescent="0.15">
      <c r="A103" s="1863"/>
      <c r="B103" s="1985"/>
      <c r="C103" s="1863"/>
      <c r="D103" s="1863"/>
    </row>
    <row r="104" spans="1:4" x14ac:dyDescent="0.15">
      <c r="A104" s="1863"/>
      <c r="B104" s="1985"/>
      <c r="C104" s="1863"/>
      <c r="D104" s="1863"/>
    </row>
    <row r="105" spans="1:4" x14ac:dyDescent="0.15">
      <c r="A105" s="1863"/>
      <c r="B105" s="1985"/>
      <c r="C105" s="1863"/>
      <c r="D105" s="1863"/>
    </row>
    <row r="106" spans="1:4" x14ac:dyDescent="0.15">
      <c r="A106" s="1863"/>
      <c r="B106" s="1985"/>
      <c r="C106" s="1863"/>
      <c r="D106" s="1863"/>
    </row>
    <row r="107" spans="1:4" x14ac:dyDescent="0.15">
      <c r="A107" s="1863"/>
      <c r="B107" s="1985"/>
      <c r="C107" s="1863"/>
      <c r="D107" s="1863"/>
    </row>
    <row r="108" spans="1:4" x14ac:dyDescent="0.15">
      <c r="A108" s="1863"/>
      <c r="B108" s="1985"/>
      <c r="C108" s="1863"/>
      <c r="D108" s="1863"/>
    </row>
    <row r="109" spans="1:4" x14ac:dyDescent="0.15">
      <c r="A109" s="1863"/>
      <c r="B109" s="1985"/>
      <c r="C109" s="1863"/>
      <c r="D109" s="1863"/>
    </row>
    <row r="110" spans="1:4" x14ac:dyDescent="0.15">
      <c r="A110" s="1863"/>
      <c r="B110" s="1985"/>
      <c r="C110" s="1863"/>
      <c r="D110" s="1863"/>
    </row>
    <row r="111" spans="1:4" x14ac:dyDescent="0.15">
      <c r="A111" s="1863"/>
      <c r="B111" s="1985"/>
      <c r="C111" s="1863"/>
      <c r="D111" s="1863"/>
    </row>
    <row r="112" spans="1:4" x14ac:dyDescent="0.15">
      <c r="A112" s="1863"/>
      <c r="B112" s="1985"/>
      <c r="C112" s="1863"/>
      <c r="D112" s="1863"/>
    </row>
    <row r="113" spans="1:4" x14ac:dyDescent="0.15">
      <c r="A113" s="1863"/>
      <c r="B113" s="1985"/>
      <c r="C113" s="1863"/>
      <c r="D113" s="1863"/>
    </row>
    <row r="114" spans="1:4" x14ac:dyDescent="0.15">
      <c r="A114" s="1863"/>
      <c r="B114" s="1985"/>
      <c r="C114" s="1863"/>
      <c r="D114" s="1863"/>
    </row>
    <row r="115" spans="1:4" x14ac:dyDescent="0.15">
      <c r="A115" s="1863"/>
      <c r="B115" s="1985"/>
      <c r="C115" s="1863"/>
      <c r="D115" s="1863"/>
    </row>
    <row r="116" spans="1:4" x14ac:dyDescent="0.15">
      <c r="A116" s="1863"/>
      <c r="B116" s="1985"/>
      <c r="C116" s="1863"/>
      <c r="D116" s="1863"/>
    </row>
    <row r="117" spans="1:4" x14ac:dyDescent="0.15">
      <c r="A117" s="1863"/>
      <c r="B117" s="1985"/>
      <c r="C117" s="1863"/>
      <c r="D117" s="1863"/>
    </row>
    <row r="118" spans="1:4" x14ac:dyDescent="0.15">
      <c r="A118" s="1863"/>
      <c r="B118" s="1985"/>
      <c r="C118" s="1863"/>
      <c r="D118" s="1863"/>
    </row>
    <row r="119" spans="1:4" x14ac:dyDescent="0.15">
      <c r="A119" s="1863"/>
      <c r="B119" s="1985"/>
      <c r="C119" s="1863"/>
      <c r="D119" s="1863"/>
    </row>
    <row r="120" spans="1:4" x14ac:dyDescent="0.15">
      <c r="A120" s="1863"/>
      <c r="B120" s="1985"/>
      <c r="C120" s="1863"/>
      <c r="D120" s="1863"/>
    </row>
    <row r="121" spans="1:4" x14ac:dyDescent="0.15">
      <c r="A121" s="1863"/>
      <c r="B121" s="1985"/>
      <c r="C121" s="1863"/>
      <c r="D121" s="1863"/>
    </row>
    <row r="122" spans="1:4" x14ac:dyDescent="0.15">
      <c r="A122" s="1863"/>
      <c r="B122" s="1985"/>
      <c r="C122" s="1863"/>
      <c r="D122" s="1863"/>
    </row>
    <row r="123" spans="1:4" x14ac:dyDescent="0.15">
      <c r="A123" s="1863"/>
      <c r="B123" s="1985"/>
      <c r="C123" s="1863"/>
      <c r="D123" s="1863"/>
    </row>
    <row r="124" spans="1:4" x14ac:dyDescent="0.15">
      <c r="A124" s="1863"/>
      <c r="B124" s="1985"/>
      <c r="C124" s="1863"/>
      <c r="D124" s="1863"/>
    </row>
    <row r="125" spans="1:4" x14ac:dyDescent="0.15">
      <c r="A125" s="1863"/>
      <c r="B125" s="1985"/>
      <c r="C125" s="1863"/>
      <c r="D125" s="1863"/>
    </row>
    <row r="126" spans="1:4" x14ac:dyDescent="0.15">
      <c r="A126" s="1863"/>
      <c r="B126" s="1985"/>
      <c r="C126" s="1863"/>
      <c r="D126" s="1863"/>
    </row>
    <row r="127" spans="1:4" x14ac:dyDescent="0.15">
      <c r="A127" s="1863"/>
      <c r="B127" s="1985"/>
      <c r="C127" s="1863"/>
      <c r="D127" s="1863"/>
    </row>
    <row r="128" spans="1:4" x14ac:dyDescent="0.15">
      <c r="A128" s="1863"/>
      <c r="B128" s="1985"/>
      <c r="C128" s="1863"/>
      <c r="D128" s="1863"/>
    </row>
    <row r="129" spans="1:4" x14ac:dyDescent="0.15">
      <c r="A129" s="1863"/>
      <c r="B129" s="1985"/>
      <c r="C129" s="1863"/>
      <c r="D129" s="1863"/>
    </row>
    <row r="130" spans="1:4" x14ac:dyDescent="0.15">
      <c r="A130" s="1863"/>
      <c r="B130" s="1985"/>
      <c r="C130" s="1863"/>
      <c r="D130" s="1863"/>
    </row>
    <row r="131" spans="1:4" x14ac:dyDescent="0.15">
      <c r="A131" s="1863"/>
      <c r="B131" s="1985"/>
      <c r="C131" s="1863"/>
      <c r="D131" s="1863"/>
    </row>
    <row r="132" spans="1:4" x14ac:dyDescent="0.15">
      <c r="A132" s="1863"/>
      <c r="B132" s="1985"/>
      <c r="C132" s="1863"/>
      <c r="D132" s="1863"/>
    </row>
    <row r="133" spans="1:4" x14ac:dyDescent="0.15">
      <c r="A133" s="1863"/>
      <c r="B133" s="1985"/>
      <c r="C133" s="1863"/>
      <c r="D133" s="1863"/>
    </row>
    <row r="134" spans="1:4" x14ac:dyDescent="0.15">
      <c r="A134" s="1863"/>
      <c r="B134" s="1985"/>
      <c r="C134" s="1863"/>
      <c r="D134" s="1863"/>
    </row>
    <row r="135" spans="1:4" x14ac:dyDescent="0.15">
      <c r="A135" s="1863"/>
      <c r="B135" s="1985"/>
      <c r="C135" s="1863"/>
      <c r="D135" s="1863"/>
    </row>
    <row r="136" spans="1:4" x14ac:dyDescent="0.15">
      <c r="A136" s="1863"/>
      <c r="B136" s="1985"/>
      <c r="C136" s="1863"/>
      <c r="D136" s="1863"/>
    </row>
    <row r="137" spans="1:4" x14ac:dyDescent="0.15">
      <c r="A137" s="1863"/>
      <c r="B137" s="1985"/>
      <c r="C137" s="1863"/>
      <c r="D137" s="1863"/>
    </row>
    <row r="138" spans="1:4" x14ac:dyDescent="0.15">
      <c r="A138" s="1863"/>
      <c r="B138" s="1985"/>
      <c r="C138" s="1863"/>
      <c r="D138" s="1863"/>
    </row>
    <row r="139" spans="1:4" x14ac:dyDescent="0.15">
      <c r="A139" s="1863"/>
      <c r="B139" s="1985"/>
      <c r="C139" s="1863"/>
      <c r="D139" s="1863"/>
    </row>
    <row r="140" spans="1:4" x14ac:dyDescent="0.15">
      <c r="A140" s="1863"/>
      <c r="B140" s="1985"/>
      <c r="C140" s="1863"/>
      <c r="D140" s="1863"/>
    </row>
    <row r="141" spans="1:4" x14ac:dyDescent="0.15">
      <c r="A141" s="1863"/>
      <c r="B141" s="1985"/>
      <c r="C141" s="1863"/>
      <c r="D141" s="1863"/>
    </row>
    <row r="142" spans="1:4" x14ac:dyDescent="0.15">
      <c r="A142" s="1863"/>
      <c r="B142" s="1985"/>
      <c r="C142" s="1863"/>
      <c r="D142" s="1863"/>
    </row>
    <row r="143" spans="1:4" x14ac:dyDescent="0.15">
      <c r="A143" s="1863"/>
      <c r="B143" s="1985"/>
      <c r="C143" s="1863"/>
      <c r="D143" s="1863"/>
    </row>
    <row r="144" spans="1:4" x14ac:dyDescent="0.15">
      <c r="A144" s="1863"/>
      <c r="B144" s="1985"/>
      <c r="C144" s="1863"/>
      <c r="D144" s="1863"/>
    </row>
    <row r="145" spans="1:4" x14ac:dyDescent="0.15">
      <c r="A145" s="1863"/>
      <c r="B145" s="1985"/>
      <c r="C145" s="1863"/>
      <c r="D145" s="1863"/>
    </row>
    <row r="146" spans="1:4" x14ac:dyDescent="0.15">
      <c r="A146" s="1863"/>
      <c r="B146" s="1985"/>
      <c r="C146" s="1863"/>
      <c r="D146" s="1863"/>
    </row>
    <row r="147" spans="1:4" x14ac:dyDescent="0.15">
      <c r="A147" s="1863"/>
      <c r="B147" s="1985"/>
      <c r="C147" s="1863"/>
      <c r="D147" s="1863"/>
    </row>
    <row r="148" spans="1:4" x14ac:dyDescent="0.15">
      <c r="A148" s="1863"/>
      <c r="B148" s="1985"/>
      <c r="C148" s="1863"/>
      <c r="D148" s="1863"/>
    </row>
    <row r="149" spans="1:4" x14ac:dyDescent="0.15">
      <c r="A149" s="1863"/>
      <c r="B149" s="1985"/>
      <c r="C149" s="1863"/>
      <c r="D149" s="1863"/>
    </row>
    <row r="150" spans="1:4" x14ac:dyDescent="0.15">
      <c r="A150" s="1863"/>
      <c r="B150" s="1985"/>
      <c r="C150" s="1863"/>
      <c r="D150" s="1863"/>
    </row>
    <row r="151" spans="1:4" x14ac:dyDescent="0.15">
      <c r="A151" s="1863"/>
      <c r="B151" s="1985"/>
      <c r="C151" s="1863"/>
      <c r="D151" s="1863"/>
    </row>
    <row r="152" spans="1:4" x14ac:dyDescent="0.15">
      <c r="A152" s="1863"/>
      <c r="B152" s="1985"/>
      <c r="C152" s="1863"/>
      <c r="D152" s="1863"/>
    </row>
    <row r="153" spans="1:4" x14ac:dyDescent="0.15">
      <c r="A153" s="1863"/>
      <c r="B153" s="1985"/>
      <c r="C153" s="1863"/>
      <c r="D153" s="1863"/>
    </row>
    <row r="154" spans="1:4" x14ac:dyDescent="0.15">
      <c r="A154" s="1863"/>
      <c r="B154" s="1985"/>
      <c r="C154" s="1863"/>
      <c r="D154" s="1863"/>
    </row>
    <row r="155" spans="1:4" x14ac:dyDescent="0.15">
      <c r="A155" s="1863"/>
      <c r="B155" s="1985"/>
      <c r="C155" s="1863"/>
      <c r="D155" s="1863"/>
    </row>
    <row r="156" spans="1:4" x14ac:dyDescent="0.15">
      <c r="A156" s="1863"/>
      <c r="B156" s="1985"/>
      <c r="C156" s="1863"/>
      <c r="D156" s="1863"/>
    </row>
    <row r="157" spans="1:4" x14ac:dyDescent="0.15">
      <c r="A157" s="1863"/>
      <c r="B157" s="1985"/>
      <c r="C157" s="1863"/>
      <c r="D157" s="1863"/>
    </row>
    <row r="158" spans="1:4" x14ac:dyDescent="0.15">
      <c r="A158" s="1863"/>
      <c r="B158" s="1985"/>
      <c r="C158" s="1863"/>
      <c r="D158" s="1863"/>
    </row>
    <row r="159" spans="1:4" x14ac:dyDescent="0.15">
      <c r="A159" s="1863"/>
      <c r="B159" s="1985"/>
      <c r="C159" s="1863"/>
      <c r="D159" s="1863"/>
    </row>
    <row r="160" spans="1:4" x14ac:dyDescent="0.15">
      <c r="A160" s="1863"/>
      <c r="B160" s="1985"/>
      <c r="C160" s="1863"/>
      <c r="D160" s="1863"/>
    </row>
    <row r="161" spans="1:4" x14ac:dyDescent="0.15">
      <c r="A161" s="1863"/>
      <c r="B161" s="1985"/>
      <c r="C161" s="1863"/>
      <c r="D161" s="1863"/>
    </row>
    <row r="162" spans="1:4" x14ac:dyDescent="0.15">
      <c r="A162" s="1863"/>
      <c r="B162" s="1985"/>
      <c r="C162" s="1863"/>
      <c r="D162" s="1863"/>
    </row>
    <row r="163" spans="1:4" x14ac:dyDescent="0.15">
      <c r="A163" s="1863"/>
      <c r="B163" s="1985"/>
      <c r="C163" s="1863"/>
      <c r="D163" s="1863"/>
    </row>
    <row r="164" spans="1:4" x14ac:dyDescent="0.15">
      <c r="A164" s="1863"/>
      <c r="B164" s="1985"/>
      <c r="C164" s="1863"/>
      <c r="D164" s="1863"/>
    </row>
    <row r="165" spans="1:4" x14ac:dyDescent="0.15">
      <c r="A165" s="1863"/>
      <c r="B165" s="1985"/>
      <c r="C165" s="1863"/>
      <c r="D165" s="1863"/>
    </row>
    <row r="166" spans="1:4" x14ac:dyDescent="0.15">
      <c r="A166" s="1863"/>
      <c r="B166" s="1985"/>
      <c r="C166" s="1863"/>
      <c r="D166" s="1863"/>
    </row>
    <row r="167" spans="1:4" x14ac:dyDescent="0.15">
      <c r="A167" s="1863"/>
      <c r="B167" s="1985"/>
      <c r="C167" s="1863"/>
      <c r="D167" s="1863"/>
    </row>
    <row r="168" spans="1:4" x14ac:dyDescent="0.15">
      <c r="A168" s="1863"/>
      <c r="B168" s="1985"/>
      <c r="C168" s="1863"/>
      <c r="D168" s="1863"/>
    </row>
    <row r="169" spans="1:4" x14ac:dyDescent="0.15">
      <c r="A169" s="1863"/>
      <c r="B169" s="1985"/>
      <c r="C169" s="1863"/>
      <c r="D169" s="1863"/>
    </row>
    <row r="170" spans="1:4" x14ac:dyDescent="0.15">
      <c r="A170" s="1863"/>
      <c r="B170" s="1985"/>
      <c r="C170" s="1863"/>
      <c r="D170" s="1863"/>
    </row>
    <row r="171" spans="1:4" x14ac:dyDescent="0.15">
      <c r="A171" s="1863"/>
      <c r="B171" s="1985"/>
      <c r="C171" s="1863"/>
      <c r="D171" s="1863"/>
    </row>
    <row r="172" spans="1:4" x14ac:dyDescent="0.15">
      <c r="A172" s="1863"/>
      <c r="B172" s="1985"/>
      <c r="C172" s="1863"/>
      <c r="D172" s="1863"/>
    </row>
    <row r="173" spans="1:4" x14ac:dyDescent="0.15">
      <c r="A173" s="1863"/>
      <c r="B173" s="1985"/>
      <c r="C173" s="1863"/>
      <c r="D173" s="1863"/>
    </row>
    <row r="174" spans="1:4" x14ac:dyDescent="0.15">
      <c r="A174" s="1863"/>
      <c r="B174" s="1985"/>
      <c r="C174" s="1863"/>
      <c r="D174" s="1863"/>
    </row>
    <row r="175" spans="1:4" x14ac:dyDescent="0.15">
      <c r="A175" s="1863"/>
      <c r="B175" s="1985"/>
      <c r="C175" s="1863"/>
      <c r="D175" s="1863"/>
    </row>
    <row r="176" spans="1:4" x14ac:dyDescent="0.15">
      <c r="A176" s="1863"/>
      <c r="B176" s="1985"/>
      <c r="C176" s="1863"/>
      <c r="D176" s="1863"/>
    </row>
    <row r="177" spans="1:4" x14ac:dyDescent="0.15">
      <c r="A177" s="1863"/>
      <c r="B177" s="1985"/>
      <c r="C177" s="1863"/>
      <c r="D177" s="1863"/>
    </row>
    <row r="178" spans="1:4" x14ac:dyDescent="0.15">
      <c r="A178" s="1863"/>
      <c r="B178" s="1985"/>
      <c r="C178" s="1863"/>
      <c r="D178" s="1863"/>
    </row>
    <row r="179" spans="1:4" x14ac:dyDescent="0.15">
      <c r="A179" s="1863"/>
      <c r="B179" s="1985"/>
      <c r="C179" s="1863"/>
      <c r="D179" s="1863"/>
    </row>
    <row r="180" spans="1:4" x14ac:dyDescent="0.15">
      <c r="A180" s="1863"/>
      <c r="B180" s="1985"/>
      <c r="C180" s="1863"/>
      <c r="D180" s="1863"/>
    </row>
    <row r="181" spans="1:4" x14ac:dyDescent="0.15">
      <c r="A181" s="1863"/>
      <c r="B181" s="1985"/>
      <c r="C181" s="1863"/>
      <c r="D181" s="1863"/>
    </row>
    <row r="182" spans="1:4" x14ac:dyDescent="0.15">
      <c r="A182" s="1863"/>
      <c r="B182" s="1985"/>
      <c r="C182" s="1863"/>
      <c r="D182" s="1863"/>
    </row>
    <row r="183" spans="1:4" x14ac:dyDescent="0.15">
      <c r="A183" s="1863"/>
      <c r="B183" s="1985"/>
      <c r="C183" s="1863"/>
      <c r="D183" s="1863"/>
    </row>
    <row r="184" spans="1:4" x14ac:dyDescent="0.15">
      <c r="A184" s="1863"/>
      <c r="B184" s="1985"/>
      <c r="C184" s="1863"/>
      <c r="D184" s="1863"/>
    </row>
    <row r="185" spans="1:4" x14ac:dyDescent="0.15">
      <c r="A185" s="1863"/>
      <c r="B185" s="1985"/>
      <c r="C185" s="1863"/>
      <c r="D185" s="1863"/>
    </row>
    <row r="186" spans="1:4" x14ac:dyDescent="0.15">
      <c r="A186" s="1863"/>
      <c r="B186" s="1985"/>
      <c r="C186" s="1863"/>
      <c r="D186" s="1863"/>
    </row>
    <row r="187" spans="1:4" x14ac:dyDescent="0.15">
      <c r="A187" s="1863"/>
      <c r="B187" s="1985"/>
      <c r="C187" s="1863"/>
      <c r="D187" s="1863"/>
    </row>
    <row r="188" spans="1:4" x14ac:dyDescent="0.15">
      <c r="A188" s="1863"/>
      <c r="B188" s="1985"/>
      <c r="C188" s="1863"/>
      <c r="D188" s="1863"/>
    </row>
    <row r="189" spans="1:4" x14ac:dyDescent="0.15">
      <c r="A189" s="1863"/>
      <c r="B189" s="1985"/>
      <c r="C189" s="1863"/>
      <c r="D189" s="1863"/>
    </row>
    <row r="190" spans="1:4" x14ac:dyDescent="0.15">
      <c r="A190" s="1863"/>
      <c r="B190" s="1985"/>
      <c r="C190" s="1863"/>
      <c r="D190" s="1863"/>
    </row>
    <row r="191" spans="1:4" x14ac:dyDescent="0.15">
      <c r="A191" s="1863"/>
      <c r="B191" s="1985"/>
      <c r="C191" s="1863"/>
      <c r="D191" s="1863"/>
    </row>
    <row r="192" spans="1:4" x14ac:dyDescent="0.15">
      <c r="A192" s="1863"/>
      <c r="B192" s="1985"/>
      <c r="C192" s="1863"/>
      <c r="D192" s="1863"/>
    </row>
    <row r="193" spans="1:4" x14ac:dyDescent="0.15">
      <c r="A193" s="1863"/>
      <c r="B193" s="1985"/>
      <c r="C193" s="1863"/>
      <c r="D193" s="1863"/>
    </row>
    <row r="194" spans="1:4" x14ac:dyDescent="0.15">
      <c r="A194" s="1863"/>
      <c r="B194" s="1985"/>
      <c r="C194" s="1863"/>
      <c r="D194" s="1863"/>
    </row>
    <row r="195" spans="1:4" x14ac:dyDescent="0.15">
      <c r="A195" s="1863"/>
      <c r="B195" s="1985"/>
      <c r="C195" s="1863"/>
      <c r="D195" s="1863"/>
    </row>
    <row r="196" spans="1:4" x14ac:dyDescent="0.15">
      <c r="A196" s="1863"/>
      <c r="B196" s="1985"/>
      <c r="C196" s="1863"/>
      <c r="D196" s="1863"/>
    </row>
    <row r="197" spans="1:4" x14ac:dyDescent="0.15">
      <c r="A197" s="1863"/>
      <c r="B197" s="1985"/>
      <c r="C197" s="1863"/>
      <c r="D197" s="1863"/>
    </row>
    <row r="198" spans="1:4" x14ac:dyDescent="0.15">
      <c r="A198" s="1863"/>
      <c r="B198" s="1985"/>
      <c r="C198" s="1863"/>
      <c r="D198" s="1863"/>
    </row>
    <row r="199" spans="1:4" x14ac:dyDescent="0.15">
      <c r="A199" s="1863"/>
      <c r="B199" s="1985"/>
      <c r="C199" s="1863"/>
      <c r="D199" s="1863"/>
    </row>
    <row r="200" spans="1:4" x14ac:dyDescent="0.15">
      <c r="A200" s="1863"/>
      <c r="B200" s="1985"/>
      <c r="C200" s="1863"/>
      <c r="D200" s="1863"/>
    </row>
    <row r="201" spans="1:4" x14ac:dyDescent="0.15">
      <c r="A201" s="1863"/>
      <c r="B201" s="1985"/>
      <c r="C201" s="1863"/>
      <c r="D201" s="1863"/>
    </row>
    <row r="202" spans="1:4" x14ac:dyDescent="0.15">
      <c r="A202" s="1863"/>
      <c r="B202" s="1985"/>
      <c r="C202" s="1863"/>
      <c r="D202" s="1863"/>
    </row>
    <row r="203" spans="1:4" x14ac:dyDescent="0.15">
      <c r="A203" s="1863"/>
      <c r="B203" s="1985"/>
      <c r="C203" s="1863"/>
      <c r="D203" s="1863"/>
    </row>
    <row r="204" spans="1:4" x14ac:dyDescent="0.15">
      <c r="A204" s="1863"/>
      <c r="B204" s="1985"/>
      <c r="C204" s="1863"/>
      <c r="D204" s="1863"/>
    </row>
    <row r="205" spans="1:4" x14ac:dyDescent="0.15">
      <c r="A205" s="1863"/>
      <c r="B205" s="1985"/>
      <c r="C205" s="1863"/>
      <c r="D205" s="1863"/>
    </row>
    <row r="206" spans="1:4" x14ac:dyDescent="0.15">
      <c r="A206" s="1863"/>
      <c r="B206" s="1985"/>
      <c r="C206" s="1863"/>
      <c r="D206" s="1863"/>
    </row>
    <row r="207" spans="1:4" x14ac:dyDescent="0.15">
      <c r="A207" s="1863"/>
      <c r="B207" s="1985"/>
      <c r="C207" s="1863"/>
      <c r="D207" s="1863"/>
    </row>
    <row r="208" spans="1:4" x14ac:dyDescent="0.15">
      <c r="A208" s="1863"/>
      <c r="B208" s="1985"/>
      <c r="C208" s="1863"/>
      <c r="D208" s="1863"/>
    </row>
    <row r="209" spans="1:4" x14ac:dyDescent="0.15">
      <c r="A209" s="1863"/>
      <c r="B209" s="1985"/>
      <c r="C209" s="1863"/>
      <c r="D209" s="1863"/>
    </row>
    <row r="210" spans="1:4" x14ac:dyDescent="0.15">
      <c r="A210" s="1863"/>
      <c r="B210" s="1985"/>
      <c r="C210" s="1863"/>
      <c r="D210" s="1863"/>
    </row>
    <row r="211" spans="1:4" x14ac:dyDescent="0.15">
      <c r="A211" s="1863"/>
      <c r="B211" s="1985"/>
      <c r="C211" s="1863"/>
      <c r="D211" s="1863"/>
    </row>
    <row r="212" spans="1:4" x14ac:dyDescent="0.15">
      <c r="A212" s="1863"/>
      <c r="B212" s="1985"/>
      <c r="C212" s="1863"/>
      <c r="D212" s="1863"/>
    </row>
    <row r="213" spans="1:4" x14ac:dyDescent="0.15">
      <c r="A213" s="1863"/>
      <c r="B213" s="1985"/>
      <c r="C213" s="1863"/>
      <c r="D213" s="1863"/>
    </row>
    <row r="214" spans="1:4" x14ac:dyDescent="0.15">
      <c r="A214" s="1863"/>
      <c r="B214" s="1985"/>
      <c r="C214" s="1863"/>
      <c r="D214" s="1863"/>
    </row>
    <row r="215" spans="1:4" x14ac:dyDescent="0.15">
      <c r="A215" s="1863"/>
      <c r="B215" s="1985"/>
      <c r="C215" s="1863"/>
      <c r="D215" s="1863"/>
    </row>
    <row r="216" spans="1:4" x14ac:dyDescent="0.15">
      <c r="A216" s="1863"/>
      <c r="B216" s="1985"/>
      <c r="C216" s="1863"/>
      <c r="D216" s="1863"/>
    </row>
    <row r="217" spans="1:4" x14ac:dyDescent="0.15">
      <c r="A217" s="1863"/>
      <c r="B217" s="1985"/>
      <c r="C217" s="1863"/>
      <c r="D217" s="1863"/>
    </row>
    <row r="218" spans="1:4" x14ac:dyDescent="0.15">
      <c r="A218" s="1863"/>
      <c r="B218" s="1985"/>
      <c r="C218" s="1863"/>
      <c r="D218" s="1863"/>
    </row>
    <row r="219" spans="1:4" x14ac:dyDescent="0.15">
      <c r="A219" s="1863"/>
      <c r="B219" s="1985"/>
      <c r="C219" s="1863"/>
      <c r="D219" s="1863"/>
    </row>
    <row r="220" spans="1:4" x14ac:dyDescent="0.15">
      <c r="A220" s="1863"/>
      <c r="B220" s="1985"/>
      <c r="C220" s="1863"/>
      <c r="D220" s="1863"/>
    </row>
    <row r="221" spans="1:4" x14ac:dyDescent="0.15">
      <c r="A221" s="1863"/>
      <c r="B221" s="1985"/>
      <c r="C221" s="1863"/>
      <c r="D221" s="1863"/>
    </row>
    <row r="222" spans="1:4" x14ac:dyDescent="0.15">
      <c r="A222" s="1863"/>
      <c r="B222" s="1985"/>
      <c r="C222" s="1863"/>
      <c r="D222" s="1863"/>
    </row>
    <row r="223" spans="1:4" x14ac:dyDescent="0.15">
      <c r="A223" s="1863"/>
      <c r="B223" s="1985"/>
      <c r="C223" s="1863"/>
      <c r="D223" s="1863"/>
    </row>
    <row r="224" spans="1:4" x14ac:dyDescent="0.15">
      <c r="A224" s="1863"/>
      <c r="B224" s="1985"/>
      <c r="C224" s="1863"/>
      <c r="D224" s="1863"/>
    </row>
    <row r="225" spans="1:4" x14ac:dyDescent="0.15">
      <c r="A225" s="1863"/>
      <c r="B225" s="1985"/>
      <c r="C225" s="1863"/>
      <c r="D225" s="1863"/>
    </row>
    <row r="226" spans="1:4" x14ac:dyDescent="0.15">
      <c r="A226" s="1863"/>
      <c r="B226" s="1985"/>
      <c r="C226" s="1863"/>
      <c r="D226" s="1863"/>
    </row>
    <row r="227" spans="1:4" x14ac:dyDescent="0.15">
      <c r="A227" s="1863"/>
      <c r="B227" s="1985"/>
      <c r="C227" s="1863"/>
      <c r="D227" s="1863"/>
    </row>
    <row r="228" spans="1:4" x14ac:dyDescent="0.15">
      <c r="A228" s="1863"/>
      <c r="B228" s="1985"/>
      <c r="C228" s="1863"/>
      <c r="D228" s="1863"/>
    </row>
    <row r="229" spans="1:4" x14ac:dyDescent="0.15">
      <c r="A229" s="1863"/>
      <c r="B229" s="1985"/>
      <c r="C229" s="1863"/>
      <c r="D229" s="1863"/>
    </row>
    <row r="230" spans="1:4" x14ac:dyDescent="0.15">
      <c r="A230" s="1863"/>
      <c r="B230" s="1985"/>
      <c r="C230" s="1863"/>
      <c r="D230" s="1863"/>
    </row>
    <row r="231" spans="1:4" x14ac:dyDescent="0.15">
      <c r="A231" s="1863"/>
      <c r="B231" s="1985"/>
      <c r="C231" s="1863"/>
      <c r="D231" s="1863"/>
    </row>
    <row r="232" spans="1:4" x14ac:dyDescent="0.15">
      <c r="A232" s="1863"/>
      <c r="B232" s="1985"/>
      <c r="C232" s="1863"/>
      <c r="D232" s="1863"/>
    </row>
    <row r="233" spans="1:4" x14ac:dyDescent="0.15">
      <c r="A233" s="1863"/>
      <c r="B233" s="1985"/>
      <c r="C233" s="1863"/>
      <c r="D233" s="1863"/>
    </row>
    <row r="234" spans="1:4" x14ac:dyDescent="0.15">
      <c r="A234" s="1863"/>
      <c r="B234" s="1985"/>
      <c r="C234" s="1863"/>
      <c r="D234" s="1863"/>
    </row>
    <row r="235" spans="1:4" x14ac:dyDescent="0.15">
      <c r="A235" s="1863"/>
      <c r="B235" s="1985"/>
      <c r="C235" s="1863"/>
      <c r="D235" s="1863"/>
    </row>
    <row r="236" spans="1:4" x14ac:dyDescent="0.15">
      <c r="A236" s="1863"/>
      <c r="B236" s="1985"/>
      <c r="C236" s="1863"/>
      <c r="D236" s="1863"/>
    </row>
    <row r="237" spans="1:4" x14ac:dyDescent="0.15">
      <c r="A237" s="1863"/>
      <c r="B237" s="1985"/>
      <c r="C237" s="1863"/>
      <c r="D237" s="1863"/>
    </row>
    <row r="238" spans="1:4" x14ac:dyDescent="0.15">
      <c r="A238" s="1863"/>
      <c r="B238" s="1985"/>
      <c r="C238" s="1863"/>
      <c r="D238" s="1863"/>
    </row>
    <row r="239" spans="1:4" x14ac:dyDescent="0.15">
      <c r="A239" s="1863"/>
      <c r="B239" s="1985"/>
      <c r="C239" s="1863"/>
      <c r="D239" s="1863"/>
    </row>
    <row r="240" spans="1:4" x14ac:dyDescent="0.15">
      <c r="A240" s="1863"/>
      <c r="B240" s="1985"/>
      <c r="C240" s="1863"/>
      <c r="D240" s="1863"/>
    </row>
    <row r="241" spans="1:4" x14ac:dyDescent="0.15">
      <c r="A241" s="1863"/>
      <c r="B241" s="1985"/>
      <c r="C241" s="1863"/>
      <c r="D241" s="1863"/>
    </row>
    <row r="242" spans="1:4" x14ac:dyDescent="0.15">
      <c r="A242" s="1863"/>
      <c r="B242" s="1985"/>
      <c r="C242" s="1863"/>
      <c r="D242" s="1863"/>
    </row>
    <row r="243" spans="1:4" x14ac:dyDescent="0.15">
      <c r="A243" s="1863"/>
      <c r="B243" s="1985"/>
      <c r="C243" s="1863"/>
      <c r="D243" s="1863"/>
    </row>
    <row r="244" spans="1:4" x14ac:dyDescent="0.15">
      <c r="A244" s="1863"/>
      <c r="B244" s="1985"/>
      <c r="C244" s="1863"/>
      <c r="D244" s="1863"/>
    </row>
    <row r="245" spans="1:4" x14ac:dyDescent="0.15">
      <c r="A245" s="1863"/>
      <c r="B245" s="1985"/>
      <c r="C245" s="1863"/>
      <c r="D245" s="1863"/>
    </row>
    <row r="246" spans="1:4" x14ac:dyDescent="0.15">
      <c r="A246" s="1863"/>
      <c r="B246" s="1985"/>
      <c r="C246" s="1863"/>
      <c r="D246" s="1863"/>
    </row>
    <row r="247" spans="1:4" x14ac:dyDescent="0.15">
      <c r="A247" s="1863"/>
      <c r="B247" s="1985"/>
      <c r="C247" s="1863"/>
      <c r="D247" s="1863"/>
    </row>
    <row r="248" spans="1:4" x14ac:dyDescent="0.15">
      <c r="A248" s="1863"/>
      <c r="B248" s="1985"/>
      <c r="C248" s="1863"/>
      <c r="D248" s="1863"/>
    </row>
    <row r="249" spans="1:4" x14ac:dyDescent="0.15">
      <c r="A249" s="1863"/>
      <c r="B249" s="1985"/>
      <c r="C249" s="1863"/>
      <c r="D249" s="1863"/>
    </row>
    <row r="250" spans="1:4" x14ac:dyDescent="0.15">
      <c r="A250" s="1863"/>
      <c r="B250" s="1985"/>
      <c r="C250" s="1863"/>
      <c r="D250" s="1863"/>
    </row>
    <row r="251" spans="1:4" x14ac:dyDescent="0.15">
      <c r="A251" s="1863"/>
      <c r="B251" s="1985"/>
      <c r="C251" s="1863"/>
      <c r="D251" s="1863"/>
    </row>
    <row r="252" spans="1:4" x14ac:dyDescent="0.15">
      <c r="A252" s="1863"/>
      <c r="B252" s="1985"/>
      <c r="C252" s="1863"/>
      <c r="D252" s="1863"/>
    </row>
    <row r="253" spans="1:4" x14ac:dyDescent="0.15">
      <c r="A253" s="1863"/>
      <c r="B253" s="1985"/>
      <c r="C253" s="1863"/>
      <c r="D253" s="1863"/>
    </row>
    <row r="254" spans="1:4" x14ac:dyDescent="0.15">
      <c r="A254" s="1863"/>
      <c r="B254" s="1985"/>
      <c r="C254" s="1863"/>
      <c r="D254" s="1863"/>
    </row>
    <row r="255" spans="1:4" x14ac:dyDescent="0.15">
      <c r="A255" s="1863"/>
      <c r="B255" s="1985"/>
      <c r="C255" s="1863"/>
      <c r="D255" s="1863"/>
    </row>
    <row r="256" spans="1:4" x14ac:dyDescent="0.15">
      <c r="A256" s="1863"/>
      <c r="B256" s="1985"/>
      <c r="C256" s="1863"/>
      <c r="D256" s="1863"/>
    </row>
    <row r="257" spans="1:4" x14ac:dyDescent="0.15">
      <c r="A257" s="1863"/>
      <c r="B257" s="1985"/>
      <c r="C257" s="1863"/>
      <c r="D257" s="1863"/>
    </row>
    <row r="258" spans="1:4" x14ac:dyDescent="0.15">
      <c r="A258" s="1863"/>
      <c r="B258" s="1985"/>
      <c r="C258" s="1863"/>
      <c r="D258" s="1863"/>
    </row>
    <row r="259" spans="1:4" x14ac:dyDescent="0.15">
      <c r="A259" s="1863"/>
      <c r="B259" s="1985"/>
      <c r="C259" s="1863"/>
      <c r="D259" s="1863"/>
    </row>
    <row r="260" spans="1:4" x14ac:dyDescent="0.15">
      <c r="A260" s="1863"/>
      <c r="B260" s="1985"/>
      <c r="C260" s="1863"/>
      <c r="D260" s="1863"/>
    </row>
    <row r="261" spans="1:4" x14ac:dyDescent="0.15">
      <c r="A261" s="1863"/>
      <c r="B261" s="1985"/>
      <c r="C261" s="1863"/>
      <c r="D261" s="1863"/>
    </row>
    <row r="262" spans="1:4" x14ac:dyDescent="0.15">
      <c r="A262" s="1863"/>
      <c r="B262" s="1985"/>
      <c r="C262" s="1863"/>
      <c r="D262" s="1863"/>
    </row>
    <row r="263" spans="1:4" x14ac:dyDescent="0.15">
      <c r="A263" s="1863"/>
      <c r="B263" s="1985"/>
      <c r="C263" s="1863"/>
      <c r="D263" s="1863"/>
    </row>
    <row r="264" spans="1:4" x14ac:dyDescent="0.15">
      <c r="A264" s="1863"/>
      <c r="B264" s="1985"/>
      <c r="C264" s="1863"/>
      <c r="D264" s="1863"/>
    </row>
    <row r="265" spans="1:4" x14ac:dyDescent="0.15">
      <c r="A265" s="1863"/>
      <c r="B265" s="1985"/>
      <c r="C265" s="1863"/>
      <c r="D265" s="1863"/>
    </row>
    <row r="266" spans="1:4" x14ac:dyDescent="0.15">
      <c r="A266" s="1863"/>
      <c r="B266" s="1985"/>
      <c r="C266" s="1863"/>
      <c r="D266" s="1863"/>
    </row>
    <row r="267" spans="1:4" x14ac:dyDescent="0.15">
      <c r="A267" s="1863"/>
      <c r="B267" s="1985"/>
      <c r="C267" s="1863"/>
      <c r="D267" s="1863"/>
    </row>
    <row r="268" spans="1:4" x14ac:dyDescent="0.15">
      <c r="A268" s="1863"/>
      <c r="B268" s="1985"/>
      <c r="C268" s="1863"/>
      <c r="D268" s="1863"/>
    </row>
    <row r="269" spans="1:4" x14ac:dyDescent="0.15">
      <c r="A269" s="1863"/>
      <c r="B269" s="1985"/>
      <c r="C269" s="1863"/>
      <c r="D269" s="1863"/>
    </row>
    <row r="270" spans="1:4" x14ac:dyDescent="0.15">
      <c r="A270" s="1863"/>
      <c r="B270" s="1985"/>
      <c r="C270" s="1863"/>
      <c r="D270" s="1863"/>
    </row>
    <row r="271" spans="1:4" x14ac:dyDescent="0.15">
      <c r="A271" s="1863"/>
      <c r="B271" s="1985"/>
      <c r="C271" s="1863"/>
      <c r="D271" s="1863"/>
    </row>
    <row r="272" spans="1:4" x14ac:dyDescent="0.15">
      <c r="A272" s="1863"/>
      <c r="B272" s="1985"/>
      <c r="C272" s="1863"/>
      <c r="D272" s="1863"/>
    </row>
    <row r="273" spans="1:4" x14ac:dyDescent="0.15">
      <c r="A273" s="1863"/>
      <c r="B273" s="1985"/>
      <c r="C273" s="1863"/>
      <c r="D273" s="1863"/>
    </row>
    <row r="274" spans="1:4" x14ac:dyDescent="0.15">
      <c r="A274" s="1863"/>
      <c r="B274" s="1985"/>
      <c r="C274" s="1863"/>
      <c r="D274" s="1863"/>
    </row>
    <row r="275" spans="1:4" x14ac:dyDescent="0.15">
      <c r="A275" s="1863"/>
      <c r="B275" s="1985"/>
      <c r="C275" s="1863"/>
      <c r="D275" s="1863"/>
    </row>
    <row r="276" spans="1:4" x14ac:dyDescent="0.15">
      <c r="A276" s="1863"/>
      <c r="B276" s="1985"/>
      <c r="C276" s="1863"/>
      <c r="D276" s="1863"/>
    </row>
    <row r="277" spans="1:4" x14ac:dyDescent="0.15">
      <c r="A277" s="1863"/>
      <c r="B277" s="1985"/>
      <c r="C277" s="1863"/>
      <c r="D277" s="1863"/>
    </row>
    <row r="278" spans="1:4" x14ac:dyDescent="0.15">
      <c r="A278" s="1863"/>
      <c r="B278" s="1985"/>
      <c r="C278" s="1863"/>
      <c r="D278" s="1863"/>
    </row>
    <row r="279" spans="1:4" x14ac:dyDescent="0.15">
      <c r="A279" s="1863"/>
      <c r="B279" s="1985"/>
      <c r="C279" s="1863"/>
      <c r="D279" s="1863"/>
    </row>
    <row r="280" spans="1:4" x14ac:dyDescent="0.15">
      <c r="A280" s="1863"/>
      <c r="B280" s="1985"/>
      <c r="C280" s="1863"/>
      <c r="D280" s="1863"/>
    </row>
    <row r="281" spans="1:4" x14ac:dyDescent="0.15">
      <c r="A281" s="1863"/>
      <c r="B281" s="1985"/>
      <c r="C281" s="1863"/>
      <c r="D281" s="1863"/>
    </row>
    <row r="282" spans="1:4" x14ac:dyDescent="0.15">
      <c r="A282" s="1863"/>
      <c r="B282" s="1985"/>
      <c r="C282" s="1863"/>
      <c r="D282" s="1863"/>
    </row>
    <row r="283" spans="1:4" x14ac:dyDescent="0.15">
      <c r="A283" s="1863"/>
      <c r="B283" s="1985"/>
      <c r="C283" s="1863"/>
      <c r="D283" s="1863"/>
    </row>
    <row r="284" spans="1:4" x14ac:dyDescent="0.15">
      <c r="A284" s="1863"/>
      <c r="B284" s="1985"/>
      <c r="C284" s="1863"/>
      <c r="D284" s="1863"/>
    </row>
    <row r="285" spans="1:4" x14ac:dyDescent="0.15">
      <c r="A285" s="1863"/>
      <c r="B285" s="1985"/>
      <c r="C285" s="1863"/>
      <c r="D285" s="1863"/>
    </row>
    <row r="286" spans="1:4" x14ac:dyDescent="0.15">
      <c r="A286" s="1863"/>
      <c r="B286" s="1985"/>
      <c r="C286" s="1863"/>
      <c r="D286" s="1863"/>
    </row>
    <row r="287" spans="1:4" x14ac:dyDescent="0.15">
      <c r="A287" s="1863"/>
      <c r="B287" s="1985"/>
      <c r="C287" s="1863"/>
      <c r="D287" s="1863"/>
    </row>
    <row r="288" spans="1:4" x14ac:dyDescent="0.15">
      <c r="A288" s="1863"/>
      <c r="B288" s="1985"/>
      <c r="C288" s="1863"/>
      <c r="D288" s="1863"/>
    </row>
    <row r="289" spans="1:4" x14ac:dyDescent="0.15">
      <c r="A289" s="1863"/>
      <c r="B289" s="1985"/>
      <c r="C289" s="1863"/>
      <c r="D289" s="1863"/>
    </row>
    <row r="290" spans="1:4" x14ac:dyDescent="0.15">
      <c r="A290" s="1863"/>
      <c r="B290" s="1985"/>
      <c r="C290" s="1863"/>
      <c r="D290" s="1863"/>
    </row>
    <row r="291" spans="1:4" x14ac:dyDescent="0.15">
      <c r="A291" s="1863"/>
      <c r="B291" s="1985"/>
      <c r="C291" s="1863"/>
      <c r="D291" s="1863"/>
    </row>
    <row r="292" spans="1:4" x14ac:dyDescent="0.15">
      <c r="A292" s="1863"/>
      <c r="B292" s="1985"/>
      <c r="C292" s="1863"/>
      <c r="D292" s="1863"/>
    </row>
    <row r="293" spans="1:4" x14ac:dyDescent="0.15">
      <c r="A293" s="1863"/>
      <c r="B293" s="1985"/>
      <c r="C293" s="1863"/>
      <c r="D293" s="1863"/>
    </row>
    <row r="294" spans="1:4" x14ac:dyDescent="0.15">
      <c r="A294" s="1863"/>
      <c r="B294" s="1985"/>
      <c r="C294" s="1863"/>
      <c r="D294" s="1863"/>
    </row>
    <row r="295" spans="1:4" x14ac:dyDescent="0.15">
      <c r="A295" s="1863"/>
      <c r="B295" s="1985"/>
      <c r="C295" s="1863"/>
      <c r="D295" s="1863"/>
    </row>
    <row r="296" spans="1:4" x14ac:dyDescent="0.15">
      <c r="A296" s="1863"/>
      <c r="B296" s="1985"/>
      <c r="C296" s="1863"/>
      <c r="D296" s="1863"/>
    </row>
    <row r="297" spans="1:4" x14ac:dyDescent="0.15">
      <c r="A297" s="1863"/>
      <c r="B297" s="1985"/>
      <c r="C297" s="1863"/>
      <c r="D297" s="1863"/>
    </row>
    <row r="298" spans="1:4" x14ac:dyDescent="0.15">
      <c r="A298" s="1863"/>
      <c r="B298" s="1985"/>
      <c r="C298" s="1863"/>
      <c r="D298" s="1863"/>
    </row>
    <row r="299" spans="1:4" x14ac:dyDescent="0.15">
      <c r="A299" s="1863"/>
      <c r="B299" s="1985"/>
      <c r="C299" s="1863"/>
      <c r="D299" s="1863"/>
    </row>
    <row r="300" spans="1:4" x14ac:dyDescent="0.15">
      <c r="A300" s="1863"/>
      <c r="B300" s="1985"/>
      <c r="C300" s="1863"/>
      <c r="D300" s="1863"/>
    </row>
    <row r="301" spans="1:4" x14ac:dyDescent="0.15">
      <c r="A301" s="1863"/>
      <c r="B301" s="1985"/>
      <c r="C301" s="1863"/>
      <c r="D301" s="1863"/>
    </row>
    <row r="302" spans="1:4" x14ac:dyDescent="0.15">
      <c r="A302" s="1863"/>
      <c r="B302" s="1985"/>
      <c r="C302" s="1863"/>
      <c r="D302" s="1863"/>
    </row>
    <row r="303" spans="1:4" x14ac:dyDescent="0.15">
      <c r="A303" s="1863"/>
      <c r="B303" s="1985"/>
      <c r="C303" s="1863"/>
      <c r="D303" s="1863"/>
    </row>
    <row r="304" spans="1:4" x14ac:dyDescent="0.15">
      <c r="A304" s="1863"/>
      <c r="B304" s="1985"/>
      <c r="C304" s="1863"/>
      <c r="D304" s="1863"/>
    </row>
    <row r="305" spans="1:4" x14ac:dyDescent="0.15">
      <c r="A305" s="1863"/>
      <c r="B305" s="1985"/>
      <c r="C305" s="1863"/>
      <c r="D305" s="1863"/>
    </row>
    <row r="306" spans="1:4" x14ac:dyDescent="0.15">
      <c r="A306" s="1863"/>
      <c r="B306" s="1985"/>
      <c r="C306" s="1863"/>
      <c r="D306" s="1863"/>
    </row>
    <row r="307" spans="1:4" x14ac:dyDescent="0.15">
      <c r="A307" s="1863"/>
      <c r="B307" s="1985"/>
      <c r="C307" s="1863"/>
      <c r="D307" s="1863"/>
    </row>
    <row r="308" spans="1:4" x14ac:dyDescent="0.15">
      <c r="A308" s="1863"/>
      <c r="B308" s="1985"/>
      <c r="C308" s="1863"/>
      <c r="D308" s="1863"/>
    </row>
    <row r="309" spans="1:4" x14ac:dyDescent="0.15">
      <c r="A309" s="1863"/>
      <c r="B309" s="1985"/>
      <c r="C309" s="1863"/>
      <c r="D309" s="1863"/>
    </row>
    <row r="310" spans="1:4" x14ac:dyDescent="0.15">
      <c r="A310" s="1863"/>
      <c r="B310" s="1985"/>
      <c r="C310" s="1863"/>
      <c r="D310" s="1863"/>
    </row>
    <row r="311" spans="1:4" x14ac:dyDescent="0.15">
      <c r="A311" s="1863"/>
      <c r="B311" s="1985"/>
      <c r="C311" s="1863"/>
      <c r="D311" s="1863"/>
    </row>
    <row r="312" spans="1:4" x14ac:dyDescent="0.15">
      <c r="A312" s="1863"/>
      <c r="B312" s="1985"/>
      <c r="C312" s="1863"/>
      <c r="D312" s="1863"/>
    </row>
    <row r="313" spans="1:4" x14ac:dyDescent="0.15">
      <c r="A313" s="1863"/>
      <c r="B313" s="1985"/>
      <c r="C313" s="1863"/>
      <c r="D313" s="1863"/>
    </row>
    <row r="314" spans="1:4" x14ac:dyDescent="0.15">
      <c r="A314" s="1863"/>
      <c r="B314" s="1985"/>
      <c r="C314" s="1863"/>
      <c r="D314" s="1863"/>
    </row>
    <row r="315" spans="1:4" x14ac:dyDescent="0.15">
      <c r="A315" s="1863"/>
      <c r="B315" s="1985"/>
      <c r="C315" s="1863"/>
      <c r="D315" s="1863"/>
    </row>
    <row r="316" spans="1:4" x14ac:dyDescent="0.15">
      <c r="A316" s="1863"/>
      <c r="B316" s="1985"/>
      <c r="C316" s="1863"/>
      <c r="D316" s="1863"/>
    </row>
    <row r="317" spans="1:4" x14ac:dyDescent="0.15">
      <c r="A317" s="1863"/>
      <c r="B317" s="1985"/>
      <c r="C317" s="1863"/>
      <c r="D317" s="1863"/>
    </row>
    <row r="318" spans="1:4" x14ac:dyDescent="0.15">
      <c r="A318" s="1863"/>
      <c r="B318" s="1985"/>
      <c r="C318" s="1863"/>
      <c r="D318" s="1863"/>
    </row>
    <row r="319" spans="1:4" x14ac:dyDescent="0.15">
      <c r="A319" s="1863"/>
      <c r="B319" s="1985"/>
      <c r="C319" s="1863"/>
      <c r="D319" s="1863"/>
    </row>
    <row r="320" spans="1:4" x14ac:dyDescent="0.15">
      <c r="A320" s="1863"/>
      <c r="B320" s="1985"/>
      <c r="C320" s="1863"/>
      <c r="D320" s="1863"/>
    </row>
    <row r="321" spans="1:4" x14ac:dyDescent="0.15">
      <c r="A321" s="1863"/>
      <c r="B321" s="1985"/>
      <c r="C321" s="1863"/>
      <c r="D321" s="1863"/>
    </row>
    <row r="322" spans="1:4" x14ac:dyDescent="0.15">
      <c r="A322" s="1863"/>
      <c r="B322" s="1985"/>
      <c r="C322" s="1863"/>
      <c r="D322" s="1863"/>
    </row>
    <row r="323" spans="1:4" x14ac:dyDescent="0.15">
      <c r="A323" s="1863"/>
      <c r="B323" s="1985"/>
      <c r="C323" s="1863"/>
      <c r="D323" s="1863"/>
    </row>
    <row r="324" spans="1:4" x14ac:dyDescent="0.15">
      <c r="A324" s="1863"/>
      <c r="B324" s="1985"/>
      <c r="C324" s="1863"/>
      <c r="D324" s="1863"/>
    </row>
    <row r="325" spans="1:4" x14ac:dyDescent="0.15">
      <c r="A325" s="1863"/>
      <c r="B325" s="1985"/>
      <c r="C325" s="1863"/>
      <c r="D325" s="1863"/>
    </row>
    <row r="326" spans="1:4" x14ac:dyDescent="0.15">
      <c r="A326" s="1863"/>
      <c r="B326" s="1985"/>
      <c r="C326" s="1863"/>
      <c r="D326" s="1863"/>
    </row>
    <row r="327" spans="1:4" x14ac:dyDescent="0.15">
      <c r="A327" s="1863"/>
      <c r="B327" s="1985"/>
      <c r="C327" s="1863"/>
      <c r="D327" s="1863"/>
    </row>
    <row r="328" spans="1:4" x14ac:dyDescent="0.15">
      <c r="A328" s="1863"/>
      <c r="B328" s="1985"/>
      <c r="C328" s="1863"/>
      <c r="D328" s="1863"/>
    </row>
    <row r="329" spans="1:4" x14ac:dyDescent="0.15">
      <c r="A329" s="1863"/>
      <c r="B329" s="1985"/>
      <c r="C329" s="1863"/>
      <c r="D329" s="1863"/>
    </row>
    <row r="330" spans="1:4" x14ac:dyDescent="0.15">
      <c r="A330" s="1863"/>
      <c r="B330" s="1985"/>
      <c r="C330" s="1863"/>
      <c r="D330" s="1863"/>
    </row>
    <row r="331" spans="1:4" x14ac:dyDescent="0.15">
      <c r="A331" s="1863"/>
      <c r="B331" s="1985"/>
      <c r="C331" s="1863"/>
      <c r="D331" s="1863"/>
    </row>
    <row r="332" spans="1:4" x14ac:dyDescent="0.15">
      <c r="A332" s="1863"/>
      <c r="B332" s="1985"/>
      <c r="C332" s="1863"/>
      <c r="D332" s="1863"/>
    </row>
    <row r="333" spans="1:4" x14ac:dyDescent="0.15">
      <c r="A333" s="1863"/>
      <c r="B333" s="1985"/>
      <c r="C333" s="1863"/>
      <c r="D333" s="1863"/>
    </row>
    <row r="334" spans="1:4" x14ac:dyDescent="0.15">
      <c r="A334" s="1863"/>
      <c r="B334" s="1985"/>
      <c r="C334" s="1863"/>
      <c r="D334" s="1863"/>
    </row>
    <row r="335" spans="1:4" x14ac:dyDescent="0.15">
      <c r="A335" s="1863"/>
      <c r="B335" s="1985"/>
      <c r="C335" s="1863"/>
      <c r="D335" s="1863"/>
    </row>
    <row r="336" spans="1:4" x14ac:dyDescent="0.15">
      <c r="A336" s="1863"/>
      <c r="B336" s="1985"/>
      <c r="C336" s="1863"/>
      <c r="D336" s="1863"/>
    </row>
    <row r="337" spans="1:4" x14ac:dyDescent="0.15">
      <c r="A337" s="1863"/>
      <c r="B337" s="1985"/>
      <c r="C337" s="1863"/>
      <c r="D337" s="1863"/>
    </row>
    <row r="338" spans="1:4" x14ac:dyDescent="0.15">
      <c r="A338" s="1863"/>
      <c r="B338" s="1985"/>
      <c r="C338" s="1863"/>
      <c r="D338" s="1863"/>
    </row>
    <row r="339" spans="1:4" x14ac:dyDescent="0.15">
      <c r="A339" s="1863"/>
      <c r="B339" s="1985"/>
      <c r="C339" s="1863"/>
      <c r="D339" s="1863"/>
    </row>
    <row r="340" spans="1:4" x14ac:dyDescent="0.15">
      <c r="A340" s="1863"/>
      <c r="B340" s="1985"/>
      <c r="C340" s="1863"/>
      <c r="D340" s="1863"/>
    </row>
    <row r="341" spans="1:4" x14ac:dyDescent="0.15">
      <c r="A341" s="1863"/>
      <c r="B341" s="1985"/>
      <c r="C341" s="1863"/>
      <c r="D341" s="1863"/>
    </row>
    <row r="342" spans="1:4" x14ac:dyDescent="0.15">
      <c r="A342" s="1863"/>
      <c r="B342" s="1985"/>
      <c r="C342" s="1863"/>
      <c r="D342" s="1863"/>
    </row>
    <row r="343" spans="1:4" x14ac:dyDescent="0.15">
      <c r="A343" s="1863"/>
      <c r="B343" s="1985"/>
      <c r="C343" s="1863"/>
      <c r="D343" s="1863"/>
    </row>
    <row r="344" spans="1:4" x14ac:dyDescent="0.15">
      <c r="A344" s="1863"/>
      <c r="B344" s="1985"/>
      <c r="C344" s="1863"/>
      <c r="D344" s="1863"/>
    </row>
    <row r="345" spans="1:4" x14ac:dyDescent="0.15">
      <c r="A345" s="1863"/>
      <c r="B345" s="1985"/>
      <c r="C345" s="1863"/>
      <c r="D345" s="1863"/>
    </row>
    <row r="346" spans="1:4" x14ac:dyDescent="0.15">
      <c r="A346" s="1863"/>
      <c r="B346" s="1985"/>
      <c r="C346" s="1863"/>
      <c r="D346" s="1863"/>
    </row>
    <row r="347" spans="1:4" x14ac:dyDescent="0.15">
      <c r="A347" s="1863"/>
      <c r="B347" s="1985"/>
      <c r="C347" s="1863"/>
      <c r="D347" s="1863"/>
    </row>
    <row r="348" spans="1:4" x14ac:dyDescent="0.15">
      <c r="A348" s="1863"/>
      <c r="B348" s="1985"/>
      <c r="C348" s="1863"/>
      <c r="D348" s="1863"/>
    </row>
    <row r="349" spans="1:4" x14ac:dyDescent="0.15">
      <c r="A349" s="1863"/>
      <c r="B349" s="1985"/>
      <c r="C349" s="1863"/>
      <c r="D349" s="1863"/>
    </row>
    <row r="350" spans="1:4" x14ac:dyDescent="0.15">
      <c r="A350" s="1863"/>
      <c r="B350" s="1985"/>
      <c r="C350" s="1863"/>
      <c r="D350" s="1863"/>
    </row>
    <row r="351" spans="1:4" x14ac:dyDescent="0.15">
      <c r="A351" s="1863"/>
      <c r="B351" s="1985"/>
      <c r="C351" s="1863"/>
      <c r="D351" s="1863"/>
    </row>
    <row r="352" spans="1:4" x14ac:dyDescent="0.15">
      <c r="A352" s="1863"/>
      <c r="B352" s="1985"/>
      <c r="C352" s="1863"/>
      <c r="D352" s="1863"/>
    </row>
    <row r="353" spans="1:4" x14ac:dyDescent="0.15">
      <c r="A353" s="1863"/>
      <c r="B353" s="1985"/>
      <c r="C353" s="1863"/>
      <c r="D353" s="1863"/>
    </row>
    <row r="354" spans="1:4" x14ac:dyDescent="0.15">
      <c r="A354" s="1863"/>
      <c r="B354" s="1985"/>
      <c r="C354" s="1863"/>
      <c r="D354" s="1863"/>
    </row>
    <row r="355" spans="1:4" x14ac:dyDescent="0.15">
      <c r="A355" s="1863"/>
      <c r="B355" s="1985"/>
      <c r="C355" s="1863"/>
      <c r="D355" s="1863"/>
    </row>
    <row r="356" spans="1:4" x14ac:dyDescent="0.15">
      <c r="A356" s="1863"/>
      <c r="B356" s="1985"/>
      <c r="C356" s="1863"/>
      <c r="D356" s="1863"/>
    </row>
    <row r="357" spans="1:4" x14ac:dyDescent="0.15">
      <c r="A357" s="1863"/>
      <c r="B357" s="1985"/>
      <c r="C357" s="1863"/>
      <c r="D357" s="1863"/>
    </row>
    <row r="358" spans="1:4" x14ac:dyDescent="0.15">
      <c r="A358" s="1863"/>
      <c r="B358" s="1985"/>
      <c r="C358" s="1863"/>
      <c r="D358" s="1863"/>
    </row>
    <row r="359" spans="1:4" x14ac:dyDescent="0.15">
      <c r="A359" s="1863"/>
      <c r="B359" s="1985"/>
      <c r="C359" s="1863"/>
      <c r="D359" s="1863"/>
    </row>
    <row r="360" spans="1:4" x14ac:dyDescent="0.15">
      <c r="A360" s="1863"/>
      <c r="B360" s="1985"/>
      <c r="C360" s="1863"/>
      <c r="D360" s="1863"/>
    </row>
    <row r="361" spans="1:4" x14ac:dyDescent="0.15">
      <c r="A361" s="1863"/>
      <c r="B361" s="1985"/>
      <c r="C361" s="1863"/>
      <c r="D361" s="1863"/>
    </row>
    <row r="362" spans="1:4" x14ac:dyDescent="0.15">
      <c r="A362" s="1863"/>
      <c r="B362" s="1985"/>
      <c r="C362" s="1863"/>
      <c r="D362" s="1863"/>
    </row>
    <row r="363" spans="1:4" x14ac:dyDescent="0.15">
      <c r="A363" s="1863"/>
      <c r="B363" s="1985"/>
      <c r="C363" s="1863"/>
      <c r="D363" s="1863"/>
    </row>
    <row r="364" spans="1:4" x14ac:dyDescent="0.15">
      <c r="A364" s="1863"/>
      <c r="B364" s="1985"/>
      <c r="C364" s="1863"/>
      <c r="D364" s="1863"/>
    </row>
    <row r="365" spans="1:4" x14ac:dyDescent="0.15">
      <c r="A365" s="1863"/>
      <c r="B365" s="1985"/>
      <c r="C365" s="1863"/>
      <c r="D365" s="1863"/>
    </row>
    <row r="366" spans="1:4" x14ac:dyDescent="0.15">
      <c r="A366" s="1863"/>
      <c r="B366" s="1985"/>
      <c r="C366" s="1863"/>
      <c r="D366" s="1863"/>
    </row>
    <row r="367" spans="1:4" x14ac:dyDescent="0.15">
      <c r="A367" s="1863"/>
      <c r="B367" s="1985"/>
      <c r="C367" s="1863"/>
      <c r="D367" s="1863"/>
    </row>
    <row r="368" spans="1:4" x14ac:dyDescent="0.15">
      <c r="A368" s="1863"/>
      <c r="B368" s="1985"/>
      <c r="C368" s="1863"/>
      <c r="D368" s="1863"/>
    </row>
    <row r="369" spans="1:4" x14ac:dyDescent="0.15">
      <c r="A369" s="1863"/>
      <c r="B369" s="1985"/>
      <c r="C369" s="1863"/>
      <c r="D369" s="1863"/>
    </row>
    <row r="370" spans="1:4" x14ac:dyDescent="0.15">
      <c r="A370" s="1863"/>
      <c r="B370" s="1985"/>
      <c r="C370" s="1863"/>
      <c r="D370" s="1863"/>
    </row>
    <row r="371" spans="1:4" x14ac:dyDescent="0.15">
      <c r="A371" s="1863"/>
      <c r="B371" s="1985"/>
      <c r="C371" s="1863"/>
      <c r="D371" s="1863"/>
    </row>
    <row r="372" spans="1:4" x14ac:dyDescent="0.15">
      <c r="A372" s="1863"/>
      <c r="B372" s="1985"/>
      <c r="C372" s="1863"/>
      <c r="D372" s="1863"/>
    </row>
    <row r="373" spans="1:4" x14ac:dyDescent="0.15">
      <c r="A373" s="1863"/>
      <c r="B373" s="1985"/>
      <c r="C373" s="1863"/>
      <c r="D373" s="1863"/>
    </row>
    <row r="374" spans="1:4" x14ac:dyDescent="0.15">
      <c r="A374" s="1863"/>
      <c r="B374" s="1985"/>
      <c r="C374" s="1863"/>
      <c r="D374" s="1863"/>
    </row>
    <row r="375" spans="1:4" x14ac:dyDescent="0.15">
      <c r="A375" s="1863"/>
      <c r="B375" s="1985"/>
      <c r="C375" s="1863"/>
      <c r="D375" s="1863"/>
    </row>
    <row r="376" spans="1:4" x14ac:dyDescent="0.15">
      <c r="A376" s="1863"/>
      <c r="B376" s="1985"/>
      <c r="C376" s="1863"/>
      <c r="D376" s="1863"/>
    </row>
    <row r="377" spans="1:4" x14ac:dyDescent="0.15">
      <c r="A377" s="1863"/>
      <c r="B377" s="1985"/>
      <c r="C377" s="1863"/>
      <c r="D377" s="1863"/>
    </row>
    <row r="378" spans="1:4" x14ac:dyDescent="0.15">
      <c r="A378" s="1863"/>
      <c r="B378" s="1985"/>
      <c r="C378" s="1863"/>
      <c r="D378" s="1863"/>
    </row>
    <row r="379" spans="1:4" x14ac:dyDescent="0.15">
      <c r="A379" s="1863"/>
      <c r="B379" s="1985"/>
      <c r="C379" s="1863"/>
      <c r="D379" s="1863"/>
    </row>
    <row r="380" spans="1:4" x14ac:dyDescent="0.15">
      <c r="A380" s="1863"/>
      <c r="B380" s="1985"/>
      <c r="C380" s="1863"/>
      <c r="D380" s="1863"/>
    </row>
    <row r="381" spans="1:4" x14ac:dyDescent="0.15">
      <c r="A381" s="1863"/>
      <c r="B381" s="1985"/>
      <c r="C381" s="1863"/>
      <c r="D381" s="1863"/>
    </row>
    <row r="382" spans="1:4" x14ac:dyDescent="0.15">
      <c r="A382" s="1863"/>
      <c r="B382" s="1985"/>
      <c r="C382" s="1863"/>
      <c r="D382" s="1863"/>
    </row>
    <row r="383" spans="1:4" x14ac:dyDescent="0.15">
      <c r="A383" s="1863"/>
      <c r="B383" s="1985"/>
      <c r="C383" s="1863"/>
      <c r="D383" s="1863"/>
    </row>
    <row r="384" spans="1:4" x14ac:dyDescent="0.15">
      <c r="A384" s="1863"/>
      <c r="B384" s="1985"/>
      <c r="C384" s="1863"/>
      <c r="D384" s="1863"/>
    </row>
    <row r="385" spans="1:4" x14ac:dyDescent="0.15">
      <c r="A385" s="1863"/>
      <c r="B385" s="1985"/>
      <c r="C385" s="1863"/>
      <c r="D385" s="1863"/>
    </row>
    <row r="386" spans="1:4" x14ac:dyDescent="0.15">
      <c r="A386" s="1863"/>
      <c r="B386" s="1985"/>
      <c r="C386" s="1863"/>
      <c r="D386" s="1863"/>
    </row>
    <row r="387" spans="1:4" x14ac:dyDescent="0.15">
      <c r="A387" s="1863"/>
      <c r="B387" s="1985"/>
      <c r="C387" s="1863"/>
      <c r="D387" s="1863"/>
    </row>
    <row r="388" spans="1:4" x14ac:dyDescent="0.15">
      <c r="A388" s="1863"/>
      <c r="B388" s="1985"/>
      <c r="C388" s="1863"/>
      <c r="D388" s="1863"/>
    </row>
    <row r="389" spans="1:4" x14ac:dyDescent="0.15">
      <c r="A389" s="1863"/>
      <c r="B389" s="1985"/>
      <c r="C389" s="1863"/>
      <c r="D389" s="1863"/>
    </row>
    <row r="390" spans="1:4" x14ac:dyDescent="0.15">
      <c r="A390" s="1863"/>
      <c r="B390" s="1985"/>
      <c r="C390" s="1863"/>
      <c r="D390" s="1863"/>
    </row>
    <row r="391" spans="1:4" x14ac:dyDescent="0.15">
      <c r="A391" s="1863"/>
      <c r="B391" s="1985"/>
      <c r="C391" s="1863"/>
      <c r="D391" s="1863"/>
    </row>
    <row r="392" spans="1:4" x14ac:dyDescent="0.15">
      <c r="A392" s="1863"/>
      <c r="B392" s="1985"/>
      <c r="C392" s="1863"/>
      <c r="D392" s="1863"/>
    </row>
    <row r="393" spans="1:4" x14ac:dyDescent="0.15">
      <c r="A393" s="1863"/>
      <c r="B393" s="1985"/>
      <c r="C393" s="1863"/>
      <c r="D393" s="1863"/>
    </row>
    <row r="394" spans="1:4" x14ac:dyDescent="0.15">
      <c r="A394" s="1863"/>
      <c r="B394" s="1985"/>
      <c r="C394" s="1863"/>
      <c r="D394" s="1863"/>
    </row>
    <row r="395" spans="1:4" x14ac:dyDescent="0.15">
      <c r="A395" s="1863"/>
      <c r="B395" s="1985"/>
      <c r="C395" s="1863"/>
      <c r="D395" s="1863"/>
    </row>
    <row r="396" spans="1:4" x14ac:dyDescent="0.15">
      <c r="A396" s="1863"/>
      <c r="B396" s="1985"/>
      <c r="C396" s="1863"/>
      <c r="D396" s="1863"/>
    </row>
    <row r="397" spans="1:4" x14ac:dyDescent="0.15">
      <c r="A397" s="1863"/>
      <c r="B397" s="1985"/>
      <c r="C397" s="1863"/>
      <c r="D397" s="1863"/>
    </row>
    <row r="398" spans="1:4" x14ac:dyDescent="0.15">
      <c r="A398" s="1863"/>
      <c r="B398" s="1985"/>
      <c r="C398" s="1863"/>
      <c r="D398" s="1863"/>
    </row>
    <row r="399" spans="1:4" x14ac:dyDescent="0.15">
      <c r="A399" s="1863"/>
      <c r="B399" s="1985"/>
      <c r="C399" s="1863"/>
      <c r="D399" s="1863"/>
    </row>
    <row r="400" spans="1:4" x14ac:dyDescent="0.15">
      <c r="A400" s="1863"/>
      <c r="B400" s="1985"/>
      <c r="C400" s="1863"/>
      <c r="D400" s="1863"/>
    </row>
    <row r="401" spans="1:4" x14ac:dyDescent="0.15">
      <c r="A401" s="1863"/>
      <c r="B401" s="1985"/>
      <c r="C401" s="1863"/>
      <c r="D401" s="1863"/>
    </row>
    <row r="402" spans="1:4" x14ac:dyDescent="0.15">
      <c r="A402" s="1863"/>
      <c r="B402" s="1985"/>
      <c r="C402" s="1863"/>
      <c r="D402" s="1863"/>
    </row>
    <row r="403" spans="1:4" x14ac:dyDescent="0.15">
      <c r="A403" s="1863"/>
      <c r="B403" s="1985"/>
      <c r="C403" s="1863"/>
      <c r="D403" s="1863"/>
    </row>
    <row r="404" spans="1:4" x14ac:dyDescent="0.15">
      <c r="A404" s="1863"/>
      <c r="B404" s="1985"/>
      <c r="C404" s="1863"/>
      <c r="D404" s="1863"/>
    </row>
    <row r="405" spans="1:4" x14ac:dyDescent="0.15">
      <c r="A405" s="1863"/>
      <c r="B405" s="1985"/>
      <c r="C405" s="1863"/>
      <c r="D405" s="1863"/>
    </row>
    <row r="406" spans="1:4" x14ac:dyDescent="0.15">
      <c r="A406" s="1863"/>
      <c r="B406" s="1985"/>
      <c r="C406" s="1863"/>
      <c r="D406" s="1863"/>
    </row>
    <row r="407" spans="1:4" x14ac:dyDescent="0.15">
      <c r="A407" s="1863"/>
      <c r="B407" s="1985"/>
      <c r="C407" s="1863"/>
      <c r="D407" s="1863"/>
    </row>
    <row r="408" spans="1:4" x14ac:dyDescent="0.15">
      <c r="A408" s="1863"/>
      <c r="B408" s="1985"/>
      <c r="C408" s="1863"/>
      <c r="D408" s="1863"/>
    </row>
    <row r="409" spans="1:4" x14ac:dyDescent="0.15">
      <c r="A409" s="1863"/>
      <c r="B409" s="1985"/>
      <c r="C409" s="1863"/>
      <c r="D409" s="1863"/>
    </row>
    <row r="410" spans="1:4" x14ac:dyDescent="0.15">
      <c r="A410" s="1863"/>
      <c r="B410" s="1985"/>
      <c r="C410" s="1863"/>
      <c r="D410" s="1863"/>
    </row>
    <row r="411" spans="1:4" x14ac:dyDescent="0.15">
      <c r="A411" s="1863"/>
      <c r="B411" s="1985"/>
      <c r="C411" s="1863"/>
      <c r="D411" s="1863"/>
    </row>
    <row r="412" spans="1:4" x14ac:dyDescent="0.15">
      <c r="A412" s="1863"/>
      <c r="B412" s="1985"/>
      <c r="C412" s="1863"/>
      <c r="D412" s="1863"/>
    </row>
    <row r="413" spans="1:4" x14ac:dyDescent="0.15">
      <c r="A413" s="1863"/>
      <c r="B413" s="1985"/>
      <c r="C413" s="1863"/>
      <c r="D413" s="1863"/>
    </row>
    <row r="414" spans="1:4" x14ac:dyDescent="0.15">
      <c r="A414" s="1863"/>
      <c r="B414" s="1985"/>
      <c r="C414" s="1863"/>
      <c r="D414" s="1863"/>
    </row>
    <row r="415" spans="1:4" x14ac:dyDescent="0.15">
      <c r="A415" s="1863"/>
      <c r="B415" s="1985"/>
      <c r="C415" s="1863"/>
      <c r="D415" s="1863"/>
    </row>
    <row r="416" spans="1:4" x14ac:dyDescent="0.15">
      <c r="A416" s="1863"/>
      <c r="B416" s="1985"/>
      <c r="C416" s="1863"/>
      <c r="D416" s="1863"/>
    </row>
    <row r="417" spans="1:4" x14ac:dyDescent="0.15">
      <c r="A417" s="1863"/>
      <c r="B417" s="1985"/>
      <c r="C417" s="1863"/>
      <c r="D417" s="1863"/>
    </row>
    <row r="418" spans="1:4" x14ac:dyDescent="0.15">
      <c r="A418" s="1863"/>
      <c r="B418" s="1985"/>
      <c r="C418" s="1863"/>
      <c r="D418" s="1863"/>
    </row>
    <row r="419" spans="1:4" x14ac:dyDescent="0.15">
      <c r="A419" s="1863"/>
      <c r="B419" s="1985"/>
      <c r="C419" s="1863"/>
      <c r="D419" s="1863"/>
    </row>
    <row r="420" spans="1:4" x14ac:dyDescent="0.15">
      <c r="A420" s="1863"/>
      <c r="B420" s="1985"/>
      <c r="C420" s="1863"/>
      <c r="D420" s="1863"/>
    </row>
    <row r="421" spans="1:4" x14ac:dyDescent="0.15">
      <c r="A421" s="1863"/>
      <c r="B421" s="1985"/>
      <c r="C421" s="1863"/>
      <c r="D421" s="1863"/>
    </row>
    <row r="422" spans="1:4" x14ac:dyDescent="0.15">
      <c r="A422" s="1863"/>
      <c r="B422" s="1985"/>
      <c r="C422" s="1863"/>
      <c r="D422" s="1863"/>
    </row>
    <row r="423" spans="1:4" x14ac:dyDescent="0.15">
      <c r="A423" s="1863"/>
      <c r="B423" s="1985"/>
      <c r="C423" s="1863"/>
      <c r="D423" s="1863"/>
    </row>
    <row r="424" spans="1:4" x14ac:dyDescent="0.15">
      <c r="A424" s="1863"/>
      <c r="B424" s="1985"/>
      <c r="C424" s="1863"/>
      <c r="D424" s="1863"/>
    </row>
    <row r="425" spans="1:4" x14ac:dyDescent="0.15">
      <c r="A425" s="1863"/>
      <c r="B425" s="1985"/>
      <c r="C425" s="1863"/>
      <c r="D425" s="1863"/>
    </row>
    <row r="426" spans="1:4" x14ac:dyDescent="0.15">
      <c r="A426" s="1863"/>
      <c r="B426" s="1985"/>
      <c r="C426" s="1863"/>
      <c r="D426" s="1863"/>
    </row>
    <row r="427" spans="1:4" x14ac:dyDescent="0.15">
      <c r="A427" s="1863"/>
      <c r="B427" s="1985"/>
      <c r="C427" s="1863"/>
      <c r="D427" s="1863"/>
    </row>
    <row r="428" spans="1:4" x14ac:dyDescent="0.15">
      <c r="A428" s="1863"/>
      <c r="B428" s="1985"/>
      <c r="C428" s="1863"/>
      <c r="D428" s="1863"/>
    </row>
    <row r="429" spans="1:4" x14ac:dyDescent="0.15">
      <c r="A429" s="1863"/>
      <c r="B429" s="1985"/>
      <c r="C429" s="1863"/>
      <c r="D429" s="1863"/>
    </row>
    <row r="430" spans="1:4" x14ac:dyDescent="0.15">
      <c r="A430" s="1863"/>
      <c r="B430" s="1985"/>
      <c r="C430" s="1863"/>
      <c r="D430" s="1863"/>
    </row>
    <row r="431" spans="1:4" x14ac:dyDescent="0.15">
      <c r="A431" s="1863"/>
      <c r="B431" s="1985"/>
      <c r="C431" s="1863"/>
      <c r="D431" s="1863"/>
    </row>
    <row r="432" spans="1:4" x14ac:dyDescent="0.15">
      <c r="A432" s="1863"/>
      <c r="B432" s="1985"/>
      <c r="C432" s="1863"/>
      <c r="D432" s="1863"/>
    </row>
    <row r="433" spans="1:4" x14ac:dyDescent="0.15">
      <c r="A433" s="1863"/>
      <c r="B433" s="1985"/>
      <c r="C433" s="1863"/>
      <c r="D433" s="1863"/>
    </row>
    <row r="434" spans="1:4" x14ac:dyDescent="0.15">
      <c r="A434" s="1863"/>
      <c r="B434" s="1985"/>
      <c r="C434" s="1863"/>
      <c r="D434" s="1863"/>
    </row>
    <row r="435" spans="1:4" x14ac:dyDescent="0.15">
      <c r="A435" s="1863"/>
      <c r="B435" s="1985"/>
      <c r="C435" s="1863"/>
      <c r="D435" s="1863"/>
    </row>
    <row r="436" spans="1:4" x14ac:dyDescent="0.15">
      <c r="A436" s="1863"/>
      <c r="B436" s="1985"/>
      <c r="C436" s="1863"/>
      <c r="D436" s="1863"/>
    </row>
    <row r="437" spans="1:4" x14ac:dyDescent="0.15">
      <c r="A437" s="1863"/>
      <c r="B437" s="1985"/>
      <c r="C437" s="1863"/>
      <c r="D437" s="1863"/>
    </row>
    <row r="438" spans="1:4" x14ac:dyDescent="0.15">
      <c r="A438" s="1863"/>
      <c r="B438" s="1985"/>
      <c r="C438" s="1863"/>
      <c r="D438" s="1863"/>
    </row>
    <row r="439" spans="1:4" x14ac:dyDescent="0.15">
      <c r="A439" s="1863"/>
      <c r="B439" s="1985"/>
      <c r="C439" s="1863"/>
      <c r="D439" s="1863"/>
    </row>
    <row r="440" spans="1:4" x14ac:dyDescent="0.15">
      <c r="A440" s="1863"/>
      <c r="B440" s="1985"/>
      <c r="C440" s="1863"/>
      <c r="D440" s="1863"/>
    </row>
    <row r="441" spans="1:4" x14ac:dyDescent="0.15">
      <c r="A441" s="1863"/>
      <c r="B441" s="1985"/>
      <c r="C441" s="1863"/>
      <c r="D441" s="1863"/>
    </row>
    <row r="442" spans="1:4" x14ac:dyDescent="0.15">
      <c r="A442" s="1863"/>
      <c r="B442" s="1985"/>
      <c r="C442" s="1863"/>
      <c r="D442" s="1863"/>
    </row>
    <row r="443" spans="1:4" x14ac:dyDescent="0.15">
      <c r="A443" s="1863"/>
      <c r="B443" s="1985"/>
      <c r="C443" s="1863"/>
      <c r="D443" s="1863"/>
    </row>
    <row r="444" spans="1:4" x14ac:dyDescent="0.15">
      <c r="A444" s="1863"/>
      <c r="B444" s="1985"/>
      <c r="C444" s="1863"/>
      <c r="D444" s="1863"/>
    </row>
    <row r="445" spans="1:4" x14ac:dyDescent="0.15">
      <c r="A445" s="1863"/>
      <c r="B445" s="1985"/>
      <c r="C445" s="1863"/>
      <c r="D445" s="1863"/>
    </row>
    <row r="446" spans="1:4" x14ac:dyDescent="0.15">
      <c r="A446" s="1863"/>
      <c r="B446" s="1985"/>
      <c r="C446" s="1863"/>
      <c r="D446" s="1863"/>
    </row>
    <row r="447" spans="1:4" x14ac:dyDescent="0.15">
      <c r="A447" s="1863"/>
      <c r="B447" s="1985"/>
      <c r="C447" s="1863"/>
      <c r="D447" s="1863"/>
    </row>
    <row r="448" spans="1:4" x14ac:dyDescent="0.15">
      <c r="A448" s="1863"/>
      <c r="B448" s="1985"/>
      <c r="C448" s="1863"/>
      <c r="D448" s="1863"/>
    </row>
    <row r="449" spans="1:4" x14ac:dyDescent="0.15">
      <c r="A449" s="1863"/>
      <c r="B449" s="1985"/>
      <c r="C449" s="1863"/>
      <c r="D449" s="1863"/>
    </row>
    <row r="450" spans="1:4" x14ac:dyDescent="0.15">
      <c r="A450" s="1863"/>
      <c r="B450" s="1985"/>
      <c r="C450" s="1863"/>
      <c r="D450" s="1863"/>
    </row>
    <row r="451" spans="1:4" x14ac:dyDescent="0.15">
      <c r="A451" s="1863"/>
      <c r="B451" s="1985"/>
      <c r="C451" s="1863"/>
      <c r="D451" s="1863"/>
    </row>
    <row r="452" spans="1:4" x14ac:dyDescent="0.15">
      <c r="A452" s="1863"/>
      <c r="B452" s="1985"/>
      <c r="C452" s="1863"/>
      <c r="D452" s="1863"/>
    </row>
    <row r="453" spans="1:4" x14ac:dyDescent="0.15">
      <c r="A453" s="1863"/>
      <c r="B453" s="1985"/>
      <c r="C453" s="1863"/>
      <c r="D453" s="1863"/>
    </row>
    <row r="454" spans="1:4" x14ac:dyDescent="0.15">
      <c r="A454" s="1863"/>
      <c r="B454" s="1985"/>
      <c r="C454" s="1863"/>
      <c r="D454" s="1863"/>
    </row>
    <row r="455" spans="1:4" x14ac:dyDescent="0.15">
      <c r="A455" s="1863"/>
      <c r="B455" s="1985"/>
      <c r="C455" s="1863"/>
      <c r="D455" s="1863"/>
    </row>
    <row r="456" spans="1:4" x14ac:dyDescent="0.15">
      <c r="A456" s="1863"/>
      <c r="B456" s="1985"/>
      <c r="C456" s="1863"/>
      <c r="D456" s="1863"/>
    </row>
    <row r="457" spans="1:4" x14ac:dyDescent="0.15">
      <c r="A457" s="1863"/>
      <c r="B457" s="1985"/>
      <c r="C457" s="1863"/>
      <c r="D457" s="1863"/>
    </row>
    <row r="458" spans="1:4" x14ac:dyDescent="0.15">
      <c r="A458" s="1863"/>
      <c r="B458" s="1985"/>
      <c r="C458" s="1863"/>
      <c r="D458" s="1863"/>
    </row>
    <row r="459" spans="1:4" x14ac:dyDescent="0.15">
      <c r="A459" s="1863"/>
      <c r="B459" s="1985"/>
      <c r="C459" s="1863"/>
      <c r="D459" s="1863"/>
    </row>
    <row r="460" spans="1:4" x14ac:dyDescent="0.15">
      <c r="A460" s="1863"/>
      <c r="B460" s="1985"/>
      <c r="C460" s="1863"/>
      <c r="D460" s="1863"/>
    </row>
    <row r="461" spans="1:4" x14ac:dyDescent="0.15">
      <c r="A461" s="1863"/>
      <c r="B461" s="1985"/>
      <c r="C461" s="1863"/>
      <c r="D461" s="1863"/>
    </row>
    <row r="462" spans="1:4" x14ac:dyDescent="0.15">
      <c r="A462" s="1863"/>
      <c r="B462" s="1985"/>
      <c r="C462" s="1863"/>
      <c r="D462" s="1863"/>
    </row>
    <row r="463" spans="1:4" x14ac:dyDescent="0.15">
      <c r="A463" s="1863"/>
      <c r="B463" s="1985"/>
      <c r="C463" s="1863"/>
      <c r="D463" s="1863"/>
    </row>
    <row r="464" spans="1:4" x14ac:dyDescent="0.15">
      <c r="A464" s="1863"/>
      <c r="B464" s="1985"/>
      <c r="C464" s="1863"/>
      <c r="D464" s="1863"/>
    </row>
    <row r="465" spans="1:4" x14ac:dyDescent="0.15">
      <c r="A465" s="1863"/>
      <c r="B465" s="1985"/>
      <c r="C465" s="1863"/>
      <c r="D465" s="1863"/>
    </row>
    <row r="466" spans="1:4" x14ac:dyDescent="0.15">
      <c r="A466" s="1863"/>
      <c r="B466" s="1985"/>
      <c r="C466" s="1863"/>
      <c r="D466" s="1863"/>
    </row>
    <row r="467" spans="1:4" x14ac:dyDescent="0.15">
      <c r="A467" s="1863"/>
      <c r="B467" s="1985"/>
      <c r="C467" s="1863"/>
      <c r="D467" s="1863"/>
    </row>
    <row r="468" spans="1:4" x14ac:dyDescent="0.15">
      <c r="A468" s="1863"/>
      <c r="B468" s="1985"/>
      <c r="C468" s="1863"/>
      <c r="D468" s="1863"/>
    </row>
    <row r="469" spans="1:4" x14ac:dyDescent="0.15">
      <c r="A469" s="1863"/>
      <c r="B469" s="1985"/>
      <c r="C469" s="1863"/>
      <c r="D469" s="1863"/>
    </row>
    <row r="470" spans="1:4" x14ac:dyDescent="0.15">
      <c r="A470" s="1863"/>
      <c r="B470" s="1985"/>
      <c r="C470" s="1863"/>
      <c r="D470" s="1863"/>
    </row>
    <row r="471" spans="1:4" x14ac:dyDescent="0.15">
      <c r="A471" s="1863"/>
      <c r="B471" s="1985"/>
      <c r="C471" s="1863"/>
      <c r="D471" s="1863"/>
    </row>
    <row r="472" spans="1:4" x14ac:dyDescent="0.15">
      <c r="A472" s="1863"/>
      <c r="B472" s="1985"/>
      <c r="C472" s="1863"/>
      <c r="D472" s="1863"/>
    </row>
    <row r="473" spans="1:4" x14ac:dyDescent="0.15">
      <c r="A473" s="1863"/>
      <c r="B473" s="1985"/>
      <c r="C473" s="1863"/>
      <c r="D473" s="1863"/>
    </row>
    <row r="474" spans="1:4" x14ac:dyDescent="0.15">
      <c r="A474" s="1863"/>
      <c r="B474" s="1985"/>
      <c r="C474" s="1863"/>
      <c r="D474" s="1863"/>
    </row>
    <row r="475" spans="1:4" x14ac:dyDescent="0.15">
      <c r="A475" s="1863"/>
      <c r="B475" s="1985"/>
      <c r="C475" s="1863"/>
      <c r="D475" s="1863"/>
    </row>
    <row r="476" spans="1:4" x14ac:dyDescent="0.15">
      <c r="A476" s="1863"/>
      <c r="B476" s="1985"/>
      <c r="C476" s="1863"/>
      <c r="D476" s="1863"/>
    </row>
    <row r="477" spans="1:4" x14ac:dyDescent="0.15">
      <c r="A477" s="1863"/>
      <c r="B477" s="1985"/>
      <c r="C477" s="1863"/>
      <c r="D477" s="1863"/>
    </row>
    <row r="478" spans="1:4" x14ac:dyDescent="0.15">
      <c r="A478" s="1863"/>
      <c r="B478" s="1985"/>
      <c r="C478" s="1863"/>
      <c r="D478" s="1863"/>
    </row>
    <row r="479" spans="1:4" x14ac:dyDescent="0.15">
      <c r="A479" s="1863"/>
      <c r="B479" s="1985"/>
      <c r="C479" s="1863"/>
      <c r="D479" s="1863"/>
    </row>
    <row r="480" spans="1:4" x14ac:dyDescent="0.15">
      <c r="A480" s="1863"/>
      <c r="B480" s="1985"/>
      <c r="C480" s="1863"/>
      <c r="D480" s="1863"/>
    </row>
    <row r="481" spans="1:4" x14ac:dyDescent="0.15">
      <c r="A481" s="1863"/>
      <c r="B481" s="1985"/>
      <c r="C481" s="1863"/>
      <c r="D481" s="1863"/>
    </row>
    <row r="482" spans="1:4" x14ac:dyDescent="0.15">
      <c r="A482" s="1863"/>
      <c r="B482" s="1985"/>
      <c r="C482" s="1863"/>
      <c r="D482" s="1863"/>
    </row>
    <row r="483" spans="1:4" x14ac:dyDescent="0.15">
      <c r="A483" s="1863"/>
      <c r="B483" s="1985"/>
      <c r="C483" s="1863"/>
      <c r="D483" s="1863"/>
    </row>
    <row r="484" spans="1:4" x14ac:dyDescent="0.15">
      <c r="A484" s="1863"/>
      <c r="B484" s="1985"/>
      <c r="C484" s="1863"/>
      <c r="D484" s="1863"/>
    </row>
    <row r="485" spans="1:4" x14ac:dyDescent="0.15">
      <c r="A485" s="1863"/>
      <c r="B485" s="1985"/>
      <c r="C485" s="1863"/>
      <c r="D485" s="1863"/>
    </row>
    <row r="486" spans="1:4" x14ac:dyDescent="0.15">
      <c r="A486" s="1863"/>
      <c r="B486" s="1985"/>
      <c r="C486" s="1863"/>
      <c r="D486" s="1863"/>
    </row>
    <row r="487" spans="1:4" x14ac:dyDescent="0.15">
      <c r="A487" s="1863"/>
      <c r="B487" s="1985"/>
      <c r="C487" s="1863"/>
      <c r="D487" s="1863"/>
    </row>
    <row r="488" spans="1:4" x14ac:dyDescent="0.15">
      <c r="A488" s="1863"/>
      <c r="B488" s="1985"/>
      <c r="C488" s="1863"/>
      <c r="D488" s="1863"/>
    </row>
    <row r="489" spans="1:4" x14ac:dyDescent="0.15">
      <c r="A489" s="1863"/>
      <c r="B489" s="1985"/>
      <c r="C489" s="1863"/>
      <c r="D489" s="1863"/>
    </row>
    <row r="490" spans="1:4" x14ac:dyDescent="0.15">
      <c r="A490" s="1863"/>
      <c r="B490" s="1985"/>
      <c r="C490" s="1863"/>
      <c r="D490" s="1863"/>
    </row>
    <row r="491" spans="1:4" x14ac:dyDescent="0.15">
      <c r="A491" s="1863"/>
      <c r="B491" s="1985"/>
      <c r="C491" s="1863"/>
      <c r="D491" s="1863"/>
    </row>
    <row r="492" spans="1:4" x14ac:dyDescent="0.15">
      <c r="A492" s="1863"/>
      <c r="B492" s="1985"/>
      <c r="C492" s="1863"/>
      <c r="D492" s="1863"/>
    </row>
    <row r="493" spans="1:4" x14ac:dyDescent="0.15">
      <c r="A493" s="1863"/>
      <c r="B493" s="1985"/>
      <c r="C493" s="1863"/>
      <c r="D493" s="1863"/>
    </row>
    <row r="494" spans="1:4" x14ac:dyDescent="0.15">
      <c r="A494" s="1863"/>
      <c r="B494" s="1985"/>
      <c r="C494" s="1863"/>
      <c r="D494" s="1863"/>
    </row>
    <row r="495" spans="1:4" x14ac:dyDescent="0.15">
      <c r="A495" s="1863"/>
      <c r="B495" s="1985"/>
      <c r="C495" s="1863"/>
      <c r="D495" s="1863"/>
    </row>
    <row r="496" spans="1:4" x14ac:dyDescent="0.15">
      <c r="A496" s="1863"/>
      <c r="B496" s="1985"/>
      <c r="C496" s="1863"/>
      <c r="D496" s="1863"/>
    </row>
    <row r="497" spans="1:4" x14ac:dyDescent="0.15">
      <c r="A497" s="1863"/>
      <c r="B497" s="1985"/>
      <c r="C497" s="1863"/>
      <c r="D497" s="1863"/>
    </row>
    <row r="498" spans="1:4" x14ac:dyDescent="0.15">
      <c r="A498" s="1863"/>
      <c r="B498" s="1985"/>
      <c r="C498" s="1863"/>
      <c r="D498" s="1863"/>
    </row>
    <row r="499" spans="1:4" x14ac:dyDescent="0.15">
      <c r="A499" s="1863"/>
      <c r="B499" s="1985"/>
      <c r="C499" s="1863"/>
      <c r="D499" s="1863"/>
    </row>
    <row r="500" spans="1:4" x14ac:dyDescent="0.15">
      <c r="A500" s="1863"/>
      <c r="B500" s="1985"/>
      <c r="C500" s="1863"/>
      <c r="D500" s="1863"/>
    </row>
    <row r="501" spans="1:4" x14ac:dyDescent="0.15">
      <c r="A501" s="1863"/>
      <c r="B501" s="1985"/>
      <c r="C501" s="1863"/>
      <c r="D501" s="1863"/>
    </row>
    <row r="502" spans="1:4" x14ac:dyDescent="0.15">
      <c r="A502" s="1863"/>
      <c r="B502" s="1985"/>
      <c r="C502" s="1863"/>
      <c r="D502" s="1863"/>
    </row>
    <row r="503" spans="1:4" x14ac:dyDescent="0.15">
      <c r="A503" s="1863"/>
      <c r="B503" s="1985"/>
      <c r="C503" s="1863"/>
      <c r="D503" s="1863"/>
    </row>
    <row r="504" spans="1:4" x14ac:dyDescent="0.15">
      <c r="A504" s="1863"/>
      <c r="B504" s="1985"/>
      <c r="C504" s="1863"/>
      <c r="D504" s="1863"/>
    </row>
    <row r="505" spans="1:4" x14ac:dyDescent="0.15">
      <c r="A505" s="1863"/>
      <c r="B505" s="1985"/>
      <c r="C505" s="1863"/>
      <c r="D505" s="1863"/>
    </row>
    <row r="506" spans="1:4" x14ac:dyDescent="0.15">
      <c r="A506" s="1863"/>
      <c r="B506" s="1985"/>
      <c r="C506" s="1863"/>
      <c r="D506" s="1863"/>
    </row>
    <row r="507" spans="1:4" x14ac:dyDescent="0.15">
      <c r="A507" s="1863"/>
      <c r="B507" s="1985"/>
      <c r="C507" s="1863"/>
      <c r="D507" s="1863"/>
    </row>
    <row r="508" spans="1:4" x14ac:dyDescent="0.15">
      <c r="A508" s="1863"/>
      <c r="B508" s="1985"/>
      <c r="C508" s="1863"/>
      <c r="D508" s="1863"/>
    </row>
    <row r="509" spans="1:4" x14ac:dyDescent="0.15">
      <c r="A509" s="1863"/>
      <c r="B509" s="1985"/>
      <c r="C509" s="1863"/>
      <c r="D509" s="1863"/>
    </row>
    <row r="510" spans="1:4" x14ac:dyDescent="0.15">
      <c r="A510" s="1863"/>
      <c r="B510" s="1985"/>
      <c r="C510" s="1863"/>
      <c r="D510" s="1863"/>
    </row>
    <row r="511" spans="1:4" x14ac:dyDescent="0.15">
      <c r="A511" s="1863"/>
      <c r="B511" s="1985"/>
      <c r="C511" s="1863"/>
      <c r="D511" s="1863"/>
    </row>
    <row r="512" spans="1:4" x14ac:dyDescent="0.15">
      <c r="A512" s="1863"/>
      <c r="B512" s="1985"/>
      <c r="C512" s="1863"/>
      <c r="D512" s="1863"/>
    </row>
    <row r="513" spans="1:4" x14ac:dyDescent="0.15">
      <c r="A513" s="1863"/>
      <c r="B513" s="1985"/>
      <c r="C513" s="1863"/>
      <c r="D513" s="1863"/>
    </row>
    <row r="514" spans="1:4" x14ac:dyDescent="0.15">
      <c r="A514" s="1863"/>
      <c r="B514" s="1985"/>
      <c r="C514" s="1863"/>
      <c r="D514" s="1863"/>
    </row>
    <row r="515" spans="1:4" x14ac:dyDescent="0.15">
      <c r="A515" s="1863"/>
      <c r="B515" s="1985"/>
      <c r="C515" s="1863"/>
      <c r="D515" s="1863"/>
    </row>
    <row r="516" spans="1:4" x14ac:dyDescent="0.15">
      <c r="A516" s="1863"/>
      <c r="B516" s="1985"/>
      <c r="C516" s="1863"/>
      <c r="D516" s="1863"/>
    </row>
    <row r="517" spans="1:4" x14ac:dyDescent="0.15">
      <c r="A517" s="1863"/>
      <c r="B517" s="1985"/>
      <c r="C517" s="1863"/>
      <c r="D517" s="1863"/>
    </row>
    <row r="518" spans="1:4" x14ac:dyDescent="0.15">
      <c r="A518" s="1863"/>
      <c r="B518" s="1985"/>
      <c r="C518" s="1863"/>
      <c r="D518" s="1863"/>
    </row>
    <row r="519" spans="1:4" x14ac:dyDescent="0.15">
      <c r="A519" s="1863"/>
      <c r="B519" s="1985"/>
      <c r="C519" s="1863"/>
      <c r="D519" s="1863"/>
    </row>
    <row r="520" spans="1:4" x14ac:dyDescent="0.15">
      <c r="A520" s="1863"/>
      <c r="B520" s="1985"/>
      <c r="C520" s="1863"/>
      <c r="D520" s="1863"/>
    </row>
    <row r="521" spans="1:4" x14ac:dyDescent="0.15">
      <c r="A521" s="1863"/>
      <c r="B521" s="1985"/>
      <c r="C521" s="1863"/>
      <c r="D521" s="1863"/>
    </row>
    <row r="522" spans="1:4" x14ac:dyDescent="0.15">
      <c r="A522" s="1863"/>
      <c r="B522" s="1985"/>
      <c r="C522" s="1863"/>
      <c r="D522" s="1863"/>
    </row>
    <row r="523" spans="1:4" x14ac:dyDescent="0.15">
      <c r="A523" s="1863"/>
      <c r="B523" s="1985"/>
      <c r="C523" s="1863"/>
      <c r="D523" s="1863"/>
    </row>
    <row r="524" spans="1:4" x14ac:dyDescent="0.15">
      <c r="A524" s="1863"/>
      <c r="B524" s="1985"/>
      <c r="C524" s="1863"/>
      <c r="D524" s="1863"/>
    </row>
    <row r="525" spans="1:4" x14ac:dyDescent="0.15">
      <c r="A525" s="1863"/>
      <c r="B525" s="1985"/>
      <c r="C525" s="1863"/>
      <c r="D525" s="1863"/>
    </row>
    <row r="526" spans="1:4" x14ac:dyDescent="0.15">
      <c r="A526" s="1863"/>
      <c r="B526" s="1985"/>
      <c r="C526" s="1863"/>
      <c r="D526" s="1863"/>
    </row>
    <row r="527" spans="1:4" x14ac:dyDescent="0.15">
      <c r="A527" s="1863"/>
      <c r="B527" s="1985"/>
      <c r="C527" s="1863"/>
      <c r="D527" s="1863"/>
    </row>
    <row r="528" spans="1:4" x14ac:dyDescent="0.15">
      <c r="A528" s="1863"/>
      <c r="B528" s="1985"/>
      <c r="C528" s="1863"/>
      <c r="D528" s="1863"/>
    </row>
    <row r="529" spans="1:4" x14ac:dyDescent="0.15">
      <c r="A529" s="1863"/>
      <c r="B529" s="1985"/>
      <c r="C529" s="1863"/>
      <c r="D529" s="1863"/>
    </row>
    <row r="530" spans="1:4" x14ac:dyDescent="0.15">
      <c r="A530" s="1863"/>
      <c r="B530" s="1985"/>
      <c r="C530" s="1863"/>
      <c r="D530" s="1863"/>
    </row>
    <row r="531" spans="1:4" x14ac:dyDescent="0.15">
      <c r="A531" s="1863"/>
      <c r="B531" s="1985"/>
      <c r="C531" s="1863"/>
      <c r="D531" s="1863"/>
    </row>
    <row r="532" spans="1:4" x14ac:dyDescent="0.15">
      <c r="A532" s="1863"/>
      <c r="B532" s="1985"/>
      <c r="C532" s="1863"/>
      <c r="D532" s="1863"/>
    </row>
    <row r="533" spans="1:4" x14ac:dyDescent="0.15">
      <c r="A533" s="1863"/>
      <c r="B533" s="1985"/>
      <c r="C533" s="1863"/>
      <c r="D533" s="1863"/>
    </row>
    <row r="534" spans="1:4" x14ac:dyDescent="0.15">
      <c r="A534" s="1863"/>
      <c r="B534" s="1985"/>
      <c r="C534" s="1863"/>
      <c r="D534" s="1863"/>
    </row>
    <row r="535" spans="1:4" x14ac:dyDescent="0.15">
      <c r="A535" s="1863"/>
      <c r="B535" s="1985"/>
      <c r="C535" s="1863"/>
      <c r="D535" s="1863"/>
    </row>
    <row r="536" spans="1:4" x14ac:dyDescent="0.15">
      <c r="A536" s="1863"/>
      <c r="B536" s="1985"/>
      <c r="C536" s="1863"/>
      <c r="D536" s="1863"/>
    </row>
    <row r="537" spans="1:4" x14ac:dyDescent="0.15">
      <c r="A537" s="1863"/>
      <c r="B537" s="1985"/>
      <c r="C537" s="1863"/>
      <c r="D537" s="1863"/>
    </row>
    <row r="538" spans="1:4" x14ac:dyDescent="0.15">
      <c r="A538" s="1863"/>
      <c r="B538" s="1985"/>
      <c r="C538" s="1863"/>
      <c r="D538" s="1863"/>
    </row>
    <row r="539" spans="1:4" x14ac:dyDescent="0.15">
      <c r="A539" s="1863"/>
      <c r="B539" s="1985"/>
      <c r="C539" s="1863"/>
      <c r="D539" s="1863"/>
    </row>
    <row r="540" spans="1:4" x14ac:dyDescent="0.15">
      <c r="A540" s="1863"/>
      <c r="B540" s="1985"/>
      <c r="C540" s="1863"/>
      <c r="D540" s="1863"/>
    </row>
    <row r="541" spans="1:4" x14ac:dyDescent="0.15">
      <c r="A541" s="1863"/>
      <c r="B541" s="1985"/>
      <c r="C541" s="1863"/>
      <c r="D541" s="1863"/>
    </row>
    <row r="542" spans="1:4" x14ac:dyDescent="0.15">
      <c r="A542" s="1863"/>
      <c r="B542" s="1985"/>
      <c r="C542" s="1863"/>
      <c r="D542" s="1863"/>
    </row>
    <row r="543" spans="1:4" x14ac:dyDescent="0.15">
      <c r="A543" s="1863"/>
      <c r="B543" s="1985"/>
      <c r="C543" s="1863"/>
      <c r="D543" s="1863"/>
    </row>
    <row r="544" spans="1:4" x14ac:dyDescent="0.15">
      <c r="A544" s="1863"/>
      <c r="B544" s="1985"/>
      <c r="C544" s="1863"/>
      <c r="D544" s="1863"/>
    </row>
    <row r="545" spans="1:4" x14ac:dyDescent="0.15">
      <c r="A545" s="1863"/>
      <c r="B545" s="1985"/>
      <c r="C545" s="1863"/>
      <c r="D545" s="1863"/>
    </row>
    <row r="546" spans="1:4" x14ac:dyDescent="0.15">
      <c r="A546" s="1863"/>
      <c r="B546" s="1985"/>
      <c r="C546" s="1863"/>
      <c r="D546" s="1863"/>
    </row>
    <row r="547" spans="1:4" x14ac:dyDescent="0.15">
      <c r="A547" s="1863"/>
      <c r="B547" s="1985"/>
      <c r="C547" s="1863"/>
      <c r="D547" s="1863"/>
    </row>
    <row r="548" spans="1:4" x14ac:dyDescent="0.15">
      <c r="A548" s="1863"/>
      <c r="B548" s="1985"/>
      <c r="C548" s="1863"/>
      <c r="D548" s="1863"/>
    </row>
    <row r="549" spans="1:4" x14ac:dyDescent="0.15">
      <c r="A549" s="1863"/>
      <c r="B549" s="1985"/>
      <c r="C549" s="1863"/>
      <c r="D549" s="1863"/>
    </row>
    <row r="550" spans="1:4" x14ac:dyDescent="0.15">
      <c r="A550" s="1863"/>
      <c r="B550" s="1985"/>
      <c r="C550" s="1863"/>
      <c r="D550" s="1863"/>
    </row>
    <row r="551" spans="1:4" x14ac:dyDescent="0.15">
      <c r="A551" s="1863"/>
      <c r="B551" s="1985"/>
      <c r="C551" s="1863"/>
      <c r="D551" s="1863"/>
    </row>
    <row r="552" spans="1:4" x14ac:dyDescent="0.15">
      <c r="A552" s="1863"/>
      <c r="B552" s="1985"/>
      <c r="C552" s="1863"/>
      <c r="D552" s="1863"/>
    </row>
    <row r="553" spans="1:4" x14ac:dyDescent="0.15">
      <c r="A553" s="1863"/>
      <c r="B553" s="1985"/>
      <c r="C553" s="1863"/>
      <c r="D553" s="1863"/>
    </row>
    <row r="554" spans="1:4" x14ac:dyDescent="0.15">
      <c r="A554" s="1863"/>
      <c r="B554" s="1985"/>
      <c r="C554" s="1863"/>
      <c r="D554" s="1863"/>
    </row>
    <row r="555" spans="1:4" x14ac:dyDescent="0.15">
      <c r="A555" s="1863"/>
      <c r="B555" s="1985"/>
      <c r="C555" s="1863"/>
      <c r="D555" s="1863"/>
    </row>
    <row r="556" spans="1:4" x14ac:dyDescent="0.15">
      <c r="A556" s="1863"/>
      <c r="B556" s="1985"/>
      <c r="C556" s="1863"/>
      <c r="D556" s="1863"/>
    </row>
    <row r="557" spans="1:4" x14ac:dyDescent="0.15">
      <c r="A557" s="1863"/>
      <c r="B557" s="1985"/>
      <c r="C557" s="1863"/>
      <c r="D557" s="1863"/>
    </row>
    <row r="558" spans="1:4" x14ac:dyDescent="0.15">
      <c r="A558" s="1863"/>
      <c r="B558" s="1985"/>
      <c r="C558" s="1863"/>
      <c r="D558" s="1863"/>
    </row>
    <row r="559" spans="1:4" x14ac:dyDescent="0.15">
      <c r="A559" s="1863"/>
      <c r="B559" s="1985"/>
      <c r="C559" s="1863"/>
      <c r="D559" s="1863"/>
    </row>
    <row r="560" spans="1:4" x14ac:dyDescent="0.15">
      <c r="A560" s="1863"/>
      <c r="B560" s="1985"/>
      <c r="C560" s="1863"/>
      <c r="D560" s="1863"/>
    </row>
    <row r="561" spans="1:4" x14ac:dyDescent="0.15">
      <c r="A561" s="1863"/>
      <c r="B561" s="1985"/>
      <c r="C561" s="1863"/>
      <c r="D561" s="1863"/>
    </row>
    <row r="562" spans="1:4" x14ac:dyDescent="0.15">
      <c r="A562" s="1863"/>
      <c r="B562" s="1985"/>
      <c r="C562" s="1863"/>
      <c r="D562" s="1863"/>
    </row>
    <row r="563" spans="1:4" x14ac:dyDescent="0.15">
      <c r="A563" s="1863"/>
      <c r="B563" s="1985"/>
      <c r="C563" s="1863"/>
      <c r="D563" s="1863"/>
    </row>
    <row r="564" spans="1:4" x14ac:dyDescent="0.15">
      <c r="A564" s="1863"/>
      <c r="B564" s="1985"/>
      <c r="C564" s="1863"/>
      <c r="D564" s="1863"/>
    </row>
    <row r="565" spans="1:4" x14ac:dyDescent="0.15">
      <c r="A565" s="1863"/>
      <c r="B565" s="1985"/>
      <c r="C565" s="1863"/>
      <c r="D565" s="1863"/>
    </row>
    <row r="566" spans="1:4" x14ac:dyDescent="0.15">
      <c r="A566" s="1863"/>
      <c r="B566" s="1985"/>
      <c r="C566" s="1863"/>
      <c r="D566" s="1863"/>
    </row>
    <row r="567" spans="1:4" x14ac:dyDescent="0.15">
      <c r="A567" s="1863"/>
      <c r="B567" s="1985"/>
      <c r="C567" s="1863"/>
      <c r="D567" s="1863"/>
    </row>
    <row r="568" spans="1:4" x14ac:dyDescent="0.15">
      <c r="A568" s="1863"/>
      <c r="B568" s="1985"/>
      <c r="C568" s="1863"/>
      <c r="D568" s="1863"/>
    </row>
    <row r="569" spans="1:4" x14ac:dyDescent="0.15">
      <c r="A569" s="1863"/>
      <c r="B569" s="1985"/>
      <c r="C569" s="1863"/>
      <c r="D569" s="1863"/>
    </row>
    <row r="570" spans="1:4" x14ac:dyDescent="0.15">
      <c r="A570" s="1863"/>
      <c r="B570" s="1985"/>
      <c r="C570" s="1863"/>
      <c r="D570" s="1863"/>
    </row>
    <row r="571" spans="1:4" x14ac:dyDescent="0.15">
      <c r="A571" s="1863"/>
      <c r="B571" s="1985"/>
      <c r="C571" s="1863"/>
      <c r="D571" s="1863"/>
    </row>
    <row r="572" spans="1:4" x14ac:dyDescent="0.15">
      <c r="A572" s="1863"/>
      <c r="B572" s="1985"/>
      <c r="C572" s="1863"/>
      <c r="D572" s="1863"/>
    </row>
    <row r="573" spans="1:4" x14ac:dyDescent="0.15">
      <c r="A573" s="1863"/>
      <c r="B573" s="1985"/>
      <c r="C573" s="1863"/>
      <c r="D573" s="1863"/>
    </row>
    <row r="574" spans="1:4" x14ac:dyDescent="0.15">
      <c r="A574" s="1863"/>
      <c r="B574" s="1985"/>
      <c r="C574" s="1863"/>
      <c r="D574" s="1863"/>
    </row>
    <row r="575" spans="1:4" x14ac:dyDescent="0.15">
      <c r="A575" s="1863"/>
      <c r="B575" s="1985"/>
      <c r="C575" s="1863"/>
      <c r="D575" s="1863"/>
    </row>
    <row r="576" spans="1:4" x14ac:dyDescent="0.15">
      <c r="A576" s="1863"/>
      <c r="B576" s="1985"/>
      <c r="C576" s="1863"/>
      <c r="D576" s="1863"/>
    </row>
    <row r="577" spans="1:4" x14ac:dyDescent="0.15">
      <c r="A577" s="1863"/>
      <c r="B577" s="1985"/>
      <c r="C577" s="1863"/>
      <c r="D577" s="1863"/>
    </row>
    <row r="578" spans="1:4" x14ac:dyDescent="0.15">
      <c r="A578" s="1863"/>
      <c r="B578" s="1985"/>
      <c r="C578" s="1863"/>
      <c r="D578" s="1863"/>
    </row>
    <row r="579" spans="1:4" x14ac:dyDescent="0.15">
      <c r="A579" s="1863"/>
      <c r="B579" s="1985"/>
      <c r="C579" s="1863"/>
      <c r="D579" s="1863"/>
    </row>
    <row r="580" spans="1:4" x14ac:dyDescent="0.15">
      <c r="A580" s="1863"/>
      <c r="B580" s="1985"/>
      <c r="C580" s="1863"/>
      <c r="D580" s="1863"/>
    </row>
    <row r="581" spans="1:4" x14ac:dyDescent="0.15">
      <c r="A581" s="1863"/>
      <c r="B581" s="1985"/>
      <c r="C581" s="1863"/>
      <c r="D581" s="1863"/>
    </row>
    <row r="582" spans="1:4" x14ac:dyDescent="0.15">
      <c r="A582" s="1863"/>
      <c r="B582" s="1985"/>
      <c r="C582" s="1863"/>
      <c r="D582" s="1863"/>
    </row>
    <row r="583" spans="1:4" x14ac:dyDescent="0.15">
      <c r="A583" s="1863"/>
      <c r="B583" s="1985"/>
      <c r="C583" s="1863"/>
      <c r="D583" s="1863"/>
    </row>
    <row r="584" spans="1:4" x14ac:dyDescent="0.15">
      <c r="A584" s="1863"/>
      <c r="B584" s="1985"/>
      <c r="C584" s="1863"/>
      <c r="D584" s="1863"/>
    </row>
    <row r="585" spans="1:4" x14ac:dyDescent="0.15">
      <c r="A585" s="1863"/>
      <c r="B585" s="1985"/>
      <c r="C585" s="1863"/>
      <c r="D585" s="1863"/>
    </row>
    <row r="586" spans="1:4" x14ac:dyDescent="0.15">
      <c r="A586" s="1863"/>
      <c r="B586" s="1985"/>
      <c r="C586" s="1863"/>
      <c r="D586" s="1863"/>
    </row>
    <row r="587" spans="1:4" x14ac:dyDescent="0.15">
      <c r="A587" s="1863"/>
      <c r="B587" s="1985"/>
      <c r="C587" s="1863"/>
      <c r="D587" s="1863"/>
    </row>
    <row r="588" spans="1:4" x14ac:dyDescent="0.15">
      <c r="A588" s="1863"/>
      <c r="B588" s="1985"/>
      <c r="C588" s="1863"/>
      <c r="D588" s="1863"/>
    </row>
    <row r="589" spans="1:4" x14ac:dyDescent="0.15">
      <c r="A589" s="1863"/>
      <c r="B589" s="1985"/>
      <c r="C589" s="1863"/>
      <c r="D589" s="1863"/>
    </row>
    <row r="590" spans="1:4" x14ac:dyDescent="0.15">
      <c r="A590" s="1863"/>
      <c r="B590" s="1985"/>
      <c r="C590" s="1863"/>
      <c r="D590" s="1863"/>
    </row>
    <row r="591" spans="1:4" x14ac:dyDescent="0.15">
      <c r="A591" s="1863"/>
      <c r="B591" s="1985"/>
      <c r="C591" s="1863"/>
      <c r="D591" s="1863"/>
    </row>
    <row r="592" spans="1:4" x14ac:dyDescent="0.15">
      <c r="A592" s="1863"/>
      <c r="B592" s="1985"/>
      <c r="C592" s="1863"/>
      <c r="D592" s="1863"/>
    </row>
    <row r="593" spans="1:4" x14ac:dyDescent="0.15">
      <c r="A593" s="1863"/>
      <c r="B593" s="1985"/>
      <c r="C593" s="1863"/>
      <c r="D593" s="1863"/>
    </row>
    <row r="594" spans="1:4" x14ac:dyDescent="0.15">
      <c r="A594" s="1863"/>
      <c r="B594" s="1985"/>
      <c r="C594" s="1863"/>
      <c r="D594" s="1863"/>
    </row>
    <row r="595" spans="1:4" x14ac:dyDescent="0.15">
      <c r="A595" s="1863"/>
      <c r="B595" s="1985"/>
      <c r="C595" s="1863"/>
      <c r="D595" s="1863"/>
    </row>
    <row r="596" spans="1:4" x14ac:dyDescent="0.15">
      <c r="A596" s="1863"/>
      <c r="B596" s="1985"/>
      <c r="C596" s="1863"/>
      <c r="D596" s="1863"/>
    </row>
    <row r="597" spans="1:4" x14ac:dyDescent="0.15">
      <c r="A597" s="1863"/>
      <c r="B597" s="1985"/>
      <c r="C597" s="1863"/>
      <c r="D597" s="1863"/>
    </row>
    <row r="598" spans="1:4" x14ac:dyDescent="0.15">
      <c r="A598" s="1863"/>
      <c r="B598" s="1985"/>
      <c r="C598" s="1863"/>
      <c r="D598" s="1863"/>
    </row>
    <row r="599" spans="1:4" x14ac:dyDescent="0.15">
      <c r="A599" s="1863"/>
      <c r="B599" s="1985"/>
      <c r="C599" s="1863"/>
      <c r="D599" s="1863"/>
    </row>
    <row r="600" spans="1:4" x14ac:dyDescent="0.15">
      <c r="A600" s="1863"/>
      <c r="B600" s="1985"/>
      <c r="C600" s="1863"/>
      <c r="D600" s="1863"/>
    </row>
    <row r="601" spans="1:4" x14ac:dyDescent="0.15">
      <c r="A601" s="1863"/>
      <c r="B601" s="1985"/>
      <c r="C601" s="1863"/>
      <c r="D601" s="1863"/>
    </row>
    <row r="602" spans="1:4" x14ac:dyDescent="0.15">
      <c r="A602" s="1863"/>
      <c r="B602" s="1985"/>
      <c r="C602" s="1863"/>
      <c r="D602" s="1863"/>
    </row>
    <row r="603" spans="1:4" x14ac:dyDescent="0.15">
      <c r="A603" s="1863"/>
      <c r="B603" s="1985"/>
      <c r="C603" s="1863"/>
      <c r="D603" s="1863"/>
    </row>
    <row r="604" spans="1:4" x14ac:dyDescent="0.15">
      <c r="A604" s="1863"/>
      <c r="B604" s="1985"/>
      <c r="C604" s="1863"/>
      <c r="D604" s="1863"/>
    </row>
    <row r="605" spans="1:4" x14ac:dyDescent="0.15">
      <c r="A605" s="1863"/>
      <c r="B605" s="1985"/>
      <c r="C605" s="1863"/>
      <c r="D605" s="1863"/>
    </row>
    <row r="606" spans="1:4" x14ac:dyDescent="0.15">
      <c r="A606" s="1863"/>
      <c r="B606" s="1985"/>
      <c r="C606" s="1863"/>
      <c r="D606" s="1863"/>
    </row>
    <row r="607" spans="1:4" x14ac:dyDescent="0.15">
      <c r="A607" s="1863"/>
      <c r="B607" s="1985"/>
      <c r="C607" s="1863"/>
      <c r="D607" s="1863"/>
    </row>
    <row r="608" spans="1:4" x14ac:dyDescent="0.15">
      <c r="A608" s="1863"/>
      <c r="B608" s="1985"/>
      <c r="C608" s="1863"/>
      <c r="D608" s="1863"/>
    </row>
    <row r="609" spans="1:4" x14ac:dyDescent="0.15">
      <c r="A609" s="1863"/>
      <c r="B609" s="1985"/>
      <c r="C609" s="1863"/>
      <c r="D609" s="1863"/>
    </row>
    <row r="610" spans="1:4" x14ac:dyDescent="0.15">
      <c r="A610" s="1863"/>
      <c r="B610" s="1985"/>
      <c r="C610" s="1863"/>
      <c r="D610" s="1863"/>
    </row>
    <row r="611" spans="1:4" x14ac:dyDescent="0.15">
      <c r="A611" s="1863"/>
      <c r="B611" s="1985"/>
      <c r="C611" s="1863"/>
      <c r="D611" s="1863"/>
    </row>
    <row r="612" spans="1:4" x14ac:dyDescent="0.15">
      <c r="A612" s="1863"/>
      <c r="B612" s="1985"/>
      <c r="C612" s="1863"/>
      <c r="D612" s="1863"/>
    </row>
    <row r="613" spans="1:4" x14ac:dyDescent="0.15">
      <c r="A613" s="1863"/>
      <c r="B613" s="1985"/>
      <c r="C613" s="1863"/>
      <c r="D613" s="1863"/>
    </row>
    <row r="614" spans="1:4" x14ac:dyDescent="0.15">
      <c r="A614" s="1863"/>
      <c r="B614" s="1985"/>
      <c r="C614" s="1863"/>
      <c r="D614" s="1863"/>
    </row>
    <row r="615" spans="1:4" x14ac:dyDescent="0.15">
      <c r="A615" s="1863"/>
      <c r="B615" s="1985"/>
      <c r="C615" s="1863"/>
      <c r="D615" s="1863"/>
    </row>
    <row r="616" spans="1:4" x14ac:dyDescent="0.15">
      <c r="A616" s="1863"/>
      <c r="B616" s="1985"/>
      <c r="C616" s="1863"/>
      <c r="D616" s="1863"/>
    </row>
    <row r="617" spans="1:4" x14ac:dyDescent="0.15">
      <c r="A617" s="1863"/>
      <c r="B617" s="1985"/>
      <c r="C617" s="1863"/>
      <c r="D617" s="1863"/>
    </row>
    <row r="618" spans="1:4" x14ac:dyDescent="0.15">
      <c r="A618" s="1863"/>
      <c r="B618" s="1985"/>
      <c r="C618" s="1863"/>
      <c r="D618" s="1863"/>
    </row>
    <row r="619" spans="1:4" x14ac:dyDescent="0.15">
      <c r="A619" s="1863"/>
      <c r="B619" s="1985"/>
      <c r="C619" s="1863"/>
      <c r="D619" s="1863"/>
    </row>
    <row r="620" spans="1:4" x14ac:dyDescent="0.15">
      <c r="A620" s="1863"/>
      <c r="B620" s="1985"/>
      <c r="C620" s="1863"/>
      <c r="D620" s="1863"/>
    </row>
    <row r="621" spans="1:4" x14ac:dyDescent="0.15">
      <c r="A621" s="1863"/>
      <c r="B621" s="1985"/>
      <c r="C621" s="1863"/>
      <c r="D621" s="1863"/>
    </row>
    <row r="622" spans="1:4" x14ac:dyDescent="0.15">
      <c r="A622" s="1863"/>
      <c r="B622" s="1985"/>
      <c r="C622" s="1863"/>
      <c r="D622" s="1863"/>
    </row>
    <row r="623" spans="1:4" x14ac:dyDescent="0.15">
      <c r="A623" s="1863"/>
      <c r="B623" s="1985"/>
      <c r="C623" s="1863"/>
      <c r="D623" s="1863"/>
    </row>
    <row r="624" spans="1:4" x14ac:dyDescent="0.15">
      <c r="A624" s="1863"/>
      <c r="B624" s="1985"/>
      <c r="C624" s="1863"/>
      <c r="D624" s="1863"/>
    </row>
    <row r="625" spans="1:4" x14ac:dyDescent="0.15">
      <c r="A625" s="1863"/>
      <c r="B625" s="1985"/>
      <c r="C625" s="1863"/>
      <c r="D625" s="1863"/>
    </row>
    <row r="626" spans="1:4" x14ac:dyDescent="0.15">
      <c r="A626" s="1863"/>
      <c r="B626" s="1985"/>
      <c r="C626" s="1863"/>
      <c r="D626" s="1863"/>
    </row>
    <row r="627" spans="1:4" x14ac:dyDescent="0.15">
      <c r="A627" s="1863"/>
      <c r="B627" s="1985"/>
      <c r="C627" s="1863"/>
      <c r="D627" s="1863"/>
    </row>
    <row r="628" spans="1:4" x14ac:dyDescent="0.15">
      <c r="A628" s="1863"/>
      <c r="B628" s="1985"/>
      <c r="C628" s="1863"/>
      <c r="D628" s="1863"/>
    </row>
    <row r="629" spans="1:4" x14ac:dyDescent="0.15">
      <c r="A629" s="1863"/>
      <c r="B629" s="1985"/>
      <c r="C629" s="1863"/>
      <c r="D629" s="1863"/>
    </row>
    <row r="630" spans="1:4" x14ac:dyDescent="0.15">
      <c r="A630" s="1863"/>
      <c r="B630" s="1985"/>
      <c r="C630" s="1863"/>
      <c r="D630" s="1863"/>
    </row>
    <row r="631" spans="1:4" x14ac:dyDescent="0.15">
      <c r="A631" s="1863"/>
      <c r="B631" s="1985"/>
      <c r="C631" s="1863"/>
      <c r="D631" s="1863"/>
    </row>
    <row r="632" spans="1:4" x14ac:dyDescent="0.15">
      <c r="A632" s="1863"/>
      <c r="B632" s="1985"/>
      <c r="C632" s="1863"/>
      <c r="D632" s="1863"/>
    </row>
    <row r="633" spans="1:4" x14ac:dyDescent="0.15">
      <c r="A633" s="1863"/>
      <c r="B633" s="1985"/>
      <c r="C633" s="1863"/>
      <c r="D633" s="1863"/>
    </row>
    <row r="634" spans="1:4" x14ac:dyDescent="0.15">
      <c r="A634" s="1863"/>
      <c r="B634" s="1985"/>
      <c r="C634" s="1863"/>
      <c r="D634" s="1863"/>
    </row>
    <row r="635" spans="1:4" x14ac:dyDescent="0.15">
      <c r="A635" s="1863"/>
      <c r="B635" s="1985"/>
      <c r="C635" s="1863"/>
      <c r="D635" s="1863"/>
    </row>
    <row r="636" spans="1:4" x14ac:dyDescent="0.15">
      <c r="A636" s="1863"/>
      <c r="B636" s="1985"/>
      <c r="C636" s="1863"/>
      <c r="D636" s="1863"/>
    </row>
    <row r="637" spans="1:4" x14ac:dyDescent="0.15">
      <c r="A637" s="1863"/>
      <c r="B637" s="1985"/>
      <c r="C637" s="1863"/>
      <c r="D637" s="1863"/>
    </row>
    <row r="638" spans="1:4" x14ac:dyDescent="0.15">
      <c r="A638" s="1863"/>
      <c r="B638" s="1985"/>
      <c r="C638" s="1863"/>
      <c r="D638" s="1863"/>
    </row>
    <row r="639" spans="1:4" x14ac:dyDescent="0.15">
      <c r="A639" s="1863"/>
      <c r="B639" s="1985"/>
      <c r="C639" s="1863"/>
      <c r="D639" s="1863"/>
    </row>
    <row r="640" spans="1:4" x14ac:dyDescent="0.15">
      <c r="A640" s="1863"/>
      <c r="B640" s="1985"/>
      <c r="C640" s="1863"/>
      <c r="D640" s="1863"/>
    </row>
    <row r="641" spans="1:4" x14ac:dyDescent="0.15">
      <c r="A641" s="1863"/>
      <c r="B641" s="1985"/>
      <c r="C641" s="1863"/>
      <c r="D641" s="1863"/>
    </row>
    <row r="642" spans="1:4" x14ac:dyDescent="0.15">
      <c r="A642" s="1863"/>
      <c r="B642" s="1985"/>
      <c r="C642" s="1863"/>
      <c r="D642" s="1863"/>
    </row>
    <row r="643" spans="1:4" x14ac:dyDescent="0.15">
      <c r="A643" s="1863"/>
      <c r="B643" s="1985"/>
      <c r="C643" s="1863"/>
      <c r="D643" s="1863"/>
    </row>
    <row r="644" spans="1:4" x14ac:dyDescent="0.15">
      <c r="A644" s="1863"/>
      <c r="B644" s="1985"/>
      <c r="C644" s="1863"/>
      <c r="D644" s="1863"/>
    </row>
    <row r="645" spans="1:4" x14ac:dyDescent="0.15">
      <c r="A645" s="1863"/>
      <c r="B645" s="1985"/>
      <c r="C645" s="1863"/>
      <c r="D645" s="1863"/>
    </row>
    <row r="646" spans="1:4" x14ac:dyDescent="0.15">
      <c r="A646" s="1863"/>
      <c r="B646" s="1985"/>
      <c r="C646" s="1863"/>
      <c r="D646" s="1863"/>
    </row>
    <row r="647" spans="1:4" x14ac:dyDescent="0.15">
      <c r="A647" s="1863"/>
      <c r="B647" s="1985"/>
      <c r="C647" s="1863"/>
      <c r="D647" s="1863"/>
    </row>
    <row r="648" spans="1:4" x14ac:dyDescent="0.15">
      <c r="A648" s="1863"/>
      <c r="B648" s="1985"/>
      <c r="C648" s="1863"/>
      <c r="D648" s="1863"/>
    </row>
    <row r="649" spans="1:4" x14ac:dyDescent="0.15">
      <c r="A649" s="1863"/>
      <c r="B649" s="1985"/>
      <c r="C649" s="1863"/>
      <c r="D649" s="1863"/>
    </row>
    <row r="650" spans="1:4" x14ac:dyDescent="0.15">
      <c r="A650" s="1863"/>
      <c r="B650" s="1985"/>
      <c r="C650" s="1863"/>
      <c r="D650" s="1863"/>
    </row>
    <row r="651" spans="1:4" x14ac:dyDescent="0.15">
      <c r="A651" s="1863"/>
      <c r="B651" s="1985"/>
      <c r="C651" s="1863"/>
      <c r="D651" s="1863"/>
    </row>
    <row r="652" spans="1:4" x14ac:dyDescent="0.15">
      <c r="A652" s="1863"/>
      <c r="B652" s="1985"/>
      <c r="C652" s="1863"/>
      <c r="D652" s="1863"/>
    </row>
    <row r="653" spans="1:4" x14ac:dyDescent="0.15">
      <c r="A653" s="1863"/>
      <c r="B653" s="1985"/>
      <c r="C653" s="1863"/>
      <c r="D653" s="1863"/>
    </row>
    <row r="654" spans="1:4" x14ac:dyDescent="0.15">
      <c r="A654" s="1863"/>
      <c r="B654" s="1985"/>
      <c r="C654" s="1863"/>
      <c r="D654" s="1863"/>
    </row>
    <row r="655" spans="1:4" x14ac:dyDescent="0.15">
      <c r="A655" s="1863"/>
      <c r="B655" s="1985"/>
      <c r="C655" s="1863"/>
      <c r="D655" s="1863"/>
    </row>
    <row r="656" spans="1:4" x14ac:dyDescent="0.15">
      <c r="A656" s="1863"/>
      <c r="B656" s="1985"/>
      <c r="C656" s="1863"/>
      <c r="D656" s="1863"/>
    </row>
    <row r="657" spans="1:4" x14ac:dyDescent="0.15">
      <c r="A657" s="1863"/>
      <c r="B657" s="1985"/>
      <c r="C657" s="1863"/>
      <c r="D657" s="1863"/>
    </row>
    <row r="658" spans="1:4" x14ac:dyDescent="0.15">
      <c r="A658" s="1863"/>
      <c r="B658" s="1985"/>
      <c r="C658" s="1863"/>
      <c r="D658" s="1863"/>
    </row>
    <row r="659" spans="1:4" x14ac:dyDescent="0.15">
      <c r="A659" s="1863"/>
      <c r="B659" s="1985"/>
      <c r="C659" s="1863"/>
      <c r="D659" s="1863"/>
    </row>
    <row r="660" spans="1:4" x14ac:dyDescent="0.15">
      <c r="A660" s="1863"/>
      <c r="B660" s="1985"/>
      <c r="C660" s="1863"/>
      <c r="D660" s="1863"/>
    </row>
    <row r="661" spans="1:4" x14ac:dyDescent="0.15">
      <c r="A661" s="1863"/>
      <c r="B661" s="1985"/>
      <c r="C661" s="1863"/>
      <c r="D661" s="1863"/>
    </row>
    <row r="662" spans="1:4" x14ac:dyDescent="0.15">
      <c r="A662" s="1863"/>
      <c r="B662" s="1985"/>
      <c r="C662" s="1863"/>
      <c r="D662" s="1863"/>
    </row>
    <row r="663" spans="1:4" x14ac:dyDescent="0.15">
      <c r="A663" s="1863"/>
      <c r="B663" s="1985"/>
      <c r="C663" s="1863"/>
      <c r="D663" s="1863"/>
    </row>
    <row r="664" spans="1:4" x14ac:dyDescent="0.15">
      <c r="A664" s="1863"/>
      <c r="B664" s="1985"/>
      <c r="C664" s="1863"/>
      <c r="D664" s="1863"/>
    </row>
    <row r="665" spans="1:4" x14ac:dyDescent="0.15">
      <c r="A665" s="1863"/>
      <c r="B665" s="1985"/>
      <c r="C665" s="1863"/>
      <c r="D665" s="1863"/>
    </row>
    <row r="666" spans="1:4" x14ac:dyDescent="0.15">
      <c r="A666" s="1863"/>
      <c r="B666" s="1985"/>
      <c r="C666" s="1863"/>
      <c r="D666" s="1863"/>
    </row>
    <row r="667" spans="1:4" x14ac:dyDescent="0.15">
      <c r="A667" s="1863"/>
      <c r="B667" s="1985"/>
      <c r="C667" s="1863"/>
      <c r="D667" s="1863"/>
    </row>
    <row r="668" spans="1:4" x14ac:dyDescent="0.15">
      <c r="A668" s="1863"/>
      <c r="B668" s="1985"/>
      <c r="C668" s="1863"/>
      <c r="D668" s="1863"/>
    </row>
    <row r="669" spans="1:4" x14ac:dyDescent="0.15">
      <c r="A669" s="1863"/>
      <c r="B669" s="1985"/>
      <c r="C669" s="1863"/>
      <c r="D669" s="1863"/>
    </row>
    <row r="670" spans="1:4" x14ac:dyDescent="0.15">
      <c r="A670" s="1863"/>
      <c r="B670" s="1985"/>
      <c r="C670" s="1863"/>
      <c r="D670" s="1863"/>
    </row>
    <row r="671" spans="1:4" x14ac:dyDescent="0.15">
      <c r="A671" s="1863"/>
      <c r="B671" s="1985"/>
      <c r="C671" s="1863"/>
      <c r="D671" s="1863"/>
    </row>
    <row r="672" spans="1:4" x14ac:dyDescent="0.15">
      <c r="A672" s="1863"/>
      <c r="B672" s="1985"/>
      <c r="C672" s="1863"/>
      <c r="D672" s="1863"/>
    </row>
    <row r="673" spans="1:4" x14ac:dyDescent="0.15">
      <c r="A673" s="1863"/>
      <c r="B673" s="1985"/>
      <c r="C673" s="1863"/>
      <c r="D673" s="1863"/>
    </row>
    <row r="674" spans="1:4" x14ac:dyDescent="0.15">
      <c r="A674" s="1863"/>
      <c r="B674" s="1985"/>
      <c r="C674" s="1863"/>
      <c r="D674" s="1863"/>
    </row>
    <row r="675" spans="1:4" x14ac:dyDescent="0.15">
      <c r="A675" s="1863"/>
      <c r="B675" s="1985"/>
      <c r="C675" s="1863"/>
      <c r="D675" s="1863"/>
    </row>
    <row r="676" spans="1:4" x14ac:dyDescent="0.15">
      <c r="A676" s="1863"/>
      <c r="B676" s="1985"/>
      <c r="C676" s="1863"/>
      <c r="D676" s="1863"/>
    </row>
    <row r="677" spans="1:4" x14ac:dyDescent="0.15">
      <c r="A677" s="1863"/>
      <c r="B677" s="1985"/>
      <c r="C677" s="1863"/>
      <c r="D677" s="1863"/>
    </row>
    <row r="678" spans="1:4" x14ac:dyDescent="0.15">
      <c r="A678" s="1863"/>
      <c r="B678" s="1985"/>
      <c r="C678" s="1863"/>
      <c r="D678" s="1863"/>
    </row>
    <row r="679" spans="1:4" x14ac:dyDescent="0.15">
      <c r="A679" s="1863"/>
      <c r="B679" s="1985"/>
      <c r="C679" s="1863"/>
      <c r="D679" s="1863"/>
    </row>
    <row r="680" spans="1:4" x14ac:dyDescent="0.15">
      <c r="A680" s="1863"/>
      <c r="B680" s="1985"/>
      <c r="C680" s="1863"/>
      <c r="D680" s="1863"/>
    </row>
    <row r="681" spans="1:4" x14ac:dyDescent="0.15">
      <c r="A681" s="1863"/>
      <c r="B681" s="1985"/>
      <c r="C681" s="1863"/>
      <c r="D681" s="1863"/>
    </row>
    <row r="682" spans="1:4" x14ac:dyDescent="0.15">
      <c r="A682" s="1863"/>
      <c r="B682" s="1985"/>
      <c r="C682" s="1863"/>
      <c r="D682" s="1863"/>
    </row>
    <row r="683" spans="1:4" x14ac:dyDescent="0.15">
      <c r="A683" s="1863"/>
      <c r="B683" s="1985"/>
      <c r="C683" s="1863"/>
      <c r="D683" s="1863"/>
    </row>
    <row r="684" spans="1:4" x14ac:dyDescent="0.15">
      <c r="A684" s="1863"/>
      <c r="B684" s="1985"/>
      <c r="C684" s="1863"/>
      <c r="D684" s="1863"/>
    </row>
    <row r="685" spans="1:4" x14ac:dyDescent="0.15">
      <c r="A685" s="1863"/>
      <c r="B685" s="1985"/>
      <c r="C685" s="1863"/>
      <c r="D685" s="1863"/>
    </row>
    <row r="686" spans="1:4" x14ac:dyDescent="0.15">
      <c r="A686" s="1863"/>
      <c r="B686" s="1985"/>
      <c r="C686" s="1863"/>
      <c r="D686" s="1863"/>
    </row>
    <row r="687" spans="1:4" x14ac:dyDescent="0.15">
      <c r="A687" s="1863"/>
      <c r="B687" s="1985"/>
      <c r="C687" s="1863"/>
      <c r="D687" s="1863"/>
    </row>
    <row r="688" spans="1:4" x14ac:dyDescent="0.15">
      <c r="A688" s="1863"/>
      <c r="B688" s="1985"/>
      <c r="C688" s="1863"/>
      <c r="D688" s="1863"/>
    </row>
    <row r="689" spans="1:4" x14ac:dyDescent="0.15">
      <c r="A689" s="1863"/>
      <c r="B689" s="1985"/>
      <c r="C689" s="1863"/>
      <c r="D689" s="1863"/>
    </row>
    <row r="690" spans="1:4" x14ac:dyDescent="0.15">
      <c r="A690" s="1863"/>
      <c r="B690" s="1985"/>
      <c r="C690" s="1863"/>
      <c r="D690" s="1863"/>
    </row>
    <row r="691" spans="1:4" x14ac:dyDescent="0.15">
      <c r="A691" s="1863"/>
      <c r="B691" s="1985"/>
      <c r="C691" s="1863"/>
      <c r="D691" s="1863"/>
    </row>
    <row r="692" spans="1:4" x14ac:dyDescent="0.15">
      <c r="A692" s="1863"/>
      <c r="B692" s="1985"/>
      <c r="C692" s="1863"/>
      <c r="D692" s="1863"/>
    </row>
    <row r="693" spans="1:4" x14ac:dyDescent="0.15">
      <c r="A693" s="1863"/>
      <c r="B693" s="1985"/>
      <c r="C693" s="1863"/>
      <c r="D693" s="1863"/>
    </row>
    <row r="694" spans="1:4" x14ac:dyDescent="0.15">
      <c r="A694" s="1863"/>
      <c r="B694" s="1985"/>
      <c r="C694" s="1863"/>
      <c r="D694" s="1863"/>
    </row>
    <row r="695" spans="1:4" x14ac:dyDescent="0.15">
      <c r="A695" s="1863"/>
      <c r="B695" s="1985"/>
      <c r="C695" s="1863"/>
      <c r="D695" s="1863"/>
    </row>
    <row r="696" spans="1:4" x14ac:dyDescent="0.15">
      <c r="A696" s="1863"/>
      <c r="B696" s="1985"/>
      <c r="C696" s="1863"/>
      <c r="D696" s="1863"/>
    </row>
    <row r="697" spans="1:4" x14ac:dyDescent="0.15">
      <c r="A697" s="1863"/>
      <c r="B697" s="1985"/>
      <c r="C697" s="1863"/>
      <c r="D697" s="1863"/>
    </row>
    <row r="698" spans="1:4" x14ac:dyDescent="0.15">
      <c r="A698" s="1863"/>
      <c r="B698" s="1985"/>
      <c r="C698" s="1863"/>
      <c r="D698" s="1863"/>
    </row>
    <row r="699" spans="1:4" x14ac:dyDescent="0.15">
      <c r="A699" s="1863"/>
      <c r="B699" s="1985"/>
      <c r="C699" s="1863"/>
      <c r="D699" s="1863"/>
    </row>
    <row r="700" spans="1:4" x14ac:dyDescent="0.15">
      <c r="A700" s="1863"/>
      <c r="B700" s="1985"/>
      <c r="C700" s="1863"/>
      <c r="D700" s="1863"/>
    </row>
    <row r="701" spans="1:4" x14ac:dyDescent="0.15">
      <c r="A701" s="1863"/>
      <c r="B701" s="1985"/>
      <c r="C701" s="1863"/>
      <c r="D701" s="1863"/>
    </row>
    <row r="702" spans="1:4" x14ac:dyDescent="0.15">
      <c r="A702" s="1863"/>
      <c r="B702" s="1985"/>
      <c r="C702" s="1863"/>
      <c r="D702" s="1863"/>
    </row>
    <row r="703" spans="1:4" x14ac:dyDescent="0.15">
      <c r="A703" s="1863"/>
      <c r="B703" s="1985"/>
      <c r="C703" s="1863"/>
      <c r="D703" s="1863"/>
    </row>
    <row r="704" spans="1:4" x14ac:dyDescent="0.15">
      <c r="A704" s="1863"/>
      <c r="B704" s="1985"/>
      <c r="C704" s="1863"/>
      <c r="D704" s="1863"/>
    </row>
    <row r="705" spans="1:4" x14ac:dyDescent="0.15">
      <c r="A705" s="1863"/>
      <c r="B705" s="1985"/>
      <c r="C705" s="1863"/>
      <c r="D705" s="1863"/>
    </row>
    <row r="706" spans="1:4" x14ac:dyDescent="0.15">
      <c r="A706" s="1863"/>
      <c r="B706" s="1985"/>
      <c r="C706" s="1863"/>
      <c r="D706" s="1863"/>
    </row>
    <row r="707" spans="1:4" x14ac:dyDescent="0.15">
      <c r="A707" s="1863"/>
      <c r="B707" s="1985"/>
      <c r="C707" s="1863"/>
      <c r="D707" s="1863"/>
    </row>
    <row r="708" spans="1:4" x14ac:dyDescent="0.15">
      <c r="A708" s="1863"/>
      <c r="B708" s="1985"/>
      <c r="C708" s="1863"/>
      <c r="D708" s="1863"/>
    </row>
    <row r="709" spans="1:4" x14ac:dyDescent="0.15">
      <c r="A709" s="1863"/>
      <c r="B709" s="1985"/>
      <c r="C709" s="1863"/>
      <c r="D709" s="1863"/>
    </row>
    <row r="710" spans="1:4" x14ac:dyDescent="0.15">
      <c r="A710" s="1863"/>
      <c r="B710" s="1985"/>
      <c r="C710" s="1863"/>
      <c r="D710" s="1863"/>
    </row>
    <row r="711" spans="1:4" x14ac:dyDescent="0.15">
      <c r="A711" s="1863"/>
      <c r="B711" s="1985"/>
      <c r="C711" s="1863"/>
      <c r="D711" s="1863"/>
    </row>
    <row r="712" spans="1:4" x14ac:dyDescent="0.15">
      <c r="A712" s="1863"/>
      <c r="B712" s="1985"/>
      <c r="C712" s="1863"/>
      <c r="D712" s="1863"/>
    </row>
    <row r="713" spans="1:4" x14ac:dyDescent="0.15">
      <c r="A713" s="1863"/>
      <c r="B713" s="1985"/>
      <c r="C713" s="1863"/>
      <c r="D713" s="1863"/>
    </row>
    <row r="714" spans="1:4" x14ac:dyDescent="0.15">
      <c r="A714" s="1863"/>
      <c r="B714" s="1985"/>
      <c r="C714" s="1863"/>
      <c r="D714" s="1863"/>
    </row>
    <row r="715" spans="1:4" x14ac:dyDescent="0.15">
      <c r="A715" s="1863"/>
      <c r="B715" s="1985"/>
      <c r="C715" s="1863"/>
      <c r="D715" s="1863"/>
    </row>
    <row r="716" spans="1:4" x14ac:dyDescent="0.15">
      <c r="A716" s="1863"/>
      <c r="B716" s="1985"/>
      <c r="C716" s="1863"/>
      <c r="D716" s="1863"/>
    </row>
    <row r="717" spans="1:4" x14ac:dyDescent="0.15">
      <c r="A717" s="1863"/>
      <c r="B717" s="1985"/>
      <c r="C717" s="1863"/>
      <c r="D717" s="1863"/>
    </row>
    <row r="718" spans="1:4" x14ac:dyDescent="0.15">
      <c r="A718" s="1863"/>
      <c r="B718" s="1985"/>
      <c r="C718" s="1863"/>
      <c r="D718" s="1863"/>
    </row>
    <row r="719" spans="1:4" x14ac:dyDescent="0.15">
      <c r="A719" s="1863"/>
      <c r="B719" s="1985"/>
      <c r="C719" s="1863"/>
      <c r="D719" s="1863"/>
    </row>
    <row r="720" spans="1:4" x14ac:dyDescent="0.15">
      <c r="A720" s="1863"/>
      <c r="B720" s="1985"/>
      <c r="C720" s="1863"/>
      <c r="D720" s="1863"/>
    </row>
    <row r="721" spans="1:4" x14ac:dyDescent="0.15">
      <c r="A721" s="1863"/>
      <c r="B721" s="1985"/>
      <c r="C721" s="1863"/>
      <c r="D721" s="1863"/>
    </row>
    <row r="722" spans="1:4" x14ac:dyDescent="0.15">
      <c r="A722" s="1863"/>
      <c r="B722" s="1985"/>
      <c r="C722" s="1863"/>
      <c r="D722" s="1863"/>
    </row>
    <row r="723" spans="1:4" x14ac:dyDescent="0.15">
      <c r="A723" s="1863"/>
      <c r="B723" s="1985"/>
      <c r="C723" s="1863"/>
      <c r="D723" s="1863"/>
    </row>
    <row r="724" spans="1:4" x14ac:dyDescent="0.15">
      <c r="A724" s="1863"/>
      <c r="B724" s="1985"/>
      <c r="C724" s="1863"/>
      <c r="D724" s="1863"/>
    </row>
    <row r="725" spans="1:4" x14ac:dyDescent="0.15">
      <c r="A725" s="1863"/>
      <c r="B725" s="1985"/>
      <c r="C725" s="1863"/>
      <c r="D725" s="1863"/>
    </row>
    <row r="726" spans="1:4" x14ac:dyDescent="0.15">
      <c r="A726" s="1863"/>
      <c r="B726" s="1985"/>
      <c r="C726" s="1863"/>
      <c r="D726" s="1863"/>
    </row>
    <row r="727" spans="1:4" x14ac:dyDescent="0.15">
      <c r="A727" s="1863"/>
      <c r="B727" s="1985"/>
      <c r="C727" s="1863"/>
      <c r="D727" s="1863"/>
    </row>
    <row r="728" spans="1:4" x14ac:dyDescent="0.15">
      <c r="A728" s="1863"/>
      <c r="B728" s="1985"/>
      <c r="C728" s="1863"/>
      <c r="D728" s="1863"/>
    </row>
    <row r="729" spans="1:4" x14ac:dyDescent="0.15">
      <c r="A729" s="1863"/>
      <c r="B729" s="1985"/>
      <c r="C729" s="1863"/>
      <c r="D729" s="1863"/>
    </row>
    <row r="730" spans="1:4" x14ac:dyDescent="0.15">
      <c r="A730" s="1863"/>
      <c r="B730" s="1985"/>
      <c r="C730" s="1863"/>
      <c r="D730" s="1863"/>
    </row>
    <row r="731" spans="1:4" x14ac:dyDescent="0.15">
      <c r="A731" s="1863"/>
      <c r="B731" s="1985"/>
      <c r="C731" s="1863"/>
      <c r="D731" s="1863"/>
    </row>
    <row r="732" spans="1:4" x14ac:dyDescent="0.15">
      <c r="A732" s="1863"/>
      <c r="B732" s="1985"/>
      <c r="C732" s="1863"/>
      <c r="D732" s="1863"/>
    </row>
    <row r="733" spans="1:4" x14ac:dyDescent="0.15">
      <c r="A733" s="1863"/>
      <c r="B733" s="1985"/>
      <c r="C733" s="1863"/>
      <c r="D733" s="1863"/>
    </row>
    <row r="734" spans="1:4" x14ac:dyDescent="0.15">
      <c r="A734" s="1863"/>
      <c r="B734" s="1985"/>
      <c r="C734" s="1863"/>
      <c r="D734" s="1863"/>
    </row>
    <row r="735" spans="1:4" x14ac:dyDescent="0.15">
      <c r="A735" s="1863"/>
      <c r="B735" s="1985"/>
      <c r="C735" s="1863"/>
      <c r="D735" s="1863"/>
    </row>
    <row r="736" spans="1:4" x14ac:dyDescent="0.15">
      <c r="A736" s="1863"/>
      <c r="B736" s="1985"/>
      <c r="C736" s="1863"/>
      <c r="D736" s="1863"/>
    </row>
    <row r="737" spans="1:4" x14ac:dyDescent="0.15">
      <c r="A737" s="1863"/>
      <c r="B737" s="1985"/>
      <c r="C737" s="1863"/>
      <c r="D737" s="1863"/>
    </row>
    <row r="738" spans="1:4" x14ac:dyDescent="0.15">
      <c r="A738" s="1863"/>
      <c r="B738" s="1985"/>
      <c r="C738" s="1863"/>
      <c r="D738" s="1863"/>
    </row>
    <row r="739" spans="1:4" x14ac:dyDescent="0.15">
      <c r="A739" s="1863"/>
      <c r="B739" s="1985"/>
      <c r="C739" s="1863"/>
      <c r="D739" s="1863"/>
    </row>
    <row r="740" spans="1:4" x14ac:dyDescent="0.15">
      <c r="A740" s="1863"/>
      <c r="B740" s="1985"/>
      <c r="C740" s="1863"/>
      <c r="D740" s="1863"/>
    </row>
    <row r="741" spans="1:4" x14ac:dyDescent="0.15">
      <c r="A741" s="1863"/>
      <c r="B741" s="1985"/>
      <c r="C741" s="1863"/>
      <c r="D741" s="1863"/>
    </row>
    <row r="742" spans="1:4" x14ac:dyDescent="0.15">
      <c r="A742" s="1863"/>
      <c r="B742" s="1985"/>
      <c r="C742" s="1863"/>
      <c r="D742" s="1863"/>
    </row>
    <row r="743" spans="1:4" x14ac:dyDescent="0.15">
      <c r="A743" s="1863"/>
      <c r="B743" s="1985"/>
      <c r="C743" s="1863"/>
      <c r="D743" s="1863"/>
    </row>
    <row r="744" spans="1:4" x14ac:dyDescent="0.15">
      <c r="A744" s="1863"/>
      <c r="B744" s="1985"/>
      <c r="C744" s="1863"/>
      <c r="D744" s="1863"/>
    </row>
    <row r="745" spans="1:4" x14ac:dyDescent="0.15">
      <c r="A745" s="1863"/>
      <c r="B745" s="1985"/>
      <c r="C745" s="1863"/>
      <c r="D745" s="1863"/>
    </row>
    <row r="746" spans="1:4" x14ac:dyDescent="0.15">
      <c r="A746" s="1863"/>
      <c r="B746" s="1985"/>
      <c r="C746" s="1863"/>
      <c r="D746" s="1863"/>
    </row>
    <row r="747" spans="1:4" x14ac:dyDescent="0.15">
      <c r="A747" s="1863"/>
      <c r="B747" s="1985"/>
      <c r="C747" s="1863"/>
      <c r="D747" s="1863"/>
    </row>
    <row r="748" spans="1:4" x14ac:dyDescent="0.15">
      <c r="A748" s="1863"/>
      <c r="B748" s="1985"/>
      <c r="C748" s="1863"/>
      <c r="D748" s="1863"/>
    </row>
    <row r="749" spans="1:4" x14ac:dyDescent="0.15">
      <c r="A749" s="1863"/>
      <c r="B749" s="1985"/>
      <c r="C749" s="1863"/>
      <c r="D749" s="1863"/>
    </row>
    <row r="750" spans="1:4" x14ac:dyDescent="0.15">
      <c r="A750" s="1863"/>
      <c r="B750" s="1985"/>
      <c r="C750" s="1863"/>
      <c r="D750" s="1863"/>
    </row>
    <row r="751" spans="1:4" x14ac:dyDescent="0.15">
      <c r="A751" s="1863"/>
      <c r="B751" s="1985"/>
      <c r="C751" s="1863"/>
      <c r="D751" s="1863"/>
    </row>
    <row r="752" spans="1:4" x14ac:dyDescent="0.15">
      <c r="A752" s="1863"/>
      <c r="B752" s="1985"/>
      <c r="C752" s="1863"/>
      <c r="D752" s="1863"/>
    </row>
    <row r="753" spans="1:4" x14ac:dyDescent="0.15">
      <c r="A753" s="1863"/>
      <c r="B753" s="1985"/>
      <c r="C753" s="1863"/>
      <c r="D753" s="1863"/>
    </row>
    <row r="754" spans="1:4" x14ac:dyDescent="0.15">
      <c r="A754" s="1863"/>
      <c r="B754" s="1985"/>
      <c r="C754" s="1863"/>
      <c r="D754" s="1863"/>
    </row>
    <row r="755" spans="1:4" x14ac:dyDescent="0.15">
      <c r="A755" s="1863"/>
      <c r="B755" s="1985"/>
      <c r="C755" s="1863"/>
      <c r="D755" s="1863"/>
    </row>
    <row r="756" spans="1:4" x14ac:dyDescent="0.15">
      <c r="A756" s="1863"/>
      <c r="B756" s="1985"/>
      <c r="C756" s="1863"/>
      <c r="D756" s="1863"/>
    </row>
    <row r="757" spans="1:4" x14ac:dyDescent="0.15">
      <c r="A757" s="1863"/>
      <c r="B757" s="1985"/>
      <c r="C757" s="1863"/>
      <c r="D757" s="1863"/>
    </row>
    <row r="758" spans="1:4" x14ac:dyDescent="0.15">
      <c r="A758" s="1863"/>
      <c r="B758" s="1985"/>
      <c r="C758" s="1863"/>
      <c r="D758" s="1863"/>
    </row>
    <row r="759" spans="1:4" x14ac:dyDescent="0.15">
      <c r="A759" s="1863"/>
      <c r="B759" s="1985"/>
      <c r="C759" s="1863"/>
      <c r="D759" s="1863"/>
    </row>
    <row r="760" spans="1:4" x14ac:dyDescent="0.15">
      <c r="A760" s="1863"/>
      <c r="B760" s="1985"/>
      <c r="C760" s="1863"/>
      <c r="D760" s="1863"/>
    </row>
    <row r="761" spans="1:4" x14ac:dyDescent="0.15">
      <c r="A761" s="1863"/>
      <c r="B761" s="1985"/>
      <c r="C761" s="1863"/>
      <c r="D761" s="1863"/>
    </row>
    <row r="762" spans="1:4" x14ac:dyDescent="0.15">
      <c r="A762" s="1863"/>
      <c r="B762" s="1985"/>
      <c r="C762" s="1863"/>
      <c r="D762" s="1863"/>
    </row>
    <row r="763" spans="1:4" x14ac:dyDescent="0.15">
      <c r="A763" s="1863"/>
      <c r="B763" s="1985"/>
      <c r="C763" s="1863"/>
      <c r="D763" s="1863"/>
    </row>
    <row r="764" spans="1:4" x14ac:dyDescent="0.15">
      <c r="A764" s="1863"/>
      <c r="B764" s="1985"/>
      <c r="C764" s="1863"/>
      <c r="D764" s="1863"/>
    </row>
    <row r="765" spans="1:4" x14ac:dyDescent="0.15">
      <c r="A765" s="1863"/>
      <c r="B765" s="1985"/>
      <c r="C765" s="1863"/>
      <c r="D765" s="1863"/>
    </row>
    <row r="766" spans="1:4" x14ac:dyDescent="0.15">
      <c r="A766" s="1863"/>
      <c r="B766" s="1985"/>
      <c r="C766" s="1863"/>
      <c r="D766" s="1863"/>
    </row>
    <row r="767" spans="1:4" x14ac:dyDescent="0.15">
      <c r="A767" s="1863"/>
      <c r="B767" s="1985"/>
      <c r="C767" s="1863"/>
      <c r="D767" s="1863"/>
    </row>
    <row r="768" spans="1:4" x14ac:dyDescent="0.15">
      <c r="A768" s="1863"/>
      <c r="B768" s="1985"/>
      <c r="C768" s="1863"/>
      <c r="D768" s="1863"/>
    </row>
    <row r="769" spans="1:4" x14ac:dyDescent="0.15">
      <c r="A769" s="1863"/>
      <c r="B769" s="1985"/>
      <c r="C769" s="1863"/>
      <c r="D769" s="1863"/>
    </row>
    <row r="770" spans="1:4" x14ac:dyDescent="0.15">
      <c r="A770" s="1863"/>
      <c r="B770" s="1985"/>
      <c r="C770" s="1863"/>
      <c r="D770" s="1863"/>
    </row>
    <row r="771" spans="1:4" x14ac:dyDescent="0.15">
      <c r="A771" s="1863"/>
      <c r="B771" s="1985"/>
      <c r="C771" s="1863"/>
      <c r="D771" s="1863"/>
    </row>
    <row r="772" spans="1:4" x14ac:dyDescent="0.15">
      <c r="A772" s="1863"/>
      <c r="B772" s="1985"/>
      <c r="C772" s="1863"/>
      <c r="D772" s="1863"/>
    </row>
    <row r="773" spans="1:4" x14ac:dyDescent="0.15">
      <c r="A773" s="1863"/>
      <c r="B773" s="1985"/>
      <c r="C773" s="1863"/>
      <c r="D773" s="1863"/>
    </row>
    <row r="774" spans="1:4" x14ac:dyDescent="0.15">
      <c r="A774" s="1863"/>
      <c r="B774" s="1985"/>
      <c r="C774" s="1863"/>
      <c r="D774" s="1863"/>
    </row>
    <row r="775" spans="1:4" x14ac:dyDescent="0.15">
      <c r="A775" s="1863"/>
      <c r="B775" s="1985"/>
      <c r="C775" s="1863"/>
      <c r="D775" s="1863"/>
    </row>
    <row r="776" spans="1:4" x14ac:dyDescent="0.15">
      <c r="A776" s="1863"/>
      <c r="B776" s="1985"/>
      <c r="C776" s="1863"/>
      <c r="D776" s="1863"/>
    </row>
    <row r="777" spans="1:4" x14ac:dyDescent="0.15">
      <c r="A777" s="1863"/>
      <c r="B777" s="1985"/>
      <c r="C777" s="1863"/>
      <c r="D777" s="1863"/>
    </row>
    <row r="778" spans="1:4" x14ac:dyDescent="0.15">
      <c r="A778" s="1863"/>
      <c r="B778" s="1985"/>
      <c r="C778" s="1863"/>
      <c r="D778" s="1863"/>
    </row>
    <row r="779" spans="1:4" x14ac:dyDescent="0.15">
      <c r="A779" s="1863"/>
      <c r="B779" s="1985"/>
      <c r="C779" s="1863"/>
      <c r="D779" s="1863"/>
    </row>
    <row r="780" spans="1:4" x14ac:dyDescent="0.15">
      <c r="A780" s="1863"/>
      <c r="B780" s="1985"/>
      <c r="C780" s="1863"/>
      <c r="D780" s="1863"/>
    </row>
    <row r="781" spans="1:4" x14ac:dyDescent="0.15">
      <c r="A781" s="1863"/>
      <c r="B781" s="1985"/>
      <c r="C781" s="1863"/>
      <c r="D781" s="1863"/>
    </row>
    <row r="782" spans="1:4" x14ac:dyDescent="0.15">
      <c r="A782" s="1863"/>
      <c r="B782" s="1985"/>
      <c r="C782" s="1863"/>
      <c r="D782" s="1863"/>
    </row>
    <row r="783" spans="1:4" x14ac:dyDescent="0.15">
      <c r="A783" s="1863"/>
      <c r="B783" s="1985"/>
      <c r="C783" s="1863"/>
      <c r="D783" s="1863"/>
    </row>
    <row r="784" spans="1:4" x14ac:dyDescent="0.15">
      <c r="A784" s="1863"/>
      <c r="B784" s="1985"/>
      <c r="C784" s="1863"/>
      <c r="D784" s="1863"/>
    </row>
    <row r="785" spans="1:4" x14ac:dyDescent="0.15">
      <c r="A785" s="1863"/>
      <c r="B785" s="1985"/>
      <c r="C785" s="1863"/>
      <c r="D785" s="1863"/>
    </row>
    <row r="786" spans="1:4" x14ac:dyDescent="0.15">
      <c r="A786" s="1863"/>
      <c r="B786" s="1985"/>
      <c r="C786" s="1863"/>
      <c r="D786" s="1863"/>
    </row>
    <row r="787" spans="1:4" x14ac:dyDescent="0.15">
      <c r="A787" s="1863"/>
      <c r="B787" s="1985"/>
      <c r="C787" s="1863"/>
      <c r="D787" s="1863"/>
    </row>
    <row r="788" spans="1:4" x14ac:dyDescent="0.15">
      <c r="A788" s="1863"/>
      <c r="B788" s="1985"/>
      <c r="C788" s="1863"/>
      <c r="D788" s="1863"/>
    </row>
    <row r="789" spans="1:4" x14ac:dyDescent="0.15">
      <c r="A789" s="1863"/>
      <c r="B789" s="1985"/>
      <c r="C789" s="1863"/>
      <c r="D789" s="1863"/>
    </row>
    <row r="790" spans="1:4" x14ac:dyDescent="0.15">
      <c r="A790" s="1863"/>
      <c r="B790" s="1985"/>
      <c r="C790" s="1863"/>
      <c r="D790" s="1863"/>
    </row>
    <row r="791" spans="1:4" x14ac:dyDescent="0.15">
      <c r="A791" s="1863"/>
      <c r="B791" s="1985"/>
      <c r="C791" s="1863"/>
      <c r="D791" s="1863"/>
    </row>
    <row r="792" spans="1:4" x14ac:dyDescent="0.15">
      <c r="A792" s="1863"/>
      <c r="B792" s="1985"/>
      <c r="C792" s="1863"/>
      <c r="D792" s="1863"/>
    </row>
    <row r="793" spans="1:4" x14ac:dyDescent="0.15">
      <c r="A793" s="1863"/>
      <c r="B793" s="1985"/>
      <c r="C793" s="1863"/>
      <c r="D793" s="1863"/>
    </row>
    <row r="794" spans="1:4" x14ac:dyDescent="0.15">
      <c r="A794" s="1863"/>
      <c r="B794" s="1985"/>
      <c r="C794" s="1863"/>
      <c r="D794" s="1863"/>
    </row>
    <row r="795" spans="1:4" x14ac:dyDescent="0.15">
      <c r="A795" s="1863"/>
      <c r="B795" s="1985"/>
      <c r="C795" s="1863"/>
      <c r="D795" s="1863"/>
    </row>
    <row r="796" spans="1:4" x14ac:dyDescent="0.15">
      <c r="A796" s="1863"/>
      <c r="B796" s="1985"/>
      <c r="C796" s="1863"/>
      <c r="D796" s="1863"/>
    </row>
    <row r="797" spans="1:4" x14ac:dyDescent="0.15">
      <c r="A797" s="1863"/>
      <c r="B797" s="1985"/>
      <c r="C797" s="1863"/>
      <c r="D797" s="1863"/>
    </row>
    <row r="798" spans="1:4" x14ac:dyDescent="0.15">
      <c r="A798" s="1863"/>
      <c r="B798" s="1985"/>
      <c r="C798" s="1863"/>
      <c r="D798" s="1863"/>
    </row>
    <row r="799" spans="1:4" x14ac:dyDescent="0.15">
      <c r="A799" s="1863"/>
      <c r="B799" s="1985"/>
      <c r="C799" s="1863"/>
      <c r="D799" s="1863"/>
    </row>
    <row r="800" spans="1:4" x14ac:dyDescent="0.15">
      <c r="A800" s="1863"/>
      <c r="B800" s="1985"/>
      <c r="C800" s="1863"/>
      <c r="D800" s="1863"/>
    </row>
    <row r="801" spans="1:4" x14ac:dyDescent="0.15">
      <c r="A801" s="1863"/>
      <c r="B801" s="1985"/>
      <c r="C801" s="1863"/>
      <c r="D801" s="1863"/>
    </row>
    <row r="802" spans="1:4" x14ac:dyDescent="0.15">
      <c r="A802" s="1863"/>
      <c r="B802" s="1985"/>
      <c r="C802" s="1863"/>
      <c r="D802" s="1863"/>
    </row>
    <row r="803" spans="1:4" x14ac:dyDescent="0.15">
      <c r="A803" s="1863"/>
      <c r="B803" s="1985"/>
      <c r="C803" s="1863"/>
      <c r="D803" s="1863"/>
    </row>
    <row r="804" spans="1:4" x14ac:dyDescent="0.15">
      <c r="A804" s="1863"/>
      <c r="B804" s="1985"/>
      <c r="C804" s="1863"/>
      <c r="D804" s="1863"/>
    </row>
    <row r="805" spans="1:4" x14ac:dyDescent="0.15">
      <c r="A805" s="1863"/>
      <c r="B805" s="1985"/>
      <c r="C805" s="1863"/>
      <c r="D805" s="1863"/>
    </row>
    <row r="806" spans="1:4" x14ac:dyDescent="0.15">
      <c r="A806" s="1863"/>
      <c r="B806" s="1985"/>
      <c r="C806" s="1863"/>
      <c r="D806" s="1863"/>
    </row>
    <row r="807" spans="1:4" x14ac:dyDescent="0.15">
      <c r="A807" s="1863"/>
      <c r="B807" s="1985"/>
      <c r="C807" s="1863"/>
      <c r="D807" s="1863"/>
    </row>
    <row r="808" spans="1:4" x14ac:dyDescent="0.15">
      <c r="A808" s="1863"/>
      <c r="B808" s="1985"/>
      <c r="C808" s="1863"/>
      <c r="D808" s="1863"/>
    </row>
    <row r="809" spans="1:4" x14ac:dyDescent="0.15">
      <c r="A809" s="1863"/>
      <c r="B809" s="1985"/>
      <c r="C809" s="1863"/>
      <c r="D809" s="1863"/>
    </row>
    <row r="810" spans="1:4" x14ac:dyDescent="0.15">
      <c r="A810" s="1863"/>
      <c r="B810" s="1985"/>
      <c r="C810" s="1863"/>
      <c r="D810" s="1863"/>
    </row>
    <row r="811" spans="1:4" x14ac:dyDescent="0.15">
      <c r="A811" s="1863"/>
      <c r="B811" s="1985"/>
      <c r="C811" s="1863"/>
      <c r="D811" s="1863"/>
    </row>
    <row r="812" spans="1:4" x14ac:dyDescent="0.15">
      <c r="A812" s="1863"/>
      <c r="B812" s="1985"/>
      <c r="C812" s="1863"/>
      <c r="D812" s="1863"/>
    </row>
    <row r="813" spans="1:4" x14ac:dyDescent="0.15">
      <c r="A813" s="1863"/>
      <c r="B813" s="1985"/>
      <c r="C813" s="1863"/>
      <c r="D813" s="1863"/>
    </row>
    <row r="814" spans="1:4" x14ac:dyDescent="0.15">
      <c r="A814" s="1863"/>
      <c r="B814" s="1985"/>
      <c r="C814" s="1863"/>
      <c r="D814" s="1863"/>
    </row>
    <row r="815" spans="1:4" x14ac:dyDescent="0.15">
      <c r="A815" s="1863"/>
      <c r="B815" s="1985"/>
      <c r="C815" s="1863"/>
      <c r="D815" s="1863"/>
    </row>
    <row r="816" spans="1:4" x14ac:dyDescent="0.15">
      <c r="A816" s="1863"/>
      <c r="B816" s="1985"/>
      <c r="C816" s="1863"/>
      <c r="D816" s="1863"/>
    </row>
    <row r="817" spans="1:4" x14ac:dyDescent="0.15">
      <c r="A817" s="1863"/>
      <c r="B817" s="1985"/>
      <c r="C817" s="1863"/>
      <c r="D817" s="1863"/>
    </row>
    <row r="818" spans="1:4" x14ac:dyDescent="0.15">
      <c r="A818" s="1863"/>
      <c r="B818" s="1985"/>
      <c r="C818" s="1863"/>
      <c r="D818" s="1863"/>
    </row>
    <row r="819" spans="1:4" x14ac:dyDescent="0.15">
      <c r="A819" s="1863"/>
      <c r="B819" s="1985"/>
      <c r="C819" s="1863"/>
      <c r="D819" s="1863"/>
    </row>
    <row r="820" spans="1:4" x14ac:dyDescent="0.15">
      <c r="A820" s="1863"/>
      <c r="B820" s="1985"/>
      <c r="C820" s="1863"/>
      <c r="D820" s="1863"/>
    </row>
    <row r="821" spans="1:4" x14ac:dyDescent="0.15">
      <c r="A821" s="1863"/>
      <c r="B821" s="1985"/>
      <c r="C821" s="1863"/>
      <c r="D821" s="1863"/>
    </row>
    <row r="822" spans="1:4" x14ac:dyDescent="0.15">
      <c r="A822" s="1863"/>
      <c r="B822" s="1985"/>
      <c r="C822" s="1863"/>
      <c r="D822" s="1863"/>
    </row>
    <row r="823" spans="1:4" x14ac:dyDescent="0.15">
      <c r="A823" s="1863"/>
      <c r="B823" s="1985"/>
      <c r="C823" s="1863"/>
      <c r="D823" s="1863"/>
    </row>
    <row r="824" spans="1:4" x14ac:dyDescent="0.15">
      <c r="A824" s="1863"/>
      <c r="B824" s="1985"/>
      <c r="C824" s="1863"/>
      <c r="D824" s="1863"/>
    </row>
    <row r="825" spans="1:4" x14ac:dyDescent="0.15">
      <c r="A825" s="1863"/>
      <c r="B825" s="1985"/>
      <c r="C825" s="1863"/>
      <c r="D825" s="1863"/>
    </row>
    <row r="826" spans="1:4" x14ac:dyDescent="0.15">
      <c r="A826" s="1863"/>
      <c r="B826" s="1985"/>
      <c r="C826" s="1863"/>
      <c r="D826" s="1863"/>
    </row>
    <row r="827" spans="1:4" x14ac:dyDescent="0.15">
      <c r="A827" s="1863"/>
      <c r="B827" s="1985"/>
      <c r="C827" s="1863"/>
      <c r="D827" s="1863"/>
    </row>
    <row r="828" spans="1:4" x14ac:dyDescent="0.15">
      <c r="A828" s="1863"/>
      <c r="B828" s="1985"/>
      <c r="C828" s="1863"/>
      <c r="D828" s="1863"/>
    </row>
    <row r="829" spans="1:4" x14ac:dyDescent="0.15">
      <c r="A829" s="1863"/>
      <c r="B829" s="1985"/>
      <c r="C829" s="1863"/>
      <c r="D829" s="1863"/>
    </row>
    <row r="830" spans="1:4" x14ac:dyDescent="0.15">
      <c r="A830" s="1863"/>
      <c r="B830" s="1985"/>
      <c r="C830" s="1863"/>
      <c r="D830" s="1863"/>
    </row>
    <row r="831" spans="1:4" x14ac:dyDescent="0.15">
      <c r="A831" s="1863"/>
      <c r="B831" s="1985"/>
      <c r="C831" s="1863"/>
      <c r="D831" s="1863"/>
    </row>
    <row r="832" spans="1:4" x14ac:dyDescent="0.15">
      <c r="A832" s="1863"/>
      <c r="B832" s="1985"/>
      <c r="C832" s="1863"/>
      <c r="D832" s="1863"/>
    </row>
    <row r="833" spans="1:4" x14ac:dyDescent="0.15">
      <c r="A833" s="1863"/>
      <c r="B833" s="1985"/>
      <c r="C833" s="1863"/>
      <c r="D833" s="1863"/>
    </row>
    <row r="834" spans="1:4" x14ac:dyDescent="0.15">
      <c r="A834" s="1863"/>
      <c r="B834" s="1985"/>
      <c r="C834" s="1863"/>
      <c r="D834" s="1863"/>
    </row>
    <row r="835" spans="1:4" x14ac:dyDescent="0.15">
      <c r="A835" s="1863"/>
      <c r="B835" s="1985"/>
      <c r="C835" s="1863"/>
      <c r="D835" s="1863"/>
    </row>
    <row r="836" spans="1:4" x14ac:dyDescent="0.15">
      <c r="A836" s="1863"/>
      <c r="B836" s="1985"/>
      <c r="C836" s="1863"/>
      <c r="D836" s="1863"/>
    </row>
    <row r="837" spans="1:4" x14ac:dyDescent="0.15">
      <c r="A837" s="1863"/>
      <c r="B837" s="1985"/>
      <c r="C837" s="1863"/>
      <c r="D837" s="1863"/>
    </row>
    <row r="838" spans="1:4" x14ac:dyDescent="0.15">
      <c r="A838" s="1863"/>
      <c r="B838" s="1985"/>
      <c r="C838" s="1863"/>
      <c r="D838" s="1863"/>
    </row>
    <row r="839" spans="1:4" x14ac:dyDescent="0.15">
      <c r="A839" s="1863"/>
      <c r="B839" s="1985"/>
      <c r="C839" s="1863"/>
      <c r="D839" s="1863"/>
    </row>
    <row r="840" spans="1:4" x14ac:dyDescent="0.15">
      <c r="A840" s="1863"/>
      <c r="B840" s="1985"/>
      <c r="C840" s="1863"/>
      <c r="D840" s="1863"/>
    </row>
    <row r="841" spans="1:4" x14ac:dyDescent="0.15">
      <c r="A841" s="1863"/>
      <c r="B841" s="1985"/>
      <c r="C841" s="1863"/>
      <c r="D841" s="1863"/>
    </row>
    <row r="842" spans="1:4" x14ac:dyDescent="0.15">
      <c r="A842" s="1863"/>
      <c r="B842" s="1985"/>
      <c r="C842" s="1863"/>
      <c r="D842" s="1863"/>
    </row>
    <row r="843" spans="1:4" x14ac:dyDescent="0.15">
      <c r="A843" s="1863"/>
      <c r="B843" s="1985"/>
      <c r="C843" s="1863"/>
      <c r="D843" s="1863"/>
    </row>
    <row r="844" spans="1:4" x14ac:dyDescent="0.15">
      <c r="A844" s="1863"/>
      <c r="B844" s="1985"/>
      <c r="C844" s="1863"/>
      <c r="D844" s="1863"/>
    </row>
    <row r="845" spans="1:4" x14ac:dyDescent="0.15">
      <c r="A845" s="1863"/>
      <c r="B845" s="1985"/>
      <c r="C845" s="1863"/>
      <c r="D845" s="1863"/>
    </row>
    <row r="846" spans="1:4" x14ac:dyDescent="0.15">
      <c r="A846" s="1863"/>
      <c r="B846" s="1985"/>
      <c r="C846" s="1863"/>
      <c r="D846" s="1863"/>
    </row>
    <row r="847" spans="1:4" x14ac:dyDescent="0.15">
      <c r="A847" s="1863"/>
      <c r="B847" s="1985"/>
      <c r="C847" s="1863"/>
      <c r="D847" s="1863"/>
    </row>
    <row r="848" spans="1:4" x14ac:dyDescent="0.15">
      <c r="A848" s="1863"/>
      <c r="B848" s="1985"/>
      <c r="C848" s="1863"/>
      <c r="D848" s="1863"/>
    </row>
    <row r="849" spans="1:4" x14ac:dyDescent="0.15">
      <c r="A849" s="1863"/>
      <c r="B849" s="1985"/>
      <c r="C849" s="1863"/>
      <c r="D849" s="1863"/>
    </row>
    <row r="850" spans="1:4" x14ac:dyDescent="0.15">
      <c r="A850" s="1863"/>
      <c r="B850" s="1985"/>
      <c r="C850" s="1863"/>
      <c r="D850" s="1863"/>
    </row>
    <row r="851" spans="1:4" x14ac:dyDescent="0.15">
      <c r="A851" s="1863"/>
      <c r="B851" s="1985"/>
      <c r="C851" s="1863"/>
      <c r="D851" s="1863"/>
    </row>
    <row r="852" spans="1:4" x14ac:dyDescent="0.15">
      <c r="A852" s="1863"/>
      <c r="B852" s="1985"/>
      <c r="C852" s="1863"/>
      <c r="D852" s="1863"/>
    </row>
    <row r="853" spans="1:4" x14ac:dyDescent="0.15">
      <c r="A853" s="1863"/>
      <c r="B853" s="1985"/>
      <c r="C853" s="1863"/>
      <c r="D853" s="1863"/>
    </row>
    <row r="854" spans="1:4" x14ac:dyDescent="0.15">
      <c r="A854" s="1863"/>
      <c r="B854" s="1985"/>
      <c r="C854" s="1863"/>
      <c r="D854" s="1863"/>
    </row>
    <row r="855" spans="1:4" x14ac:dyDescent="0.15">
      <c r="A855" s="1863"/>
      <c r="B855" s="1985"/>
      <c r="C855" s="1863"/>
      <c r="D855" s="1863"/>
    </row>
    <row r="856" spans="1:4" x14ac:dyDescent="0.15">
      <c r="A856" s="1863"/>
      <c r="B856" s="1985"/>
      <c r="C856" s="1863"/>
      <c r="D856" s="1863"/>
    </row>
    <row r="857" spans="1:4" x14ac:dyDescent="0.15">
      <c r="A857" s="1863"/>
      <c r="B857" s="1985"/>
      <c r="C857" s="1863"/>
      <c r="D857" s="1863"/>
    </row>
    <row r="858" spans="1:4" x14ac:dyDescent="0.15">
      <c r="A858" s="1863"/>
      <c r="B858" s="1985"/>
      <c r="C858" s="1863"/>
      <c r="D858" s="1863"/>
    </row>
    <row r="859" spans="1:4" x14ac:dyDescent="0.15">
      <c r="A859" s="1863"/>
      <c r="B859" s="1985"/>
      <c r="C859" s="1863"/>
      <c r="D859" s="1863"/>
    </row>
    <row r="860" spans="1:4" x14ac:dyDescent="0.15">
      <c r="A860" s="1863"/>
      <c r="B860" s="1985"/>
      <c r="C860" s="1863"/>
      <c r="D860" s="1863"/>
    </row>
    <row r="861" spans="1:4" x14ac:dyDescent="0.15">
      <c r="A861" s="1863"/>
      <c r="B861" s="1985"/>
      <c r="C861" s="1863"/>
      <c r="D861" s="1863"/>
    </row>
    <row r="862" spans="1:4" x14ac:dyDescent="0.15">
      <c r="A862" s="1863"/>
      <c r="B862" s="1985"/>
      <c r="C862" s="1863"/>
      <c r="D862" s="1863"/>
    </row>
    <row r="863" spans="1:4" x14ac:dyDescent="0.15">
      <c r="A863" s="1863"/>
      <c r="B863" s="1985"/>
      <c r="C863" s="1863"/>
      <c r="D863" s="1863"/>
    </row>
    <row r="864" spans="1:4" x14ac:dyDescent="0.15">
      <c r="A864" s="1863"/>
      <c r="B864" s="1985"/>
      <c r="C864" s="1863"/>
      <c r="D864" s="1863"/>
    </row>
    <row r="865" spans="1:4" x14ac:dyDescent="0.15">
      <c r="A865" s="1863"/>
      <c r="B865" s="1985"/>
      <c r="C865" s="1863"/>
      <c r="D865" s="1863"/>
    </row>
    <row r="866" spans="1:4" x14ac:dyDescent="0.15">
      <c r="A866" s="1863"/>
      <c r="B866" s="1985"/>
      <c r="C866" s="1863"/>
      <c r="D866" s="1863"/>
    </row>
    <row r="867" spans="1:4" x14ac:dyDescent="0.15">
      <c r="A867" s="1863"/>
      <c r="B867" s="1985"/>
      <c r="C867" s="1863"/>
      <c r="D867" s="1863"/>
    </row>
    <row r="868" spans="1:4" x14ac:dyDescent="0.15">
      <c r="A868" s="1863"/>
      <c r="B868" s="1985"/>
      <c r="C868" s="1863"/>
      <c r="D868" s="1863"/>
    </row>
    <row r="869" spans="1:4" x14ac:dyDescent="0.15">
      <c r="A869" s="1863"/>
      <c r="B869" s="1985"/>
      <c r="C869" s="1863"/>
      <c r="D869" s="1863"/>
    </row>
    <row r="870" spans="1:4" x14ac:dyDescent="0.15">
      <c r="A870" s="1863"/>
      <c r="B870" s="1985"/>
      <c r="C870" s="1863"/>
      <c r="D870" s="1863"/>
    </row>
    <row r="871" spans="1:4" x14ac:dyDescent="0.15">
      <c r="A871" s="1863"/>
      <c r="B871" s="1985"/>
      <c r="C871" s="1863"/>
      <c r="D871" s="1863"/>
    </row>
    <row r="872" spans="1:4" x14ac:dyDescent="0.15">
      <c r="A872" s="1863"/>
      <c r="B872" s="1985"/>
      <c r="C872" s="1863"/>
      <c r="D872" s="1863"/>
    </row>
    <row r="873" spans="1:4" x14ac:dyDescent="0.15">
      <c r="A873" s="1863"/>
      <c r="B873" s="1985"/>
      <c r="C873" s="1863"/>
      <c r="D873" s="1863"/>
    </row>
    <row r="874" spans="1:4" x14ac:dyDescent="0.15">
      <c r="A874" s="1863"/>
      <c r="B874" s="1985"/>
      <c r="C874" s="1863"/>
      <c r="D874" s="1863"/>
    </row>
    <row r="875" spans="1:4" x14ac:dyDescent="0.15">
      <c r="A875" s="1863"/>
      <c r="B875" s="1985"/>
      <c r="C875" s="1863"/>
      <c r="D875" s="1863"/>
    </row>
    <row r="876" spans="1:4" x14ac:dyDescent="0.15">
      <c r="A876" s="1863"/>
      <c r="B876" s="1985"/>
      <c r="C876" s="1863"/>
      <c r="D876" s="1863"/>
    </row>
    <row r="877" spans="1:4" x14ac:dyDescent="0.15">
      <c r="A877" s="1863"/>
      <c r="B877" s="1985"/>
      <c r="C877" s="1863"/>
      <c r="D877" s="1863"/>
    </row>
    <row r="878" spans="1:4" x14ac:dyDescent="0.15">
      <c r="A878" s="1863"/>
      <c r="B878" s="1985"/>
      <c r="C878" s="1863"/>
      <c r="D878" s="1863"/>
    </row>
    <row r="879" spans="1:4" x14ac:dyDescent="0.15">
      <c r="A879" s="1863"/>
      <c r="B879" s="1985"/>
      <c r="C879" s="1863"/>
      <c r="D879" s="1863"/>
    </row>
    <row r="880" spans="1:4" x14ac:dyDescent="0.15">
      <c r="A880" s="1863"/>
      <c r="B880" s="1985"/>
      <c r="C880" s="1863"/>
      <c r="D880" s="1863"/>
    </row>
    <row r="881" spans="1:4" x14ac:dyDescent="0.15">
      <c r="A881" s="1863"/>
      <c r="B881" s="1985"/>
      <c r="C881" s="1863"/>
      <c r="D881" s="1863"/>
    </row>
    <row r="882" spans="1:4" x14ac:dyDescent="0.15">
      <c r="A882" s="1863"/>
      <c r="B882" s="1985"/>
      <c r="C882" s="1863"/>
      <c r="D882" s="1863"/>
    </row>
    <row r="883" spans="1:4" x14ac:dyDescent="0.15">
      <c r="A883" s="1863"/>
      <c r="B883" s="1985"/>
      <c r="C883" s="1863"/>
      <c r="D883" s="1863"/>
    </row>
    <row r="884" spans="1:4" x14ac:dyDescent="0.15">
      <c r="A884" s="1863"/>
      <c r="B884" s="1985"/>
      <c r="C884" s="1863"/>
      <c r="D884" s="1863"/>
    </row>
    <row r="885" spans="1:4" x14ac:dyDescent="0.15">
      <c r="A885" s="1863"/>
      <c r="B885" s="1985"/>
      <c r="C885" s="1863"/>
      <c r="D885" s="1863"/>
    </row>
    <row r="886" spans="1:4" x14ac:dyDescent="0.15">
      <c r="A886" s="1863"/>
      <c r="B886" s="1985"/>
      <c r="C886" s="1863"/>
      <c r="D886" s="1863"/>
    </row>
    <row r="887" spans="1:4" x14ac:dyDescent="0.15">
      <c r="A887" s="1863"/>
      <c r="B887" s="1985"/>
      <c r="C887" s="1863"/>
      <c r="D887" s="1863"/>
    </row>
    <row r="888" spans="1:4" x14ac:dyDescent="0.15">
      <c r="A888" s="1863"/>
      <c r="B888" s="1985"/>
      <c r="C888" s="1863"/>
      <c r="D888" s="1863"/>
    </row>
    <row r="889" spans="1:4" x14ac:dyDescent="0.15">
      <c r="A889" s="1863"/>
      <c r="B889" s="1985"/>
      <c r="C889" s="1863"/>
      <c r="D889" s="1863"/>
    </row>
    <row r="890" spans="1:4" x14ac:dyDescent="0.15">
      <c r="A890" s="1863"/>
      <c r="B890" s="1985"/>
      <c r="C890" s="1863"/>
      <c r="D890" s="1863"/>
    </row>
    <row r="891" spans="1:4" x14ac:dyDescent="0.15">
      <c r="A891" s="1863"/>
      <c r="B891" s="1985"/>
      <c r="C891" s="1863"/>
      <c r="D891" s="1863"/>
    </row>
    <row r="892" spans="1:4" x14ac:dyDescent="0.15">
      <c r="A892" s="1863"/>
      <c r="B892" s="1985"/>
      <c r="C892" s="1863"/>
      <c r="D892" s="1863"/>
    </row>
    <row r="893" spans="1:4" x14ac:dyDescent="0.15">
      <c r="A893" s="1863"/>
      <c r="B893" s="1985"/>
      <c r="C893" s="1863"/>
      <c r="D893" s="1863"/>
    </row>
    <row r="894" spans="1:4" x14ac:dyDescent="0.15">
      <c r="A894" s="1863"/>
      <c r="B894" s="1985"/>
      <c r="C894" s="1863"/>
      <c r="D894" s="1863"/>
    </row>
    <row r="895" spans="1:4" x14ac:dyDescent="0.15">
      <c r="A895" s="1863"/>
      <c r="B895" s="1985"/>
      <c r="C895" s="1863"/>
      <c r="D895" s="1863"/>
    </row>
    <row r="896" spans="1:4" x14ac:dyDescent="0.15">
      <c r="A896" s="1863"/>
      <c r="B896" s="1985"/>
      <c r="C896" s="1863"/>
      <c r="D896" s="1863"/>
    </row>
    <row r="897" spans="1:4" x14ac:dyDescent="0.15">
      <c r="A897" s="1863"/>
      <c r="B897" s="1985"/>
      <c r="C897" s="1863"/>
      <c r="D897" s="1863"/>
    </row>
    <row r="898" spans="1:4" x14ac:dyDescent="0.15">
      <c r="A898" s="1863"/>
      <c r="B898" s="1985"/>
      <c r="C898" s="1863"/>
      <c r="D898" s="1863"/>
    </row>
    <row r="899" spans="1:4" x14ac:dyDescent="0.15">
      <c r="A899" s="1863"/>
      <c r="B899" s="1985"/>
      <c r="C899" s="1863"/>
      <c r="D899" s="1863"/>
    </row>
    <row r="900" spans="1:4" x14ac:dyDescent="0.15">
      <c r="A900" s="1863"/>
      <c r="B900" s="1985"/>
      <c r="C900" s="1863"/>
      <c r="D900" s="1863"/>
    </row>
    <row r="901" spans="1:4" x14ac:dyDescent="0.15">
      <c r="A901" s="1863"/>
      <c r="B901" s="1985"/>
      <c r="C901" s="1863"/>
      <c r="D901" s="1863"/>
    </row>
    <row r="902" spans="1:4" x14ac:dyDescent="0.15">
      <c r="A902" s="1863"/>
      <c r="B902" s="1985"/>
      <c r="C902" s="1863"/>
      <c r="D902" s="1863"/>
    </row>
    <row r="903" spans="1:4" x14ac:dyDescent="0.15">
      <c r="A903" s="1863"/>
      <c r="B903" s="1985"/>
      <c r="C903" s="1863"/>
      <c r="D903" s="1863"/>
    </row>
    <row r="904" spans="1:4" x14ac:dyDescent="0.15">
      <c r="A904" s="1863"/>
      <c r="B904" s="1985"/>
      <c r="C904" s="1863"/>
      <c r="D904" s="1863"/>
    </row>
    <row r="905" spans="1:4" x14ac:dyDescent="0.15">
      <c r="A905" s="1863"/>
      <c r="B905" s="1985"/>
      <c r="C905" s="1863"/>
      <c r="D905" s="1863"/>
    </row>
    <row r="906" spans="1:4" x14ac:dyDescent="0.15">
      <c r="A906" s="1863"/>
      <c r="B906" s="1985"/>
      <c r="C906" s="1863"/>
      <c r="D906" s="1863"/>
    </row>
    <row r="907" spans="1:4" x14ac:dyDescent="0.15">
      <c r="A907" s="1863"/>
      <c r="B907" s="1985"/>
      <c r="C907" s="1863"/>
      <c r="D907" s="1863"/>
    </row>
    <row r="908" spans="1:4" x14ac:dyDescent="0.15">
      <c r="A908" s="1863"/>
      <c r="B908" s="1985"/>
      <c r="C908" s="1863"/>
      <c r="D908" s="1863"/>
    </row>
    <row r="909" spans="1:4" x14ac:dyDescent="0.15">
      <c r="A909" s="1863"/>
      <c r="B909" s="1985"/>
      <c r="C909" s="1863"/>
      <c r="D909" s="1863"/>
    </row>
    <row r="910" spans="1:4" x14ac:dyDescent="0.15">
      <c r="A910" s="1863"/>
      <c r="B910" s="1985"/>
      <c r="C910" s="1863"/>
      <c r="D910" s="1863"/>
    </row>
    <row r="911" spans="1:4" x14ac:dyDescent="0.15">
      <c r="A911" s="1863"/>
      <c r="B911" s="1985"/>
      <c r="C911" s="1863"/>
      <c r="D911" s="1863"/>
    </row>
    <row r="912" spans="1:4" x14ac:dyDescent="0.15">
      <c r="A912" s="1863"/>
      <c r="B912" s="1985"/>
      <c r="C912" s="1863"/>
      <c r="D912" s="1863"/>
    </row>
    <row r="913" spans="1:4" x14ac:dyDescent="0.15">
      <c r="A913" s="1863"/>
      <c r="B913" s="1985"/>
      <c r="C913" s="1863"/>
      <c r="D913" s="1863"/>
    </row>
    <row r="914" spans="1:4" x14ac:dyDescent="0.15">
      <c r="A914" s="1863"/>
      <c r="B914" s="1985"/>
      <c r="C914" s="1863"/>
      <c r="D914" s="1863"/>
    </row>
    <row r="915" spans="1:4" x14ac:dyDescent="0.15">
      <c r="A915" s="1863"/>
      <c r="B915" s="1985"/>
      <c r="C915" s="1863"/>
      <c r="D915" s="1863"/>
    </row>
    <row r="916" spans="1:4" x14ac:dyDescent="0.15">
      <c r="A916" s="1863"/>
      <c r="B916" s="1985"/>
      <c r="C916" s="1863"/>
      <c r="D916" s="1863"/>
    </row>
    <row r="917" spans="1:4" x14ac:dyDescent="0.15">
      <c r="A917" s="1863"/>
      <c r="B917" s="1985"/>
      <c r="C917" s="1863"/>
      <c r="D917" s="1863"/>
    </row>
    <row r="918" spans="1:4" x14ac:dyDescent="0.15">
      <c r="A918" s="1863"/>
      <c r="B918" s="1985"/>
      <c r="C918" s="1863"/>
      <c r="D918" s="1863"/>
    </row>
    <row r="919" spans="1:4" x14ac:dyDescent="0.15">
      <c r="A919" s="1863"/>
      <c r="B919" s="1985"/>
      <c r="C919" s="1863"/>
      <c r="D919" s="1863"/>
    </row>
    <row r="920" spans="1:4" x14ac:dyDescent="0.15">
      <c r="A920" s="1863"/>
      <c r="B920" s="1985"/>
      <c r="C920" s="1863"/>
      <c r="D920" s="1863"/>
    </row>
    <row r="921" spans="1:4" x14ac:dyDescent="0.15">
      <c r="A921" s="1863"/>
      <c r="B921" s="1985"/>
      <c r="C921" s="1863"/>
      <c r="D921" s="1863"/>
    </row>
    <row r="922" spans="1:4" x14ac:dyDescent="0.15">
      <c r="A922" s="1863"/>
      <c r="B922" s="1985"/>
      <c r="C922" s="1863"/>
      <c r="D922" s="1863"/>
    </row>
    <row r="923" spans="1:4" x14ac:dyDescent="0.15">
      <c r="A923" s="1863"/>
      <c r="B923" s="1985"/>
      <c r="C923" s="1863"/>
      <c r="D923" s="1863"/>
    </row>
    <row r="924" spans="1:4" x14ac:dyDescent="0.15">
      <c r="A924" s="1863"/>
      <c r="B924" s="1985"/>
      <c r="C924" s="1863"/>
      <c r="D924" s="1863"/>
    </row>
    <row r="925" spans="1:4" x14ac:dyDescent="0.15">
      <c r="A925" s="1863"/>
      <c r="B925" s="1985"/>
      <c r="C925" s="1863"/>
      <c r="D925" s="1863"/>
    </row>
    <row r="926" spans="1:4" x14ac:dyDescent="0.15">
      <c r="A926" s="1863"/>
      <c r="B926" s="1985"/>
      <c r="C926" s="1863"/>
      <c r="D926" s="1863"/>
    </row>
    <row r="927" spans="1:4" x14ac:dyDescent="0.15">
      <c r="A927" s="1863"/>
      <c r="B927" s="1985"/>
      <c r="C927" s="1863"/>
      <c r="D927" s="1863"/>
    </row>
    <row r="928" spans="1:4" x14ac:dyDescent="0.15">
      <c r="A928" s="1863"/>
      <c r="B928" s="1985"/>
      <c r="C928" s="1863"/>
      <c r="D928" s="1863"/>
    </row>
    <row r="929" spans="1:4" x14ac:dyDescent="0.15">
      <c r="A929" s="1863"/>
      <c r="B929" s="1985"/>
      <c r="C929" s="1863"/>
      <c r="D929" s="1863"/>
    </row>
    <row r="930" spans="1:4" x14ac:dyDescent="0.15">
      <c r="A930" s="1863"/>
      <c r="B930" s="1985"/>
      <c r="C930" s="1863"/>
      <c r="D930" s="1863"/>
    </row>
    <row r="931" spans="1:4" x14ac:dyDescent="0.15">
      <c r="A931" s="1863"/>
      <c r="B931" s="1985"/>
      <c r="C931" s="1863"/>
      <c r="D931" s="1863"/>
    </row>
    <row r="932" spans="1:4" x14ac:dyDescent="0.15">
      <c r="A932" s="1863"/>
      <c r="B932" s="1985"/>
      <c r="C932" s="1863"/>
      <c r="D932" s="1863"/>
    </row>
    <row r="933" spans="1:4" x14ac:dyDescent="0.15">
      <c r="A933" s="1863"/>
      <c r="B933" s="1985"/>
      <c r="C933" s="1863"/>
      <c r="D933" s="1863"/>
    </row>
    <row r="934" spans="1:4" x14ac:dyDescent="0.15">
      <c r="A934" s="1863"/>
      <c r="B934" s="1985"/>
      <c r="C934" s="1863"/>
      <c r="D934" s="1863"/>
    </row>
    <row r="935" spans="1:4" x14ac:dyDescent="0.15">
      <c r="A935" s="1863"/>
      <c r="B935" s="1985"/>
      <c r="C935" s="1863"/>
      <c r="D935" s="1863"/>
    </row>
    <row r="936" spans="1:4" x14ac:dyDescent="0.15">
      <c r="A936" s="1863"/>
      <c r="B936" s="1985"/>
      <c r="C936" s="1863"/>
      <c r="D936" s="1863"/>
    </row>
    <row r="937" spans="1:4" x14ac:dyDescent="0.15">
      <c r="A937" s="1863"/>
      <c r="B937" s="1985"/>
      <c r="C937" s="1863"/>
      <c r="D937" s="1863"/>
    </row>
    <row r="938" spans="1:4" x14ac:dyDescent="0.15">
      <c r="A938" s="1863"/>
      <c r="B938" s="1985"/>
      <c r="C938" s="1863"/>
      <c r="D938" s="1863"/>
    </row>
    <row r="939" spans="1:4" x14ac:dyDescent="0.15">
      <c r="A939" s="1863"/>
      <c r="B939" s="1985"/>
      <c r="C939" s="1863"/>
      <c r="D939" s="1863"/>
    </row>
    <row r="940" spans="1:4" x14ac:dyDescent="0.15">
      <c r="A940" s="1863"/>
      <c r="B940" s="1985"/>
      <c r="C940" s="1863"/>
      <c r="D940" s="1863"/>
    </row>
    <row r="941" spans="1:4" x14ac:dyDescent="0.15">
      <c r="A941" s="1863"/>
      <c r="B941" s="1985"/>
      <c r="C941" s="1863"/>
      <c r="D941" s="1863"/>
    </row>
    <row r="942" spans="1:4" x14ac:dyDescent="0.15">
      <c r="A942" s="1863"/>
      <c r="B942" s="1985"/>
      <c r="C942" s="1863"/>
      <c r="D942" s="1863"/>
    </row>
    <row r="943" spans="1:4" x14ac:dyDescent="0.15">
      <c r="A943" s="1863"/>
      <c r="B943" s="1985"/>
      <c r="C943" s="1863"/>
      <c r="D943" s="1863"/>
    </row>
    <row r="944" spans="1:4" x14ac:dyDescent="0.15">
      <c r="A944" s="1863"/>
      <c r="B944" s="1985"/>
      <c r="C944" s="1863"/>
      <c r="D944" s="1863"/>
    </row>
    <row r="945" spans="1:4" x14ac:dyDescent="0.15">
      <c r="A945" s="1863"/>
      <c r="B945" s="1985"/>
      <c r="C945" s="1863"/>
      <c r="D945" s="1863"/>
    </row>
    <row r="946" spans="1:4" x14ac:dyDescent="0.15">
      <c r="A946" s="1863"/>
      <c r="B946" s="1985"/>
      <c r="C946" s="1863"/>
      <c r="D946" s="1863"/>
    </row>
    <row r="947" spans="1:4" x14ac:dyDescent="0.15">
      <c r="A947" s="1863"/>
      <c r="B947" s="1985"/>
      <c r="C947" s="1863"/>
      <c r="D947" s="1863"/>
    </row>
    <row r="948" spans="1:4" x14ac:dyDescent="0.15">
      <c r="A948" s="1863"/>
      <c r="B948" s="1985"/>
      <c r="C948" s="1863"/>
      <c r="D948" s="1863"/>
    </row>
    <row r="949" spans="1:4" x14ac:dyDescent="0.15">
      <c r="A949" s="1863"/>
      <c r="B949" s="1985"/>
      <c r="C949" s="1863"/>
      <c r="D949" s="1863"/>
    </row>
    <row r="950" spans="1:4" x14ac:dyDescent="0.15">
      <c r="A950" s="1863"/>
      <c r="B950" s="1985"/>
      <c r="C950" s="1863"/>
      <c r="D950" s="1863"/>
    </row>
    <row r="951" spans="1:4" x14ac:dyDescent="0.15">
      <c r="A951" s="1863"/>
      <c r="B951" s="1985"/>
      <c r="C951" s="1863"/>
      <c r="D951" s="1863"/>
    </row>
    <row r="952" spans="1:4" x14ac:dyDescent="0.15">
      <c r="A952" s="1863"/>
      <c r="B952" s="1985"/>
      <c r="C952" s="1863"/>
      <c r="D952" s="1863"/>
    </row>
    <row r="953" spans="1:4" x14ac:dyDescent="0.15">
      <c r="A953" s="1863"/>
      <c r="B953" s="1985"/>
      <c r="C953" s="1863"/>
      <c r="D953" s="1863"/>
    </row>
    <row r="954" spans="1:4" x14ac:dyDescent="0.15">
      <c r="A954" s="1863"/>
      <c r="B954" s="1985"/>
      <c r="C954" s="1863"/>
      <c r="D954" s="1863"/>
    </row>
    <row r="955" spans="1:4" x14ac:dyDescent="0.15">
      <c r="A955" s="1863"/>
      <c r="B955" s="1985"/>
      <c r="C955" s="1863"/>
      <c r="D955" s="1863"/>
    </row>
    <row r="956" spans="1:4" x14ac:dyDescent="0.15">
      <c r="A956" s="1863"/>
      <c r="B956" s="1985"/>
      <c r="C956" s="1863"/>
      <c r="D956" s="1863"/>
    </row>
    <row r="957" spans="1:4" x14ac:dyDescent="0.15">
      <c r="A957" s="1863"/>
      <c r="B957" s="1985"/>
      <c r="C957" s="1863"/>
      <c r="D957" s="1863"/>
    </row>
    <row r="958" spans="1:4" x14ac:dyDescent="0.15">
      <c r="A958" s="1863"/>
      <c r="B958" s="1985"/>
      <c r="C958" s="1863"/>
      <c r="D958" s="1863"/>
    </row>
    <row r="959" spans="1:4" x14ac:dyDescent="0.15">
      <c r="A959" s="1863"/>
      <c r="B959" s="1985"/>
      <c r="C959" s="1863"/>
      <c r="D959" s="1863"/>
    </row>
    <row r="960" spans="1:4" x14ac:dyDescent="0.15">
      <c r="A960" s="1863"/>
      <c r="B960" s="1985"/>
      <c r="C960" s="1863"/>
      <c r="D960" s="1863"/>
    </row>
    <row r="961" spans="1:4" x14ac:dyDescent="0.15">
      <c r="A961" s="1863"/>
      <c r="B961" s="1985"/>
      <c r="C961" s="1863"/>
      <c r="D961" s="1863"/>
    </row>
    <row r="962" spans="1:4" x14ac:dyDescent="0.15">
      <c r="A962" s="1863"/>
      <c r="B962" s="1985"/>
      <c r="C962" s="1863"/>
      <c r="D962" s="1863"/>
    </row>
    <row r="963" spans="1:4" x14ac:dyDescent="0.15">
      <c r="A963" s="1863"/>
      <c r="B963" s="1985"/>
      <c r="C963" s="1863"/>
      <c r="D963" s="1863"/>
    </row>
    <row r="964" spans="1:4" x14ac:dyDescent="0.15">
      <c r="A964" s="1863"/>
      <c r="B964" s="1985"/>
      <c r="C964" s="1863"/>
      <c r="D964" s="1863"/>
    </row>
    <row r="965" spans="1:4" x14ac:dyDescent="0.15">
      <c r="A965" s="1863"/>
      <c r="B965" s="1985"/>
      <c r="C965" s="1863"/>
      <c r="D965" s="1863"/>
    </row>
    <row r="966" spans="1:4" x14ac:dyDescent="0.15">
      <c r="A966" s="1863"/>
      <c r="B966" s="1985"/>
      <c r="C966" s="1863"/>
      <c r="D966" s="1863"/>
    </row>
    <row r="967" spans="1:4" x14ac:dyDescent="0.15">
      <c r="A967" s="1863"/>
      <c r="B967" s="1985"/>
      <c r="C967" s="1863"/>
      <c r="D967" s="1863"/>
    </row>
    <row r="968" spans="1:4" x14ac:dyDescent="0.15">
      <c r="A968" s="1863"/>
      <c r="B968" s="1985"/>
      <c r="C968" s="1863"/>
      <c r="D968" s="1863"/>
    </row>
    <row r="969" spans="1:4" x14ac:dyDescent="0.15">
      <c r="A969" s="1863"/>
      <c r="B969" s="1985"/>
      <c r="C969" s="1863"/>
      <c r="D969" s="1863"/>
    </row>
    <row r="970" spans="1:4" x14ac:dyDescent="0.15">
      <c r="A970" s="1863"/>
      <c r="B970" s="1985"/>
      <c r="C970" s="1863"/>
      <c r="D970" s="1863"/>
    </row>
    <row r="971" spans="1:4" x14ac:dyDescent="0.15">
      <c r="A971" s="1863"/>
      <c r="B971" s="1985"/>
      <c r="C971" s="1863"/>
      <c r="D971" s="1863"/>
    </row>
    <row r="972" spans="1:4" x14ac:dyDescent="0.15">
      <c r="A972" s="1863"/>
      <c r="B972" s="1985"/>
      <c r="C972" s="1863"/>
      <c r="D972" s="1863"/>
    </row>
    <row r="973" spans="1:4" x14ac:dyDescent="0.15">
      <c r="A973" s="1863"/>
      <c r="B973" s="1985"/>
      <c r="C973" s="1863"/>
      <c r="D973" s="1863"/>
    </row>
    <row r="974" spans="1:4" x14ac:dyDescent="0.15">
      <c r="A974" s="1863"/>
      <c r="B974" s="1985"/>
      <c r="C974" s="1863"/>
      <c r="D974" s="1863"/>
    </row>
    <row r="975" spans="1:4" x14ac:dyDescent="0.15">
      <c r="A975" s="1863"/>
      <c r="B975" s="1985"/>
      <c r="C975" s="1863"/>
      <c r="D975" s="1863"/>
    </row>
    <row r="976" spans="1:4" x14ac:dyDescent="0.15">
      <c r="A976" s="1863"/>
      <c r="B976" s="1985"/>
      <c r="C976" s="1863"/>
      <c r="D976" s="1863"/>
    </row>
  </sheetData>
  <mergeCells count="8">
    <mergeCell ref="A2:D2"/>
    <mergeCell ref="A3:F3"/>
    <mergeCell ref="B5:B8"/>
    <mergeCell ref="C5:E6"/>
    <mergeCell ref="F5:F8"/>
    <mergeCell ref="C7:C8"/>
    <mergeCell ref="D7:D8"/>
    <mergeCell ref="E7:E8"/>
  </mergeCells>
  <hyperlinks>
    <hyperlink ref="A37" r:id="rId1" xr:uid="{B8735402-5422-4CF5-8D9D-521683B0F152}"/>
    <hyperlink ref="A1" location="Índice!A1" display="Voltar ao índice" xr:uid="{838821E4-7D78-4BC5-BBD4-22C040637A90}"/>
  </hyperlinks>
  <pageMargins left="0.78740157480314965" right="0.78740157480314965" top="1.1811023622047243" bottom="0.78740157480314965" header="0" footer="0"/>
  <pageSetup paperSize="9" orientation="portrait" horizontalDpi="300" verticalDpi="300" r:id="rId2"/>
  <headerFooter alignWithMargins="0"/>
  <drawing r:id="rId3"/>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DCB184-49E7-4E8A-807F-EAFBDC08DB0D}">
  <dimension ref="A1:M991"/>
  <sheetViews>
    <sheetView showGridLines="0" zoomScaleNormal="100" workbookViewId="0">
      <selection activeCell="A2" sqref="A2:D2"/>
    </sheetView>
  </sheetViews>
  <sheetFormatPr defaultRowHeight="9" x14ac:dyDescent="0.15"/>
  <cols>
    <col min="1" max="1" width="32" style="1862" customWidth="1"/>
    <col min="2" max="2" width="8.5703125" style="1886" customWidth="1"/>
    <col min="3" max="3" width="8.42578125" style="1862" customWidth="1"/>
    <col min="4" max="4" width="10.85546875" style="1862" customWidth="1"/>
    <col min="5" max="5" width="8.28515625" style="1862" customWidth="1"/>
    <col min="6" max="6" width="9" style="1862" customWidth="1"/>
    <col min="7" max="255" width="9.140625" style="1862"/>
    <col min="256" max="256" width="37.5703125" style="1862" customWidth="1"/>
    <col min="257" max="257" width="10" style="1862" customWidth="1"/>
    <col min="258" max="258" width="8.42578125" style="1862" customWidth="1"/>
    <col min="259" max="259" width="10.85546875" style="1862" customWidth="1"/>
    <col min="260" max="260" width="11" style="1862" customWidth="1"/>
    <col min="261" max="261" width="8.28515625" style="1862" customWidth="1"/>
    <col min="262" max="262" width="9.140625" style="1862" customWidth="1"/>
    <col min="263" max="511" width="9.140625" style="1862"/>
    <col min="512" max="512" width="37.5703125" style="1862" customWidth="1"/>
    <col min="513" max="513" width="10" style="1862" customWidth="1"/>
    <col min="514" max="514" width="8.42578125" style="1862" customWidth="1"/>
    <col min="515" max="515" width="10.85546875" style="1862" customWidth="1"/>
    <col min="516" max="516" width="11" style="1862" customWidth="1"/>
    <col min="517" max="517" width="8.28515625" style="1862" customWidth="1"/>
    <col min="518" max="518" width="9.140625" style="1862" customWidth="1"/>
    <col min="519" max="767" width="9.140625" style="1862"/>
    <col min="768" max="768" width="37.5703125" style="1862" customWidth="1"/>
    <col min="769" max="769" width="10" style="1862" customWidth="1"/>
    <col min="770" max="770" width="8.42578125" style="1862" customWidth="1"/>
    <col min="771" max="771" width="10.85546875" style="1862" customWidth="1"/>
    <col min="772" max="772" width="11" style="1862" customWidth="1"/>
    <col min="773" max="773" width="8.28515625" style="1862" customWidth="1"/>
    <col min="774" max="774" width="9.140625" style="1862" customWidth="1"/>
    <col min="775" max="1023" width="9.140625" style="1862"/>
    <col min="1024" max="1024" width="37.5703125" style="1862" customWidth="1"/>
    <col min="1025" max="1025" width="10" style="1862" customWidth="1"/>
    <col min="1026" max="1026" width="8.42578125" style="1862" customWidth="1"/>
    <col min="1027" max="1027" width="10.85546875" style="1862" customWidth="1"/>
    <col min="1028" max="1028" width="11" style="1862" customWidth="1"/>
    <col min="1029" max="1029" width="8.28515625" style="1862" customWidth="1"/>
    <col min="1030" max="1030" width="9.140625" style="1862" customWidth="1"/>
    <col min="1031" max="1279" width="9.140625" style="1862"/>
    <col min="1280" max="1280" width="37.5703125" style="1862" customWidth="1"/>
    <col min="1281" max="1281" width="10" style="1862" customWidth="1"/>
    <col min="1282" max="1282" width="8.42578125" style="1862" customWidth="1"/>
    <col min="1283" max="1283" width="10.85546875" style="1862" customWidth="1"/>
    <col min="1284" max="1284" width="11" style="1862" customWidth="1"/>
    <col min="1285" max="1285" width="8.28515625" style="1862" customWidth="1"/>
    <col min="1286" max="1286" width="9.140625" style="1862" customWidth="1"/>
    <col min="1287" max="1535" width="9.140625" style="1862"/>
    <col min="1536" max="1536" width="37.5703125" style="1862" customWidth="1"/>
    <col min="1537" max="1537" width="10" style="1862" customWidth="1"/>
    <col min="1538" max="1538" width="8.42578125" style="1862" customWidth="1"/>
    <col min="1539" max="1539" width="10.85546875" style="1862" customWidth="1"/>
    <col min="1540" max="1540" width="11" style="1862" customWidth="1"/>
    <col min="1541" max="1541" width="8.28515625" style="1862" customWidth="1"/>
    <col min="1542" max="1542" width="9.140625" style="1862" customWidth="1"/>
    <col min="1543" max="1791" width="9.140625" style="1862"/>
    <col min="1792" max="1792" width="37.5703125" style="1862" customWidth="1"/>
    <col min="1793" max="1793" width="10" style="1862" customWidth="1"/>
    <col min="1794" max="1794" width="8.42578125" style="1862" customWidth="1"/>
    <col min="1795" max="1795" width="10.85546875" style="1862" customWidth="1"/>
    <col min="1796" max="1796" width="11" style="1862" customWidth="1"/>
    <col min="1797" max="1797" width="8.28515625" style="1862" customWidth="1"/>
    <col min="1798" max="1798" width="9.140625" style="1862" customWidth="1"/>
    <col min="1799" max="2047" width="9.140625" style="1862"/>
    <col min="2048" max="2048" width="37.5703125" style="1862" customWidth="1"/>
    <col min="2049" max="2049" width="10" style="1862" customWidth="1"/>
    <col min="2050" max="2050" width="8.42578125" style="1862" customWidth="1"/>
    <col min="2051" max="2051" width="10.85546875" style="1862" customWidth="1"/>
    <col min="2052" max="2052" width="11" style="1862" customWidth="1"/>
    <col min="2053" max="2053" width="8.28515625" style="1862" customWidth="1"/>
    <col min="2054" max="2054" width="9.140625" style="1862" customWidth="1"/>
    <col min="2055" max="2303" width="9.140625" style="1862"/>
    <col min="2304" max="2304" width="37.5703125" style="1862" customWidth="1"/>
    <col min="2305" max="2305" width="10" style="1862" customWidth="1"/>
    <col min="2306" max="2306" width="8.42578125" style="1862" customWidth="1"/>
    <col min="2307" max="2307" width="10.85546875" style="1862" customWidth="1"/>
    <col min="2308" max="2308" width="11" style="1862" customWidth="1"/>
    <col min="2309" max="2309" width="8.28515625" style="1862" customWidth="1"/>
    <col min="2310" max="2310" width="9.140625" style="1862" customWidth="1"/>
    <col min="2311" max="2559" width="9.140625" style="1862"/>
    <col min="2560" max="2560" width="37.5703125" style="1862" customWidth="1"/>
    <col min="2561" max="2561" width="10" style="1862" customWidth="1"/>
    <col min="2562" max="2562" width="8.42578125" style="1862" customWidth="1"/>
    <col min="2563" max="2563" width="10.85546875" style="1862" customWidth="1"/>
    <col min="2564" max="2564" width="11" style="1862" customWidth="1"/>
    <col min="2565" max="2565" width="8.28515625" style="1862" customWidth="1"/>
    <col min="2566" max="2566" width="9.140625" style="1862" customWidth="1"/>
    <col min="2567" max="2815" width="9.140625" style="1862"/>
    <col min="2816" max="2816" width="37.5703125" style="1862" customWidth="1"/>
    <col min="2817" max="2817" width="10" style="1862" customWidth="1"/>
    <col min="2818" max="2818" width="8.42578125" style="1862" customWidth="1"/>
    <col min="2819" max="2819" width="10.85546875" style="1862" customWidth="1"/>
    <col min="2820" max="2820" width="11" style="1862" customWidth="1"/>
    <col min="2821" max="2821" width="8.28515625" style="1862" customWidth="1"/>
    <col min="2822" max="2822" width="9.140625" style="1862" customWidth="1"/>
    <col min="2823" max="3071" width="9.140625" style="1862"/>
    <col min="3072" max="3072" width="37.5703125" style="1862" customWidth="1"/>
    <col min="3073" max="3073" width="10" style="1862" customWidth="1"/>
    <col min="3074" max="3074" width="8.42578125" style="1862" customWidth="1"/>
    <col min="3075" max="3075" width="10.85546875" style="1862" customWidth="1"/>
    <col min="3076" max="3076" width="11" style="1862" customWidth="1"/>
    <col min="3077" max="3077" width="8.28515625" style="1862" customWidth="1"/>
    <col min="3078" max="3078" width="9.140625" style="1862" customWidth="1"/>
    <col min="3079" max="3327" width="9.140625" style="1862"/>
    <col min="3328" max="3328" width="37.5703125" style="1862" customWidth="1"/>
    <col min="3329" max="3329" width="10" style="1862" customWidth="1"/>
    <col min="3330" max="3330" width="8.42578125" style="1862" customWidth="1"/>
    <col min="3331" max="3331" width="10.85546875" style="1862" customWidth="1"/>
    <col min="3332" max="3332" width="11" style="1862" customWidth="1"/>
    <col min="3333" max="3333" width="8.28515625" style="1862" customWidth="1"/>
    <col min="3334" max="3334" width="9.140625" style="1862" customWidth="1"/>
    <col min="3335" max="3583" width="9.140625" style="1862"/>
    <col min="3584" max="3584" width="37.5703125" style="1862" customWidth="1"/>
    <col min="3585" max="3585" width="10" style="1862" customWidth="1"/>
    <col min="3586" max="3586" width="8.42578125" style="1862" customWidth="1"/>
    <col min="3587" max="3587" width="10.85546875" style="1862" customWidth="1"/>
    <col min="3588" max="3588" width="11" style="1862" customWidth="1"/>
    <col min="3589" max="3589" width="8.28515625" style="1862" customWidth="1"/>
    <col min="3590" max="3590" width="9.140625" style="1862" customWidth="1"/>
    <col min="3591" max="3839" width="9.140625" style="1862"/>
    <col min="3840" max="3840" width="37.5703125" style="1862" customWidth="1"/>
    <col min="3841" max="3841" width="10" style="1862" customWidth="1"/>
    <col min="3842" max="3842" width="8.42578125" style="1862" customWidth="1"/>
    <col min="3843" max="3843" width="10.85546875" style="1862" customWidth="1"/>
    <col min="3844" max="3844" width="11" style="1862" customWidth="1"/>
    <col min="3845" max="3845" width="8.28515625" style="1862" customWidth="1"/>
    <col min="3846" max="3846" width="9.140625" style="1862" customWidth="1"/>
    <col min="3847" max="4095" width="9.140625" style="1862"/>
    <col min="4096" max="4096" width="37.5703125" style="1862" customWidth="1"/>
    <col min="4097" max="4097" width="10" style="1862" customWidth="1"/>
    <col min="4098" max="4098" width="8.42578125" style="1862" customWidth="1"/>
    <col min="4099" max="4099" width="10.85546875" style="1862" customWidth="1"/>
    <col min="4100" max="4100" width="11" style="1862" customWidth="1"/>
    <col min="4101" max="4101" width="8.28515625" style="1862" customWidth="1"/>
    <col min="4102" max="4102" width="9.140625" style="1862" customWidth="1"/>
    <col min="4103" max="4351" width="9.140625" style="1862"/>
    <col min="4352" max="4352" width="37.5703125" style="1862" customWidth="1"/>
    <col min="4353" max="4353" width="10" style="1862" customWidth="1"/>
    <col min="4354" max="4354" width="8.42578125" style="1862" customWidth="1"/>
    <col min="4355" max="4355" width="10.85546875" style="1862" customWidth="1"/>
    <col min="4356" max="4356" width="11" style="1862" customWidth="1"/>
    <col min="4357" max="4357" width="8.28515625" style="1862" customWidth="1"/>
    <col min="4358" max="4358" width="9.140625" style="1862" customWidth="1"/>
    <col min="4359" max="4607" width="9.140625" style="1862"/>
    <col min="4608" max="4608" width="37.5703125" style="1862" customWidth="1"/>
    <col min="4609" max="4609" width="10" style="1862" customWidth="1"/>
    <col min="4610" max="4610" width="8.42578125" style="1862" customWidth="1"/>
    <col min="4611" max="4611" width="10.85546875" style="1862" customWidth="1"/>
    <col min="4612" max="4612" width="11" style="1862" customWidth="1"/>
    <col min="4613" max="4613" width="8.28515625" style="1862" customWidth="1"/>
    <col min="4614" max="4614" width="9.140625" style="1862" customWidth="1"/>
    <col min="4615" max="4863" width="9.140625" style="1862"/>
    <col min="4864" max="4864" width="37.5703125" style="1862" customWidth="1"/>
    <col min="4865" max="4865" width="10" style="1862" customWidth="1"/>
    <col min="4866" max="4866" width="8.42578125" style="1862" customWidth="1"/>
    <col min="4867" max="4867" width="10.85546875" style="1862" customWidth="1"/>
    <col min="4868" max="4868" width="11" style="1862" customWidth="1"/>
    <col min="4869" max="4869" width="8.28515625" style="1862" customWidth="1"/>
    <col min="4870" max="4870" width="9.140625" style="1862" customWidth="1"/>
    <col min="4871" max="5119" width="9.140625" style="1862"/>
    <col min="5120" max="5120" width="37.5703125" style="1862" customWidth="1"/>
    <col min="5121" max="5121" width="10" style="1862" customWidth="1"/>
    <col min="5122" max="5122" width="8.42578125" style="1862" customWidth="1"/>
    <col min="5123" max="5123" width="10.85546875" style="1862" customWidth="1"/>
    <col min="5124" max="5124" width="11" style="1862" customWidth="1"/>
    <col min="5125" max="5125" width="8.28515625" style="1862" customWidth="1"/>
    <col min="5126" max="5126" width="9.140625" style="1862" customWidth="1"/>
    <col min="5127" max="5375" width="9.140625" style="1862"/>
    <col min="5376" max="5376" width="37.5703125" style="1862" customWidth="1"/>
    <col min="5377" max="5377" width="10" style="1862" customWidth="1"/>
    <col min="5378" max="5378" width="8.42578125" style="1862" customWidth="1"/>
    <col min="5379" max="5379" width="10.85546875" style="1862" customWidth="1"/>
    <col min="5380" max="5380" width="11" style="1862" customWidth="1"/>
    <col min="5381" max="5381" width="8.28515625" style="1862" customWidth="1"/>
    <col min="5382" max="5382" width="9.140625" style="1862" customWidth="1"/>
    <col min="5383" max="5631" width="9.140625" style="1862"/>
    <col min="5632" max="5632" width="37.5703125" style="1862" customWidth="1"/>
    <col min="5633" max="5633" width="10" style="1862" customWidth="1"/>
    <col min="5634" max="5634" width="8.42578125" style="1862" customWidth="1"/>
    <col min="5635" max="5635" width="10.85546875" style="1862" customWidth="1"/>
    <col min="5636" max="5636" width="11" style="1862" customWidth="1"/>
    <col min="5637" max="5637" width="8.28515625" style="1862" customWidth="1"/>
    <col min="5638" max="5638" width="9.140625" style="1862" customWidth="1"/>
    <col min="5639" max="5887" width="9.140625" style="1862"/>
    <col min="5888" max="5888" width="37.5703125" style="1862" customWidth="1"/>
    <col min="5889" max="5889" width="10" style="1862" customWidth="1"/>
    <col min="5890" max="5890" width="8.42578125" style="1862" customWidth="1"/>
    <col min="5891" max="5891" width="10.85546875" style="1862" customWidth="1"/>
    <col min="5892" max="5892" width="11" style="1862" customWidth="1"/>
    <col min="5893" max="5893" width="8.28515625" style="1862" customWidth="1"/>
    <col min="5894" max="5894" width="9.140625" style="1862" customWidth="1"/>
    <col min="5895" max="6143" width="9.140625" style="1862"/>
    <col min="6144" max="6144" width="37.5703125" style="1862" customWidth="1"/>
    <col min="6145" max="6145" width="10" style="1862" customWidth="1"/>
    <col min="6146" max="6146" width="8.42578125" style="1862" customWidth="1"/>
    <col min="6147" max="6147" width="10.85546875" style="1862" customWidth="1"/>
    <col min="6148" max="6148" width="11" style="1862" customWidth="1"/>
    <col min="6149" max="6149" width="8.28515625" style="1862" customWidth="1"/>
    <col min="6150" max="6150" width="9.140625" style="1862" customWidth="1"/>
    <col min="6151" max="6399" width="9.140625" style="1862"/>
    <col min="6400" max="6400" width="37.5703125" style="1862" customWidth="1"/>
    <col min="6401" max="6401" width="10" style="1862" customWidth="1"/>
    <col min="6402" max="6402" width="8.42578125" style="1862" customWidth="1"/>
    <col min="6403" max="6403" width="10.85546875" style="1862" customWidth="1"/>
    <col min="6404" max="6404" width="11" style="1862" customWidth="1"/>
    <col min="6405" max="6405" width="8.28515625" style="1862" customWidth="1"/>
    <col min="6406" max="6406" width="9.140625" style="1862" customWidth="1"/>
    <col min="6407" max="6655" width="9.140625" style="1862"/>
    <col min="6656" max="6656" width="37.5703125" style="1862" customWidth="1"/>
    <col min="6657" max="6657" width="10" style="1862" customWidth="1"/>
    <col min="6658" max="6658" width="8.42578125" style="1862" customWidth="1"/>
    <col min="6659" max="6659" width="10.85546875" style="1862" customWidth="1"/>
    <col min="6660" max="6660" width="11" style="1862" customWidth="1"/>
    <col min="6661" max="6661" width="8.28515625" style="1862" customWidth="1"/>
    <col min="6662" max="6662" width="9.140625" style="1862" customWidth="1"/>
    <col min="6663" max="6911" width="9.140625" style="1862"/>
    <col min="6912" max="6912" width="37.5703125" style="1862" customWidth="1"/>
    <col min="6913" max="6913" width="10" style="1862" customWidth="1"/>
    <col min="6914" max="6914" width="8.42578125" style="1862" customWidth="1"/>
    <col min="6915" max="6915" width="10.85546875" style="1862" customWidth="1"/>
    <col min="6916" max="6916" width="11" style="1862" customWidth="1"/>
    <col min="6917" max="6917" width="8.28515625" style="1862" customWidth="1"/>
    <col min="6918" max="6918" width="9.140625" style="1862" customWidth="1"/>
    <col min="6919" max="7167" width="9.140625" style="1862"/>
    <col min="7168" max="7168" width="37.5703125" style="1862" customWidth="1"/>
    <col min="7169" max="7169" width="10" style="1862" customWidth="1"/>
    <col min="7170" max="7170" width="8.42578125" style="1862" customWidth="1"/>
    <col min="7171" max="7171" width="10.85546875" style="1862" customWidth="1"/>
    <col min="7172" max="7172" width="11" style="1862" customWidth="1"/>
    <col min="7173" max="7173" width="8.28515625" style="1862" customWidth="1"/>
    <col min="7174" max="7174" width="9.140625" style="1862" customWidth="1"/>
    <col min="7175" max="7423" width="9.140625" style="1862"/>
    <col min="7424" max="7424" width="37.5703125" style="1862" customWidth="1"/>
    <col min="7425" max="7425" width="10" style="1862" customWidth="1"/>
    <col min="7426" max="7426" width="8.42578125" style="1862" customWidth="1"/>
    <col min="7427" max="7427" width="10.85546875" style="1862" customWidth="1"/>
    <col min="7428" max="7428" width="11" style="1862" customWidth="1"/>
    <col min="7429" max="7429" width="8.28515625" style="1862" customWidth="1"/>
    <col min="7430" max="7430" width="9.140625" style="1862" customWidth="1"/>
    <col min="7431" max="7679" width="9.140625" style="1862"/>
    <col min="7680" max="7680" width="37.5703125" style="1862" customWidth="1"/>
    <col min="7681" max="7681" width="10" style="1862" customWidth="1"/>
    <col min="7682" max="7682" width="8.42578125" style="1862" customWidth="1"/>
    <col min="7683" max="7683" width="10.85546875" style="1862" customWidth="1"/>
    <col min="7684" max="7684" width="11" style="1862" customWidth="1"/>
    <col min="7685" max="7685" width="8.28515625" style="1862" customWidth="1"/>
    <col min="7686" max="7686" width="9.140625" style="1862" customWidth="1"/>
    <col min="7687" max="7935" width="9.140625" style="1862"/>
    <col min="7936" max="7936" width="37.5703125" style="1862" customWidth="1"/>
    <col min="7937" max="7937" width="10" style="1862" customWidth="1"/>
    <col min="7938" max="7938" width="8.42578125" style="1862" customWidth="1"/>
    <col min="7939" max="7939" width="10.85546875" style="1862" customWidth="1"/>
    <col min="7940" max="7940" width="11" style="1862" customWidth="1"/>
    <col min="7941" max="7941" width="8.28515625" style="1862" customWidth="1"/>
    <col min="7942" max="7942" width="9.140625" style="1862" customWidth="1"/>
    <col min="7943" max="8191" width="9.140625" style="1862"/>
    <col min="8192" max="8192" width="37.5703125" style="1862" customWidth="1"/>
    <col min="8193" max="8193" width="10" style="1862" customWidth="1"/>
    <col min="8194" max="8194" width="8.42578125" style="1862" customWidth="1"/>
    <col min="8195" max="8195" width="10.85546875" style="1862" customWidth="1"/>
    <col min="8196" max="8196" width="11" style="1862" customWidth="1"/>
    <col min="8197" max="8197" width="8.28515625" style="1862" customWidth="1"/>
    <col min="8198" max="8198" width="9.140625" style="1862" customWidth="1"/>
    <col min="8199" max="8447" width="9.140625" style="1862"/>
    <col min="8448" max="8448" width="37.5703125" style="1862" customWidth="1"/>
    <col min="8449" max="8449" width="10" style="1862" customWidth="1"/>
    <col min="8450" max="8450" width="8.42578125" style="1862" customWidth="1"/>
    <col min="8451" max="8451" width="10.85546875" style="1862" customWidth="1"/>
    <col min="8452" max="8452" width="11" style="1862" customWidth="1"/>
    <col min="8453" max="8453" width="8.28515625" style="1862" customWidth="1"/>
    <col min="8454" max="8454" width="9.140625" style="1862" customWidth="1"/>
    <col min="8455" max="8703" width="9.140625" style="1862"/>
    <col min="8704" max="8704" width="37.5703125" style="1862" customWidth="1"/>
    <col min="8705" max="8705" width="10" style="1862" customWidth="1"/>
    <col min="8706" max="8706" width="8.42578125" style="1862" customWidth="1"/>
    <col min="8707" max="8707" width="10.85546875" style="1862" customWidth="1"/>
    <col min="8708" max="8708" width="11" style="1862" customWidth="1"/>
    <col min="8709" max="8709" width="8.28515625" style="1862" customWidth="1"/>
    <col min="8710" max="8710" width="9.140625" style="1862" customWidth="1"/>
    <col min="8711" max="8959" width="9.140625" style="1862"/>
    <col min="8960" max="8960" width="37.5703125" style="1862" customWidth="1"/>
    <col min="8961" max="8961" width="10" style="1862" customWidth="1"/>
    <col min="8962" max="8962" width="8.42578125" style="1862" customWidth="1"/>
    <col min="8963" max="8963" width="10.85546875" style="1862" customWidth="1"/>
    <col min="8964" max="8964" width="11" style="1862" customWidth="1"/>
    <col min="8965" max="8965" width="8.28515625" style="1862" customWidth="1"/>
    <col min="8966" max="8966" width="9.140625" style="1862" customWidth="1"/>
    <col min="8967" max="9215" width="9.140625" style="1862"/>
    <col min="9216" max="9216" width="37.5703125" style="1862" customWidth="1"/>
    <col min="9217" max="9217" width="10" style="1862" customWidth="1"/>
    <col min="9218" max="9218" width="8.42578125" style="1862" customWidth="1"/>
    <col min="9219" max="9219" width="10.85546875" style="1862" customWidth="1"/>
    <col min="9220" max="9220" width="11" style="1862" customWidth="1"/>
    <col min="9221" max="9221" width="8.28515625" style="1862" customWidth="1"/>
    <col min="9222" max="9222" width="9.140625" style="1862" customWidth="1"/>
    <col min="9223" max="9471" width="9.140625" style="1862"/>
    <col min="9472" max="9472" width="37.5703125" style="1862" customWidth="1"/>
    <col min="9473" max="9473" width="10" style="1862" customWidth="1"/>
    <col min="9474" max="9474" width="8.42578125" style="1862" customWidth="1"/>
    <col min="9475" max="9475" width="10.85546875" style="1862" customWidth="1"/>
    <col min="9476" max="9476" width="11" style="1862" customWidth="1"/>
    <col min="9477" max="9477" width="8.28515625" style="1862" customWidth="1"/>
    <col min="9478" max="9478" width="9.140625" style="1862" customWidth="1"/>
    <col min="9479" max="9727" width="9.140625" style="1862"/>
    <col min="9728" max="9728" width="37.5703125" style="1862" customWidth="1"/>
    <col min="9729" max="9729" width="10" style="1862" customWidth="1"/>
    <col min="9730" max="9730" width="8.42578125" style="1862" customWidth="1"/>
    <col min="9731" max="9731" width="10.85546875" style="1862" customWidth="1"/>
    <col min="9732" max="9732" width="11" style="1862" customWidth="1"/>
    <col min="9733" max="9733" width="8.28515625" style="1862" customWidth="1"/>
    <col min="9734" max="9734" width="9.140625" style="1862" customWidth="1"/>
    <col min="9735" max="9983" width="9.140625" style="1862"/>
    <col min="9984" max="9984" width="37.5703125" style="1862" customWidth="1"/>
    <col min="9985" max="9985" width="10" style="1862" customWidth="1"/>
    <col min="9986" max="9986" width="8.42578125" style="1862" customWidth="1"/>
    <col min="9987" max="9987" width="10.85546875" style="1862" customWidth="1"/>
    <col min="9988" max="9988" width="11" style="1862" customWidth="1"/>
    <col min="9989" max="9989" width="8.28515625" style="1862" customWidth="1"/>
    <col min="9990" max="9990" width="9.140625" style="1862" customWidth="1"/>
    <col min="9991" max="10239" width="9.140625" style="1862"/>
    <col min="10240" max="10240" width="37.5703125" style="1862" customWidth="1"/>
    <col min="10241" max="10241" width="10" style="1862" customWidth="1"/>
    <col min="10242" max="10242" width="8.42578125" style="1862" customWidth="1"/>
    <col min="10243" max="10243" width="10.85546875" style="1862" customWidth="1"/>
    <col min="10244" max="10244" width="11" style="1862" customWidth="1"/>
    <col min="10245" max="10245" width="8.28515625" style="1862" customWidth="1"/>
    <col min="10246" max="10246" width="9.140625" style="1862" customWidth="1"/>
    <col min="10247" max="10495" width="9.140625" style="1862"/>
    <col min="10496" max="10496" width="37.5703125" style="1862" customWidth="1"/>
    <col min="10497" max="10497" width="10" style="1862" customWidth="1"/>
    <col min="10498" max="10498" width="8.42578125" style="1862" customWidth="1"/>
    <col min="10499" max="10499" width="10.85546875" style="1862" customWidth="1"/>
    <col min="10500" max="10500" width="11" style="1862" customWidth="1"/>
    <col min="10501" max="10501" width="8.28515625" style="1862" customWidth="1"/>
    <col min="10502" max="10502" width="9.140625" style="1862" customWidth="1"/>
    <col min="10503" max="10751" width="9.140625" style="1862"/>
    <col min="10752" max="10752" width="37.5703125" style="1862" customWidth="1"/>
    <col min="10753" max="10753" width="10" style="1862" customWidth="1"/>
    <col min="10754" max="10754" width="8.42578125" style="1862" customWidth="1"/>
    <col min="10755" max="10755" width="10.85546875" style="1862" customWidth="1"/>
    <col min="10756" max="10756" width="11" style="1862" customWidth="1"/>
    <col min="10757" max="10757" width="8.28515625" style="1862" customWidth="1"/>
    <col min="10758" max="10758" width="9.140625" style="1862" customWidth="1"/>
    <col min="10759" max="11007" width="9.140625" style="1862"/>
    <col min="11008" max="11008" width="37.5703125" style="1862" customWidth="1"/>
    <col min="11009" max="11009" width="10" style="1862" customWidth="1"/>
    <col min="11010" max="11010" width="8.42578125" style="1862" customWidth="1"/>
    <col min="11011" max="11011" width="10.85546875" style="1862" customWidth="1"/>
    <col min="11012" max="11012" width="11" style="1862" customWidth="1"/>
    <col min="11013" max="11013" width="8.28515625" style="1862" customWidth="1"/>
    <col min="11014" max="11014" width="9.140625" style="1862" customWidth="1"/>
    <col min="11015" max="11263" width="9.140625" style="1862"/>
    <col min="11264" max="11264" width="37.5703125" style="1862" customWidth="1"/>
    <col min="11265" max="11265" width="10" style="1862" customWidth="1"/>
    <col min="11266" max="11266" width="8.42578125" style="1862" customWidth="1"/>
    <col min="11267" max="11267" width="10.85546875" style="1862" customWidth="1"/>
    <col min="11268" max="11268" width="11" style="1862" customWidth="1"/>
    <col min="11269" max="11269" width="8.28515625" style="1862" customWidth="1"/>
    <col min="11270" max="11270" width="9.140625" style="1862" customWidth="1"/>
    <col min="11271" max="11519" width="9.140625" style="1862"/>
    <col min="11520" max="11520" width="37.5703125" style="1862" customWidth="1"/>
    <col min="11521" max="11521" width="10" style="1862" customWidth="1"/>
    <col min="11522" max="11522" width="8.42578125" style="1862" customWidth="1"/>
    <col min="11523" max="11523" width="10.85546875" style="1862" customWidth="1"/>
    <col min="11524" max="11524" width="11" style="1862" customWidth="1"/>
    <col min="11525" max="11525" width="8.28515625" style="1862" customWidth="1"/>
    <col min="11526" max="11526" width="9.140625" style="1862" customWidth="1"/>
    <col min="11527" max="11775" width="9.140625" style="1862"/>
    <col min="11776" max="11776" width="37.5703125" style="1862" customWidth="1"/>
    <col min="11777" max="11777" width="10" style="1862" customWidth="1"/>
    <col min="11778" max="11778" width="8.42578125" style="1862" customWidth="1"/>
    <col min="11779" max="11779" width="10.85546875" style="1862" customWidth="1"/>
    <col min="11780" max="11780" width="11" style="1862" customWidth="1"/>
    <col min="11781" max="11781" width="8.28515625" style="1862" customWidth="1"/>
    <col min="11782" max="11782" width="9.140625" style="1862" customWidth="1"/>
    <col min="11783" max="12031" width="9.140625" style="1862"/>
    <col min="12032" max="12032" width="37.5703125" style="1862" customWidth="1"/>
    <col min="12033" max="12033" width="10" style="1862" customWidth="1"/>
    <col min="12034" max="12034" width="8.42578125" style="1862" customWidth="1"/>
    <col min="12035" max="12035" width="10.85546875" style="1862" customWidth="1"/>
    <col min="12036" max="12036" width="11" style="1862" customWidth="1"/>
    <col min="12037" max="12037" width="8.28515625" style="1862" customWidth="1"/>
    <col min="12038" max="12038" width="9.140625" style="1862" customWidth="1"/>
    <col min="12039" max="12287" width="9.140625" style="1862"/>
    <col min="12288" max="12288" width="37.5703125" style="1862" customWidth="1"/>
    <col min="12289" max="12289" width="10" style="1862" customWidth="1"/>
    <col min="12290" max="12290" width="8.42578125" style="1862" customWidth="1"/>
    <col min="12291" max="12291" width="10.85546875" style="1862" customWidth="1"/>
    <col min="12292" max="12292" width="11" style="1862" customWidth="1"/>
    <col min="12293" max="12293" width="8.28515625" style="1862" customWidth="1"/>
    <col min="12294" max="12294" width="9.140625" style="1862" customWidth="1"/>
    <col min="12295" max="12543" width="9.140625" style="1862"/>
    <col min="12544" max="12544" width="37.5703125" style="1862" customWidth="1"/>
    <col min="12545" max="12545" width="10" style="1862" customWidth="1"/>
    <col min="12546" max="12546" width="8.42578125" style="1862" customWidth="1"/>
    <col min="12547" max="12547" width="10.85546875" style="1862" customWidth="1"/>
    <col min="12548" max="12548" width="11" style="1862" customWidth="1"/>
    <col min="12549" max="12549" width="8.28515625" style="1862" customWidth="1"/>
    <col min="12550" max="12550" width="9.140625" style="1862" customWidth="1"/>
    <col min="12551" max="12799" width="9.140625" style="1862"/>
    <col min="12800" max="12800" width="37.5703125" style="1862" customWidth="1"/>
    <col min="12801" max="12801" width="10" style="1862" customWidth="1"/>
    <col min="12802" max="12802" width="8.42578125" style="1862" customWidth="1"/>
    <col min="12803" max="12803" width="10.85546875" style="1862" customWidth="1"/>
    <col min="12804" max="12804" width="11" style="1862" customWidth="1"/>
    <col min="12805" max="12805" width="8.28515625" style="1862" customWidth="1"/>
    <col min="12806" max="12806" width="9.140625" style="1862" customWidth="1"/>
    <col min="12807" max="13055" width="9.140625" style="1862"/>
    <col min="13056" max="13056" width="37.5703125" style="1862" customWidth="1"/>
    <col min="13057" max="13057" width="10" style="1862" customWidth="1"/>
    <col min="13058" max="13058" width="8.42578125" style="1862" customWidth="1"/>
    <col min="13059" max="13059" width="10.85546875" style="1862" customWidth="1"/>
    <col min="13060" max="13060" width="11" style="1862" customWidth="1"/>
    <col min="13061" max="13061" width="8.28515625" style="1862" customWidth="1"/>
    <col min="13062" max="13062" width="9.140625" style="1862" customWidth="1"/>
    <col min="13063" max="13311" width="9.140625" style="1862"/>
    <col min="13312" max="13312" width="37.5703125" style="1862" customWidth="1"/>
    <col min="13313" max="13313" width="10" style="1862" customWidth="1"/>
    <col min="13314" max="13314" width="8.42578125" style="1862" customWidth="1"/>
    <col min="13315" max="13315" width="10.85546875" style="1862" customWidth="1"/>
    <col min="13316" max="13316" width="11" style="1862" customWidth="1"/>
    <col min="13317" max="13317" width="8.28515625" style="1862" customWidth="1"/>
    <col min="13318" max="13318" width="9.140625" style="1862" customWidth="1"/>
    <col min="13319" max="13567" width="9.140625" style="1862"/>
    <col min="13568" max="13568" width="37.5703125" style="1862" customWidth="1"/>
    <col min="13569" max="13569" width="10" style="1862" customWidth="1"/>
    <col min="13570" max="13570" width="8.42578125" style="1862" customWidth="1"/>
    <col min="13571" max="13571" width="10.85546875" style="1862" customWidth="1"/>
    <col min="13572" max="13572" width="11" style="1862" customWidth="1"/>
    <col min="13573" max="13573" width="8.28515625" style="1862" customWidth="1"/>
    <col min="13574" max="13574" width="9.140625" style="1862" customWidth="1"/>
    <col min="13575" max="13823" width="9.140625" style="1862"/>
    <col min="13824" max="13824" width="37.5703125" style="1862" customWidth="1"/>
    <col min="13825" max="13825" width="10" style="1862" customWidth="1"/>
    <col min="13826" max="13826" width="8.42578125" style="1862" customWidth="1"/>
    <col min="13827" max="13827" width="10.85546875" style="1862" customWidth="1"/>
    <col min="13828" max="13828" width="11" style="1862" customWidth="1"/>
    <col min="13829" max="13829" width="8.28515625" style="1862" customWidth="1"/>
    <col min="13830" max="13830" width="9.140625" style="1862" customWidth="1"/>
    <col min="13831" max="14079" width="9.140625" style="1862"/>
    <col min="14080" max="14080" width="37.5703125" style="1862" customWidth="1"/>
    <col min="14081" max="14081" width="10" style="1862" customWidth="1"/>
    <col min="14082" max="14082" width="8.42578125" style="1862" customWidth="1"/>
    <col min="14083" max="14083" width="10.85546875" style="1862" customWidth="1"/>
    <col min="14084" max="14084" width="11" style="1862" customWidth="1"/>
    <col min="14085" max="14085" width="8.28515625" style="1862" customWidth="1"/>
    <col min="14086" max="14086" width="9.140625" style="1862" customWidth="1"/>
    <col min="14087" max="14335" width="9.140625" style="1862"/>
    <col min="14336" max="14336" width="37.5703125" style="1862" customWidth="1"/>
    <col min="14337" max="14337" width="10" style="1862" customWidth="1"/>
    <col min="14338" max="14338" width="8.42578125" style="1862" customWidth="1"/>
    <col min="14339" max="14339" width="10.85546875" style="1862" customWidth="1"/>
    <col min="14340" max="14340" width="11" style="1862" customWidth="1"/>
    <col min="14341" max="14341" width="8.28515625" style="1862" customWidth="1"/>
    <col min="14342" max="14342" width="9.140625" style="1862" customWidth="1"/>
    <col min="14343" max="14591" width="9.140625" style="1862"/>
    <col min="14592" max="14592" width="37.5703125" style="1862" customWidth="1"/>
    <col min="14593" max="14593" width="10" style="1862" customWidth="1"/>
    <col min="14594" max="14594" width="8.42578125" style="1862" customWidth="1"/>
    <col min="14595" max="14595" width="10.85546875" style="1862" customWidth="1"/>
    <col min="14596" max="14596" width="11" style="1862" customWidth="1"/>
    <col min="14597" max="14597" width="8.28515625" style="1862" customWidth="1"/>
    <col min="14598" max="14598" width="9.140625" style="1862" customWidth="1"/>
    <col min="14599" max="14847" width="9.140625" style="1862"/>
    <col min="14848" max="14848" width="37.5703125" style="1862" customWidth="1"/>
    <col min="14849" max="14849" width="10" style="1862" customWidth="1"/>
    <col min="14850" max="14850" width="8.42578125" style="1862" customWidth="1"/>
    <col min="14851" max="14851" width="10.85546875" style="1862" customWidth="1"/>
    <col min="14852" max="14852" width="11" style="1862" customWidth="1"/>
    <col min="14853" max="14853" width="8.28515625" style="1862" customWidth="1"/>
    <col min="14854" max="14854" width="9.140625" style="1862" customWidth="1"/>
    <col min="14855" max="15103" width="9.140625" style="1862"/>
    <col min="15104" max="15104" width="37.5703125" style="1862" customWidth="1"/>
    <col min="15105" max="15105" width="10" style="1862" customWidth="1"/>
    <col min="15106" max="15106" width="8.42578125" style="1862" customWidth="1"/>
    <col min="15107" max="15107" width="10.85546875" style="1862" customWidth="1"/>
    <col min="15108" max="15108" width="11" style="1862" customWidth="1"/>
    <col min="15109" max="15109" width="8.28515625" style="1862" customWidth="1"/>
    <col min="15110" max="15110" width="9.140625" style="1862" customWidth="1"/>
    <col min="15111" max="15359" width="9.140625" style="1862"/>
    <col min="15360" max="15360" width="37.5703125" style="1862" customWidth="1"/>
    <col min="15361" max="15361" width="10" style="1862" customWidth="1"/>
    <col min="15362" max="15362" width="8.42578125" style="1862" customWidth="1"/>
    <col min="15363" max="15363" width="10.85546875" style="1862" customWidth="1"/>
    <col min="15364" max="15364" width="11" style="1862" customWidth="1"/>
    <col min="15365" max="15365" width="8.28515625" style="1862" customWidth="1"/>
    <col min="15366" max="15366" width="9.140625" style="1862" customWidth="1"/>
    <col min="15367" max="15615" width="9.140625" style="1862"/>
    <col min="15616" max="15616" width="37.5703125" style="1862" customWidth="1"/>
    <col min="15617" max="15617" width="10" style="1862" customWidth="1"/>
    <col min="15618" max="15618" width="8.42578125" style="1862" customWidth="1"/>
    <col min="15619" max="15619" width="10.85546875" style="1862" customWidth="1"/>
    <col min="15620" max="15620" width="11" style="1862" customWidth="1"/>
    <col min="15621" max="15621" width="8.28515625" style="1862" customWidth="1"/>
    <col min="15622" max="15622" width="9.140625" style="1862" customWidth="1"/>
    <col min="15623" max="15871" width="9.140625" style="1862"/>
    <col min="15872" max="15872" width="37.5703125" style="1862" customWidth="1"/>
    <col min="15873" max="15873" width="10" style="1862" customWidth="1"/>
    <col min="15874" max="15874" width="8.42578125" style="1862" customWidth="1"/>
    <col min="15875" max="15875" width="10.85546875" style="1862" customWidth="1"/>
    <col min="15876" max="15876" width="11" style="1862" customWidth="1"/>
    <col min="15877" max="15877" width="8.28515625" style="1862" customWidth="1"/>
    <col min="15878" max="15878" width="9.140625" style="1862" customWidth="1"/>
    <col min="15879" max="16127" width="9.140625" style="1862"/>
    <col min="16128" max="16128" width="37.5703125" style="1862" customWidth="1"/>
    <col min="16129" max="16129" width="10" style="1862" customWidth="1"/>
    <col min="16130" max="16130" width="8.42578125" style="1862" customWidth="1"/>
    <col min="16131" max="16131" width="10.85546875" style="1862" customWidth="1"/>
    <col min="16132" max="16132" width="11" style="1862" customWidth="1"/>
    <col min="16133" max="16133" width="8.28515625" style="1862" customWidth="1"/>
    <col min="16134" max="16134" width="9.140625" style="1862" customWidth="1"/>
    <col min="16135" max="16384" width="9.140625" style="1862"/>
  </cols>
  <sheetData>
    <row r="1" spans="1:12" ht="15" customHeight="1" x14ac:dyDescent="0.2">
      <c r="A1" s="2027" t="s">
        <v>1926</v>
      </c>
    </row>
    <row r="2" spans="1:12" ht="15" customHeight="1" x14ac:dyDescent="0.2">
      <c r="A2" s="2369" t="s">
        <v>1864</v>
      </c>
      <c r="B2" s="2369"/>
      <c r="C2" s="2369"/>
      <c r="D2" s="2369"/>
    </row>
    <row r="3" spans="1:12" ht="19.5" customHeight="1" x14ac:dyDescent="0.15">
      <c r="A3" s="2370" t="s">
        <v>1863</v>
      </c>
      <c r="B3" s="2370"/>
      <c r="C3" s="2370"/>
      <c r="D3" s="2370"/>
      <c r="E3" s="2378"/>
      <c r="F3" s="2378"/>
    </row>
    <row r="4" spans="1:12" s="1" customFormat="1" ht="12.95" customHeight="1" x14ac:dyDescent="0.25">
      <c r="A4" s="1659">
        <v>2020</v>
      </c>
      <c r="B4" s="1957"/>
      <c r="C4" s="1946"/>
      <c r="D4" s="1946"/>
      <c r="F4" s="1945" t="s">
        <v>1789</v>
      </c>
    </row>
    <row r="5" spans="1:12" s="1" customFormat="1" ht="11.1" customHeight="1" x14ac:dyDescent="0.25">
      <c r="A5" s="2016" t="s">
        <v>1775</v>
      </c>
      <c r="B5" s="2319" t="s">
        <v>0</v>
      </c>
      <c r="C5" s="2319" t="s">
        <v>1828</v>
      </c>
      <c r="D5" s="2320"/>
      <c r="E5" s="2320"/>
      <c r="F5" s="2319" t="s">
        <v>1827</v>
      </c>
    </row>
    <row r="6" spans="1:12" s="1" customFormat="1" ht="11.1" customHeight="1" x14ac:dyDescent="0.25">
      <c r="A6" s="2018"/>
      <c r="B6" s="2320"/>
      <c r="C6" s="2320"/>
      <c r="D6" s="2320"/>
      <c r="E6" s="2320"/>
      <c r="F6" s="2377"/>
    </row>
    <row r="7" spans="1:12" s="1" customFormat="1" ht="11.1" customHeight="1" x14ac:dyDescent="0.25">
      <c r="A7" s="2018"/>
      <c r="B7" s="2320"/>
      <c r="C7" s="2319" t="s">
        <v>0</v>
      </c>
      <c r="D7" s="2319" t="s">
        <v>1802</v>
      </c>
      <c r="E7" s="2319" t="s">
        <v>1826</v>
      </c>
      <c r="F7" s="2377"/>
    </row>
    <row r="8" spans="1:12" s="1" customFormat="1" ht="25.5" customHeight="1" x14ac:dyDescent="0.25">
      <c r="A8" s="2005" t="s">
        <v>752</v>
      </c>
      <c r="B8" s="2320"/>
      <c r="C8" s="2320"/>
      <c r="D8" s="2319"/>
      <c r="E8" s="2319"/>
      <c r="F8" s="2377"/>
      <c r="G8" s="1970"/>
      <c r="H8" s="1970"/>
      <c r="I8" s="1970"/>
      <c r="J8" s="1970"/>
      <c r="K8" s="1970"/>
      <c r="L8" s="1970"/>
    </row>
    <row r="9" spans="1:12" s="1784" customFormat="1" ht="30.75" customHeight="1" x14ac:dyDescent="0.25">
      <c r="A9" s="892" t="s">
        <v>390</v>
      </c>
      <c r="B9" s="1943">
        <f>SUM(B10:B16)</f>
        <v>94502.197000000015</v>
      </c>
      <c r="C9" s="1943">
        <f>SUM(C10:C16)</f>
        <v>68295.411999999997</v>
      </c>
      <c r="D9" s="1943">
        <f>SUM(D10:D16)</f>
        <v>17512.095000000001</v>
      </c>
      <c r="E9" s="1943">
        <f>SUM(E10:E16)</f>
        <v>50783.317000000003</v>
      </c>
      <c r="F9" s="1943">
        <f>SUM(F10:F16)</f>
        <v>26206.785000000003</v>
      </c>
      <c r="G9" s="1948"/>
      <c r="H9" s="1948"/>
      <c r="I9" s="1948"/>
      <c r="J9" s="1948"/>
      <c r="K9" s="1948"/>
      <c r="L9" s="1948"/>
    </row>
    <row r="10" spans="1:12" s="8" customFormat="1" ht="12.95" customHeight="1" x14ac:dyDescent="0.25">
      <c r="A10" s="1651" t="s">
        <v>1862</v>
      </c>
      <c r="B10" s="1949">
        <f t="shared" ref="B10:B16" si="0">C10+F10</f>
        <v>18625.910000000003</v>
      </c>
      <c r="C10" s="1949">
        <f t="shared" ref="C10:C16" si="1">D10+E10</f>
        <v>18444.296000000002</v>
      </c>
      <c r="D10" s="1949">
        <v>1737.0260000000001</v>
      </c>
      <c r="E10" s="1949">
        <v>16707.27</v>
      </c>
      <c r="F10" s="1949">
        <v>181.614</v>
      </c>
      <c r="G10" s="1948"/>
      <c r="H10" s="1947"/>
      <c r="I10" s="1947"/>
      <c r="J10" s="1947"/>
    </row>
    <row r="11" spans="1:12" s="8" customFormat="1" ht="12.95" customHeight="1" x14ac:dyDescent="0.25">
      <c r="A11" s="890" t="s">
        <v>1861</v>
      </c>
      <c r="B11" s="1949">
        <f t="shared" si="0"/>
        <v>1999.347</v>
      </c>
      <c r="C11" s="1949">
        <f t="shared" si="1"/>
        <v>1894.403</v>
      </c>
      <c r="D11" s="1949">
        <v>258.55900000000003</v>
      </c>
      <c r="E11" s="1949">
        <v>1635.8440000000001</v>
      </c>
      <c r="F11" s="1949">
        <v>104.944</v>
      </c>
      <c r="G11" s="1948"/>
      <c r="H11" s="1947"/>
      <c r="I11" s="1947"/>
      <c r="J11" s="1947"/>
    </row>
    <row r="12" spans="1:12" s="8" customFormat="1" ht="12.95" customHeight="1" x14ac:dyDescent="0.25">
      <c r="A12" s="890" t="s">
        <v>1860</v>
      </c>
      <c r="B12" s="1949">
        <f t="shared" si="0"/>
        <v>7684.3020000000006</v>
      </c>
      <c r="C12" s="1949">
        <f t="shared" si="1"/>
        <v>7418.6230000000005</v>
      </c>
      <c r="D12" s="1949">
        <v>1885.037</v>
      </c>
      <c r="E12" s="1949">
        <v>5533.5860000000002</v>
      </c>
      <c r="F12" s="1949">
        <v>265.67899999999997</v>
      </c>
      <c r="G12" s="1948"/>
      <c r="H12" s="1947"/>
      <c r="I12" s="1947"/>
      <c r="J12" s="1947"/>
    </row>
    <row r="13" spans="1:12" s="8" customFormat="1" ht="12.95" customHeight="1" x14ac:dyDescent="0.25">
      <c r="A13" s="890" t="s">
        <v>1859</v>
      </c>
      <c r="B13" s="1949">
        <f t="shared" si="0"/>
        <v>19768.928</v>
      </c>
      <c r="C13" s="1949">
        <f t="shared" si="1"/>
        <v>17697.150999999998</v>
      </c>
      <c r="D13" s="1949">
        <v>7207.2669999999998</v>
      </c>
      <c r="E13" s="1949">
        <v>10489.884</v>
      </c>
      <c r="F13" s="1949">
        <v>2071.777</v>
      </c>
      <c r="G13" s="1948"/>
      <c r="H13" s="1947"/>
      <c r="I13" s="1947"/>
      <c r="J13" s="1947"/>
    </row>
    <row r="14" spans="1:12" s="8" customFormat="1" ht="12.95" customHeight="1" x14ac:dyDescent="0.25">
      <c r="A14" s="890" t="s">
        <v>1858</v>
      </c>
      <c r="B14" s="1949">
        <f t="shared" si="0"/>
        <v>3458.5969999999998</v>
      </c>
      <c r="C14" s="1949">
        <f t="shared" si="1"/>
        <v>3402.1389999999997</v>
      </c>
      <c r="D14" s="1949">
        <v>502.7</v>
      </c>
      <c r="E14" s="1949">
        <v>2899.4389999999999</v>
      </c>
      <c r="F14" s="1949">
        <v>56.457999999999998</v>
      </c>
      <c r="G14" s="1948"/>
      <c r="H14" s="1947"/>
      <c r="I14" s="1947"/>
      <c r="J14" s="1947"/>
    </row>
    <row r="15" spans="1:12" s="8" customFormat="1" ht="12.95" customHeight="1" x14ac:dyDescent="0.25">
      <c r="A15" s="890" t="s">
        <v>1857</v>
      </c>
      <c r="B15" s="1949">
        <f t="shared" si="0"/>
        <v>34867.740000000005</v>
      </c>
      <c r="C15" s="1949">
        <f t="shared" si="1"/>
        <v>11889.823</v>
      </c>
      <c r="D15" s="1949">
        <v>4637.1980000000003</v>
      </c>
      <c r="E15" s="1949">
        <v>7252.625</v>
      </c>
      <c r="F15" s="1949">
        <v>22977.917000000001</v>
      </c>
      <c r="G15" s="1948"/>
      <c r="H15" s="1947"/>
      <c r="I15" s="1947"/>
      <c r="J15" s="1947"/>
    </row>
    <row r="16" spans="1:12" s="8" customFormat="1" ht="12.95" customHeight="1" x14ac:dyDescent="0.25">
      <c r="A16" s="890" t="s">
        <v>1831</v>
      </c>
      <c r="B16" s="1949">
        <f t="shared" si="0"/>
        <v>8097.3729999999996</v>
      </c>
      <c r="C16" s="1949">
        <f t="shared" si="1"/>
        <v>7548.9769999999999</v>
      </c>
      <c r="D16" s="1949">
        <v>1284.308</v>
      </c>
      <c r="E16" s="1949">
        <v>6264.6689999999999</v>
      </c>
      <c r="F16" s="1949">
        <v>548.39599999999996</v>
      </c>
      <c r="G16" s="1948"/>
      <c r="H16" s="1947"/>
      <c r="I16" s="1947"/>
      <c r="J16" s="1947"/>
    </row>
    <row r="17" spans="1:13" s="1784" customFormat="1" ht="30.75" customHeight="1" x14ac:dyDescent="0.25">
      <c r="A17" s="1951" t="s">
        <v>389</v>
      </c>
      <c r="B17" s="1943">
        <f>SUM(B18:B24)</f>
        <v>90204.800999999978</v>
      </c>
      <c r="C17" s="1943">
        <f>SUM(C18:C24)</f>
        <v>64285.568999999996</v>
      </c>
      <c r="D17" s="1943">
        <f>SUM(D18:D24)</f>
        <v>16413.465</v>
      </c>
      <c r="E17" s="1943">
        <f>SUM(E18:E24)</f>
        <v>47872.103999999999</v>
      </c>
      <c r="F17" s="1943">
        <f>SUM(F18:F24)</f>
        <v>25919.232</v>
      </c>
      <c r="G17" s="1948"/>
      <c r="H17" s="1948"/>
      <c r="I17" s="1948"/>
      <c r="J17" s="1948"/>
      <c r="K17" s="1948"/>
      <c r="L17" s="1948"/>
      <c r="M17" s="1992"/>
    </row>
    <row r="18" spans="1:13" s="8" customFormat="1" ht="12" customHeight="1" x14ac:dyDescent="0.25">
      <c r="A18" s="1651" t="s">
        <v>1862</v>
      </c>
      <c r="B18" s="1949">
        <f t="shared" ref="B18:B24" si="2">C18+F18</f>
        <v>17798.147999999997</v>
      </c>
      <c r="C18" s="1949">
        <f t="shared" ref="C18:C24" si="3">D18+E18</f>
        <v>17670.009999999998</v>
      </c>
      <c r="D18" s="1949">
        <v>1683.7809999999999</v>
      </c>
      <c r="E18" s="1949">
        <v>15986.228999999999</v>
      </c>
      <c r="F18" s="1949">
        <v>128.13800000000001</v>
      </c>
      <c r="G18" s="1948"/>
      <c r="H18" s="1948"/>
      <c r="I18" s="1948"/>
      <c r="J18" s="1948"/>
      <c r="K18" s="1948"/>
      <c r="L18" s="1948"/>
      <c r="M18" s="1948"/>
    </row>
    <row r="19" spans="1:13" s="8" customFormat="1" ht="12.95" customHeight="1" x14ac:dyDescent="0.25">
      <c r="A19" s="890" t="s">
        <v>1861</v>
      </c>
      <c r="B19" s="1949">
        <f t="shared" si="2"/>
        <v>1841.1679999999999</v>
      </c>
      <c r="C19" s="1949">
        <f t="shared" si="3"/>
        <v>1746.2379999999998</v>
      </c>
      <c r="D19" s="1949">
        <v>253.23400000000001</v>
      </c>
      <c r="E19" s="1949">
        <v>1493.0039999999999</v>
      </c>
      <c r="F19" s="1949">
        <v>94.93</v>
      </c>
      <c r="G19" s="1948"/>
      <c r="H19" s="1948"/>
      <c r="I19" s="1962"/>
    </row>
    <row r="20" spans="1:13" s="8" customFormat="1" ht="12.95" customHeight="1" x14ac:dyDescent="0.25">
      <c r="A20" s="890" t="s">
        <v>1860</v>
      </c>
      <c r="B20" s="1949">
        <f t="shared" si="2"/>
        <v>5785.1949999999997</v>
      </c>
      <c r="C20" s="1949">
        <f t="shared" si="3"/>
        <v>5676.4659999999994</v>
      </c>
      <c r="D20" s="1949">
        <v>1236.3340000000001</v>
      </c>
      <c r="E20" s="1949">
        <v>4440.1319999999996</v>
      </c>
      <c r="F20" s="1949">
        <v>108.729</v>
      </c>
      <c r="G20" s="1948"/>
      <c r="H20" s="1948"/>
      <c r="I20" s="1962"/>
      <c r="M20" s="1941"/>
    </row>
    <row r="21" spans="1:13" s="8" customFormat="1" ht="12.95" customHeight="1" x14ac:dyDescent="0.25">
      <c r="A21" s="890" t="s">
        <v>1859</v>
      </c>
      <c r="B21" s="1949">
        <f t="shared" si="2"/>
        <v>19302.68</v>
      </c>
      <c r="C21" s="1949">
        <f t="shared" si="3"/>
        <v>17230.902999999998</v>
      </c>
      <c r="D21" s="1949">
        <v>7049.6260000000002</v>
      </c>
      <c r="E21" s="1949">
        <v>10181.277</v>
      </c>
      <c r="F21" s="1949">
        <v>2071.777</v>
      </c>
      <c r="G21" s="1948"/>
      <c r="H21" s="1948"/>
      <c r="I21" s="1962"/>
    </row>
    <row r="22" spans="1:13" s="8" customFormat="1" ht="12.95" customHeight="1" x14ac:dyDescent="0.25">
      <c r="A22" s="890" t="s">
        <v>1858</v>
      </c>
      <c r="B22" s="1949">
        <f t="shared" si="2"/>
        <v>3350.31</v>
      </c>
      <c r="C22" s="1949">
        <f t="shared" si="3"/>
        <v>3293.8519999999999</v>
      </c>
      <c r="D22" s="1949">
        <v>502.7</v>
      </c>
      <c r="E22" s="1949">
        <v>2791.152</v>
      </c>
      <c r="F22" s="1949">
        <v>56.457999999999998</v>
      </c>
      <c r="G22" s="1948"/>
      <c r="H22" s="1948"/>
      <c r="I22" s="1962"/>
    </row>
    <row r="23" spans="1:13" s="8" customFormat="1" ht="12.95" customHeight="1" x14ac:dyDescent="0.25">
      <c r="A23" s="890" t="s">
        <v>1857</v>
      </c>
      <c r="B23" s="1949">
        <f t="shared" si="2"/>
        <v>34464.619999999995</v>
      </c>
      <c r="C23" s="1949">
        <f t="shared" si="3"/>
        <v>11553.815999999999</v>
      </c>
      <c r="D23" s="1949">
        <v>4411.47</v>
      </c>
      <c r="E23" s="1949">
        <v>7142.3459999999995</v>
      </c>
      <c r="F23" s="1949">
        <v>22910.804</v>
      </c>
      <c r="G23" s="1948"/>
      <c r="H23" s="1948"/>
      <c r="I23" s="1962"/>
    </row>
    <row r="24" spans="1:13" s="8" customFormat="1" ht="12.95" customHeight="1" x14ac:dyDescent="0.25">
      <c r="A24" s="890" t="s">
        <v>1831</v>
      </c>
      <c r="B24" s="1949">
        <f t="shared" si="2"/>
        <v>7662.6799999999994</v>
      </c>
      <c r="C24" s="1949">
        <f t="shared" si="3"/>
        <v>7114.2839999999997</v>
      </c>
      <c r="D24" s="1949">
        <v>1276.32</v>
      </c>
      <c r="E24" s="1949">
        <v>5837.9639999999999</v>
      </c>
      <c r="F24" s="1949">
        <v>548.39599999999996</v>
      </c>
      <c r="G24" s="1948"/>
      <c r="H24" s="1948"/>
      <c r="I24" s="1962"/>
    </row>
    <row r="25" spans="1:13" s="8" customFormat="1" ht="30.75" customHeight="1" x14ac:dyDescent="0.25">
      <c r="A25" s="1951" t="s">
        <v>637</v>
      </c>
      <c r="B25" s="1943">
        <f>SUM(B26:B32)</f>
        <v>25097.465999999997</v>
      </c>
      <c r="C25" s="1943">
        <f>SUM(C26:C32)</f>
        <v>14617.54</v>
      </c>
      <c r="D25" s="1943">
        <f>SUM(D26:D32)</f>
        <v>3092.3810000000003</v>
      </c>
      <c r="E25" s="1943">
        <f>SUM(E26:E32)</f>
        <v>11525.159</v>
      </c>
      <c r="F25" s="1943">
        <f>SUM(F26:F32)</f>
        <v>10479.926000000001</v>
      </c>
      <c r="G25" s="1948"/>
      <c r="H25" s="1948"/>
      <c r="I25" s="1962"/>
    </row>
    <row r="26" spans="1:13" s="1" customFormat="1" ht="12.95" customHeight="1" x14ac:dyDescent="0.25">
      <c r="A26" s="895" t="s">
        <v>1862</v>
      </c>
      <c r="B26" s="1949">
        <f t="shared" ref="B26:B32" si="4">C26+F26</f>
        <v>4493.84</v>
      </c>
      <c r="C26" s="1949">
        <f t="shared" ref="C26:C32" si="5">D26+E26</f>
        <v>4491.0770000000002</v>
      </c>
      <c r="D26" s="1950">
        <v>113.245</v>
      </c>
      <c r="E26" s="1950">
        <v>4377.8320000000003</v>
      </c>
      <c r="F26" s="1949">
        <v>2.7629999999999999</v>
      </c>
      <c r="G26" s="1948"/>
      <c r="H26" s="1948"/>
      <c r="I26" s="1962"/>
    </row>
    <row r="27" spans="1:13" s="1" customFormat="1" ht="12.95" customHeight="1" x14ac:dyDescent="0.25">
      <c r="A27" s="888" t="s">
        <v>1861</v>
      </c>
      <c r="B27" s="1949">
        <f t="shared" si="4"/>
        <v>567.274</v>
      </c>
      <c r="C27" s="1949">
        <f t="shared" si="5"/>
        <v>482.87400000000002</v>
      </c>
      <c r="D27" s="1950">
        <v>6.1989999999999998</v>
      </c>
      <c r="E27" s="1950">
        <v>476.67500000000001</v>
      </c>
      <c r="F27" s="1949">
        <v>84.4</v>
      </c>
      <c r="G27" s="1948"/>
      <c r="H27" s="1948"/>
      <c r="I27" s="1962"/>
    </row>
    <row r="28" spans="1:13" s="1" customFormat="1" ht="12.95" customHeight="1" x14ac:dyDescent="0.25">
      <c r="A28" s="888" t="s">
        <v>1860</v>
      </c>
      <c r="B28" s="1949">
        <f t="shared" si="4"/>
        <v>2457.3620000000001</v>
      </c>
      <c r="C28" s="1949">
        <f t="shared" si="5"/>
        <v>2371.848</v>
      </c>
      <c r="D28" s="1950">
        <v>761.28</v>
      </c>
      <c r="E28" s="1950">
        <v>1610.568</v>
      </c>
      <c r="F28" s="1949">
        <v>85.513999999999996</v>
      </c>
      <c r="G28" s="1948"/>
      <c r="H28" s="1948"/>
      <c r="I28" s="1962"/>
    </row>
    <row r="29" spans="1:13" s="1" customFormat="1" ht="12.95" customHeight="1" x14ac:dyDescent="0.25">
      <c r="A29" s="888" t="s">
        <v>1859</v>
      </c>
      <c r="B29" s="1949">
        <f t="shared" si="4"/>
        <v>2273.2809999999999</v>
      </c>
      <c r="C29" s="1949">
        <f t="shared" si="5"/>
        <v>2016.998</v>
      </c>
      <c r="D29" s="1950">
        <v>976.63400000000001</v>
      </c>
      <c r="E29" s="1950">
        <v>1040.364</v>
      </c>
      <c r="F29" s="1949">
        <v>256.28300000000002</v>
      </c>
      <c r="G29" s="1948"/>
      <c r="H29" s="1948"/>
      <c r="I29" s="1962"/>
    </row>
    <row r="30" spans="1:13" s="1" customFormat="1" ht="12.95" customHeight="1" x14ac:dyDescent="0.25">
      <c r="A30" s="888" t="s">
        <v>1858</v>
      </c>
      <c r="B30" s="1949">
        <f t="shared" si="4"/>
        <v>1345.6499999999999</v>
      </c>
      <c r="C30" s="1949">
        <f t="shared" si="5"/>
        <v>1300.598</v>
      </c>
      <c r="D30" s="1950">
        <v>204.15799999999999</v>
      </c>
      <c r="E30" s="1950">
        <v>1096.44</v>
      </c>
      <c r="F30" s="1949">
        <v>45.052</v>
      </c>
      <c r="G30" s="1948"/>
      <c r="H30" s="1948"/>
      <c r="I30" s="1962"/>
    </row>
    <row r="31" spans="1:13" s="1" customFormat="1" ht="12.95" customHeight="1" x14ac:dyDescent="0.25">
      <c r="A31" s="888" t="s">
        <v>1857</v>
      </c>
      <c r="B31" s="1949">
        <f t="shared" si="4"/>
        <v>11858.387999999999</v>
      </c>
      <c r="C31" s="1949">
        <f t="shared" si="5"/>
        <v>2081.826</v>
      </c>
      <c r="D31" s="1950">
        <v>846.54300000000001</v>
      </c>
      <c r="E31" s="1950">
        <v>1235.2829999999999</v>
      </c>
      <c r="F31" s="1949">
        <v>9776.5619999999999</v>
      </c>
      <c r="G31" s="1948"/>
      <c r="H31" s="1948"/>
      <c r="I31" s="1962"/>
    </row>
    <row r="32" spans="1:13" s="1" customFormat="1" ht="12.95" customHeight="1" x14ac:dyDescent="0.25">
      <c r="A32" s="888" t="s">
        <v>1831</v>
      </c>
      <c r="B32" s="1949">
        <f t="shared" si="4"/>
        <v>2101.6709999999998</v>
      </c>
      <c r="C32" s="1949">
        <f t="shared" si="5"/>
        <v>1872.319</v>
      </c>
      <c r="D32" s="1950">
        <v>184.322</v>
      </c>
      <c r="E32" s="1950">
        <v>1687.9970000000001</v>
      </c>
      <c r="F32" s="1949">
        <v>229.352</v>
      </c>
      <c r="G32" s="1948"/>
      <c r="H32" s="1948"/>
      <c r="I32" s="1962"/>
    </row>
    <row r="33" spans="1:9" s="1784" customFormat="1" ht="30.75" customHeight="1" x14ac:dyDescent="0.25">
      <c r="A33" s="1951" t="s">
        <v>1718</v>
      </c>
      <c r="B33" s="1943">
        <f>SUM(B34:B40)</f>
        <v>29909.740999999995</v>
      </c>
      <c r="C33" s="1943">
        <f>SUM(C34:C40)</f>
        <v>20111.855</v>
      </c>
      <c r="D33" s="1943">
        <f>SUM(D34:D40)</f>
        <v>3697.3779999999997</v>
      </c>
      <c r="E33" s="1943">
        <f>SUM(E34:E40)</f>
        <v>16414.476999999999</v>
      </c>
      <c r="F33" s="1943">
        <f>SUM(F34:F40)</f>
        <v>9797.8860000000004</v>
      </c>
      <c r="G33" s="1992"/>
      <c r="H33" s="1992"/>
      <c r="I33" s="1962"/>
    </row>
    <row r="34" spans="1:9" s="1" customFormat="1" ht="12.95" customHeight="1" x14ac:dyDescent="0.25">
      <c r="A34" s="895" t="s">
        <v>1862</v>
      </c>
      <c r="B34" s="1949">
        <f t="shared" ref="B34:B40" si="6">C34+F34</f>
        <v>6116</v>
      </c>
      <c r="C34" s="1949">
        <f t="shared" ref="C34:C40" si="7">D34+E34</f>
        <v>6019.3720000000003</v>
      </c>
      <c r="D34" s="1950">
        <v>816.37199999999996</v>
      </c>
      <c r="E34" s="1950">
        <v>5203</v>
      </c>
      <c r="F34" s="1949">
        <v>96.628</v>
      </c>
      <c r="G34" s="1948"/>
      <c r="H34" s="1948"/>
      <c r="I34" s="1962"/>
    </row>
    <row r="35" spans="1:9" s="1" customFormat="1" ht="12.95" customHeight="1" x14ac:dyDescent="0.25">
      <c r="A35" s="888" t="s">
        <v>1861</v>
      </c>
      <c r="B35" s="1949">
        <f t="shared" si="6"/>
        <v>526.06700000000001</v>
      </c>
      <c r="C35" s="1949">
        <f t="shared" si="7"/>
        <v>521.13099999999997</v>
      </c>
      <c r="D35" s="1950">
        <v>66.260000000000005</v>
      </c>
      <c r="E35" s="1950">
        <v>454.87099999999998</v>
      </c>
      <c r="F35" s="1949">
        <v>4.9359999999999999</v>
      </c>
      <c r="G35" s="1948"/>
      <c r="H35" s="1948"/>
      <c r="I35" s="1962"/>
    </row>
    <row r="36" spans="1:9" s="1" customFormat="1" ht="12.95" customHeight="1" x14ac:dyDescent="0.25">
      <c r="A36" s="888" t="s">
        <v>1860</v>
      </c>
      <c r="B36" s="1949">
        <f t="shared" si="6"/>
        <v>1361.4290000000001</v>
      </c>
      <c r="C36" s="1949">
        <f t="shared" si="7"/>
        <v>1346.1670000000001</v>
      </c>
      <c r="D36" s="1950">
        <v>118.248</v>
      </c>
      <c r="E36" s="1950">
        <v>1227.9190000000001</v>
      </c>
      <c r="F36" s="1949">
        <v>15.262</v>
      </c>
      <c r="G36" s="1948"/>
      <c r="H36" s="1948"/>
      <c r="I36" s="1962"/>
    </row>
    <row r="37" spans="1:9" s="1" customFormat="1" ht="12.95" customHeight="1" x14ac:dyDescent="0.25">
      <c r="A37" s="888" t="s">
        <v>1859</v>
      </c>
      <c r="B37" s="1949">
        <f t="shared" si="6"/>
        <v>4377.6419999999998</v>
      </c>
      <c r="C37" s="1949">
        <f t="shared" si="7"/>
        <v>4367.2110000000002</v>
      </c>
      <c r="D37" s="1950">
        <v>1002.49</v>
      </c>
      <c r="E37" s="1950">
        <v>3364.721</v>
      </c>
      <c r="F37" s="1949">
        <v>10.430999999999999</v>
      </c>
      <c r="G37" s="1948"/>
      <c r="H37" s="1948"/>
      <c r="I37" s="1962"/>
    </row>
    <row r="38" spans="1:9" s="1" customFormat="1" ht="12.95" customHeight="1" x14ac:dyDescent="0.25">
      <c r="A38" s="888" t="s">
        <v>1858</v>
      </c>
      <c r="B38" s="1949">
        <f t="shared" si="6"/>
        <v>745.42000000000007</v>
      </c>
      <c r="C38" s="1949">
        <f t="shared" si="7"/>
        <v>737.60800000000006</v>
      </c>
      <c r="D38" s="1950">
        <v>129.61000000000001</v>
      </c>
      <c r="E38" s="1950">
        <v>607.99800000000005</v>
      </c>
      <c r="F38" s="1949">
        <v>7.8120000000000003</v>
      </c>
      <c r="G38" s="1948"/>
      <c r="H38" s="1948"/>
      <c r="I38" s="1962"/>
    </row>
    <row r="39" spans="1:9" s="1" customFormat="1" ht="12.95" customHeight="1" x14ac:dyDescent="0.25">
      <c r="A39" s="888" t="s">
        <v>1857</v>
      </c>
      <c r="B39" s="1949">
        <f t="shared" si="6"/>
        <v>13337.800999999999</v>
      </c>
      <c r="C39" s="1949">
        <f t="shared" si="7"/>
        <v>3969.5140000000001</v>
      </c>
      <c r="D39" s="1950">
        <v>1266.8499999999999</v>
      </c>
      <c r="E39" s="1950">
        <v>2702.6640000000002</v>
      </c>
      <c r="F39" s="1949">
        <v>9368.2870000000003</v>
      </c>
      <c r="G39" s="1948"/>
      <c r="H39" s="1948"/>
      <c r="I39" s="1962"/>
    </row>
    <row r="40" spans="1:9" s="1" customFormat="1" ht="12.95" customHeight="1" x14ac:dyDescent="0.25">
      <c r="A40" s="888" t="s">
        <v>1831</v>
      </c>
      <c r="B40" s="1949">
        <f t="shared" si="6"/>
        <v>3445.3819999999996</v>
      </c>
      <c r="C40" s="1949">
        <f t="shared" si="7"/>
        <v>3150.8519999999999</v>
      </c>
      <c r="D40" s="1950">
        <v>297.548</v>
      </c>
      <c r="E40" s="1950">
        <v>2853.3040000000001</v>
      </c>
      <c r="F40" s="1949">
        <v>294.52999999999997</v>
      </c>
      <c r="G40" s="1948"/>
      <c r="H40" s="1948"/>
      <c r="I40" s="1962"/>
    </row>
    <row r="41" spans="1:9" s="8" customFormat="1" ht="30.75" customHeight="1" x14ac:dyDescent="0.25">
      <c r="A41" s="1951" t="s">
        <v>1709</v>
      </c>
      <c r="B41" s="1943">
        <f>+B42+B43+B44+B45+B46+B47+B48</f>
        <v>19800.038</v>
      </c>
      <c r="C41" s="1943">
        <f>+C42+C43+C44+C45+C46+C47+C48</f>
        <v>17733.558000000001</v>
      </c>
      <c r="D41" s="1943">
        <f>+D42+D43+D44+D45+D46+D47+D48</f>
        <v>7084.4050000000007</v>
      </c>
      <c r="E41" s="1943">
        <f>+E42+E43+E44+E45+E46+E47+E48</f>
        <v>10649.153</v>
      </c>
      <c r="F41" s="1943">
        <f>+F42+F43+F44+F45+F46+F47+F48</f>
        <v>2066.48</v>
      </c>
      <c r="G41" s="1948"/>
      <c r="H41" s="1948"/>
      <c r="I41" s="1962"/>
    </row>
    <row r="42" spans="1:9" s="1" customFormat="1" ht="12.95" customHeight="1" x14ac:dyDescent="0.25">
      <c r="A42" s="895" t="s">
        <v>1862</v>
      </c>
      <c r="B42" s="1949">
        <f t="shared" ref="B42:B48" si="8">+C42+F42</f>
        <v>2882.643</v>
      </c>
      <c r="C42" s="1949">
        <f t="shared" ref="C42:C48" si="9">D42+E42</f>
        <v>2870.4810000000002</v>
      </c>
      <c r="D42" s="1950">
        <v>397.77100000000002</v>
      </c>
      <c r="E42" s="1950">
        <v>2472.71</v>
      </c>
      <c r="F42" s="1949">
        <v>12.162000000000001</v>
      </c>
      <c r="G42" s="1948"/>
      <c r="H42" s="1948"/>
      <c r="I42" s="1962"/>
    </row>
    <row r="43" spans="1:9" s="1" customFormat="1" ht="12.95" customHeight="1" x14ac:dyDescent="0.25">
      <c r="A43" s="888" t="s">
        <v>1861</v>
      </c>
      <c r="B43" s="1949">
        <f t="shared" si="8"/>
        <v>439.86900000000003</v>
      </c>
      <c r="C43" s="1949">
        <f t="shared" si="9"/>
        <v>435.173</v>
      </c>
      <c r="D43" s="1950">
        <v>127.238</v>
      </c>
      <c r="E43" s="1950">
        <v>307.935</v>
      </c>
      <c r="F43" s="1950">
        <v>4.6959999999999997</v>
      </c>
      <c r="G43" s="1948"/>
      <c r="H43" s="1948"/>
      <c r="I43" s="1962"/>
    </row>
    <row r="44" spans="1:9" s="1" customFormat="1" ht="12.95" customHeight="1" x14ac:dyDescent="0.25">
      <c r="A44" s="888" t="s">
        <v>1860</v>
      </c>
      <c r="B44" s="1949">
        <f t="shared" si="8"/>
        <v>1244.374</v>
      </c>
      <c r="C44" s="1949">
        <f t="shared" si="9"/>
        <v>1244.374</v>
      </c>
      <c r="D44" s="1950">
        <v>212.69800000000001</v>
      </c>
      <c r="E44" s="1950">
        <v>1031.6759999999999</v>
      </c>
      <c r="F44" s="1949">
        <v>0</v>
      </c>
      <c r="G44" s="1948"/>
      <c r="H44" s="1948"/>
      <c r="I44" s="1962"/>
    </row>
    <row r="45" spans="1:9" s="1" customFormat="1" ht="12.95" customHeight="1" x14ac:dyDescent="0.25">
      <c r="A45" s="888" t="s">
        <v>1859</v>
      </c>
      <c r="B45" s="1949">
        <f t="shared" si="8"/>
        <v>10891.087000000001</v>
      </c>
      <c r="C45" s="1949">
        <f t="shared" si="9"/>
        <v>9087.7740000000013</v>
      </c>
      <c r="D45" s="1950">
        <v>4604.8100000000004</v>
      </c>
      <c r="E45" s="1950">
        <v>4482.9639999999999</v>
      </c>
      <c r="F45" s="1949">
        <v>1803.3130000000001</v>
      </c>
      <c r="G45" s="1948"/>
      <c r="H45" s="1948"/>
      <c r="I45" s="1962"/>
    </row>
    <row r="46" spans="1:9" s="1" customFormat="1" ht="12.95" customHeight="1" x14ac:dyDescent="0.25">
      <c r="A46" s="888" t="s">
        <v>1858</v>
      </c>
      <c r="B46" s="1949">
        <f t="shared" si="8"/>
        <v>218.84899999999999</v>
      </c>
      <c r="C46" s="1949">
        <f t="shared" si="9"/>
        <v>218.84899999999999</v>
      </c>
      <c r="D46" s="1950">
        <v>0</v>
      </c>
      <c r="E46" s="1950">
        <v>218.84899999999999</v>
      </c>
      <c r="F46" s="1959">
        <v>0</v>
      </c>
      <c r="G46" s="1948"/>
      <c r="H46" s="1948"/>
      <c r="I46" s="1962"/>
    </row>
    <row r="47" spans="1:9" s="1" customFormat="1" ht="12.95" customHeight="1" x14ac:dyDescent="0.25">
      <c r="A47" s="888" t="s">
        <v>1857</v>
      </c>
      <c r="B47" s="1949">
        <f t="shared" si="8"/>
        <v>3482.3850000000002</v>
      </c>
      <c r="C47" s="1949">
        <f t="shared" si="9"/>
        <v>3252.3040000000001</v>
      </c>
      <c r="D47" s="1950">
        <v>1303.499</v>
      </c>
      <c r="E47" s="1950">
        <v>1948.8050000000001</v>
      </c>
      <c r="F47" s="1949">
        <v>230.08099999999999</v>
      </c>
      <c r="G47" s="1948"/>
      <c r="H47" s="1948"/>
      <c r="I47" s="1962"/>
    </row>
    <row r="48" spans="1:9" s="1" customFormat="1" ht="12.95" customHeight="1" x14ac:dyDescent="0.25">
      <c r="A48" s="888" t="s">
        <v>1831</v>
      </c>
      <c r="B48" s="1949">
        <f t="shared" si="8"/>
        <v>640.83100000000002</v>
      </c>
      <c r="C48" s="1949">
        <f t="shared" si="9"/>
        <v>624.60300000000007</v>
      </c>
      <c r="D48" s="1950">
        <v>438.38900000000001</v>
      </c>
      <c r="E48" s="1950">
        <v>186.214</v>
      </c>
      <c r="F48" s="1960">
        <v>16.228000000000002</v>
      </c>
      <c r="G48" s="1948"/>
      <c r="H48" s="1948"/>
      <c r="I48" s="1962"/>
    </row>
    <row r="49" spans="1:9" s="1" customFormat="1" ht="4.5" customHeight="1" thickBot="1" x14ac:dyDescent="0.3">
      <c r="A49" s="1653"/>
      <c r="B49" s="1653"/>
      <c r="C49" s="1653"/>
      <c r="D49" s="1653"/>
      <c r="E49" s="1653"/>
      <c r="F49" s="1653"/>
      <c r="H49" s="1948"/>
      <c r="I49" s="1962"/>
    </row>
    <row r="50" spans="1:9" ht="4.5" customHeight="1" thickTop="1" x14ac:dyDescent="0.15">
      <c r="A50" s="1863"/>
    </row>
    <row r="51" spans="1:9" x14ac:dyDescent="0.15">
      <c r="A51" s="1863"/>
    </row>
    <row r="52" spans="1:9" x14ac:dyDescent="0.15">
      <c r="A52" s="1863"/>
      <c r="B52" s="1985"/>
      <c r="C52" s="1863"/>
      <c r="D52" s="1863"/>
    </row>
    <row r="53" spans="1:9" x14ac:dyDescent="0.15">
      <c r="A53" s="1863"/>
      <c r="B53" s="1985"/>
      <c r="C53" s="1863"/>
      <c r="D53" s="1863"/>
    </row>
    <row r="54" spans="1:9" x14ac:dyDescent="0.15">
      <c r="A54" s="1863"/>
      <c r="B54" s="1985"/>
      <c r="C54" s="1863"/>
      <c r="D54" s="1863"/>
    </row>
    <row r="55" spans="1:9" x14ac:dyDescent="0.15">
      <c r="A55" s="1863"/>
      <c r="B55" s="1985"/>
      <c r="C55" s="1863"/>
      <c r="D55" s="1863"/>
    </row>
    <row r="56" spans="1:9" x14ac:dyDescent="0.15">
      <c r="A56" s="1863"/>
      <c r="B56" s="1985"/>
      <c r="C56" s="1863"/>
      <c r="D56" s="1863"/>
    </row>
    <row r="57" spans="1:9" x14ac:dyDescent="0.15">
      <c r="A57" s="1863"/>
      <c r="B57" s="1985"/>
      <c r="C57" s="1863"/>
      <c r="D57" s="1863"/>
    </row>
    <row r="58" spans="1:9" x14ac:dyDescent="0.15">
      <c r="A58" s="1863"/>
      <c r="B58" s="1985"/>
      <c r="C58" s="1863"/>
      <c r="D58" s="1863"/>
    </row>
    <row r="59" spans="1:9" x14ac:dyDescent="0.15">
      <c r="A59" s="1863"/>
      <c r="B59" s="1985"/>
      <c r="C59" s="1863"/>
      <c r="D59" s="1863"/>
    </row>
    <row r="60" spans="1:9" x14ac:dyDescent="0.15">
      <c r="A60" s="1863"/>
      <c r="B60" s="1985"/>
      <c r="C60" s="1863"/>
      <c r="D60" s="1863"/>
    </row>
    <row r="61" spans="1:9" x14ac:dyDescent="0.15">
      <c r="A61" s="1863"/>
      <c r="B61" s="1985"/>
      <c r="C61" s="1863"/>
      <c r="D61" s="1863"/>
    </row>
    <row r="62" spans="1:9" x14ac:dyDescent="0.15">
      <c r="A62" s="1863"/>
      <c r="B62" s="1985"/>
      <c r="C62" s="1863"/>
      <c r="D62" s="1863"/>
    </row>
    <row r="63" spans="1:9" x14ac:dyDescent="0.15">
      <c r="A63" s="1863"/>
      <c r="B63" s="1985"/>
      <c r="C63" s="1863"/>
      <c r="D63" s="1863"/>
    </row>
    <row r="64" spans="1:9" x14ac:dyDescent="0.15">
      <c r="A64" s="1863"/>
      <c r="B64" s="1985"/>
      <c r="C64" s="1863"/>
      <c r="D64" s="1863"/>
    </row>
    <row r="65" spans="1:4" x14ac:dyDescent="0.15">
      <c r="A65" s="1863"/>
      <c r="B65" s="1985"/>
      <c r="C65" s="1863"/>
      <c r="D65" s="1863"/>
    </row>
    <row r="66" spans="1:4" x14ac:dyDescent="0.15">
      <c r="A66" s="1863"/>
      <c r="B66" s="1985"/>
      <c r="C66" s="1863"/>
      <c r="D66" s="1863"/>
    </row>
    <row r="67" spans="1:4" x14ac:dyDescent="0.15">
      <c r="A67" s="1863"/>
      <c r="B67" s="1985"/>
      <c r="C67" s="1863"/>
      <c r="D67" s="1863"/>
    </row>
    <row r="68" spans="1:4" x14ac:dyDescent="0.15">
      <c r="A68" s="1863"/>
      <c r="B68" s="1985"/>
      <c r="C68" s="1863"/>
      <c r="D68" s="1863"/>
    </row>
    <row r="69" spans="1:4" x14ac:dyDescent="0.15">
      <c r="A69" s="1863"/>
      <c r="B69" s="1985"/>
      <c r="C69" s="1863"/>
      <c r="D69" s="1863"/>
    </row>
    <row r="70" spans="1:4" x14ac:dyDescent="0.15">
      <c r="A70" s="1863"/>
      <c r="B70" s="1985"/>
      <c r="C70" s="1863"/>
      <c r="D70" s="1863"/>
    </row>
    <row r="71" spans="1:4" x14ac:dyDescent="0.15">
      <c r="A71" s="1863"/>
      <c r="B71" s="1985"/>
      <c r="C71" s="1863"/>
      <c r="D71" s="1863"/>
    </row>
    <row r="72" spans="1:4" x14ac:dyDescent="0.15">
      <c r="A72" s="1863"/>
      <c r="B72" s="1985"/>
      <c r="C72" s="1863"/>
      <c r="D72" s="1863"/>
    </row>
    <row r="73" spans="1:4" x14ac:dyDescent="0.15">
      <c r="A73" s="1863"/>
      <c r="B73" s="1985"/>
      <c r="C73" s="1863"/>
      <c r="D73" s="1863"/>
    </row>
    <row r="74" spans="1:4" x14ac:dyDescent="0.15">
      <c r="A74" s="1863"/>
      <c r="B74" s="1985"/>
      <c r="C74" s="1863"/>
      <c r="D74" s="1863"/>
    </row>
    <row r="75" spans="1:4" x14ac:dyDescent="0.15">
      <c r="A75" s="1863"/>
      <c r="B75" s="1985"/>
      <c r="C75" s="1863"/>
      <c r="D75" s="1863"/>
    </row>
    <row r="76" spans="1:4" x14ac:dyDescent="0.15">
      <c r="A76" s="1863"/>
      <c r="B76" s="1985"/>
      <c r="C76" s="1863"/>
      <c r="D76" s="1863"/>
    </row>
    <row r="77" spans="1:4" x14ac:dyDescent="0.15">
      <c r="A77" s="1863"/>
      <c r="B77" s="1985"/>
      <c r="C77" s="1863"/>
      <c r="D77" s="1863"/>
    </row>
    <row r="78" spans="1:4" x14ac:dyDescent="0.15">
      <c r="A78" s="1863"/>
      <c r="B78" s="1985"/>
      <c r="C78" s="1863"/>
      <c r="D78" s="1863"/>
    </row>
    <row r="79" spans="1:4" x14ac:dyDescent="0.15">
      <c r="A79" s="1863"/>
      <c r="B79" s="1985"/>
      <c r="C79" s="1863"/>
      <c r="D79" s="1863"/>
    </row>
    <row r="80" spans="1:4" x14ac:dyDescent="0.15">
      <c r="A80" s="1863"/>
      <c r="B80" s="1985"/>
      <c r="C80" s="1863"/>
      <c r="D80" s="1863"/>
    </row>
    <row r="81" spans="1:4" x14ac:dyDescent="0.15">
      <c r="A81" s="1863"/>
      <c r="B81" s="1985"/>
      <c r="C81" s="1863"/>
      <c r="D81" s="1863"/>
    </row>
    <row r="82" spans="1:4" x14ac:dyDescent="0.15">
      <c r="A82" s="1863"/>
      <c r="B82" s="1985"/>
      <c r="C82" s="1863"/>
      <c r="D82" s="1863"/>
    </row>
    <row r="83" spans="1:4" x14ac:dyDescent="0.15">
      <c r="A83" s="1863"/>
      <c r="B83" s="1985"/>
      <c r="C83" s="1863"/>
      <c r="D83" s="1863"/>
    </row>
    <row r="84" spans="1:4" x14ac:dyDescent="0.15">
      <c r="A84" s="1863"/>
      <c r="B84" s="1985"/>
      <c r="C84" s="1863"/>
      <c r="D84" s="1863"/>
    </row>
    <row r="85" spans="1:4" x14ac:dyDescent="0.15">
      <c r="A85" s="1863"/>
      <c r="B85" s="1985"/>
      <c r="C85" s="1863"/>
      <c r="D85" s="1863"/>
    </row>
    <row r="86" spans="1:4" x14ac:dyDescent="0.15">
      <c r="A86" s="1863"/>
      <c r="B86" s="1985"/>
      <c r="C86" s="1863"/>
      <c r="D86" s="1863"/>
    </row>
    <row r="87" spans="1:4" x14ac:dyDescent="0.15">
      <c r="A87" s="1863"/>
      <c r="B87" s="1985"/>
      <c r="C87" s="1863"/>
      <c r="D87" s="1863"/>
    </row>
    <row r="88" spans="1:4" x14ac:dyDescent="0.15">
      <c r="A88" s="1863"/>
      <c r="B88" s="1985"/>
      <c r="C88" s="1863"/>
      <c r="D88" s="1863"/>
    </row>
    <row r="89" spans="1:4" x14ac:dyDescent="0.15">
      <c r="A89" s="1863"/>
      <c r="B89" s="1985"/>
      <c r="C89" s="1863"/>
      <c r="D89" s="1863"/>
    </row>
    <row r="90" spans="1:4" x14ac:dyDescent="0.15">
      <c r="A90" s="1863"/>
      <c r="B90" s="1985"/>
      <c r="C90" s="1863"/>
      <c r="D90" s="1863"/>
    </row>
    <row r="91" spans="1:4" x14ac:dyDescent="0.15">
      <c r="A91" s="1863"/>
      <c r="B91" s="1985"/>
      <c r="C91" s="1863"/>
      <c r="D91" s="1863"/>
    </row>
    <row r="92" spans="1:4" x14ac:dyDescent="0.15">
      <c r="A92" s="1863"/>
      <c r="B92" s="1985"/>
      <c r="C92" s="1863"/>
      <c r="D92" s="1863"/>
    </row>
    <row r="93" spans="1:4" x14ac:dyDescent="0.15">
      <c r="A93" s="1863"/>
      <c r="B93" s="1985"/>
      <c r="C93" s="1863"/>
      <c r="D93" s="1863"/>
    </row>
    <row r="94" spans="1:4" x14ac:dyDescent="0.15">
      <c r="A94" s="1863"/>
      <c r="B94" s="1985"/>
      <c r="C94" s="1863"/>
      <c r="D94" s="1863"/>
    </row>
    <row r="95" spans="1:4" x14ac:dyDescent="0.15">
      <c r="A95" s="1863"/>
      <c r="B95" s="1985"/>
      <c r="C95" s="1863"/>
      <c r="D95" s="1863"/>
    </row>
    <row r="96" spans="1:4" x14ac:dyDescent="0.15">
      <c r="A96" s="1863"/>
      <c r="B96" s="1985"/>
      <c r="C96" s="1863"/>
      <c r="D96" s="1863"/>
    </row>
    <row r="97" spans="1:4" x14ac:dyDescent="0.15">
      <c r="A97" s="1863"/>
      <c r="B97" s="1985"/>
      <c r="C97" s="1863"/>
      <c r="D97" s="1863"/>
    </row>
    <row r="98" spans="1:4" x14ac:dyDescent="0.15">
      <c r="A98" s="1863"/>
      <c r="B98" s="1985"/>
      <c r="C98" s="1863"/>
      <c r="D98" s="1863"/>
    </row>
    <row r="99" spans="1:4" x14ac:dyDescent="0.15">
      <c r="A99" s="1863"/>
      <c r="B99" s="1985"/>
      <c r="C99" s="1863"/>
      <c r="D99" s="1863"/>
    </row>
    <row r="100" spans="1:4" x14ac:dyDescent="0.15">
      <c r="A100" s="1863"/>
      <c r="B100" s="1985"/>
      <c r="C100" s="1863"/>
      <c r="D100" s="1863"/>
    </row>
    <row r="101" spans="1:4" x14ac:dyDescent="0.15">
      <c r="A101" s="1863"/>
      <c r="B101" s="1985"/>
      <c r="C101" s="1863"/>
      <c r="D101" s="1863"/>
    </row>
    <row r="102" spans="1:4" x14ac:dyDescent="0.15">
      <c r="A102" s="1863"/>
      <c r="B102" s="1985"/>
      <c r="C102" s="1863"/>
      <c r="D102" s="1863"/>
    </row>
    <row r="103" spans="1:4" x14ac:dyDescent="0.15">
      <c r="A103" s="1863"/>
      <c r="B103" s="1985"/>
      <c r="C103" s="1863"/>
      <c r="D103" s="1863"/>
    </row>
    <row r="104" spans="1:4" x14ac:dyDescent="0.15">
      <c r="A104" s="1863"/>
      <c r="B104" s="1985"/>
      <c r="C104" s="1863"/>
      <c r="D104" s="1863"/>
    </row>
    <row r="105" spans="1:4" x14ac:dyDescent="0.15">
      <c r="A105" s="1863"/>
      <c r="B105" s="1985"/>
      <c r="C105" s="1863"/>
      <c r="D105" s="1863"/>
    </row>
    <row r="106" spans="1:4" x14ac:dyDescent="0.15">
      <c r="A106" s="1863"/>
      <c r="B106" s="1985"/>
      <c r="C106" s="1863"/>
      <c r="D106" s="1863"/>
    </row>
    <row r="107" spans="1:4" x14ac:dyDescent="0.15">
      <c r="A107" s="1863"/>
      <c r="B107" s="1985"/>
      <c r="C107" s="1863"/>
      <c r="D107" s="1863"/>
    </row>
    <row r="108" spans="1:4" x14ac:dyDescent="0.15">
      <c r="A108" s="1863"/>
      <c r="B108" s="1985"/>
      <c r="C108" s="1863"/>
      <c r="D108" s="1863"/>
    </row>
    <row r="109" spans="1:4" x14ac:dyDescent="0.15">
      <c r="A109" s="1863"/>
      <c r="B109" s="1985"/>
      <c r="C109" s="1863"/>
      <c r="D109" s="1863"/>
    </row>
    <row r="110" spans="1:4" x14ac:dyDescent="0.15">
      <c r="A110" s="1863"/>
      <c r="B110" s="1985"/>
      <c r="C110" s="1863"/>
      <c r="D110" s="1863"/>
    </row>
    <row r="111" spans="1:4" x14ac:dyDescent="0.15">
      <c r="A111" s="1863"/>
      <c r="B111" s="1985"/>
      <c r="C111" s="1863"/>
      <c r="D111" s="1863"/>
    </row>
    <row r="112" spans="1:4" x14ac:dyDescent="0.15">
      <c r="A112" s="1863"/>
      <c r="B112" s="1985"/>
      <c r="C112" s="1863"/>
      <c r="D112" s="1863"/>
    </row>
    <row r="113" spans="1:4" x14ac:dyDescent="0.15">
      <c r="A113" s="1863"/>
      <c r="B113" s="1985"/>
      <c r="C113" s="1863"/>
      <c r="D113" s="1863"/>
    </row>
    <row r="114" spans="1:4" x14ac:dyDescent="0.15">
      <c r="A114" s="1863"/>
      <c r="B114" s="1985"/>
      <c r="C114" s="1863"/>
      <c r="D114" s="1863"/>
    </row>
    <row r="115" spans="1:4" x14ac:dyDescent="0.15">
      <c r="A115" s="1863"/>
      <c r="B115" s="1985"/>
      <c r="C115" s="1863"/>
      <c r="D115" s="1863"/>
    </row>
    <row r="116" spans="1:4" x14ac:dyDescent="0.15">
      <c r="A116" s="1863"/>
      <c r="B116" s="1985"/>
      <c r="C116" s="1863"/>
      <c r="D116" s="1863"/>
    </row>
    <row r="117" spans="1:4" x14ac:dyDescent="0.15">
      <c r="A117" s="1863"/>
      <c r="B117" s="1985"/>
      <c r="C117" s="1863"/>
      <c r="D117" s="1863"/>
    </row>
    <row r="118" spans="1:4" x14ac:dyDescent="0.15">
      <c r="A118" s="1863"/>
      <c r="B118" s="1985"/>
      <c r="C118" s="1863"/>
      <c r="D118" s="1863"/>
    </row>
    <row r="119" spans="1:4" x14ac:dyDescent="0.15">
      <c r="A119" s="1863"/>
      <c r="B119" s="1985"/>
      <c r="C119" s="1863"/>
      <c r="D119" s="1863"/>
    </row>
    <row r="120" spans="1:4" x14ac:dyDescent="0.15">
      <c r="A120" s="1863"/>
      <c r="B120" s="1985"/>
      <c r="C120" s="1863"/>
      <c r="D120" s="1863"/>
    </row>
    <row r="121" spans="1:4" x14ac:dyDescent="0.15">
      <c r="A121" s="1863"/>
      <c r="B121" s="1985"/>
      <c r="C121" s="1863"/>
      <c r="D121" s="1863"/>
    </row>
    <row r="122" spans="1:4" x14ac:dyDescent="0.15">
      <c r="A122" s="1863"/>
      <c r="B122" s="1985"/>
      <c r="C122" s="1863"/>
      <c r="D122" s="1863"/>
    </row>
    <row r="123" spans="1:4" x14ac:dyDescent="0.15">
      <c r="A123" s="1863"/>
      <c r="B123" s="1985"/>
      <c r="C123" s="1863"/>
      <c r="D123" s="1863"/>
    </row>
    <row r="124" spans="1:4" x14ac:dyDescent="0.15">
      <c r="A124" s="1863"/>
      <c r="B124" s="1985"/>
      <c r="C124" s="1863"/>
      <c r="D124" s="1863"/>
    </row>
    <row r="125" spans="1:4" x14ac:dyDescent="0.15">
      <c r="A125" s="1863"/>
      <c r="B125" s="1985"/>
      <c r="C125" s="1863"/>
      <c r="D125" s="1863"/>
    </row>
    <row r="126" spans="1:4" x14ac:dyDescent="0.15">
      <c r="A126" s="1863"/>
      <c r="B126" s="1985"/>
      <c r="C126" s="1863"/>
      <c r="D126" s="1863"/>
    </row>
    <row r="127" spans="1:4" x14ac:dyDescent="0.15">
      <c r="A127" s="1863"/>
      <c r="B127" s="1985"/>
      <c r="C127" s="1863"/>
      <c r="D127" s="1863"/>
    </row>
    <row r="128" spans="1:4" x14ac:dyDescent="0.15">
      <c r="A128" s="1863"/>
      <c r="B128" s="1985"/>
      <c r="C128" s="1863"/>
      <c r="D128" s="1863"/>
    </row>
    <row r="129" spans="1:4" x14ac:dyDescent="0.15">
      <c r="A129" s="1863"/>
      <c r="B129" s="1985"/>
      <c r="C129" s="1863"/>
      <c r="D129" s="1863"/>
    </row>
    <row r="130" spans="1:4" x14ac:dyDescent="0.15">
      <c r="A130" s="1863"/>
      <c r="B130" s="1985"/>
      <c r="C130" s="1863"/>
      <c r="D130" s="1863"/>
    </row>
    <row r="131" spans="1:4" x14ac:dyDescent="0.15">
      <c r="A131" s="1863"/>
      <c r="B131" s="1985"/>
      <c r="C131" s="1863"/>
      <c r="D131" s="1863"/>
    </row>
    <row r="132" spans="1:4" x14ac:dyDescent="0.15">
      <c r="A132" s="1863"/>
      <c r="B132" s="1985"/>
      <c r="C132" s="1863"/>
      <c r="D132" s="1863"/>
    </row>
    <row r="133" spans="1:4" x14ac:dyDescent="0.15">
      <c r="A133" s="1863"/>
      <c r="B133" s="1985"/>
      <c r="C133" s="1863"/>
      <c r="D133" s="1863"/>
    </row>
    <row r="134" spans="1:4" x14ac:dyDescent="0.15">
      <c r="A134" s="1863"/>
      <c r="B134" s="1985"/>
      <c r="C134" s="1863"/>
      <c r="D134" s="1863"/>
    </row>
    <row r="135" spans="1:4" x14ac:dyDescent="0.15">
      <c r="A135" s="1863"/>
      <c r="B135" s="1985"/>
      <c r="C135" s="1863"/>
      <c r="D135" s="1863"/>
    </row>
    <row r="136" spans="1:4" x14ac:dyDescent="0.15">
      <c r="A136" s="1863"/>
      <c r="B136" s="1985"/>
      <c r="C136" s="1863"/>
      <c r="D136" s="1863"/>
    </row>
    <row r="137" spans="1:4" x14ac:dyDescent="0.15">
      <c r="A137" s="1863"/>
      <c r="B137" s="1985"/>
      <c r="C137" s="1863"/>
      <c r="D137" s="1863"/>
    </row>
    <row r="138" spans="1:4" x14ac:dyDescent="0.15">
      <c r="A138" s="1863"/>
      <c r="B138" s="1985"/>
      <c r="C138" s="1863"/>
      <c r="D138" s="1863"/>
    </row>
    <row r="139" spans="1:4" x14ac:dyDescent="0.15">
      <c r="A139" s="1863"/>
      <c r="B139" s="1985"/>
      <c r="C139" s="1863"/>
      <c r="D139" s="1863"/>
    </row>
    <row r="140" spans="1:4" x14ac:dyDescent="0.15">
      <c r="A140" s="1863"/>
      <c r="B140" s="1985"/>
      <c r="C140" s="1863"/>
      <c r="D140" s="1863"/>
    </row>
    <row r="141" spans="1:4" x14ac:dyDescent="0.15">
      <c r="A141" s="1863"/>
      <c r="B141" s="1985"/>
      <c r="C141" s="1863"/>
      <c r="D141" s="1863"/>
    </row>
    <row r="142" spans="1:4" x14ac:dyDescent="0.15">
      <c r="A142" s="1863"/>
      <c r="B142" s="1985"/>
      <c r="C142" s="1863"/>
      <c r="D142" s="1863"/>
    </row>
    <row r="143" spans="1:4" x14ac:dyDescent="0.15">
      <c r="A143" s="1863"/>
      <c r="B143" s="1985"/>
      <c r="C143" s="1863"/>
      <c r="D143" s="1863"/>
    </row>
    <row r="144" spans="1:4" x14ac:dyDescent="0.15">
      <c r="A144" s="1863"/>
      <c r="B144" s="1985"/>
      <c r="C144" s="1863"/>
      <c r="D144" s="1863"/>
    </row>
    <row r="145" spans="1:4" x14ac:dyDescent="0.15">
      <c r="A145" s="1863"/>
      <c r="B145" s="1985"/>
      <c r="C145" s="1863"/>
      <c r="D145" s="1863"/>
    </row>
    <row r="146" spans="1:4" x14ac:dyDescent="0.15">
      <c r="A146" s="1863"/>
      <c r="B146" s="1985"/>
      <c r="C146" s="1863"/>
      <c r="D146" s="1863"/>
    </row>
    <row r="147" spans="1:4" x14ac:dyDescent="0.15">
      <c r="A147" s="1863"/>
      <c r="B147" s="1985"/>
      <c r="C147" s="1863"/>
      <c r="D147" s="1863"/>
    </row>
    <row r="148" spans="1:4" x14ac:dyDescent="0.15">
      <c r="A148" s="1863"/>
      <c r="B148" s="1985"/>
      <c r="C148" s="1863"/>
      <c r="D148" s="1863"/>
    </row>
    <row r="149" spans="1:4" x14ac:dyDescent="0.15">
      <c r="A149" s="1863"/>
      <c r="B149" s="1985"/>
      <c r="C149" s="1863"/>
      <c r="D149" s="1863"/>
    </row>
    <row r="150" spans="1:4" x14ac:dyDescent="0.15">
      <c r="A150" s="1863"/>
      <c r="B150" s="1985"/>
      <c r="C150" s="1863"/>
      <c r="D150" s="1863"/>
    </row>
    <row r="151" spans="1:4" x14ac:dyDescent="0.15">
      <c r="A151" s="1863"/>
      <c r="B151" s="1985"/>
      <c r="C151" s="1863"/>
      <c r="D151" s="1863"/>
    </row>
    <row r="152" spans="1:4" x14ac:dyDescent="0.15">
      <c r="A152" s="1863"/>
      <c r="B152" s="1985"/>
      <c r="C152" s="1863"/>
      <c r="D152" s="1863"/>
    </row>
    <row r="153" spans="1:4" x14ac:dyDescent="0.15">
      <c r="A153" s="1863"/>
      <c r="B153" s="1985"/>
      <c r="C153" s="1863"/>
      <c r="D153" s="1863"/>
    </row>
    <row r="154" spans="1:4" x14ac:dyDescent="0.15">
      <c r="A154" s="1863"/>
      <c r="B154" s="1985"/>
      <c r="C154" s="1863"/>
      <c r="D154" s="1863"/>
    </row>
    <row r="155" spans="1:4" x14ac:dyDescent="0.15">
      <c r="A155" s="1863"/>
      <c r="B155" s="1985"/>
      <c r="C155" s="1863"/>
      <c r="D155" s="1863"/>
    </row>
    <row r="156" spans="1:4" x14ac:dyDescent="0.15">
      <c r="A156" s="1863"/>
      <c r="B156" s="1985"/>
      <c r="C156" s="1863"/>
      <c r="D156" s="1863"/>
    </row>
    <row r="157" spans="1:4" x14ac:dyDescent="0.15">
      <c r="A157" s="1863"/>
      <c r="B157" s="1985"/>
      <c r="C157" s="1863"/>
      <c r="D157" s="1863"/>
    </row>
    <row r="158" spans="1:4" x14ac:dyDescent="0.15">
      <c r="A158" s="1863"/>
      <c r="B158" s="1985"/>
      <c r="C158" s="1863"/>
      <c r="D158" s="1863"/>
    </row>
    <row r="159" spans="1:4" x14ac:dyDescent="0.15">
      <c r="A159" s="1863"/>
      <c r="B159" s="1985"/>
      <c r="C159" s="1863"/>
      <c r="D159" s="1863"/>
    </row>
    <row r="160" spans="1:4" x14ac:dyDescent="0.15">
      <c r="A160" s="1863"/>
      <c r="B160" s="1985"/>
      <c r="C160" s="1863"/>
      <c r="D160" s="1863"/>
    </row>
    <row r="161" spans="1:4" x14ac:dyDescent="0.15">
      <c r="A161" s="1863"/>
      <c r="B161" s="1985"/>
      <c r="C161" s="1863"/>
      <c r="D161" s="1863"/>
    </row>
    <row r="162" spans="1:4" x14ac:dyDescent="0.15">
      <c r="A162" s="1863"/>
      <c r="B162" s="1985"/>
      <c r="C162" s="1863"/>
      <c r="D162" s="1863"/>
    </row>
    <row r="163" spans="1:4" x14ac:dyDescent="0.15">
      <c r="A163" s="1863"/>
      <c r="B163" s="1985"/>
      <c r="C163" s="1863"/>
      <c r="D163" s="1863"/>
    </row>
    <row r="164" spans="1:4" x14ac:dyDescent="0.15">
      <c r="A164" s="1863"/>
      <c r="B164" s="1985"/>
      <c r="C164" s="1863"/>
      <c r="D164" s="1863"/>
    </row>
    <row r="165" spans="1:4" x14ac:dyDescent="0.15">
      <c r="A165" s="1863"/>
      <c r="B165" s="1985"/>
      <c r="C165" s="1863"/>
      <c r="D165" s="1863"/>
    </row>
    <row r="166" spans="1:4" x14ac:dyDescent="0.15">
      <c r="A166" s="1863"/>
      <c r="B166" s="1985"/>
      <c r="C166" s="1863"/>
      <c r="D166" s="1863"/>
    </row>
    <row r="167" spans="1:4" x14ac:dyDescent="0.15">
      <c r="A167" s="1863"/>
      <c r="B167" s="1985"/>
      <c r="C167" s="1863"/>
      <c r="D167" s="1863"/>
    </row>
    <row r="168" spans="1:4" x14ac:dyDescent="0.15">
      <c r="A168" s="1863"/>
      <c r="B168" s="1985"/>
      <c r="C168" s="1863"/>
      <c r="D168" s="1863"/>
    </row>
    <row r="169" spans="1:4" x14ac:dyDescent="0.15">
      <c r="A169" s="1863"/>
      <c r="B169" s="1985"/>
      <c r="C169" s="1863"/>
      <c r="D169" s="1863"/>
    </row>
    <row r="170" spans="1:4" x14ac:dyDescent="0.15">
      <c r="A170" s="1863"/>
      <c r="B170" s="1985"/>
      <c r="C170" s="1863"/>
      <c r="D170" s="1863"/>
    </row>
    <row r="171" spans="1:4" x14ac:dyDescent="0.15">
      <c r="A171" s="1863"/>
      <c r="B171" s="1985"/>
      <c r="C171" s="1863"/>
      <c r="D171" s="1863"/>
    </row>
    <row r="172" spans="1:4" x14ac:dyDescent="0.15">
      <c r="A172" s="1863"/>
      <c r="B172" s="1985"/>
      <c r="C172" s="1863"/>
      <c r="D172" s="1863"/>
    </row>
    <row r="173" spans="1:4" x14ac:dyDescent="0.15">
      <c r="A173" s="1863"/>
      <c r="B173" s="1985"/>
      <c r="C173" s="1863"/>
      <c r="D173" s="1863"/>
    </row>
    <row r="174" spans="1:4" x14ac:dyDescent="0.15">
      <c r="A174" s="1863"/>
      <c r="B174" s="1985"/>
      <c r="C174" s="1863"/>
      <c r="D174" s="1863"/>
    </row>
    <row r="175" spans="1:4" x14ac:dyDescent="0.15">
      <c r="A175" s="1863"/>
      <c r="B175" s="1985"/>
      <c r="C175" s="1863"/>
      <c r="D175" s="1863"/>
    </row>
    <row r="176" spans="1:4" x14ac:dyDescent="0.15">
      <c r="A176" s="1863"/>
      <c r="B176" s="1985"/>
      <c r="C176" s="1863"/>
      <c r="D176" s="1863"/>
    </row>
    <row r="177" spans="1:4" x14ac:dyDescent="0.15">
      <c r="A177" s="1863"/>
      <c r="B177" s="1985"/>
      <c r="C177" s="1863"/>
      <c r="D177" s="1863"/>
    </row>
    <row r="178" spans="1:4" x14ac:dyDescent="0.15">
      <c r="A178" s="1863"/>
      <c r="B178" s="1985"/>
      <c r="C178" s="1863"/>
      <c r="D178" s="1863"/>
    </row>
    <row r="179" spans="1:4" x14ac:dyDescent="0.15">
      <c r="A179" s="1863"/>
      <c r="B179" s="1985"/>
      <c r="C179" s="1863"/>
      <c r="D179" s="1863"/>
    </row>
    <row r="180" spans="1:4" x14ac:dyDescent="0.15">
      <c r="A180" s="1863"/>
      <c r="B180" s="1985"/>
      <c r="C180" s="1863"/>
      <c r="D180" s="1863"/>
    </row>
    <row r="181" spans="1:4" x14ac:dyDescent="0.15">
      <c r="A181" s="1863"/>
      <c r="B181" s="1985"/>
      <c r="C181" s="1863"/>
      <c r="D181" s="1863"/>
    </row>
    <row r="182" spans="1:4" x14ac:dyDescent="0.15">
      <c r="A182" s="1863"/>
      <c r="B182" s="1985"/>
      <c r="C182" s="1863"/>
      <c r="D182" s="1863"/>
    </row>
    <row r="183" spans="1:4" x14ac:dyDescent="0.15">
      <c r="A183" s="1863"/>
      <c r="B183" s="1985"/>
      <c r="C183" s="1863"/>
      <c r="D183" s="1863"/>
    </row>
    <row r="184" spans="1:4" x14ac:dyDescent="0.15">
      <c r="A184" s="1863"/>
      <c r="B184" s="1985"/>
      <c r="C184" s="1863"/>
      <c r="D184" s="1863"/>
    </row>
    <row r="185" spans="1:4" x14ac:dyDescent="0.15">
      <c r="A185" s="1863"/>
      <c r="B185" s="1985"/>
      <c r="C185" s="1863"/>
      <c r="D185" s="1863"/>
    </row>
    <row r="186" spans="1:4" x14ac:dyDescent="0.15">
      <c r="A186" s="1863"/>
      <c r="B186" s="1985"/>
      <c r="C186" s="1863"/>
      <c r="D186" s="1863"/>
    </row>
    <row r="187" spans="1:4" x14ac:dyDescent="0.15">
      <c r="A187" s="1863"/>
      <c r="B187" s="1985"/>
      <c r="C187" s="1863"/>
      <c r="D187" s="1863"/>
    </row>
    <row r="188" spans="1:4" x14ac:dyDescent="0.15">
      <c r="A188" s="1863"/>
      <c r="B188" s="1985"/>
      <c r="C188" s="1863"/>
      <c r="D188" s="1863"/>
    </row>
    <row r="189" spans="1:4" x14ac:dyDescent="0.15">
      <c r="A189" s="1863"/>
      <c r="B189" s="1985"/>
      <c r="C189" s="1863"/>
      <c r="D189" s="1863"/>
    </row>
    <row r="190" spans="1:4" x14ac:dyDescent="0.15">
      <c r="A190" s="1863"/>
      <c r="B190" s="1985"/>
      <c r="C190" s="1863"/>
      <c r="D190" s="1863"/>
    </row>
    <row r="191" spans="1:4" x14ac:dyDescent="0.15">
      <c r="A191" s="1863"/>
      <c r="B191" s="1985"/>
      <c r="C191" s="1863"/>
      <c r="D191" s="1863"/>
    </row>
    <row r="192" spans="1:4" x14ac:dyDescent="0.15">
      <c r="A192" s="1863"/>
      <c r="B192" s="1985"/>
      <c r="C192" s="1863"/>
      <c r="D192" s="1863"/>
    </row>
    <row r="193" spans="1:4" x14ac:dyDescent="0.15">
      <c r="A193" s="1863"/>
      <c r="B193" s="1985"/>
      <c r="C193" s="1863"/>
      <c r="D193" s="1863"/>
    </row>
    <row r="194" spans="1:4" x14ac:dyDescent="0.15">
      <c r="A194" s="1863"/>
      <c r="B194" s="1985"/>
      <c r="C194" s="1863"/>
      <c r="D194" s="1863"/>
    </row>
    <row r="195" spans="1:4" x14ac:dyDescent="0.15">
      <c r="A195" s="1863"/>
      <c r="B195" s="1985"/>
      <c r="C195" s="1863"/>
      <c r="D195" s="1863"/>
    </row>
    <row r="196" spans="1:4" x14ac:dyDescent="0.15">
      <c r="A196" s="1863"/>
      <c r="B196" s="1985"/>
      <c r="C196" s="1863"/>
      <c r="D196" s="1863"/>
    </row>
    <row r="197" spans="1:4" x14ac:dyDescent="0.15">
      <c r="A197" s="1863"/>
      <c r="B197" s="1985"/>
      <c r="C197" s="1863"/>
      <c r="D197" s="1863"/>
    </row>
    <row r="198" spans="1:4" x14ac:dyDescent="0.15">
      <c r="A198" s="1863"/>
      <c r="B198" s="1985"/>
      <c r="C198" s="1863"/>
      <c r="D198" s="1863"/>
    </row>
    <row r="199" spans="1:4" x14ac:dyDescent="0.15">
      <c r="A199" s="1863"/>
      <c r="B199" s="1985"/>
      <c r="C199" s="1863"/>
      <c r="D199" s="1863"/>
    </row>
    <row r="200" spans="1:4" x14ac:dyDescent="0.15">
      <c r="A200" s="1863"/>
      <c r="B200" s="1985"/>
      <c r="C200" s="1863"/>
      <c r="D200" s="1863"/>
    </row>
    <row r="201" spans="1:4" x14ac:dyDescent="0.15">
      <c r="A201" s="1863"/>
      <c r="B201" s="1985"/>
      <c r="C201" s="1863"/>
      <c r="D201" s="1863"/>
    </row>
    <row r="202" spans="1:4" x14ac:dyDescent="0.15">
      <c r="A202" s="1863"/>
      <c r="B202" s="1985"/>
      <c r="C202" s="1863"/>
      <c r="D202" s="1863"/>
    </row>
    <row r="203" spans="1:4" x14ac:dyDescent="0.15">
      <c r="A203" s="1863"/>
      <c r="B203" s="1985"/>
      <c r="C203" s="1863"/>
      <c r="D203" s="1863"/>
    </row>
    <row r="204" spans="1:4" x14ac:dyDescent="0.15">
      <c r="A204" s="1863"/>
      <c r="B204" s="1985"/>
      <c r="C204" s="1863"/>
      <c r="D204" s="1863"/>
    </row>
    <row r="205" spans="1:4" x14ac:dyDescent="0.15">
      <c r="A205" s="1863"/>
      <c r="B205" s="1985"/>
      <c r="C205" s="1863"/>
      <c r="D205" s="1863"/>
    </row>
    <row r="206" spans="1:4" x14ac:dyDescent="0.15">
      <c r="A206" s="1863"/>
      <c r="B206" s="1985"/>
      <c r="C206" s="1863"/>
      <c r="D206" s="1863"/>
    </row>
    <row r="207" spans="1:4" x14ac:dyDescent="0.15">
      <c r="A207" s="1863"/>
      <c r="B207" s="1985"/>
      <c r="C207" s="1863"/>
      <c r="D207" s="1863"/>
    </row>
    <row r="208" spans="1:4" x14ac:dyDescent="0.15">
      <c r="A208" s="1863"/>
      <c r="B208" s="1985"/>
      <c r="C208" s="1863"/>
      <c r="D208" s="1863"/>
    </row>
    <row r="209" spans="1:4" x14ac:dyDescent="0.15">
      <c r="A209" s="1863"/>
      <c r="B209" s="1985"/>
      <c r="C209" s="1863"/>
      <c r="D209" s="1863"/>
    </row>
    <row r="210" spans="1:4" x14ac:dyDescent="0.15">
      <c r="A210" s="1863"/>
      <c r="B210" s="1985"/>
      <c r="C210" s="1863"/>
      <c r="D210" s="1863"/>
    </row>
    <row r="211" spans="1:4" x14ac:dyDescent="0.15">
      <c r="A211" s="1863"/>
      <c r="B211" s="1985"/>
      <c r="C211" s="1863"/>
      <c r="D211" s="1863"/>
    </row>
    <row r="212" spans="1:4" x14ac:dyDescent="0.15">
      <c r="A212" s="1863"/>
      <c r="B212" s="1985"/>
      <c r="C212" s="1863"/>
      <c r="D212" s="1863"/>
    </row>
    <row r="213" spans="1:4" x14ac:dyDescent="0.15">
      <c r="A213" s="1863"/>
      <c r="B213" s="1985"/>
      <c r="C213" s="1863"/>
      <c r="D213" s="1863"/>
    </row>
    <row r="214" spans="1:4" x14ac:dyDescent="0.15">
      <c r="A214" s="1863"/>
      <c r="B214" s="1985"/>
      <c r="C214" s="1863"/>
      <c r="D214" s="1863"/>
    </row>
    <row r="215" spans="1:4" x14ac:dyDescent="0.15">
      <c r="A215" s="1863"/>
      <c r="B215" s="1985"/>
      <c r="C215" s="1863"/>
      <c r="D215" s="1863"/>
    </row>
    <row r="216" spans="1:4" x14ac:dyDescent="0.15">
      <c r="A216" s="1863"/>
      <c r="B216" s="1985"/>
      <c r="C216" s="1863"/>
      <c r="D216" s="1863"/>
    </row>
    <row r="217" spans="1:4" x14ac:dyDescent="0.15">
      <c r="A217" s="1863"/>
      <c r="B217" s="1985"/>
      <c r="C217" s="1863"/>
      <c r="D217" s="1863"/>
    </row>
    <row r="218" spans="1:4" x14ac:dyDescent="0.15">
      <c r="A218" s="1863"/>
      <c r="B218" s="1985"/>
      <c r="C218" s="1863"/>
      <c r="D218" s="1863"/>
    </row>
    <row r="219" spans="1:4" x14ac:dyDescent="0.15">
      <c r="A219" s="1863"/>
      <c r="B219" s="1985"/>
      <c r="C219" s="1863"/>
      <c r="D219" s="1863"/>
    </row>
    <row r="220" spans="1:4" x14ac:dyDescent="0.15">
      <c r="A220" s="1863"/>
      <c r="B220" s="1985"/>
      <c r="C220" s="1863"/>
      <c r="D220" s="1863"/>
    </row>
    <row r="221" spans="1:4" x14ac:dyDescent="0.15">
      <c r="A221" s="1863"/>
      <c r="B221" s="1985"/>
      <c r="C221" s="1863"/>
      <c r="D221" s="1863"/>
    </row>
    <row r="222" spans="1:4" x14ac:dyDescent="0.15">
      <c r="A222" s="1863"/>
      <c r="B222" s="1985"/>
      <c r="C222" s="1863"/>
      <c r="D222" s="1863"/>
    </row>
    <row r="223" spans="1:4" x14ac:dyDescent="0.15">
      <c r="A223" s="1863"/>
      <c r="B223" s="1985"/>
      <c r="C223" s="1863"/>
      <c r="D223" s="1863"/>
    </row>
    <row r="224" spans="1:4" x14ac:dyDescent="0.15">
      <c r="A224" s="1863"/>
      <c r="B224" s="1985"/>
      <c r="C224" s="1863"/>
      <c r="D224" s="1863"/>
    </row>
    <row r="225" spans="1:4" x14ac:dyDescent="0.15">
      <c r="A225" s="1863"/>
      <c r="B225" s="1985"/>
      <c r="C225" s="1863"/>
      <c r="D225" s="1863"/>
    </row>
    <row r="226" spans="1:4" x14ac:dyDescent="0.15">
      <c r="A226" s="1863"/>
      <c r="B226" s="1985"/>
      <c r="C226" s="1863"/>
      <c r="D226" s="1863"/>
    </row>
    <row r="227" spans="1:4" x14ac:dyDescent="0.15">
      <c r="A227" s="1863"/>
      <c r="B227" s="1985"/>
      <c r="C227" s="1863"/>
      <c r="D227" s="1863"/>
    </row>
    <row r="228" spans="1:4" x14ac:dyDescent="0.15">
      <c r="A228" s="1863"/>
      <c r="B228" s="1985"/>
      <c r="C228" s="1863"/>
      <c r="D228" s="1863"/>
    </row>
    <row r="229" spans="1:4" x14ac:dyDescent="0.15">
      <c r="A229" s="1863"/>
      <c r="B229" s="1985"/>
      <c r="C229" s="1863"/>
      <c r="D229" s="1863"/>
    </row>
    <row r="230" spans="1:4" x14ac:dyDescent="0.15">
      <c r="A230" s="1863"/>
      <c r="B230" s="1985"/>
      <c r="C230" s="1863"/>
      <c r="D230" s="1863"/>
    </row>
    <row r="231" spans="1:4" x14ac:dyDescent="0.15">
      <c r="A231" s="1863"/>
      <c r="B231" s="1985"/>
      <c r="C231" s="1863"/>
      <c r="D231" s="1863"/>
    </row>
    <row r="232" spans="1:4" x14ac:dyDescent="0.15">
      <c r="A232" s="1863"/>
      <c r="B232" s="1985"/>
      <c r="C232" s="1863"/>
      <c r="D232" s="1863"/>
    </row>
    <row r="233" spans="1:4" x14ac:dyDescent="0.15">
      <c r="A233" s="1863"/>
      <c r="B233" s="1985"/>
      <c r="C233" s="1863"/>
      <c r="D233" s="1863"/>
    </row>
    <row r="234" spans="1:4" x14ac:dyDescent="0.15">
      <c r="A234" s="1863"/>
      <c r="B234" s="1985"/>
      <c r="C234" s="1863"/>
      <c r="D234" s="1863"/>
    </row>
    <row r="235" spans="1:4" x14ac:dyDescent="0.15">
      <c r="A235" s="1863"/>
      <c r="B235" s="1985"/>
      <c r="C235" s="1863"/>
      <c r="D235" s="1863"/>
    </row>
    <row r="236" spans="1:4" x14ac:dyDescent="0.15">
      <c r="A236" s="1863"/>
      <c r="B236" s="1985"/>
      <c r="C236" s="1863"/>
      <c r="D236" s="1863"/>
    </row>
    <row r="237" spans="1:4" x14ac:dyDescent="0.15">
      <c r="A237" s="1863"/>
      <c r="B237" s="1985"/>
      <c r="C237" s="1863"/>
      <c r="D237" s="1863"/>
    </row>
    <row r="238" spans="1:4" x14ac:dyDescent="0.15">
      <c r="A238" s="1863"/>
      <c r="B238" s="1985"/>
      <c r="C238" s="1863"/>
      <c r="D238" s="1863"/>
    </row>
    <row r="239" spans="1:4" x14ac:dyDescent="0.15">
      <c r="A239" s="1863"/>
      <c r="B239" s="1985"/>
      <c r="C239" s="1863"/>
      <c r="D239" s="1863"/>
    </row>
    <row r="240" spans="1:4" x14ac:dyDescent="0.15">
      <c r="A240" s="1863"/>
      <c r="B240" s="1985"/>
      <c r="C240" s="1863"/>
      <c r="D240" s="1863"/>
    </row>
    <row r="241" spans="1:4" x14ac:dyDescent="0.15">
      <c r="A241" s="1863"/>
      <c r="B241" s="1985"/>
      <c r="C241" s="1863"/>
      <c r="D241" s="1863"/>
    </row>
    <row r="242" spans="1:4" x14ac:dyDescent="0.15">
      <c r="A242" s="1863"/>
      <c r="B242" s="1985"/>
      <c r="C242" s="1863"/>
      <c r="D242" s="1863"/>
    </row>
    <row r="243" spans="1:4" x14ac:dyDescent="0.15">
      <c r="A243" s="1863"/>
      <c r="B243" s="1985"/>
      <c r="C243" s="1863"/>
      <c r="D243" s="1863"/>
    </row>
    <row r="244" spans="1:4" x14ac:dyDescent="0.15">
      <c r="A244" s="1863"/>
      <c r="B244" s="1985"/>
      <c r="C244" s="1863"/>
      <c r="D244" s="1863"/>
    </row>
    <row r="245" spans="1:4" x14ac:dyDescent="0.15">
      <c r="A245" s="1863"/>
      <c r="B245" s="1985"/>
      <c r="C245" s="1863"/>
      <c r="D245" s="1863"/>
    </row>
    <row r="246" spans="1:4" x14ac:dyDescent="0.15">
      <c r="A246" s="1863"/>
      <c r="B246" s="1985"/>
      <c r="C246" s="1863"/>
      <c r="D246" s="1863"/>
    </row>
    <row r="247" spans="1:4" x14ac:dyDescent="0.15">
      <c r="A247" s="1863"/>
      <c r="B247" s="1985"/>
      <c r="C247" s="1863"/>
      <c r="D247" s="1863"/>
    </row>
    <row r="248" spans="1:4" x14ac:dyDescent="0.15">
      <c r="A248" s="1863"/>
      <c r="B248" s="1985"/>
      <c r="C248" s="1863"/>
      <c r="D248" s="1863"/>
    </row>
    <row r="249" spans="1:4" x14ac:dyDescent="0.15">
      <c r="A249" s="1863"/>
      <c r="B249" s="1985"/>
      <c r="C249" s="1863"/>
      <c r="D249" s="1863"/>
    </row>
    <row r="250" spans="1:4" x14ac:dyDescent="0.15">
      <c r="A250" s="1863"/>
      <c r="B250" s="1985"/>
      <c r="C250" s="1863"/>
      <c r="D250" s="1863"/>
    </row>
    <row r="251" spans="1:4" x14ac:dyDescent="0.15">
      <c r="A251" s="1863"/>
      <c r="B251" s="1985"/>
      <c r="C251" s="1863"/>
      <c r="D251" s="1863"/>
    </row>
    <row r="252" spans="1:4" x14ac:dyDescent="0.15">
      <c r="A252" s="1863"/>
      <c r="B252" s="1985"/>
      <c r="C252" s="1863"/>
      <c r="D252" s="1863"/>
    </row>
    <row r="253" spans="1:4" x14ac:dyDescent="0.15">
      <c r="A253" s="1863"/>
      <c r="B253" s="1985"/>
      <c r="C253" s="1863"/>
      <c r="D253" s="1863"/>
    </row>
    <row r="254" spans="1:4" x14ac:dyDescent="0.15">
      <c r="A254" s="1863"/>
      <c r="B254" s="1985"/>
      <c r="C254" s="1863"/>
      <c r="D254" s="1863"/>
    </row>
    <row r="255" spans="1:4" x14ac:dyDescent="0.15">
      <c r="A255" s="1863"/>
      <c r="B255" s="1985"/>
      <c r="C255" s="1863"/>
      <c r="D255" s="1863"/>
    </row>
    <row r="256" spans="1:4" x14ac:dyDescent="0.15">
      <c r="A256" s="1863"/>
      <c r="B256" s="1985"/>
      <c r="C256" s="1863"/>
      <c r="D256" s="1863"/>
    </row>
    <row r="257" spans="1:4" x14ac:dyDescent="0.15">
      <c r="A257" s="1863"/>
      <c r="B257" s="1985"/>
      <c r="C257" s="1863"/>
      <c r="D257" s="1863"/>
    </row>
    <row r="258" spans="1:4" x14ac:dyDescent="0.15">
      <c r="A258" s="1863"/>
      <c r="B258" s="1985"/>
      <c r="C258" s="1863"/>
      <c r="D258" s="1863"/>
    </row>
    <row r="259" spans="1:4" x14ac:dyDescent="0.15">
      <c r="A259" s="1863"/>
      <c r="B259" s="1985"/>
      <c r="C259" s="1863"/>
      <c r="D259" s="1863"/>
    </row>
    <row r="260" spans="1:4" x14ac:dyDescent="0.15">
      <c r="A260" s="1863"/>
      <c r="B260" s="1985"/>
      <c r="C260" s="1863"/>
      <c r="D260" s="1863"/>
    </row>
    <row r="261" spans="1:4" x14ac:dyDescent="0.15">
      <c r="A261" s="1863"/>
      <c r="B261" s="1985"/>
      <c r="C261" s="1863"/>
      <c r="D261" s="1863"/>
    </row>
    <row r="262" spans="1:4" x14ac:dyDescent="0.15">
      <c r="A262" s="1863"/>
      <c r="B262" s="1985"/>
      <c r="C262" s="1863"/>
      <c r="D262" s="1863"/>
    </row>
    <row r="263" spans="1:4" x14ac:dyDescent="0.15">
      <c r="A263" s="1863"/>
      <c r="B263" s="1985"/>
      <c r="C263" s="1863"/>
      <c r="D263" s="1863"/>
    </row>
    <row r="264" spans="1:4" x14ac:dyDescent="0.15">
      <c r="A264" s="1863"/>
      <c r="B264" s="1985"/>
      <c r="C264" s="1863"/>
      <c r="D264" s="1863"/>
    </row>
    <row r="265" spans="1:4" x14ac:dyDescent="0.15">
      <c r="A265" s="1863"/>
      <c r="B265" s="1985"/>
      <c r="C265" s="1863"/>
      <c r="D265" s="1863"/>
    </row>
    <row r="266" spans="1:4" x14ac:dyDescent="0.15">
      <c r="A266" s="1863"/>
      <c r="B266" s="1985"/>
      <c r="C266" s="1863"/>
      <c r="D266" s="1863"/>
    </row>
    <row r="267" spans="1:4" x14ac:dyDescent="0.15">
      <c r="A267" s="1863"/>
      <c r="B267" s="1985"/>
      <c r="C267" s="1863"/>
      <c r="D267" s="1863"/>
    </row>
    <row r="268" spans="1:4" x14ac:dyDescent="0.15">
      <c r="A268" s="1863"/>
      <c r="B268" s="1985"/>
      <c r="C268" s="1863"/>
      <c r="D268" s="1863"/>
    </row>
    <row r="269" spans="1:4" x14ac:dyDescent="0.15">
      <c r="A269" s="1863"/>
      <c r="B269" s="1985"/>
      <c r="C269" s="1863"/>
      <c r="D269" s="1863"/>
    </row>
    <row r="270" spans="1:4" x14ac:dyDescent="0.15">
      <c r="A270" s="1863"/>
      <c r="B270" s="1985"/>
      <c r="C270" s="1863"/>
      <c r="D270" s="1863"/>
    </row>
    <row r="271" spans="1:4" x14ac:dyDescent="0.15">
      <c r="A271" s="1863"/>
      <c r="B271" s="1985"/>
      <c r="C271" s="1863"/>
      <c r="D271" s="1863"/>
    </row>
    <row r="272" spans="1:4" x14ac:dyDescent="0.15">
      <c r="A272" s="1863"/>
      <c r="B272" s="1985"/>
      <c r="C272" s="1863"/>
      <c r="D272" s="1863"/>
    </row>
    <row r="273" spans="1:4" x14ac:dyDescent="0.15">
      <c r="A273" s="1863"/>
      <c r="B273" s="1985"/>
      <c r="C273" s="1863"/>
      <c r="D273" s="1863"/>
    </row>
    <row r="274" spans="1:4" x14ac:dyDescent="0.15">
      <c r="A274" s="1863"/>
      <c r="B274" s="1985"/>
      <c r="C274" s="1863"/>
      <c r="D274" s="1863"/>
    </row>
    <row r="275" spans="1:4" x14ac:dyDescent="0.15">
      <c r="A275" s="1863"/>
      <c r="B275" s="1985"/>
      <c r="C275" s="1863"/>
      <c r="D275" s="1863"/>
    </row>
    <row r="276" spans="1:4" x14ac:dyDescent="0.15">
      <c r="A276" s="1863"/>
      <c r="B276" s="1985"/>
      <c r="C276" s="1863"/>
      <c r="D276" s="1863"/>
    </row>
    <row r="277" spans="1:4" x14ac:dyDescent="0.15">
      <c r="A277" s="1863"/>
      <c r="B277" s="1985"/>
      <c r="C277" s="1863"/>
      <c r="D277" s="1863"/>
    </row>
    <row r="278" spans="1:4" x14ac:dyDescent="0.15">
      <c r="A278" s="1863"/>
      <c r="B278" s="1985"/>
      <c r="C278" s="1863"/>
      <c r="D278" s="1863"/>
    </row>
    <row r="279" spans="1:4" x14ac:dyDescent="0.15">
      <c r="A279" s="1863"/>
      <c r="B279" s="1985"/>
      <c r="C279" s="1863"/>
      <c r="D279" s="1863"/>
    </row>
    <row r="280" spans="1:4" x14ac:dyDescent="0.15">
      <c r="A280" s="1863"/>
      <c r="B280" s="1985"/>
      <c r="C280" s="1863"/>
      <c r="D280" s="1863"/>
    </row>
    <row r="281" spans="1:4" x14ac:dyDescent="0.15">
      <c r="A281" s="1863"/>
      <c r="B281" s="1985"/>
      <c r="C281" s="1863"/>
      <c r="D281" s="1863"/>
    </row>
    <row r="282" spans="1:4" x14ac:dyDescent="0.15">
      <c r="A282" s="1863"/>
      <c r="B282" s="1985"/>
      <c r="C282" s="1863"/>
      <c r="D282" s="1863"/>
    </row>
    <row r="283" spans="1:4" x14ac:dyDescent="0.15">
      <c r="A283" s="1863"/>
      <c r="B283" s="1985"/>
      <c r="C283" s="1863"/>
      <c r="D283" s="1863"/>
    </row>
    <row r="284" spans="1:4" x14ac:dyDescent="0.15">
      <c r="A284" s="1863"/>
      <c r="B284" s="1985"/>
      <c r="C284" s="1863"/>
      <c r="D284" s="1863"/>
    </row>
    <row r="285" spans="1:4" x14ac:dyDescent="0.15">
      <c r="A285" s="1863"/>
      <c r="B285" s="1985"/>
      <c r="C285" s="1863"/>
      <c r="D285" s="1863"/>
    </row>
    <row r="286" spans="1:4" x14ac:dyDescent="0.15">
      <c r="A286" s="1863"/>
      <c r="B286" s="1985"/>
      <c r="C286" s="1863"/>
      <c r="D286" s="1863"/>
    </row>
    <row r="287" spans="1:4" x14ac:dyDescent="0.15">
      <c r="A287" s="1863"/>
      <c r="B287" s="1985"/>
      <c r="C287" s="1863"/>
      <c r="D287" s="1863"/>
    </row>
    <row r="288" spans="1:4" x14ac:dyDescent="0.15">
      <c r="A288" s="1863"/>
      <c r="B288" s="1985"/>
      <c r="C288" s="1863"/>
      <c r="D288" s="1863"/>
    </row>
    <row r="289" spans="1:4" x14ac:dyDescent="0.15">
      <c r="A289" s="1863"/>
      <c r="B289" s="1985"/>
      <c r="C289" s="1863"/>
      <c r="D289" s="1863"/>
    </row>
    <row r="290" spans="1:4" x14ac:dyDescent="0.15">
      <c r="A290" s="1863"/>
      <c r="B290" s="1985"/>
      <c r="C290" s="1863"/>
      <c r="D290" s="1863"/>
    </row>
    <row r="291" spans="1:4" x14ac:dyDescent="0.15">
      <c r="A291" s="1863"/>
      <c r="B291" s="1985"/>
      <c r="C291" s="1863"/>
      <c r="D291" s="1863"/>
    </row>
    <row r="292" spans="1:4" x14ac:dyDescent="0.15">
      <c r="A292" s="1863"/>
      <c r="B292" s="1985"/>
      <c r="C292" s="1863"/>
      <c r="D292" s="1863"/>
    </row>
    <row r="293" spans="1:4" x14ac:dyDescent="0.15">
      <c r="A293" s="1863"/>
      <c r="B293" s="1985"/>
      <c r="C293" s="1863"/>
      <c r="D293" s="1863"/>
    </row>
    <row r="294" spans="1:4" x14ac:dyDescent="0.15">
      <c r="A294" s="1863"/>
      <c r="B294" s="1985"/>
      <c r="C294" s="1863"/>
      <c r="D294" s="1863"/>
    </row>
    <row r="295" spans="1:4" x14ac:dyDescent="0.15">
      <c r="A295" s="1863"/>
      <c r="B295" s="1985"/>
      <c r="C295" s="1863"/>
      <c r="D295" s="1863"/>
    </row>
    <row r="296" spans="1:4" x14ac:dyDescent="0.15">
      <c r="A296" s="1863"/>
      <c r="B296" s="1985"/>
      <c r="C296" s="1863"/>
      <c r="D296" s="1863"/>
    </row>
    <row r="297" spans="1:4" x14ac:dyDescent="0.15">
      <c r="A297" s="1863"/>
      <c r="B297" s="1985"/>
      <c r="C297" s="1863"/>
      <c r="D297" s="1863"/>
    </row>
    <row r="298" spans="1:4" x14ac:dyDescent="0.15">
      <c r="A298" s="1863"/>
      <c r="B298" s="1985"/>
      <c r="C298" s="1863"/>
      <c r="D298" s="1863"/>
    </row>
    <row r="299" spans="1:4" x14ac:dyDescent="0.15">
      <c r="A299" s="1863"/>
      <c r="B299" s="1985"/>
      <c r="C299" s="1863"/>
      <c r="D299" s="1863"/>
    </row>
    <row r="300" spans="1:4" x14ac:dyDescent="0.15">
      <c r="A300" s="1863"/>
      <c r="B300" s="1985"/>
      <c r="C300" s="1863"/>
      <c r="D300" s="1863"/>
    </row>
    <row r="301" spans="1:4" x14ac:dyDescent="0.15">
      <c r="A301" s="1863"/>
      <c r="B301" s="1985"/>
      <c r="C301" s="1863"/>
      <c r="D301" s="1863"/>
    </row>
    <row r="302" spans="1:4" x14ac:dyDescent="0.15">
      <c r="A302" s="1863"/>
      <c r="B302" s="1985"/>
      <c r="C302" s="1863"/>
      <c r="D302" s="1863"/>
    </row>
    <row r="303" spans="1:4" x14ac:dyDescent="0.15">
      <c r="A303" s="1863"/>
      <c r="B303" s="1985"/>
      <c r="C303" s="1863"/>
      <c r="D303" s="1863"/>
    </row>
    <row r="304" spans="1:4" x14ac:dyDescent="0.15">
      <c r="A304" s="1863"/>
      <c r="B304" s="1985"/>
      <c r="C304" s="1863"/>
      <c r="D304" s="1863"/>
    </row>
    <row r="305" spans="1:4" x14ac:dyDescent="0.15">
      <c r="A305" s="1863"/>
      <c r="B305" s="1985"/>
      <c r="C305" s="1863"/>
      <c r="D305" s="1863"/>
    </row>
    <row r="306" spans="1:4" x14ac:dyDescent="0.15">
      <c r="A306" s="1863"/>
      <c r="B306" s="1985"/>
      <c r="C306" s="1863"/>
      <c r="D306" s="1863"/>
    </row>
    <row r="307" spans="1:4" x14ac:dyDescent="0.15">
      <c r="A307" s="1863"/>
      <c r="B307" s="1985"/>
      <c r="C307" s="1863"/>
      <c r="D307" s="1863"/>
    </row>
    <row r="308" spans="1:4" x14ac:dyDescent="0.15">
      <c r="A308" s="1863"/>
      <c r="B308" s="1985"/>
      <c r="C308" s="1863"/>
      <c r="D308" s="1863"/>
    </row>
    <row r="309" spans="1:4" x14ac:dyDescent="0.15">
      <c r="A309" s="1863"/>
      <c r="B309" s="1985"/>
      <c r="C309" s="1863"/>
      <c r="D309" s="1863"/>
    </row>
    <row r="310" spans="1:4" x14ac:dyDescent="0.15">
      <c r="A310" s="1863"/>
      <c r="B310" s="1985"/>
      <c r="C310" s="1863"/>
      <c r="D310" s="1863"/>
    </row>
    <row r="311" spans="1:4" x14ac:dyDescent="0.15">
      <c r="A311" s="1863"/>
      <c r="B311" s="1985"/>
      <c r="C311" s="1863"/>
      <c r="D311" s="1863"/>
    </row>
    <row r="312" spans="1:4" x14ac:dyDescent="0.15">
      <c r="A312" s="1863"/>
      <c r="B312" s="1985"/>
      <c r="C312" s="1863"/>
      <c r="D312" s="1863"/>
    </row>
    <row r="313" spans="1:4" x14ac:dyDescent="0.15">
      <c r="A313" s="1863"/>
      <c r="B313" s="1985"/>
      <c r="C313" s="1863"/>
      <c r="D313" s="1863"/>
    </row>
    <row r="314" spans="1:4" x14ac:dyDescent="0.15">
      <c r="A314" s="1863"/>
      <c r="B314" s="1985"/>
      <c r="C314" s="1863"/>
      <c r="D314" s="1863"/>
    </row>
    <row r="315" spans="1:4" x14ac:dyDescent="0.15">
      <c r="A315" s="1863"/>
      <c r="B315" s="1985"/>
      <c r="C315" s="1863"/>
      <c r="D315" s="1863"/>
    </row>
    <row r="316" spans="1:4" x14ac:dyDescent="0.15">
      <c r="A316" s="1863"/>
      <c r="B316" s="1985"/>
      <c r="C316" s="1863"/>
      <c r="D316" s="1863"/>
    </row>
    <row r="317" spans="1:4" x14ac:dyDescent="0.15">
      <c r="A317" s="1863"/>
      <c r="B317" s="1985"/>
      <c r="C317" s="1863"/>
      <c r="D317" s="1863"/>
    </row>
    <row r="318" spans="1:4" x14ac:dyDescent="0.15">
      <c r="A318" s="1863"/>
      <c r="B318" s="1985"/>
      <c r="C318" s="1863"/>
      <c r="D318" s="1863"/>
    </row>
    <row r="319" spans="1:4" x14ac:dyDescent="0.15">
      <c r="A319" s="1863"/>
      <c r="B319" s="1985"/>
      <c r="C319" s="1863"/>
      <c r="D319" s="1863"/>
    </row>
    <row r="320" spans="1:4" x14ac:dyDescent="0.15">
      <c r="A320" s="1863"/>
      <c r="B320" s="1985"/>
      <c r="C320" s="1863"/>
      <c r="D320" s="1863"/>
    </row>
    <row r="321" spans="1:4" x14ac:dyDescent="0.15">
      <c r="A321" s="1863"/>
      <c r="B321" s="1985"/>
      <c r="C321" s="1863"/>
      <c r="D321" s="1863"/>
    </row>
    <row r="322" spans="1:4" x14ac:dyDescent="0.15">
      <c r="A322" s="1863"/>
      <c r="B322" s="1985"/>
      <c r="C322" s="1863"/>
      <c r="D322" s="1863"/>
    </row>
    <row r="323" spans="1:4" x14ac:dyDescent="0.15">
      <c r="A323" s="1863"/>
      <c r="B323" s="1985"/>
      <c r="C323" s="1863"/>
      <c r="D323" s="1863"/>
    </row>
    <row r="324" spans="1:4" x14ac:dyDescent="0.15">
      <c r="A324" s="1863"/>
      <c r="B324" s="1985"/>
      <c r="C324" s="1863"/>
      <c r="D324" s="1863"/>
    </row>
    <row r="325" spans="1:4" x14ac:dyDescent="0.15">
      <c r="A325" s="1863"/>
      <c r="B325" s="1985"/>
      <c r="C325" s="1863"/>
      <c r="D325" s="1863"/>
    </row>
    <row r="326" spans="1:4" x14ac:dyDescent="0.15">
      <c r="A326" s="1863"/>
      <c r="B326" s="1985"/>
      <c r="C326" s="1863"/>
      <c r="D326" s="1863"/>
    </row>
    <row r="327" spans="1:4" x14ac:dyDescent="0.15">
      <c r="A327" s="1863"/>
      <c r="B327" s="1985"/>
      <c r="C327" s="1863"/>
      <c r="D327" s="1863"/>
    </row>
    <row r="328" spans="1:4" x14ac:dyDescent="0.15">
      <c r="A328" s="1863"/>
      <c r="B328" s="1985"/>
      <c r="C328" s="1863"/>
      <c r="D328" s="1863"/>
    </row>
    <row r="329" spans="1:4" x14ac:dyDescent="0.15">
      <c r="A329" s="1863"/>
      <c r="B329" s="1985"/>
      <c r="C329" s="1863"/>
      <c r="D329" s="1863"/>
    </row>
    <row r="330" spans="1:4" x14ac:dyDescent="0.15">
      <c r="A330" s="1863"/>
      <c r="B330" s="1985"/>
      <c r="C330" s="1863"/>
      <c r="D330" s="1863"/>
    </row>
    <row r="331" spans="1:4" x14ac:dyDescent="0.15">
      <c r="A331" s="1863"/>
      <c r="B331" s="1985"/>
      <c r="C331" s="1863"/>
      <c r="D331" s="1863"/>
    </row>
    <row r="332" spans="1:4" x14ac:dyDescent="0.15">
      <c r="A332" s="1863"/>
      <c r="B332" s="1985"/>
      <c r="C332" s="1863"/>
      <c r="D332" s="1863"/>
    </row>
    <row r="333" spans="1:4" x14ac:dyDescent="0.15">
      <c r="A333" s="1863"/>
      <c r="B333" s="1985"/>
      <c r="C333" s="1863"/>
      <c r="D333" s="1863"/>
    </row>
    <row r="334" spans="1:4" x14ac:dyDescent="0.15">
      <c r="A334" s="1863"/>
      <c r="B334" s="1985"/>
      <c r="C334" s="1863"/>
      <c r="D334" s="1863"/>
    </row>
    <row r="335" spans="1:4" x14ac:dyDescent="0.15">
      <c r="A335" s="1863"/>
      <c r="B335" s="1985"/>
      <c r="C335" s="1863"/>
      <c r="D335" s="1863"/>
    </row>
    <row r="336" spans="1:4" x14ac:dyDescent="0.15">
      <c r="A336" s="1863"/>
      <c r="B336" s="1985"/>
      <c r="C336" s="1863"/>
      <c r="D336" s="1863"/>
    </row>
    <row r="337" spans="1:4" x14ac:dyDescent="0.15">
      <c r="A337" s="1863"/>
      <c r="B337" s="1985"/>
      <c r="C337" s="1863"/>
      <c r="D337" s="1863"/>
    </row>
    <row r="338" spans="1:4" x14ac:dyDescent="0.15">
      <c r="A338" s="1863"/>
      <c r="B338" s="1985"/>
      <c r="C338" s="1863"/>
      <c r="D338" s="1863"/>
    </row>
    <row r="339" spans="1:4" x14ac:dyDescent="0.15">
      <c r="A339" s="1863"/>
      <c r="B339" s="1985"/>
      <c r="C339" s="1863"/>
      <c r="D339" s="1863"/>
    </row>
    <row r="340" spans="1:4" x14ac:dyDescent="0.15">
      <c r="A340" s="1863"/>
      <c r="B340" s="1985"/>
      <c r="C340" s="1863"/>
      <c r="D340" s="1863"/>
    </row>
    <row r="341" spans="1:4" x14ac:dyDescent="0.15">
      <c r="A341" s="1863"/>
      <c r="B341" s="1985"/>
      <c r="C341" s="1863"/>
      <c r="D341" s="1863"/>
    </row>
    <row r="342" spans="1:4" x14ac:dyDescent="0.15">
      <c r="A342" s="1863"/>
      <c r="B342" s="1985"/>
      <c r="C342" s="1863"/>
      <c r="D342" s="1863"/>
    </row>
    <row r="343" spans="1:4" x14ac:dyDescent="0.15">
      <c r="A343" s="1863"/>
      <c r="B343" s="1985"/>
      <c r="C343" s="1863"/>
      <c r="D343" s="1863"/>
    </row>
    <row r="344" spans="1:4" x14ac:dyDescent="0.15">
      <c r="A344" s="1863"/>
      <c r="B344" s="1985"/>
      <c r="C344" s="1863"/>
      <c r="D344" s="1863"/>
    </row>
    <row r="345" spans="1:4" x14ac:dyDescent="0.15">
      <c r="A345" s="1863"/>
      <c r="B345" s="1985"/>
      <c r="C345" s="1863"/>
      <c r="D345" s="1863"/>
    </row>
    <row r="346" spans="1:4" x14ac:dyDescent="0.15">
      <c r="A346" s="1863"/>
      <c r="B346" s="1985"/>
      <c r="C346" s="1863"/>
      <c r="D346" s="1863"/>
    </row>
    <row r="347" spans="1:4" x14ac:dyDescent="0.15">
      <c r="A347" s="1863"/>
      <c r="B347" s="1985"/>
      <c r="C347" s="1863"/>
      <c r="D347" s="1863"/>
    </row>
    <row r="348" spans="1:4" x14ac:dyDescent="0.15">
      <c r="A348" s="1863"/>
      <c r="B348" s="1985"/>
      <c r="C348" s="1863"/>
      <c r="D348" s="1863"/>
    </row>
    <row r="349" spans="1:4" x14ac:dyDescent="0.15">
      <c r="A349" s="1863"/>
      <c r="B349" s="1985"/>
      <c r="C349" s="1863"/>
      <c r="D349" s="1863"/>
    </row>
    <row r="350" spans="1:4" x14ac:dyDescent="0.15">
      <c r="A350" s="1863"/>
      <c r="B350" s="1985"/>
      <c r="C350" s="1863"/>
      <c r="D350" s="1863"/>
    </row>
    <row r="351" spans="1:4" x14ac:dyDescent="0.15">
      <c r="A351" s="1863"/>
      <c r="B351" s="1985"/>
      <c r="C351" s="1863"/>
      <c r="D351" s="1863"/>
    </row>
    <row r="352" spans="1:4" x14ac:dyDescent="0.15">
      <c r="A352" s="1863"/>
      <c r="B352" s="1985"/>
      <c r="C352" s="1863"/>
      <c r="D352" s="1863"/>
    </row>
    <row r="353" spans="1:4" x14ac:dyDescent="0.15">
      <c r="A353" s="1863"/>
      <c r="B353" s="1985"/>
      <c r="C353" s="1863"/>
      <c r="D353" s="1863"/>
    </row>
    <row r="354" spans="1:4" x14ac:dyDescent="0.15">
      <c r="A354" s="1863"/>
      <c r="B354" s="1985"/>
      <c r="C354" s="1863"/>
      <c r="D354" s="1863"/>
    </row>
    <row r="355" spans="1:4" x14ac:dyDescent="0.15">
      <c r="A355" s="1863"/>
      <c r="B355" s="1985"/>
      <c r="C355" s="1863"/>
      <c r="D355" s="1863"/>
    </row>
    <row r="356" spans="1:4" x14ac:dyDescent="0.15">
      <c r="A356" s="1863"/>
      <c r="B356" s="1985"/>
      <c r="C356" s="1863"/>
      <c r="D356" s="1863"/>
    </row>
    <row r="357" spans="1:4" x14ac:dyDescent="0.15">
      <c r="A357" s="1863"/>
      <c r="B357" s="1985"/>
      <c r="C357" s="1863"/>
      <c r="D357" s="1863"/>
    </row>
    <row r="358" spans="1:4" x14ac:dyDescent="0.15">
      <c r="A358" s="1863"/>
      <c r="B358" s="1985"/>
      <c r="C358" s="1863"/>
      <c r="D358" s="1863"/>
    </row>
    <row r="359" spans="1:4" x14ac:dyDescent="0.15">
      <c r="A359" s="1863"/>
      <c r="B359" s="1985"/>
      <c r="C359" s="1863"/>
      <c r="D359" s="1863"/>
    </row>
    <row r="360" spans="1:4" x14ac:dyDescent="0.15">
      <c r="A360" s="1863"/>
      <c r="B360" s="1985"/>
      <c r="C360" s="1863"/>
      <c r="D360" s="1863"/>
    </row>
    <row r="361" spans="1:4" x14ac:dyDescent="0.15">
      <c r="A361" s="1863"/>
      <c r="B361" s="1985"/>
      <c r="C361" s="1863"/>
      <c r="D361" s="1863"/>
    </row>
    <row r="362" spans="1:4" x14ac:dyDescent="0.15">
      <c r="A362" s="1863"/>
      <c r="B362" s="1985"/>
      <c r="C362" s="1863"/>
      <c r="D362" s="1863"/>
    </row>
    <row r="363" spans="1:4" x14ac:dyDescent="0.15">
      <c r="A363" s="1863"/>
      <c r="B363" s="1985"/>
      <c r="C363" s="1863"/>
      <c r="D363" s="1863"/>
    </row>
    <row r="364" spans="1:4" x14ac:dyDescent="0.15">
      <c r="A364" s="1863"/>
      <c r="B364" s="1985"/>
      <c r="C364" s="1863"/>
      <c r="D364" s="1863"/>
    </row>
    <row r="365" spans="1:4" x14ac:dyDescent="0.15">
      <c r="A365" s="1863"/>
      <c r="B365" s="1985"/>
      <c r="C365" s="1863"/>
      <c r="D365" s="1863"/>
    </row>
    <row r="366" spans="1:4" x14ac:dyDescent="0.15">
      <c r="A366" s="1863"/>
      <c r="B366" s="1985"/>
      <c r="C366" s="1863"/>
      <c r="D366" s="1863"/>
    </row>
    <row r="367" spans="1:4" x14ac:dyDescent="0.15">
      <c r="A367" s="1863"/>
      <c r="B367" s="1985"/>
      <c r="C367" s="1863"/>
      <c r="D367" s="1863"/>
    </row>
    <row r="368" spans="1:4" x14ac:dyDescent="0.15">
      <c r="A368" s="1863"/>
      <c r="B368" s="1985"/>
      <c r="C368" s="1863"/>
      <c r="D368" s="1863"/>
    </row>
    <row r="369" spans="1:4" x14ac:dyDescent="0.15">
      <c r="A369" s="1863"/>
      <c r="B369" s="1985"/>
      <c r="C369" s="1863"/>
      <c r="D369" s="1863"/>
    </row>
    <row r="370" spans="1:4" x14ac:dyDescent="0.15">
      <c r="A370" s="1863"/>
      <c r="B370" s="1985"/>
      <c r="C370" s="1863"/>
      <c r="D370" s="1863"/>
    </row>
    <row r="371" spans="1:4" x14ac:dyDescent="0.15">
      <c r="A371" s="1863"/>
      <c r="B371" s="1985"/>
      <c r="C371" s="1863"/>
      <c r="D371" s="1863"/>
    </row>
    <row r="372" spans="1:4" x14ac:dyDescent="0.15">
      <c r="A372" s="1863"/>
      <c r="B372" s="1985"/>
      <c r="C372" s="1863"/>
      <c r="D372" s="1863"/>
    </row>
    <row r="373" spans="1:4" x14ac:dyDescent="0.15">
      <c r="A373" s="1863"/>
      <c r="B373" s="1985"/>
      <c r="C373" s="1863"/>
      <c r="D373" s="1863"/>
    </row>
    <row r="374" spans="1:4" x14ac:dyDescent="0.15">
      <c r="A374" s="1863"/>
      <c r="B374" s="1985"/>
      <c r="C374" s="1863"/>
      <c r="D374" s="1863"/>
    </row>
    <row r="375" spans="1:4" x14ac:dyDescent="0.15">
      <c r="A375" s="1863"/>
      <c r="B375" s="1985"/>
      <c r="C375" s="1863"/>
      <c r="D375" s="1863"/>
    </row>
    <row r="376" spans="1:4" x14ac:dyDescent="0.15">
      <c r="A376" s="1863"/>
      <c r="B376" s="1985"/>
      <c r="C376" s="1863"/>
      <c r="D376" s="1863"/>
    </row>
    <row r="377" spans="1:4" x14ac:dyDescent="0.15">
      <c r="A377" s="1863"/>
      <c r="B377" s="1985"/>
      <c r="C377" s="1863"/>
      <c r="D377" s="1863"/>
    </row>
    <row r="378" spans="1:4" x14ac:dyDescent="0.15">
      <c r="A378" s="1863"/>
      <c r="B378" s="1985"/>
      <c r="C378" s="1863"/>
      <c r="D378" s="1863"/>
    </row>
    <row r="379" spans="1:4" x14ac:dyDescent="0.15">
      <c r="A379" s="1863"/>
      <c r="B379" s="1985"/>
      <c r="C379" s="1863"/>
      <c r="D379" s="1863"/>
    </row>
    <row r="380" spans="1:4" x14ac:dyDescent="0.15">
      <c r="A380" s="1863"/>
      <c r="B380" s="1985"/>
      <c r="C380" s="1863"/>
      <c r="D380" s="1863"/>
    </row>
    <row r="381" spans="1:4" x14ac:dyDescent="0.15">
      <c r="A381" s="1863"/>
      <c r="B381" s="1985"/>
      <c r="C381" s="1863"/>
      <c r="D381" s="1863"/>
    </row>
    <row r="382" spans="1:4" x14ac:dyDescent="0.15">
      <c r="A382" s="1863"/>
      <c r="B382" s="1985"/>
      <c r="C382" s="1863"/>
      <c r="D382" s="1863"/>
    </row>
    <row r="383" spans="1:4" x14ac:dyDescent="0.15">
      <c r="A383" s="1863"/>
      <c r="B383" s="1985"/>
      <c r="C383" s="1863"/>
      <c r="D383" s="1863"/>
    </row>
    <row r="384" spans="1:4" x14ac:dyDescent="0.15">
      <c r="A384" s="1863"/>
      <c r="B384" s="1985"/>
      <c r="C384" s="1863"/>
      <c r="D384" s="1863"/>
    </row>
    <row r="385" spans="1:4" x14ac:dyDescent="0.15">
      <c r="A385" s="1863"/>
      <c r="B385" s="1985"/>
      <c r="C385" s="1863"/>
      <c r="D385" s="1863"/>
    </row>
    <row r="386" spans="1:4" x14ac:dyDescent="0.15">
      <c r="A386" s="1863"/>
      <c r="B386" s="1985"/>
      <c r="C386" s="1863"/>
      <c r="D386" s="1863"/>
    </row>
    <row r="387" spans="1:4" x14ac:dyDescent="0.15">
      <c r="A387" s="1863"/>
      <c r="B387" s="1985"/>
      <c r="C387" s="1863"/>
      <c r="D387" s="1863"/>
    </row>
    <row r="388" spans="1:4" x14ac:dyDescent="0.15">
      <c r="A388" s="1863"/>
      <c r="B388" s="1985"/>
      <c r="C388" s="1863"/>
      <c r="D388" s="1863"/>
    </row>
    <row r="389" spans="1:4" x14ac:dyDescent="0.15">
      <c r="A389" s="1863"/>
      <c r="B389" s="1985"/>
      <c r="C389" s="1863"/>
      <c r="D389" s="1863"/>
    </row>
    <row r="390" spans="1:4" x14ac:dyDescent="0.15">
      <c r="A390" s="1863"/>
      <c r="B390" s="1985"/>
      <c r="C390" s="1863"/>
      <c r="D390" s="1863"/>
    </row>
    <row r="391" spans="1:4" x14ac:dyDescent="0.15">
      <c r="A391" s="1863"/>
      <c r="B391" s="1985"/>
      <c r="C391" s="1863"/>
      <c r="D391" s="1863"/>
    </row>
    <row r="392" spans="1:4" x14ac:dyDescent="0.15">
      <c r="A392" s="1863"/>
      <c r="B392" s="1985"/>
      <c r="C392" s="1863"/>
      <c r="D392" s="1863"/>
    </row>
    <row r="393" spans="1:4" x14ac:dyDescent="0.15">
      <c r="A393" s="1863"/>
      <c r="B393" s="1985"/>
      <c r="C393" s="1863"/>
      <c r="D393" s="1863"/>
    </row>
    <row r="394" spans="1:4" x14ac:dyDescent="0.15">
      <c r="A394" s="1863"/>
      <c r="B394" s="1985"/>
      <c r="C394" s="1863"/>
      <c r="D394" s="1863"/>
    </row>
    <row r="395" spans="1:4" x14ac:dyDescent="0.15">
      <c r="A395" s="1863"/>
      <c r="B395" s="1985"/>
      <c r="C395" s="1863"/>
      <c r="D395" s="1863"/>
    </row>
    <row r="396" spans="1:4" x14ac:dyDescent="0.15">
      <c r="A396" s="1863"/>
      <c r="B396" s="1985"/>
      <c r="C396" s="1863"/>
      <c r="D396" s="1863"/>
    </row>
    <row r="397" spans="1:4" x14ac:dyDescent="0.15">
      <c r="A397" s="1863"/>
      <c r="B397" s="1985"/>
      <c r="C397" s="1863"/>
      <c r="D397" s="1863"/>
    </row>
    <row r="398" spans="1:4" x14ac:dyDescent="0.15">
      <c r="A398" s="1863"/>
      <c r="B398" s="1985"/>
      <c r="C398" s="1863"/>
      <c r="D398" s="1863"/>
    </row>
    <row r="399" spans="1:4" x14ac:dyDescent="0.15">
      <c r="A399" s="1863"/>
      <c r="B399" s="1985"/>
      <c r="C399" s="1863"/>
      <c r="D399" s="1863"/>
    </row>
    <row r="400" spans="1:4" x14ac:dyDescent="0.15">
      <c r="A400" s="1863"/>
      <c r="B400" s="1985"/>
      <c r="C400" s="1863"/>
      <c r="D400" s="1863"/>
    </row>
    <row r="401" spans="1:4" x14ac:dyDescent="0.15">
      <c r="A401" s="1863"/>
      <c r="B401" s="1985"/>
      <c r="C401" s="1863"/>
      <c r="D401" s="1863"/>
    </row>
    <row r="402" spans="1:4" x14ac:dyDescent="0.15">
      <c r="A402" s="1863"/>
      <c r="B402" s="1985"/>
      <c r="C402" s="1863"/>
      <c r="D402" s="1863"/>
    </row>
    <row r="403" spans="1:4" x14ac:dyDescent="0.15">
      <c r="A403" s="1863"/>
      <c r="B403" s="1985"/>
      <c r="C403" s="1863"/>
      <c r="D403" s="1863"/>
    </row>
    <row r="404" spans="1:4" x14ac:dyDescent="0.15">
      <c r="A404" s="1863"/>
      <c r="B404" s="1985"/>
      <c r="C404" s="1863"/>
      <c r="D404" s="1863"/>
    </row>
    <row r="405" spans="1:4" x14ac:dyDescent="0.15">
      <c r="A405" s="1863"/>
      <c r="B405" s="1985"/>
      <c r="C405" s="1863"/>
      <c r="D405" s="1863"/>
    </row>
    <row r="406" spans="1:4" x14ac:dyDescent="0.15">
      <c r="A406" s="1863"/>
      <c r="B406" s="1985"/>
      <c r="C406" s="1863"/>
      <c r="D406" s="1863"/>
    </row>
    <row r="407" spans="1:4" x14ac:dyDescent="0.15">
      <c r="A407" s="1863"/>
      <c r="B407" s="1985"/>
      <c r="C407" s="1863"/>
      <c r="D407" s="1863"/>
    </row>
    <row r="408" spans="1:4" x14ac:dyDescent="0.15">
      <c r="A408" s="1863"/>
      <c r="B408" s="1985"/>
      <c r="C408" s="1863"/>
      <c r="D408" s="1863"/>
    </row>
    <row r="409" spans="1:4" x14ac:dyDescent="0.15">
      <c r="A409" s="1863"/>
      <c r="B409" s="1985"/>
      <c r="C409" s="1863"/>
      <c r="D409" s="1863"/>
    </row>
    <row r="410" spans="1:4" x14ac:dyDescent="0.15">
      <c r="A410" s="1863"/>
      <c r="B410" s="1985"/>
      <c r="C410" s="1863"/>
      <c r="D410" s="1863"/>
    </row>
    <row r="411" spans="1:4" x14ac:dyDescent="0.15">
      <c r="A411" s="1863"/>
      <c r="B411" s="1985"/>
      <c r="C411" s="1863"/>
      <c r="D411" s="1863"/>
    </row>
    <row r="412" spans="1:4" x14ac:dyDescent="0.15">
      <c r="A412" s="1863"/>
      <c r="B412" s="1985"/>
      <c r="C412" s="1863"/>
      <c r="D412" s="1863"/>
    </row>
    <row r="413" spans="1:4" x14ac:dyDescent="0.15">
      <c r="A413" s="1863"/>
      <c r="B413" s="1985"/>
      <c r="C413" s="1863"/>
      <c r="D413" s="1863"/>
    </row>
    <row r="414" spans="1:4" x14ac:dyDescent="0.15">
      <c r="A414" s="1863"/>
      <c r="B414" s="1985"/>
      <c r="C414" s="1863"/>
      <c r="D414" s="1863"/>
    </row>
    <row r="415" spans="1:4" x14ac:dyDescent="0.15">
      <c r="A415" s="1863"/>
      <c r="B415" s="1985"/>
      <c r="C415" s="1863"/>
      <c r="D415" s="1863"/>
    </row>
    <row r="416" spans="1:4" x14ac:dyDescent="0.15">
      <c r="A416" s="1863"/>
      <c r="B416" s="1985"/>
      <c r="C416" s="1863"/>
      <c r="D416" s="1863"/>
    </row>
    <row r="417" spans="1:4" x14ac:dyDescent="0.15">
      <c r="A417" s="1863"/>
      <c r="B417" s="1985"/>
      <c r="C417" s="1863"/>
      <c r="D417" s="1863"/>
    </row>
    <row r="418" spans="1:4" x14ac:dyDescent="0.15">
      <c r="A418" s="1863"/>
      <c r="B418" s="1985"/>
      <c r="C418" s="1863"/>
      <c r="D418" s="1863"/>
    </row>
    <row r="419" spans="1:4" x14ac:dyDescent="0.15">
      <c r="A419" s="1863"/>
      <c r="B419" s="1985"/>
      <c r="C419" s="1863"/>
      <c r="D419" s="1863"/>
    </row>
    <row r="420" spans="1:4" x14ac:dyDescent="0.15">
      <c r="A420" s="1863"/>
      <c r="B420" s="1985"/>
      <c r="C420" s="1863"/>
      <c r="D420" s="1863"/>
    </row>
    <row r="421" spans="1:4" x14ac:dyDescent="0.15">
      <c r="A421" s="1863"/>
      <c r="B421" s="1985"/>
      <c r="C421" s="1863"/>
      <c r="D421" s="1863"/>
    </row>
    <row r="422" spans="1:4" x14ac:dyDescent="0.15">
      <c r="A422" s="1863"/>
      <c r="B422" s="1985"/>
      <c r="C422" s="1863"/>
      <c r="D422" s="1863"/>
    </row>
    <row r="423" spans="1:4" x14ac:dyDescent="0.15">
      <c r="A423" s="1863"/>
      <c r="B423" s="1985"/>
      <c r="C423" s="1863"/>
      <c r="D423" s="1863"/>
    </row>
    <row r="424" spans="1:4" x14ac:dyDescent="0.15">
      <c r="A424" s="1863"/>
      <c r="B424" s="1985"/>
      <c r="C424" s="1863"/>
      <c r="D424" s="1863"/>
    </row>
    <row r="425" spans="1:4" x14ac:dyDescent="0.15">
      <c r="A425" s="1863"/>
      <c r="B425" s="1985"/>
      <c r="C425" s="1863"/>
      <c r="D425" s="1863"/>
    </row>
    <row r="426" spans="1:4" x14ac:dyDescent="0.15">
      <c r="A426" s="1863"/>
      <c r="B426" s="1985"/>
      <c r="C426" s="1863"/>
      <c r="D426" s="1863"/>
    </row>
    <row r="427" spans="1:4" x14ac:dyDescent="0.15">
      <c r="A427" s="1863"/>
      <c r="B427" s="1985"/>
      <c r="C427" s="1863"/>
      <c r="D427" s="1863"/>
    </row>
    <row r="428" spans="1:4" x14ac:dyDescent="0.15">
      <c r="A428" s="1863"/>
      <c r="B428" s="1985"/>
      <c r="C428" s="1863"/>
      <c r="D428" s="1863"/>
    </row>
    <row r="429" spans="1:4" x14ac:dyDescent="0.15">
      <c r="A429" s="1863"/>
      <c r="B429" s="1985"/>
      <c r="C429" s="1863"/>
      <c r="D429" s="1863"/>
    </row>
    <row r="430" spans="1:4" x14ac:dyDescent="0.15">
      <c r="A430" s="1863"/>
      <c r="B430" s="1985"/>
      <c r="C430" s="1863"/>
      <c r="D430" s="1863"/>
    </row>
    <row r="431" spans="1:4" x14ac:dyDescent="0.15">
      <c r="A431" s="1863"/>
      <c r="B431" s="1985"/>
      <c r="C431" s="1863"/>
      <c r="D431" s="1863"/>
    </row>
    <row r="432" spans="1:4" x14ac:dyDescent="0.15">
      <c r="A432" s="1863"/>
      <c r="B432" s="1985"/>
      <c r="C432" s="1863"/>
      <c r="D432" s="1863"/>
    </row>
    <row r="433" spans="1:4" x14ac:dyDescent="0.15">
      <c r="A433" s="1863"/>
      <c r="B433" s="1985"/>
      <c r="C433" s="1863"/>
      <c r="D433" s="1863"/>
    </row>
    <row r="434" spans="1:4" x14ac:dyDescent="0.15">
      <c r="A434" s="1863"/>
      <c r="B434" s="1985"/>
      <c r="C434" s="1863"/>
      <c r="D434" s="1863"/>
    </row>
    <row r="435" spans="1:4" x14ac:dyDescent="0.15">
      <c r="A435" s="1863"/>
      <c r="B435" s="1985"/>
      <c r="C435" s="1863"/>
      <c r="D435" s="1863"/>
    </row>
    <row r="436" spans="1:4" x14ac:dyDescent="0.15">
      <c r="A436" s="1863"/>
      <c r="B436" s="1985"/>
      <c r="C436" s="1863"/>
      <c r="D436" s="1863"/>
    </row>
    <row r="437" spans="1:4" x14ac:dyDescent="0.15">
      <c r="A437" s="1863"/>
      <c r="B437" s="1985"/>
      <c r="C437" s="1863"/>
      <c r="D437" s="1863"/>
    </row>
    <row r="438" spans="1:4" x14ac:dyDescent="0.15">
      <c r="A438" s="1863"/>
      <c r="B438" s="1985"/>
      <c r="C438" s="1863"/>
      <c r="D438" s="1863"/>
    </row>
    <row r="439" spans="1:4" x14ac:dyDescent="0.15">
      <c r="A439" s="1863"/>
      <c r="B439" s="1985"/>
      <c r="C439" s="1863"/>
      <c r="D439" s="1863"/>
    </row>
    <row r="440" spans="1:4" x14ac:dyDescent="0.15">
      <c r="A440" s="1863"/>
      <c r="B440" s="1985"/>
      <c r="C440" s="1863"/>
      <c r="D440" s="1863"/>
    </row>
    <row r="441" spans="1:4" x14ac:dyDescent="0.15">
      <c r="A441" s="1863"/>
      <c r="B441" s="1985"/>
      <c r="C441" s="1863"/>
      <c r="D441" s="1863"/>
    </row>
    <row r="442" spans="1:4" x14ac:dyDescent="0.15">
      <c r="A442" s="1863"/>
      <c r="B442" s="1985"/>
      <c r="C442" s="1863"/>
      <c r="D442" s="1863"/>
    </row>
    <row r="443" spans="1:4" x14ac:dyDescent="0.15">
      <c r="A443" s="1863"/>
      <c r="B443" s="1985"/>
      <c r="C443" s="1863"/>
      <c r="D443" s="1863"/>
    </row>
    <row r="444" spans="1:4" x14ac:dyDescent="0.15">
      <c r="A444" s="1863"/>
      <c r="B444" s="1985"/>
      <c r="C444" s="1863"/>
      <c r="D444" s="1863"/>
    </row>
    <row r="445" spans="1:4" x14ac:dyDescent="0.15">
      <c r="A445" s="1863"/>
      <c r="B445" s="1985"/>
      <c r="C445" s="1863"/>
      <c r="D445" s="1863"/>
    </row>
    <row r="446" spans="1:4" x14ac:dyDescent="0.15">
      <c r="A446" s="1863"/>
      <c r="B446" s="1985"/>
      <c r="C446" s="1863"/>
      <c r="D446" s="1863"/>
    </row>
    <row r="447" spans="1:4" x14ac:dyDescent="0.15">
      <c r="A447" s="1863"/>
      <c r="B447" s="1985"/>
      <c r="C447" s="1863"/>
      <c r="D447" s="1863"/>
    </row>
    <row r="448" spans="1:4" x14ac:dyDescent="0.15">
      <c r="A448" s="1863"/>
      <c r="B448" s="1985"/>
      <c r="C448" s="1863"/>
      <c r="D448" s="1863"/>
    </row>
    <row r="449" spans="1:4" x14ac:dyDescent="0.15">
      <c r="A449" s="1863"/>
      <c r="B449" s="1985"/>
      <c r="C449" s="1863"/>
      <c r="D449" s="1863"/>
    </row>
    <row r="450" spans="1:4" x14ac:dyDescent="0.15">
      <c r="A450" s="1863"/>
      <c r="B450" s="1985"/>
      <c r="C450" s="1863"/>
      <c r="D450" s="1863"/>
    </row>
    <row r="451" spans="1:4" x14ac:dyDescent="0.15">
      <c r="A451" s="1863"/>
      <c r="B451" s="1985"/>
      <c r="C451" s="1863"/>
      <c r="D451" s="1863"/>
    </row>
    <row r="452" spans="1:4" x14ac:dyDescent="0.15">
      <c r="A452" s="1863"/>
      <c r="B452" s="1985"/>
      <c r="C452" s="1863"/>
      <c r="D452" s="1863"/>
    </row>
    <row r="453" spans="1:4" x14ac:dyDescent="0.15">
      <c r="A453" s="1863"/>
      <c r="B453" s="1985"/>
      <c r="C453" s="1863"/>
      <c r="D453" s="1863"/>
    </row>
    <row r="454" spans="1:4" x14ac:dyDescent="0.15">
      <c r="A454" s="1863"/>
      <c r="B454" s="1985"/>
      <c r="C454" s="1863"/>
      <c r="D454" s="1863"/>
    </row>
    <row r="455" spans="1:4" x14ac:dyDescent="0.15">
      <c r="A455" s="1863"/>
      <c r="B455" s="1985"/>
      <c r="C455" s="1863"/>
      <c r="D455" s="1863"/>
    </row>
    <row r="456" spans="1:4" x14ac:dyDescent="0.15">
      <c r="A456" s="1863"/>
      <c r="B456" s="1985"/>
      <c r="C456" s="1863"/>
      <c r="D456" s="1863"/>
    </row>
    <row r="457" spans="1:4" x14ac:dyDescent="0.15">
      <c r="A457" s="1863"/>
      <c r="B457" s="1985"/>
      <c r="C457" s="1863"/>
      <c r="D457" s="1863"/>
    </row>
    <row r="458" spans="1:4" x14ac:dyDescent="0.15">
      <c r="A458" s="1863"/>
      <c r="B458" s="1985"/>
      <c r="C458" s="1863"/>
      <c r="D458" s="1863"/>
    </row>
    <row r="459" spans="1:4" x14ac:dyDescent="0.15">
      <c r="A459" s="1863"/>
      <c r="B459" s="1985"/>
      <c r="C459" s="1863"/>
      <c r="D459" s="1863"/>
    </row>
    <row r="460" spans="1:4" x14ac:dyDescent="0.15">
      <c r="A460" s="1863"/>
      <c r="B460" s="1985"/>
      <c r="C460" s="1863"/>
      <c r="D460" s="1863"/>
    </row>
    <row r="461" spans="1:4" x14ac:dyDescent="0.15">
      <c r="A461" s="1863"/>
      <c r="B461" s="1985"/>
      <c r="C461" s="1863"/>
      <c r="D461" s="1863"/>
    </row>
    <row r="462" spans="1:4" x14ac:dyDescent="0.15">
      <c r="A462" s="1863"/>
      <c r="B462" s="1985"/>
      <c r="C462" s="1863"/>
      <c r="D462" s="1863"/>
    </row>
    <row r="463" spans="1:4" x14ac:dyDescent="0.15">
      <c r="A463" s="1863"/>
      <c r="B463" s="1985"/>
      <c r="C463" s="1863"/>
      <c r="D463" s="1863"/>
    </row>
    <row r="464" spans="1:4" x14ac:dyDescent="0.15">
      <c r="A464" s="1863"/>
      <c r="B464" s="1985"/>
      <c r="C464" s="1863"/>
      <c r="D464" s="1863"/>
    </row>
    <row r="465" spans="1:4" x14ac:dyDescent="0.15">
      <c r="A465" s="1863"/>
      <c r="B465" s="1985"/>
      <c r="C465" s="1863"/>
      <c r="D465" s="1863"/>
    </row>
    <row r="466" spans="1:4" x14ac:dyDescent="0.15">
      <c r="A466" s="1863"/>
      <c r="B466" s="1985"/>
      <c r="C466" s="1863"/>
      <c r="D466" s="1863"/>
    </row>
    <row r="467" spans="1:4" x14ac:dyDescent="0.15">
      <c r="A467" s="1863"/>
      <c r="B467" s="1985"/>
      <c r="C467" s="1863"/>
      <c r="D467" s="1863"/>
    </row>
    <row r="468" spans="1:4" x14ac:dyDescent="0.15">
      <c r="A468" s="1863"/>
      <c r="B468" s="1985"/>
      <c r="C468" s="1863"/>
      <c r="D468" s="1863"/>
    </row>
    <row r="469" spans="1:4" x14ac:dyDescent="0.15">
      <c r="A469" s="1863"/>
      <c r="B469" s="1985"/>
      <c r="C469" s="1863"/>
      <c r="D469" s="1863"/>
    </row>
    <row r="470" spans="1:4" x14ac:dyDescent="0.15">
      <c r="A470" s="1863"/>
      <c r="B470" s="1985"/>
      <c r="C470" s="1863"/>
      <c r="D470" s="1863"/>
    </row>
    <row r="471" spans="1:4" x14ac:dyDescent="0.15">
      <c r="A471" s="1863"/>
      <c r="B471" s="1985"/>
      <c r="C471" s="1863"/>
      <c r="D471" s="1863"/>
    </row>
    <row r="472" spans="1:4" x14ac:dyDescent="0.15">
      <c r="A472" s="1863"/>
      <c r="B472" s="1985"/>
      <c r="C472" s="1863"/>
      <c r="D472" s="1863"/>
    </row>
    <row r="473" spans="1:4" x14ac:dyDescent="0.15">
      <c r="A473" s="1863"/>
      <c r="B473" s="1985"/>
      <c r="C473" s="1863"/>
      <c r="D473" s="1863"/>
    </row>
    <row r="474" spans="1:4" x14ac:dyDescent="0.15">
      <c r="A474" s="1863"/>
      <c r="B474" s="1985"/>
      <c r="C474" s="1863"/>
      <c r="D474" s="1863"/>
    </row>
    <row r="475" spans="1:4" x14ac:dyDescent="0.15">
      <c r="A475" s="1863"/>
      <c r="B475" s="1985"/>
      <c r="C475" s="1863"/>
      <c r="D475" s="1863"/>
    </row>
    <row r="476" spans="1:4" x14ac:dyDescent="0.15">
      <c r="A476" s="1863"/>
      <c r="B476" s="1985"/>
      <c r="C476" s="1863"/>
      <c r="D476" s="1863"/>
    </row>
    <row r="477" spans="1:4" x14ac:dyDescent="0.15">
      <c r="A477" s="1863"/>
      <c r="B477" s="1985"/>
      <c r="C477" s="1863"/>
      <c r="D477" s="1863"/>
    </row>
    <row r="478" spans="1:4" x14ac:dyDescent="0.15">
      <c r="A478" s="1863"/>
      <c r="B478" s="1985"/>
      <c r="C478" s="1863"/>
      <c r="D478" s="1863"/>
    </row>
    <row r="479" spans="1:4" x14ac:dyDescent="0.15">
      <c r="A479" s="1863"/>
      <c r="B479" s="1985"/>
      <c r="C479" s="1863"/>
      <c r="D479" s="1863"/>
    </row>
    <row r="480" spans="1:4" x14ac:dyDescent="0.15">
      <c r="A480" s="1863"/>
      <c r="B480" s="1985"/>
      <c r="C480" s="1863"/>
      <c r="D480" s="1863"/>
    </row>
    <row r="481" spans="1:4" x14ac:dyDescent="0.15">
      <c r="A481" s="1863"/>
      <c r="B481" s="1985"/>
      <c r="C481" s="1863"/>
      <c r="D481" s="1863"/>
    </row>
    <row r="482" spans="1:4" x14ac:dyDescent="0.15">
      <c r="A482" s="1863"/>
      <c r="B482" s="1985"/>
      <c r="C482" s="1863"/>
      <c r="D482" s="1863"/>
    </row>
    <row r="483" spans="1:4" x14ac:dyDescent="0.15">
      <c r="A483" s="1863"/>
      <c r="B483" s="1985"/>
      <c r="C483" s="1863"/>
      <c r="D483" s="1863"/>
    </row>
    <row r="484" spans="1:4" x14ac:dyDescent="0.15">
      <c r="A484" s="1863"/>
      <c r="B484" s="1985"/>
      <c r="C484" s="1863"/>
      <c r="D484" s="1863"/>
    </row>
    <row r="485" spans="1:4" x14ac:dyDescent="0.15">
      <c r="A485" s="1863"/>
      <c r="B485" s="1985"/>
      <c r="C485" s="1863"/>
      <c r="D485" s="1863"/>
    </row>
    <row r="486" spans="1:4" x14ac:dyDescent="0.15">
      <c r="A486" s="1863"/>
      <c r="B486" s="1985"/>
      <c r="C486" s="1863"/>
      <c r="D486" s="1863"/>
    </row>
    <row r="487" spans="1:4" x14ac:dyDescent="0.15">
      <c r="A487" s="1863"/>
      <c r="B487" s="1985"/>
      <c r="C487" s="1863"/>
      <c r="D487" s="1863"/>
    </row>
    <row r="488" spans="1:4" x14ac:dyDescent="0.15">
      <c r="A488" s="1863"/>
      <c r="B488" s="1985"/>
      <c r="C488" s="1863"/>
      <c r="D488" s="1863"/>
    </row>
    <row r="489" spans="1:4" x14ac:dyDescent="0.15">
      <c r="A489" s="1863"/>
      <c r="B489" s="1985"/>
      <c r="C489" s="1863"/>
      <c r="D489" s="1863"/>
    </row>
    <row r="490" spans="1:4" x14ac:dyDescent="0.15">
      <c r="A490" s="1863"/>
      <c r="B490" s="1985"/>
      <c r="C490" s="1863"/>
      <c r="D490" s="1863"/>
    </row>
    <row r="491" spans="1:4" x14ac:dyDescent="0.15">
      <c r="A491" s="1863"/>
      <c r="B491" s="1985"/>
      <c r="C491" s="1863"/>
      <c r="D491" s="1863"/>
    </row>
    <row r="492" spans="1:4" x14ac:dyDescent="0.15">
      <c r="A492" s="1863"/>
      <c r="B492" s="1985"/>
      <c r="C492" s="1863"/>
      <c r="D492" s="1863"/>
    </row>
    <row r="493" spans="1:4" x14ac:dyDescent="0.15">
      <c r="A493" s="1863"/>
      <c r="B493" s="1985"/>
      <c r="C493" s="1863"/>
      <c r="D493" s="1863"/>
    </row>
    <row r="494" spans="1:4" x14ac:dyDescent="0.15">
      <c r="A494" s="1863"/>
      <c r="B494" s="1985"/>
      <c r="C494" s="1863"/>
      <c r="D494" s="1863"/>
    </row>
    <row r="495" spans="1:4" x14ac:dyDescent="0.15">
      <c r="A495" s="1863"/>
      <c r="B495" s="1985"/>
      <c r="C495" s="1863"/>
      <c r="D495" s="1863"/>
    </row>
    <row r="496" spans="1:4" x14ac:dyDescent="0.15">
      <c r="A496" s="1863"/>
      <c r="B496" s="1985"/>
      <c r="C496" s="1863"/>
      <c r="D496" s="1863"/>
    </row>
    <row r="497" spans="1:4" x14ac:dyDescent="0.15">
      <c r="A497" s="1863"/>
      <c r="B497" s="1985"/>
      <c r="C497" s="1863"/>
      <c r="D497" s="1863"/>
    </row>
    <row r="498" spans="1:4" x14ac:dyDescent="0.15">
      <c r="A498" s="1863"/>
      <c r="B498" s="1985"/>
      <c r="C498" s="1863"/>
      <c r="D498" s="1863"/>
    </row>
    <row r="499" spans="1:4" x14ac:dyDescent="0.15">
      <c r="A499" s="1863"/>
      <c r="B499" s="1985"/>
      <c r="C499" s="1863"/>
      <c r="D499" s="1863"/>
    </row>
    <row r="500" spans="1:4" x14ac:dyDescent="0.15">
      <c r="A500" s="1863"/>
      <c r="B500" s="1985"/>
      <c r="C500" s="1863"/>
      <c r="D500" s="1863"/>
    </row>
    <row r="501" spans="1:4" x14ac:dyDescent="0.15">
      <c r="A501" s="1863"/>
      <c r="B501" s="1985"/>
      <c r="C501" s="1863"/>
      <c r="D501" s="1863"/>
    </row>
    <row r="502" spans="1:4" x14ac:dyDescent="0.15">
      <c r="A502" s="1863"/>
      <c r="B502" s="1985"/>
      <c r="C502" s="1863"/>
      <c r="D502" s="1863"/>
    </row>
    <row r="503" spans="1:4" x14ac:dyDescent="0.15">
      <c r="A503" s="1863"/>
      <c r="B503" s="1985"/>
      <c r="C503" s="1863"/>
      <c r="D503" s="1863"/>
    </row>
    <row r="504" spans="1:4" x14ac:dyDescent="0.15">
      <c r="A504" s="1863"/>
      <c r="B504" s="1985"/>
      <c r="C504" s="1863"/>
      <c r="D504" s="1863"/>
    </row>
    <row r="505" spans="1:4" x14ac:dyDescent="0.15">
      <c r="A505" s="1863"/>
      <c r="B505" s="1985"/>
      <c r="C505" s="1863"/>
      <c r="D505" s="1863"/>
    </row>
    <row r="506" spans="1:4" x14ac:dyDescent="0.15">
      <c r="A506" s="1863"/>
      <c r="B506" s="1985"/>
      <c r="C506" s="1863"/>
      <c r="D506" s="1863"/>
    </row>
    <row r="507" spans="1:4" x14ac:dyDescent="0.15">
      <c r="A507" s="1863"/>
      <c r="B507" s="1985"/>
      <c r="C507" s="1863"/>
      <c r="D507" s="1863"/>
    </row>
    <row r="508" spans="1:4" x14ac:dyDescent="0.15">
      <c r="A508" s="1863"/>
      <c r="B508" s="1985"/>
      <c r="C508" s="1863"/>
      <c r="D508" s="1863"/>
    </row>
    <row r="509" spans="1:4" x14ac:dyDescent="0.15">
      <c r="A509" s="1863"/>
      <c r="B509" s="1985"/>
      <c r="C509" s="1863"/>
      <c r="D509" s="1863"/>
    </row>
    <row r="510" spans="1:4" x14ac:dyDescent="0.15">
      <c r="A510" s="1863"/>
      <c r="B510" s="1985"/>
      <c r="C510" s="1863"/>
      <c r="D510" s="1863"/>
    </row>
    <row r="511" spans="1:4" x14ac:dyDescent="0.15">
      <c r="A511" s="1863"/>
      <c r="B511" s="1985"/>
      <c r="C511" s="1863"/>
      <c r="D511" s="1863"/>
    </row>
    <row r="512" spans="1:4" x14ac:dyDescent="0.15">
      <c r="A512" s="1863"/>
      <c r="B512" s="1985"/>
      <c r="C512" s="1863"/>
      <c r="D512" s="1863"/>
    </row>
    <row r="513" spans="1:4" x14ac:dyDescent="0.15">
      <c r="A513" s="1863"/>
      <c r="B513" s="1985"/>
      <c r="C513" s="1863"/>
      <c r="D513" s="1863"/>
    </row>
    <row r="514" spans="1:4" x14ac:dyDescent="0.15">
      <c r="A514" s="1863"/>
      <c r="B514" s="1985"/>
      <c r="C514" s="1863"/>
      <c r="D514" s="1863"/>
    </row>
    <row r="515" spans="1:4" x14ac:dyDescent="0.15">
      <c r="A515" s="1863"/>
      <c r="B515" s="1985"/>
      <c r="C515" s="1863"/>
      <c r="D515" s="1863"/>
    </row>
    <row r="516" spans="1:4" x14ac:dyDescent="0.15">
      <c r="A516" s="1863"/>
      <c r="B516" s="1985"/>
      <c r="C516" s="1863"/>
      <c r="D516" s="1863"/>
    </row>
    <row r="517" spans="1:4" x14ac:dyDescent="0.15">
      <c r="A517" s="1863"/>
      <c r="B517" s="1985"/>
      <c r="C517" s="1863"/>
      <c r="D517" s="1863"/>
    </row>
    <row r="518" spans="1:4" x14ac:dyDescent="0.15">
      <c r="A518" s="1863"/>
      <c r="B518" s="1985"/>
      <c r="C518" s="1863"/>
      <c r="D518" s="1863"/>
    </row>
    <row r="519" spans="1:4" x14ac:dyDescent="0.15">
      <c r="A519" s="1863"/>
      <c r="B519" s="1985"/>
      <c r="C519" s="1863"/>
      <c r="D519" s="1863"/>
    </row>
    <row r="520" spans="1:4" x14ac:dyDescent="0.15">
      <c r="A520" s="1863"/>
      <c r="B520" s="1985"/>
      <c r="C520" s="1863"/>
      <c r="D520" s="1863"/>
    </row>
    <row r="521" spans="1:4" x14ac:dyDescent="0.15">
      <c r="A521" s="1863"/>
      <c r="B521" s="1985"/>
      <c r="C521" s="1863"/>
      <c r="D521" s="1863"/>
    </row>
    <row r="522" spans="1:4" x14ac:dyDescent="0.15">
      <c r="A522" s="1863"/>
      <c r="B522" s="1985"/>
      <c r="C522" s="1863"/>
      <c r="D522" s="1863"/>
    </row>
    <row r="523" spans="1:4" x14ac:dyDescent="0.15">
      <c r="A523" s="1863"/>
      <c r="B523" s="1985"/>
      <c r="C523" s="1863"/>
      <c r="D523" s="1863"/>
    </row>
    <row r="524" spans="1:4" x14ac:dyDescent="0.15">
      <c r="A524" s="1863"/>
      <c r="B524" s="1985"/>
      <c r="C524" s="1863"/>
      <c r="D524" s="1863"/>
    </row>
    <row r="525" spans="1:4" x14ac:dyDescent="0.15">
      <c r="A525" s="1863"/>
      <c r="B525" s="1985"/>
      <c r="C525" s="1863"/>
      <c r="D525" s="1863"/>
    </row>
    <row r="526" spans="1:4" x14ac:dyDescent="0.15">
      <c r="A526" s="1863"/>
      <c r="B526" s="1985"/>
      <c r="C526" s="1863"/>
      <c r="D526" s="1863"/>
    </row>
    <row r="527" spans="1:4" x14ac:dyDescent="0.15">
      <c r="A527" s="1863"/>
      <c r="B527" s="1985"/>
      <c r="C527" s="1863"/>
      <c r="D527" s="1863"/>
    </row>
    <row r="528" spans="1:4" x14ac:dyDescent="0.15">
      <c r="A528" s="1863"/>
      <c r="B528" s="1985"/>
      <c r="C528" s="1863"/>
      <c r="D528" s="1863"/>
    </row>
    <row r="529" spans="1:4" x14ac:dyDescent="0.15">
      <c r="A529" s="1863"/>
      <c r="B529" s="1985"/>
      <c r="C529" s="1863"/>
      <c r="D529" s="1863"/>
    </row>
    <row r="530" spans="1:4" x14ac:dyDescent="0.15">
      <c r="A530" s="1863"/>
      <c r="B530" s="1985"/>
      <c r="C530" s="1863"/>
      <c r="D530" s="1863"/>
    </row>
    <row r="531" spans="1:4" x14ac:dyDescent="0.15">
      <c r="A531" s="1863"/>
      <c r="B531" s="1985"/>
      <c r="C531" s="1863"/>
      <c r="D531" s="1863"/>
    </row>
    <row r="532" spans="1:4" x14ac:dyDescent="0.15">
      <c r="A532" s="1863"/>
      <c r="B532" s="1985"/>
      <c r="C532" s="1863"/>
      <c r="D532" s="1863"/>
    </row>
    <row r="533" spans="1:4" x14ac:dyDescent="0.15">
      <c r="A533" s="1863"/>
      <c r="B533" s="1985"/>
      <c r="C533" s="1863"/>
      <c r="D533" s="1863"/>
    </row>
    <row r="534" spans="1:4" x14ac:dyDescent="0.15">
      <c r="A534" s="1863"/>
      <c r="B534" s="1985"/>
      <c r="C534" s="1863"/>
      <c r="D534" s="1863"/>
    </row>
    <row r="535" spans="1:4" x14ac:dyDescent="0.15">
      <c r="A535" s="1863"/>
      <c r="B535" s="1985"/>
      <c r="C535" s="1863"/>
      <c r="D535" s="1863"/>
    </row>
    <row r="536" spans="1:4" x14ac:dyDescent="0.15">
      <c r="A536" s="1863"/>
      <c r="B536" s="1985"/>
      <c r="C536" s="1863"/>
      <c r="D536" s="1863"/>
    </row>
    <row r="537" spans="1:4" x14ac:dyDescent="0.15">
      <c r="A537" s="1863"/>
      <c r="B537" s="1985"/>
      <c r="C537" s="1863"/>
      <c r="D537" s="1863"/>
    </row>
    <row r="538" spans="1:4" x14ac:dyDescent="0.15">
      <c r="A538" s="1863"/>
      <c r="B538" s="1985"/>
      <c r="C538" s="1863"/>
      <c r="D538" s="1863"/>
    </row>
    <row r="539" spans="1:4" x14ac:dyDescent="0.15">
      <c r="A539" s="1863"/>
      <c r="B539" s="1985"/>
      <c r="C539" s="1863"/>
      <c r="D539" s="1863"/>
    </row>
    <row r="540" spans="1:4" x14ac:dyDescent="0.15">
      <c r="A540" s="1863"/>
      <c r="B540" s="1985"/>
      <c r="C540" s="1863"/>
      <c r="D540" s="1863"/>
    </row>
    <row r="541" spans="1:4" x14ac:dyDescent="0.15">
      <c r="A541" s="1863"/>
      <c r="B541" s="1985"/>
      <c r="C541" s="1863"/>
      <c r="D541" s="1863"/>
    </row>
    <row r="542" spans="1:4" x14ac:dyDescent="0.15">
      <c r="A542" s="1863"/>
      <c r="B542" s="1985"/>
      <c r="C542" s="1863"/>
      <c r="D542" s="1863"/>
    </row>
    <row r="543" spans="1:4" x14ac:dyDescent="0.15">
      <c r="A543" s="1863"/>
      <c r="B543" s="1985"/>
      <c r="C543" s="1863"/>
      <c r="D543" s="1863"/>
    </row>
    <row r="544" spans="1:4" x14ac:dyDescent="0.15">
      <c r="A544" s="1863"/>
      <c r="B544" s="1985"/>
      <c r="C544" s="1863"/>
      <c r="D544" s="1863"/>
    </row>
    <row r="545" spans="1:4" x14ac:dyDescent="0.15">
      <c r="A545" s="1863"/>
      <c r="B545" s="1985"/>
      <c r="C545" s="1863"/>
      <c r="D545" s="1863"/>
    </row>
    <row r="546" spans="1:4" x14ac:dyDescent="0.15">
      <c r="A546" s="1863"/>
      <c r="B546" s="1985"/>
      <c r="C546" s="1863"/>
      <c r="D546" s="1863"/>
    </row>
    <row r="547" spans="1:4" x14ac:dyDescent="0.15">
      <c r="A547" s="1863"/>
      <c r="B547" s="1985"/>
      <c r="C547" s="1863"/>
      <c r="D547" s="1863"/>
    </row>
    <row r="548" spans="1:4" x14ac:dyDescent="0.15">
      <c r="A548" s="1863"/>
      <c r="B548" s="1985"/>
      <c r="C548" s="1863"/>
      <c r="D548" s="1863"/>
    </row>
    <row r="549" spans="1:4" x14ac:dyDescent="0.15">
      <c r="A549" s="1863"/>
      <c r="B549" s="1985"/>
      <c r="C549" s="1863"/>
      <c r="D549" s="1863"/>
    </row>
    <row r="550" spans="1:4" x14ac:dyDescent="0.15">
      <c r="A550" s="1863"/>
      <c r="B550" s="1985"/>
      <c r="C550" s="1863"/>
      <c r="D550" s="1863"/>
    </row>
    <row r="551" spans="1:4" x14ac:dyDescent="0.15">
      <c r="A551" s="1863"/>
      <c r="B551" s="1985"/>
      <c r="C551" s="1863"/>
      <c r="D551" s="1863"/>
    </row>
    <row r="552" spans="1:4" x14ac:dyDescent="0.15">
      <c r="A552" s="1863"/>
      <c r="B552" s="1985"/>
      <c r="C552" s="1863"/>
      <c r="D552" s="1863"/>
    </row>
    <row r="553" spans="1:4" x14ac:dyDescent="0.15">
      <c r="A553" s="1863"/>
      <c r="B553" s="1985"/>
      <c r="C553" s="1863"/>
      <c r="D553" s="1863"/>
    </row>
    <row r="554" spans="1:4" x14ac:dyDescent="0.15">
      <c r="A554" s="1863"/>
      <c r="B554" s="1985"/>
      <c r="C554" s="1863"/>
      <c r="D554" s="1863"/>
    </row>
    <row r="555" spans="1:4" x14ac:dyDescent="0.15">
      <c r="A555" s="1863"/>
      <c r="B555" s="1985"/>
      <c r="C555" s="1863"/>
      <c r="D555" s="1863"/>
    </row>
    <row r="556" spans="1:4" x14ac:dyDescent="0.15">
      <c r="A556" s="1863"/>
      <c r="B556" s="1985"/>
      <c r="C556" s="1863"/>
      <c r="D556" s="1863"/>
    </row>
    <row r="557" spans="1:4" x14ac:dyDescent="0.15">
      <c r="A557" s="1863"/>
      <c r="B557" s="1985"/>
      <c r="C557" s="1863"/>
      <c r="D557" s="1863"/>
    </row>
    <row r="558" spans="1:4" x14ac:dyDescent="0.15">
      <c r="A558" s="1863"/>
      <c r="B558" s="1985"/>
      <c r="C558" s="1863"/>
      <c r="D558" s="1863"/>
    </row>
    <row r="559" spans="1:4" x14ac:dyDescent="0.15">
      <c r="A559" s="1863"/>
      <c r="B559" s="1985"/>
      <c r="C559" s="1863"/>
      <c r="D559" s="1863"/>
    </row>
    <row r="560" spans="1:4" x14ac:dyDescent="0.15">
      <c r="A560" s="1863"/>
      <c r="B560" s="1985"/>
      <c r="C560" s="1863"/>
      <c r="D560" s="1863"/>
    </row>
    <row r="561" spans="1:4" x14ac:dyDescent="0.15">
      <c r="A561" s="1863"/>
      <c r="B561" s="1985"/>
      <c r="C561" s="1863"/>
      <c r="D561" s="1863"/>
    </row>
    <row r="562" spans="1:4" x14ac:dyDescent="0.15">
      <c r="A562" s="1863"/>
      <c r="B562" s="1985"/>
      <c r="C562" s="1863"/>
      <c r="D562" s="1863"/>
    </row>
    <row r="563" spans="1:4" x14ac:dyDescent="0.15">
      <c r="A563" s="1863"/>
      <c r="B563" s="1985"/>
      <c r="C563" s="1863"/>
      <c r="D563" s="1863"/>
    </row>
    <row r="564" spans="1:4" x14ac:dyDescent="0.15">
      <c r="A564" s="1863"/>
      <c r="B564" s="1985"/>
      <c r="C564" s="1863"/>
      <c r="D564" s="1863"/>
    </row>
    <row r="565" spans="1:4" x14ac:dyDescent="0.15">
      <c r="A565" s="1863"/>
      <c r="B565" s="1985"/>
      <c r="C565" s="1863"/>
      <c r="D565" s="1863"/>
    </row>
    <row r="566" spans="1:4" x14ac:dyDescent="0.15">
      <c r="A566" s="1863"/>
      <c r="B566" s="1985"/>
      <c r="C566" s="1863"/>
      <c r="D566" s="1863"/>
    </row>
    <row r="567" spans="1:4" x14ac:dyDescent="0.15">
      <c r="A567" s="1863"/>
      <c r="B567" s="1985"/>
      <c r="C567" s="1863"/>
      <c r="D567" s="1863"/>
    </row>
    <row r="568" spans="1:4" x14ac:dyDescent="0.15">
      <c r="A568" s="1863"/>
      <c r="B568" s="1985"/>
      <c r="C568" s="1863"/>
      <c r="D568" s="1863"/>
    </row>
    <row r="569" spans="1:4" x14ac:dyDescent="0.15">
      <c r="A569" s="1863"/>
      <c r="B569" s="1985"/>
      <c r="C569" s="1863"/>
      <c r="D569" s="1863"/>
    </row>
    <row r="570" spans="1:4" x14ac:dyDescent="0.15">
      <c r="A570" s="1863"/>
      <c r="B570" s="1985"/>
      <c r="C570" s="1863"/>
      <c r="D570" s="1863"/>
    </row>
    <row r="571" spans="1:4" x14ac:dyDescent="0.15">
      <c r="A571" s="1863"/>
      <c r="B571" s="1985"/>
      <c r="C571" s="1863"/>
      <c r="D571" s="1863"/>
    </row>
    <row r="572" spans="1:4" x14ac:dyDescent="0.15">
      <c r="A572" s="1863"/>
      <c r="B572" s="1985"/>
      <c r="C572" s="1863"/>
      <c r="D572" s="1863"/>
    </row>
    <row r="573" spans="1:4" x14ac:dyDescent="0.15">
      <c r="A573" s="1863"/>
      <c r="B573" s="1985"/>
      <c r="C573" s="1863"/>
      <c r="D573" s="1863"/>
    </row>
    <row r="574" spans="1:4" x14ac:dyDescent="0.15">
      <c r="A574" s="1863"/>
      <c r="B574" s="1985"/>
      <c r="C574" s="1863"/>
      <c r="D574" s="1863"/>
    </row>
    <row r="575" spans="1:4" x14ac:dyDescent="0.15">
      <c r="A575" s="1863"/>
      <c r="B575" s="1985"/>
      <c r="C575" s="1863"/>
      <c r="D575" s="1863"/>
    </row>
    <row r="576" spans="1:4" x14ac:dyDescent="0.15">
      <c r="A576" s="1863"/>
      <c r="B576" s="1985"/>
      <c r="C576" s="1863"/>
      <c r="D576" s="1863"/>
    </row>
    <row r="577" spans="1:4" x14ac:dyDescent="0.15">
      <c r="A577" s="1863"/>
      <c r="B577" s="1985"/>
      <c r="C577" s="1863"/>
      <c r="D577" s="1863"/>
    </row>
    <row r="578" spans="1:4" x14ac:dyDescent="0.15">
      <c r="A578" s="1863"/>
      <c r="B578" s="1985"/>
      <c r="C578" s="1863"/>
      <c r="D578" s="1863"/>
    </row>
    <row r="579" spans="1:4" x14ac:dyDescent="0.15">
      <c r="A579" s="1863"/>
      <c r="B579" s="1985"/>
      <c r="C579" s="1863"/>
      <c r="D579" s="1863"/>
    </row>
    <row r="580" spans="1:4" x14ac:dyDescent="0.15">
      <c r="A580" s="1863"/>
      <c r="B580" s="1985"/>
      <c r="C580" s="1863"/>
      <c r="D580" s="1863"/>
    </row>
    <row r="581" spans="1:4" x14ac:dyDescent="0.15">
      <c r="A581" s="1863"/>
      <c r="B581" s="1985"/>
      <c r="C581" s="1863"/>
      <c r="D581" s="1863"/>
    </row>
    <row r="582" spans="1:4" x14ac:dyDescent="0.15">
      <c r="A582" s="1863"/>
      <c r="B582" s="1985"/>
      <c r="C582" s="1863"/>
      <c r="D582" s="1863"/>
    </row>
    <row r="583" spans="1:4" x14ac:dyDescent="0.15">
      <c r="A583" s="1863"/>
      <c r="B583" s="1985"/>
      <c r="C583" s="1863"/>
      <c r="D583" s="1863"/>
    </row>
    <row r="584" spans="1:4" x14ac:dyDescent="0.15">
      <c r="A584" s="1863"/>
      <c r="B584" s="1985"/>
      <c r="C584" s="1863"/>
      <c r="D584" s="1863"/>
    </row>
    <row r="585" spans="1:4" x14ac:dyDescent="0.15">
      <c r="A585" s="1863"/>
      <c r="B585" s="1985"/>
      <c r="C585" s="1863"/>
      <c r="D585" s="1863"/>
    </row>
    <row r="586" spans="1:4" x14ac:dyDescent="0.15">
      <c r="A586" s="1863"/>
      <c r="B586" s="1985"/>
      <c r="C586" s="1863"/>
      <c r="D586" s="1863"/>
    </row>
    <row r="587" spans="1:4" x14ac:dyDescent="0.15">
      <c r="A587" s="1863"/>
      <c r="B587" s="1985"/>
      <c r="C587" s="1863"/>
      <c r="D587" s="1863"/>
    </row>
    <row r="588" spans="1:4" x14ac:dyDescent="0.15">
      <c r="A588" s="1863"/>
      <c r="B588" s="1985"/>
      <c r="C588" s="1863"/>
      <c r="D588" s="1863"/>
    </row>
    <row r="589" spans="1:4" x14ac:dyDescent="0.15">
      <c r="A589" s="1863"/>
      <c r="B589" s="1985"/>
      <c r="C589" s="1863"/>
      <c r="D589" s="1863"/>
    </row>
    <row r="590" spans="1:4" x14ac:dyDescent="0.15">
      <c r="A590" s="1863"/>
      <c r="B590" s="1985"/>
      <c r="C590" s="1863"/>
      <c r="D590" s="1863"/>
    </row>
    <row r="591" spans="1:4" x14ac:dyDescent="0.15">
      <c r="A591" s="1863"/>
      <c r="B591" s="1985"/>
      <c r="C591" s="1863"/>
      <c r="D591" s="1863"/>
    </row>
    <row r="592" spans="1:4" x14ac:dyDescent="0.15">
      <c r="A592" s="1863"/>
      <c r="B592" s="1985"/>
      <c r="C592" s="1863"/>
      <c r="D592" s="1863"/>
    </row>
    <row r="593" spans="1:4" x14ac:dyDescent="0.15">
      <c r="A593" s="1863"/>
      <c r="B593" s="1985"/>
      <c r="C593" s="1863"/>
      <c r="D593" s="1863"/>
    </row>
    <row r="594" spans="1:4" x14ac:dyDescent="0.15">
      <c r="A594" s="1863"/>
      <c r="B594" s="1985"/>
      <c r="C594" s="1863"/>
      <c r="D594" s="1863"/>
    </row>
    <row r="595" spans="1:4" x14ac:dyDescent="0.15">
      <c r="A595" s="1863"/>
      <c r="B595" s="1985"/>
      <c r="C595" s="1863"/>
      <c r="D595" s="1863"/>
    </row>
    <row r="596" spans="1:4" x14ac:dyDescent="0.15">
      <c r="A596" s="1863"/>
      <c r="B596" s="1985"/>
      <c r="C596" s="1863"/>
      <c r="D596" s="1863"/>
    </row>
    <row r="597" spans="1:4" x14ac:dyDescent="0.15">
      <c r="A597" s="1863"/>
      <c r="B597" s="1985"/>
      <c r="C597" s="1863"/>
      <c r="D597" s="1863"/>
    </row>
    <row r="598" spans="1:4" x14ac:dyDescent="0.15">
      <c r="A598" s="1863"/>
      <c r="B598" s="1985"/>
      <c r="C598" s="1863"/>
      <c r="D598" s="1863"/>
    </row>
    <row r="599" spans="1:4" x14ac:dyDescent="0.15">
      <c r="A599" s="1863"/>
      <c r="B599" s="1985"/>
      <c r="C599" s="1863"/>
      <c r="D599" s="1863"/>
    </row>
    <row r="600" spans="1:4" x14ac:dyDescent="0.15">
      <c r="A600" s="1863"/>
      <c r="B600" s="1985"/>
      <c r="C600" s="1863"/>
      <c r="D600" s="1863"/>
    </row>
    <row r="601" spans="1:4" x14ac:dyDescent="0.15">
      <c r="A601" s="1863"/>
      <c r="B601" s="1985"/>
      <c r="C601" s="1863"/>
      <c r="D601" s="1863"/>
    </row>
    <row r="602" spans="1:4" x14ac:dyDescent="0.15">
      <c r="A602" s="1863"/>
      <c r="B602" s="1985"/>
      <c r="C602" s="1863"/>
      <c r="D602" s="1863"/>
    </row>
    <row r="603" spans="1:4" x14ac:dyDescent="0.15">
      <c r="A603" s="1863"/>
      <c r="B603" s="1985"/>
      <c r="C603" s="1863"/>
      <c r="D603" s="1863"/>
    </row>
    <row r="604" spans="1:4" x14ac:dyDescent="0.15">
      <c r="A604" s="1863"/>
      <c r="B604" s="1985"/>
      <c r="C604" s="1863"/>
      <c r="D604" s="1863"/>
    </row>
    <row r="605" spans="1:4" x14ac:dyDescent="0.15">
      <c r="A605" s="1863"/>
      <c r="B605" s="1985"/>
      <c r="C605" s="1863"/>
      <c r="D605" s="1863"/>
    </row>
    <row r="606" spans="1:4" x14ac:dyDescent="0.15">
      <c r="A606" s="1863"/>
      <c r="B606" s="1985"/>
      <c r="C606" s="1863"/>
      <c r="D606" s="1863"/>
    </row>
    <row r="607" spans="1:4" x14ac:dyDescent="0.15">
      <c r="A607" s="1863"/>
      <c r="B607" s="1985"/>
      <c r="C607" s="1863"/>
      <c r="D607" s="1863"/>
    </row>
    <row r="608" spans="1:4" x14ac:dyDescent="0.15">
      <c r="A608" s="1863"/>
      <c r="B608" s="1985"/>
      <c r="C608" s="1863"/>
      <c r="D608" s="1863"/>
    </row>
    <row r="609" spans="1:4" x14ac:dyDescent="0.15">
      <c r="A609" s="1863"/>
      <c r="B609" s="1985"/>
      <c r="C609" s="1863"/>
      <c r="D609" s="1863"/>
    </row>
    <row r="610" spans="1:4" x14ac:dyDescent="0.15">
      <c r="A610" s="1863"/>
      <c r="B610" s="1985"/>
      <c r="C610" s="1863"/>
      <c r="D610" s="1863"/>
    </row>
    <row r="611" spans="1:4" x14ac:dyDescent="0.15">
      <c r="A611" s="1863"/>
      <c r="B611" s="1985"/>
      <c r="C611" s="1863"/>
      <c r="D611" s="1863"/>
    </row>
    <row r="612" spans="1:4" x14ac:dyDescent="0.15">
      <c r="A612" s="1863"/>
      <c r="B612" s="1985"/>
      <c r="C612" s="1863"/>
      <c r="D612" s="1863"/>
    </row>
    <row r="613" spans="1:4" x14ac:dyDescent="0.15">
      <c r="A613" s="1863"/>
      <c r="B613" s="1985"/>
      <c r="C613" s="1863"/>
      <c r="D613" s="1863"/>
    </row>
    <row r="614" spans="1:4" x14ac:dyDescent="0.15">
      <c r="A614" s="1863"/>
      <c r="B614" s="1985"/>
      <c r="C614" s="1863"/>
      <c r="D614" s="1863"/>
    </row>
    <row r="615" spans="1:4" x14ac:dyDescent="0.15">
      <c r="A615" s="1863"/>
      <c r="B615" s="1985"/>
      <c r="C615" s="1863"/>
      <c r="D615" s="1863"/>
    </row>
    <row r="616" spans="1:4" x14ac:dyDescent="0.15">
      <c r="A616" s="1863"/>
      <c r="B616" s="1985"/>
      <c r="C616" s="1863"/>
      <c r="D616" s="1863"/>
    </row>
    <row r="617" spans="1:4" x14ac:dyDescent="0.15">
      <c r="A617" s="1863"/>
      <c r="B617" s="1985"/>
      <c r="C617" s="1863"/>
      <c r="D617" s="1863"/>
    </row>
    <row r="618" spans="1:4" x14ac:dyDescent="0.15">
      <c r="A618" s="1863"/>
      <c r="B618" s="1985"/>
      <c r="C618" s="1863"/>
      <c r="D618" s="1863"/>
    </row>
    <row r="619" spans="1:4" x14ac:dyDescent="0.15">
      <c r="A619" s="1863"/>
      <c r="B619" s="1985"/>
      <c r="C619" s="1863"/>
      <c r="D619" s="1863"/>
    </row>
    <row r="620" spans="1:4" x14ac:dyDescent="0.15">
      <c r="A620" s="1863"/>
      <c r="B620" s="1985"/>
      <c r="C620" s="1863"/>
      <c r="D620" s="1863"/>
    </row>
    <row r="621" spans="1:4" x14ac:dyDescent="0.15">
      <c r="A621" s="1863"/>
      <c r="B621" s="1985"/>
      <c r="C621" s="1863"/>
      <c r="D621" s="1863"/>
    </row>
    <row r="622" spans="1:4" x14ac:dyDescent="0.15">
      <c r="A622" s="1863"/>
      <c r="B622" s="1985"/>
      <c r="C622" s="1863"/>
      <c r="D622" s="1863"/>
    </row>
    <row r="623" spans="1:4" x14ac:dyDescent="0.15">
      <c r="A623" s="1863"/>
      <c r="B623" s="1985"/>
      <c r="C623" s="1863"/>
      <c r="D623" s="1863"/>
    </row>
    <row r="624" spans="1:4" x14ac:dyDescent="0.15">
      <c r="A624" s="1863"/>
      <c r="B624" s="1985"/>
      <c r="C624" s="1863"/>
      <c r="D624" s="1863"/>
    </row>
    <row r="625" spans="1:4" x14ac:dyDescent="0.15">
      <c r="A625" s="1863"/>
      <c r="B625" s="1985"/>
      <c r="C625" s="1863"/>
      <c r="D625" s="1863"/>
    </row>
    <row r="626" spans="1:4" x14ac:dyDescent="0.15">
      <c r="A626" s="1863"/>
      <c r="B626" s="1985"/>
      <c r="C626" s="1863"/>
      <c r="D626" s="1863"/>
    </row>
    <row r="627" spans="1:4" x14ac:dyDescent="0.15">
      <c r="A627" s="1863"/>
      <c r="B627" s="1985"/>
      <c r="C627" s="1863"/>
      <c r="D627" s="1863"/>
    </row>
    <row r="628" spans="1:4" x14ac:dyDescent="0.15">
      <c r="A628" s="1863"/>
      <c r="B628" s="1985"/>
      <c r="C628" s="1863"/>
      <c r="D628" s="1863"/>
    </row>
    <row r="629" spans="1:4" x14ac:dyDescent="0.15">
      <c r="A629" s="1863"/>
      <c r="B629" s="1985"/>
      <c r="C629" s="1863"/>
      <c r="D629" s="1863"/>
    </row>
    <row r="630" spans="1:4" x14ac:dyDescent="0.15">
      <c r="A630" s="1863"/>
      <c r="B630" s="1985"/>
      <c r="C630" s="1863"/>
      <c r="D630" s="1863"/>
    </row>
    <row r="631" spans="1:4" x14ac:dyDescent="0.15">
      <c r="A631" s="1863"/>
      <c r="B631" s="1985"/>
      <c r="C631" s="1863"/>
      <c r="D631" s="1863"/>
    </row>
    <row r="632" spans="1:4" x14ac:dyDescent="0.15">
      <c r="A632" s="1863"/>
      <c r="B632" s="1985"/>
      <c r="C632" s="1863"/>
      <c r="D632" s="1863"/>
    </row>
    <row r="633" spans="1:4" x14ac:dyDescent="0.15">
      <c r="A633" s="1863"/>
      <c r="B633" s="1985"/>
      <c r="C633" s="1863"/>
      <c r="D633" s="1863"/>
    </row>
    <row r="634" spans="1:4" x14ac:dyDescent="0.15">
      <c r="A634" s="1863"/>
      <c r="B634" s="1985"/>
      <c r="C634" s="1863"/>
      <c r="D634" s="1863"/>
    </row>
    <row r="635" spans="1:4" x14ac:dyDescent="0.15">
      <c r="A635" s="1863"/>
      <c r="B635" s="1985"/>
      <c r="C635" s="1863"/>
      <c r="D635" s="1863"/>
    </row>
    <row r="636" spans="1:4" x14ac:dyDescent="0.15">
      <c r="A636" s="1863"/>
      <c r="B636" s="1985"/>
      <c r="C636" s="1863"/>
      <c r="D636" s="1863"/>
    </row>
    <row r="637" spans="1:4" x14ac:dyDescent="0.15">
      <c r="A637" s="1863"/>
      <c r="B637" s="1985"/>
      <c r="C637" s="1863"/>
      <c r="D637" s="1863"/>
    </row>
    <row r="638" spans="1:4" x14ac:dyDescent="0.15">
      <c r="A638" s="1863"/>
      <c r="B638" s="1985"/>
      <c r="C638" s="1863"/>
      <c r="D638" s="1863"/>
    </row>
    <row r="639" spans="1:4" x14ac:dyDescent="0.15">
      <c r="A639" s="1863"/>
      <c r="B639" s="1985"/>
      <c r="C639" s="1863"/>
      <c r="D639" s="1863"/>
    </row>
    <row r="640" spans="1:4" x14ac:dyDescent="0.15">
      <c r="A640" s="1863"/>
      <c r="B640" s="1985"/>
      <c r="C640" s="1863"/>
      <c r="D640" s="1863"/>
    </row>
    <row r="641" spans="1:4" x14ac:dyDescent="0.15">
      <c r="A641" s="1863"/>
      <c r="B641" s="1985"/>
      <c r="C641" s="1863"/>
      <c r="D641" s="1863"/>
    </row>
    <row r="642" spans="1:4" x14ac:dyDescent="0.15">
      <c r="A642" s="1863"/>
      <c r="B642" s="1985"/>
      <c r="C642" s="1863"/>
      <c r="D642" s="1863"/>
    </row>
    <row r="643" spans="1:4" x14ac:dyDescent="0.15">
      <c r="A643" s="1863"/>
      <c r="B643" s="1985"/>
      <c r="C643" s="1863"/>
      <c r="D643" s="1863"/>
    </row>
    <row r="644" spans="1:4" x14ac:dyDescent="0.15">
      <c r="A644" s="1863"/>
      <c r="B644" s="1985"/>
      <c r="C644" s="1863"/>
      <c r="D644" s="1863"/>
    </row>
    <row r="645" spans="1:4" x14ac:dyDescent="0.15">
      <c r="A645" s="1863"/>
      <c r="B645" s="1985"/>
      <c r="C645" s="1863"/>
      <c r="D645" s="1863"/>
    </row>
    <row r="646" spans="1:4" x14ac:dyDescent="0.15">
      <c r="A646" s="1863"/>
      <c r="B646" s="1985"/>
      <c r="C646" s="1863"/>
      <c r="D646" s="1863"/>
    </row>
    <row r="647" spans="1:4" x14ac:dyDescent="0.15">
      <c r="A647" s="1863"/>
      <c r="B647" s="1985"/>
      <c r="C647" s="1863"/>
      <c r="D647" s="1863"/>
    </row>
    <row r="648" spans="1:4" x14ac:dyDescent="0.15">
      <c r="A648" s="1863"/>
      <c r="B648" s="1985"/>
      <c r="C648" s="1863"/>
      <c r="D648" s="1863"/>
    </row>
    <row r="649" spans="1:4" x14ac:dyDescent="0.15">
      <c r="A649" s="1863"/>
      <c r="B649" s="1985"/>
      <c r="C649" s="1863"/>
      <c r="D649" s="1863"/>
    </row>
    <row r="650" spans="1:4" x14ac:dyDescent="0.15">
      <c r="A650" s="1863"/>
      <c r="B650" s="1985"/>
      <c r="C650" s="1863"/>
      <c r="D650" s="1863"/>
    </row>
    <row r="651" spans="1:4" x14ac:dyDescent="0.15">
      <c r="A651" s="1863"/>
      <c r="B651" s="1985"/>
      <c r="C651" s="1863"/>
      <c r="D651" s="1863"/>
    </row>
    <row r="652" spans="1:4" x14ac:dyDescent="0.15">
      <c r="A652" s="1863"/>
      <c r="B652" s="1985"/>
      <c r="C652" s="1863"/>
      <c r="D652" s="1863"/>
    </row>
    <row r="653" spans="1:4" x14ac:dyDescent="0.15">
      <c r="A653" s="1863"/>
      <c r="B653" s="1985"/>
      <c r="C653" s="1863"/>
      <c r="D653" s="1863"/>
    </row>
    <row r="654" spans="1:4" x14ac:dyDescent="0.15">
      <c r="A654" s="1863"/>
      <c r="B654" s="1985"/>
      <c r="C654" s="1863"/>
      <c r="D654" s="1863"/>
    </row>
    <row r="655" spans="1:4" x14ac:dyDescent="0.15">
      <c r="A655" s="1863"/>
      <c r="B655" s="1985"/>
      <c r="C655" s="1863"/>
      <c r="D655" s="1863"/>
    </row>
    <row r="656" spans="1:4" x14ac:dyDescent="0.15">
      <c r="A656" s="1863"/>
      <c r="B656" s="1985"/>
      <c r="C656" s="1863"/>
      <c r="D656" s="1863"/>
    </row>
    <row r="657" spans="1:4" x14ac:dyDescent="0.15">
      <c r="A657" s="1863"/>
      <c r="B657" s="1985"/>
      <c r="C657" s="1863"/>
      <c r="D657" s="1863"/>
    </row>
    <row r="658" spans="1:4" x14ac:dyDescent="0.15">
      <c r="A658" s="1863"/>
      <c r="B658" s="1985"/>
      <c r="C658" s="1863"/>
      <c r="D658" s="1863"/>
    </row>
    <row r="659" spans="1:4" x14ac:dyDescent="0.15">
      <c r="A659" s="1863"/>
      <c r="B659" s="1985"/>
      <c r="C659" s="1863"/>
      <c r="D659" s="1863"/>
    </row>
    <row r="660" spans="1:4" x14ac:dyDescent="0.15">
      <c r="A660" s="1863"/>
      <c r="B660" s="1985"/>
      <c r="C660" s="1863"/>
      <c r="D660" s="1863"/>
    </row>
    <row r="661" spans="1:4" x14ac:dyDescent="0.15">
      <c r="A661" s="1863"/>
      <c r="B661" s="1985"/>
      <c r="C661" s="1863"/>
      <c r="D661" s="1863"/>
    </row>
    <row r="662" spans="1:4" x14ac:dyDescent="0.15">
      <c r="A662" s="1863"/>
      <c r="B662" s="1985"/>
      <c r="C662" s="1863"/>
      <c r="D662" s="1863"/>
    </row>
    <row r="663" spans="1:4" x14ac:dyDescent="0.15">
      <c r="A663" s="1863"/>
      <c r="B663" s="1985"/>
      <c r="C663" s="1863"/>
      <c r="D663" s="1863"/>
    </row>
    <row r="664" spans="1:4" x14ac:dyDescent="0.15">
      <c r="A664" s="1863"/>
      <c r="B664" s="1985"/>
      <c r="C664" s="1863"/>
      <c r="D664" s="1863"/>
    </row>
    <row r="665" spans="1:4" x14ac:dyDescent="0.15">
      <c r="A665" s="1863"/>
      <c r="B665" s="1985"/>
      <c r="C665" s="1863"/>
      <c r="D665" s="1863"/>
    </row>
    <row r="666" spans="1:4" x14ac:dyDescent="0.15">
      <c r="A666" s="1863"/>
      <c r="B666" s="1985"/>
      <c r="C666" s="1863"/>
      <c r="D666" s="1863"/>
    </row>
    <row r="667" spans="1:4" x14ac:dyDescent="0.15">
      <c r="A667" s="1863"/>
      <c r="B667" s="1985"/>
      <c r="C667" s="1863"/>
      <c r="D667" s="1863"/>
    </row>
    <row r="668" spans="1:4" x14ac:dyDescent="0.15">
      <c r="A668" s="1863"/>
      <c r="B668" s="1985"/>
      <c r="C668" s="1863"/>
      <c r="D668" s="1863"/>
    </row>
    <row r="669" spans="1:4" x14ac:dyDescent="0.15">
      <c r="A669" s="1863"/>
      <c r="B669" s="1985"/>
      <c r="C669" s="1863"/>
      <c r="D669" s="1863"/>
    </row>
    <row r="670" spans="1:4" x14ac:dyDescent="0.15">
      <c r="A670" s="1863"/>
      <c r="B670" s="1985"/>
      <c r="C670" s="1863"/>
      <c r="D670" s="1863"/>
    </row>
    <row r="671" spans="1:4" x14ac:dyDescent="0.15">
      <c r="A671" s="1863"/>
      <c r="B671" s="1985"/>
      <c r="C671" s="1863"/>
      <c r="D671" s="1863"/>
    </row>
    <row r="672" spans="1:4" x14ac:dyDescent="0.15">
      <c r="A672" s="1863"/>
      <c r="B672" s="1985"/>
      <c r="C672" s="1863"/>
      <c r="D672" s="1863"/>
    </row>
    <row r="673" spans="1:4" x14ac:dyDescent="0.15">
      <c r="A673" s="1863"/>
      <c r="B673" s="1985"/>
      <c r="C673" s="1863"/>
      <c r="D673" s="1863"/>
    </row>
    <row r="674" spans="1:4" x14ac:dyDescent="0.15">
      <c r="A674" s="1863"/>
      <c r="B674" s="1985"/>
      <c r="C674" s="1863"/>
      <c r="D674" s="1863"/>
    </row>
    <row r="675" spans="1:4" x14ac:dyDescent="0.15">
      <c r="A675" s="1863"/>
      <c r="B675" s="1985"/>
      <c r="C675" s="1863"/>
      <c r="D675" s="1863"/>
    </row>
    <row r="676" spans="1:4" x14ac:dyDescent="0.15">
      <c r="A676" s="1863"/>
      <c r="B676" s="1985"/>
      <c r="C676" s="1863"/>
      <c r="D676" s="1863"/>
    </row>
    <row r="677" spans="1:4" x14ac:dyDescent="0.15">
      <c r="A677" s="1863"/>
      <c r="B677" s="1985"/>
      <c r="C677" s="1863"/>
      <c r="D677" s="1863"/>
    </row>
    <row r="678" spans="1:4" x14ac:dyDescent="0.15">
      <c r="A678" s="1863"/>
      <c r="B678" s="1985"/>
      <c r="C678" s="1863"/>
      <c r="D678" s="1863"/>
    </row>
    <row r="679" spans="1:4" x14ac:dyDescent="0.15">
      <c r="A679" s="1863"/>
      <c r="B679" s="1985"/>
      <c r="C679" s="1863"/>
      <c r="D679" s="1863"/>
    </row>
    <row r="680" spans="1:4" x14ac:dyDescent="0.15">
      <c r="A680" s="1863"/>
      <c r="B680" s="1985"/>
      <c r="C680" s="1863"/>
      <c r="D680" s="1863"/>
    </row>
    <row r="681" spans="1:4" x14ac:dyDescent="0.15">
      <c r="A681" s="1863"/>
      <c r="B681" s="1985"/>
      <c r="C681" s="1863"/>
      <c r="D681" s="1863"/>
    </row>
    <row r="682" spans="1:4" x14ac:dyDescent="0.15">
      <c r="A682" s="1863"/>
      <c r="B682" s="1985"/>
      <c r="C682" s="1863"/>
      <c r="D682" s="1863"/>
    </row>
    <row r="683" spans="1:4" x14ac:dyDescent="0.15">
      <c r="A683" s="1863"/>
      <c r="B683" s="1985"/>
      <c r="C683" s="1863"/>
      <c r="D683" s="1863"/>
    </row>
    <row r="684" spans="1:4" x14ac:dyDescent="0.15">
      <c r="A684" s="1863"/>
      <c r="B684" s="1985"/>
      <c r="C684" s="1863"/>
      <c r="D684" s="1863"/>
    </row>
    <row r="685" spans="1:4" x14ac:dyDescent="0.15">
      <c r="A685" s="1863"/>
      <c r="B685" s="1985"/>
      <c r="C685" s="1863"/>
      <c r="D685" s="1863"/>
    </row>
    <row r="686" spans="1:4" x14ac:dyDescent="0.15">
      <c r="A686" s="1863"/>
      <c r="B686" s="1985"/>
      <c r="C686" s="1863"/>
      <c r="D686" s="1863"/>
    </row>
    <row r="687" spans="1:4" x14ac:dyDescent="0.15">
      <c r="A687" s="1863"/>
      <c r="B687" s="1985"/>
      <c r="C687" s="1863"/>
      <c r="D687" s="1863"/>
    </row>
    <row r="688" spans="1:4" x14ac:dyDescent="0.15">
      <c r="A688" s="1863"/>
      <c r="B688" s="1985"/>
      <c r="C688" s="1863"/>
      <c r="D688" s="1863"/>
    </row>
    <row r="689" spans="1:4" x14ac:dyDescent="0.15">
      <c r="A689" s="1863"/>
      <c r="B689" s="1985"/>
      <c r="C689" s="1863"/>
      <c r="D689" s="1863"/>
    </row>
    <row r="690" spans="1:4" x14ac:dyDescent="0.15">
      <c r="A690" s="1863"/>
      <c r="B690" s="1985"/>
      <c r="C690" s="1863"/>
      <c r="D690" s="1863"/>
    </row>
    <row r="691" spans="1:4" x14ac:dyDescent="0.15">
      <c r="A691" s="1863"/>
      <c r="B691" s="1985"/>
      <c r="C691" s="1863"/>
      <c r="D691" s="1863"/>
    </row>
    <row r="692" spans="1:4" x14ac:dyDescent="0.15">
      <c r="A692" s="1863"/>
      <c r="B692" s="1985"/>
      <c r="C692" s="1863"/>
      <c r="D692" s="1863"/>
    </row>
    <row r="693" spans="1:4" x14ac:dyDescent="0.15">
      <c r="A693" s="1863"/>
      <c r="B693" s="1985"/>
      <c r="C693" s="1863"/>
      <c r="D693" s="1863"/>
    </row>
    <row r="694" spans="1:4" x14ac:dyDescent="0.15">
      <c r="A694" s="1863"/>
      <c r="B694" s="1985"/>
      <c r="C694" s="1863"/>
      <c r="D694" s="1863"/>
    </row>
    <row r="695" spans="1:4" x14ac:dyDescent="0.15">
      <c r="A695" s="1863"/>
      <c r="B695" s="1985"/>
      <c r="C695" s="1863"/>
      <c r="D695" s="1863"/>
    </row>
    <row r="696" spans="1:4" x14ac:dyDescent="0.15">
      <c r="A696" s="1863"/>
      <c r="B696" s="1985"/>
      <c r="C696" s="1863"/>
      <c r="D696" s="1863"/>
    </row>
    <row r="697" spans="1:4" x14ac:dyDescent="0.15">
      <c r="A697" s="1863"/>
      <c r="B697" s="1985"/>
      <c r="C697" s="1863"/>
      <c r="D697" s="1863"/>
    </row>
    <row r="698" spans="1:4" x14ac:dyDescent="0.15">
      <c r="A698" s="1863"/>
      <c r="B698" s="1985"/>
      <c r="C698" s="1863"/>
      <c r="D698" s="1863"/>
    </row>
    <row r="699" spans="1:4" x14ac:dyDescent="0.15">
      <c r="A699" s="1863"/>
      <c r="B699" s="1985"/>
      <c r="C699" s="1863"/>
      <c r="D699" s="1863"/>
    </row>
    <row r="700" spans="1:4" x14ac:dyDescent="0.15">
      <c r="A700" s="1863"/>
      <c r="B700" s="1985"/>
      <c r="C700" s="1863"/>
      <c r="D700" s="1863"/>
    </row>
    <row r="701" spans="1:4" x14ac:dyDescent="0.15">
      <c r="A701" s="1863"/>
      <c r="B701" s="1985"/>
      <c r="C701" s="1863"/>
      <c r="D701" s="1863"/>
    </row>
    <row r="702" spans="1:4" x14ac:dyDescent="0.15">
      <c r="A702" s="1863"/>
      <c r="B702" s="1985"/>
      <c r="C702" s="1863"/>
      <c r="D702" s="1863"/>
    </row>
    <row r="703" spans="1:4" x14ac:dyDescent="0.15">
      <c r="A703" s="1863"/>
      <c r="B703" s="1985"/>
      <c r="C703" s="1863"/>
      <c r="D703" s="1863"/>
    </row>
    <row r="704" spans="1:4" x14ac:dyDescent="0.15">
      <c r="A704" s="1863"/>
      <c r="B704" s="1985"/>
      <c r="C704" s="1863"/>
      <c r="D704" s="1863"/>
    </row>
    <row r="705" spans="1:4" x14ac:dyDescent="0.15">
      <c r="A705" s="1863"/>
      <c r="B705" s="1985"/>
      <c r="C705" s="1863"/>
      <c r="D705" s="1863"/>
    </row>
    <row r="706" spans="1:4" x14ac:dyDescent="0.15">
      <c r="A706" s="1863"/>
      <c r="B706" s="1985"/>
      <c r="C706" s="1863"/>
      <c r="D706" s="1863"/>
    </row>
    <row r="707" spans="1:4" x14ac:dyDescent="0.15">
      <c r="A707" s="1863"/>
      <c r="B707" s="1985"/>
      <c r="C707" s="1863"/>
      <c r="D707" s="1863"/>
    </row>
    <row r="708" spans="1:4" x14ac:dyDescent="0.15">
      <c r="A708" s="1863"/>
      <c r="B708" s="1985"/>
      <c r="C708" s="1863"/>
      <c r="D708" s="1863"/>
    </row>
    <row r="709" spans="1:4" x14ac:dyDescent="0.15">
      <c r="A709" s="1863"/>
      <c r="B709" s="1985"/>
      <c r="C709" s="1863"/>
      <c r="D709" s="1863"/>
    </row>
    <row r="710" spans="1:4" x14ac:dyDescent="0.15">
      <c r="A710" s="1863"/>
      <c r="B710" s="1985"/>
      <c r="C710" s="1863"/>
      <c r="D710" s="1863"/>
    </row>
    <row r="711" spans="1:4" x14ac:dyDescent="0.15">
      <c r="A711" s="1863"/>
      <c r="B711" s="1985"/>
      <c r="C711" s="1863"/>
      <c r="D711" s="1863"/>
    </row>
    <row r="712" spans="1:4" x14ac:dyDescent="0.15">
      <c r="A712" s="1863"/>
      <c r="B712" s="1985"/>
      <c r="C712" s="1863"/>
      <c r="D712" s="1863"/>
    </row>
    <row r="713" spans="1:4" x14ac:dyDescent="0.15">
      <c r="A713" s="1863"/>
      <c r="B713" s="1985"/>
      <c r="C713" s="1863"/>
      <c r="D713" s="1863"/>
    </row>
    <row r="714" spans="1:4" x14ac:dyDescent="0.15">
      <c r="A714" s="1863"/>
      <c r="B714" s="1985"/>
      <c r="C714" s="1863"/>
      <c r="D714" s="1863"/>
    </row>
    <row r="715" spans="1:4" x14ac:dyDescent="0.15">
      <c r="A715" s="1863"/>
      <c r="B715" s="1985"/>
      <c r="C715" s="1863"/>
      <c r="D715" s="1863"/>
    </row>
    <row r="716" spans="1:4" x14ac:dyDescent="0.15">
      <c r="A716" s="1863"/>
      <c r="B716" s="1985"/>
      <c r="C716" s="1863"/>
      <c r="D716" s="1863"/>
    </row>
    <row r="717" spans="1:4" x14ac:dyDescent="0.15">
      <c r="A717" s="1863"/>
      <c r="B717" s="1985"/>
      <c r="C717" s="1863"/>
      <c r="D717" s="1863"/>
    </row>
    <row r="718" spans="1:4" x14ac:dyDescent="0.15">
      <c r="A718" s="1863"/>
      <c r="B718" s="1985"/>
      <c r="C718" s="1863"/>
      <c r="D718" s="1863"/>
    </row>
    <row r="719" spans="1:4" x14ac:dyDescent="0.15">
      <c r="A719" s="1863"/>
      <c r="B719" s="1985"/>
      <c r="C719" s="1863"/>
      <c r="D719" s="1863"/>
    </row>
    <row r="720" spans="1:4" x14ac:dyDescent="0.15">
      <c r="A720" s="1863"/>
      <c r="B720" s="1985"/>
      <c r="C720" s="1863"/>
      <c r="D720" s="1863"/>
    </row>
    <row r="721" spans="1:4" x14ac:dyDescent="0.15">
      <c r="A721" s="1863"/>
      <c r="B721" s="1985"/>
      <c r="C721" s="1863"/>
      <c r="D721" s="1863"/>
    </row>
    <row r="722" spans="1:4" x14ac:dyDescent="0.15">
      <c r="A722" s="1863"/>
      <c r="B722" s="1985"/>
      <c r="C722" s="1863"/>
      <c r="D722" s="1863"/>
    </row>
    <row r="723" spans="1:4" x14ac:dyDescent="0.15">
      <c r="A723" s="1863"/>
      <c r="B723" s="1985"/>
      <c r="C723" s="1863"/>
      <c r="D723" s="1863"/>
    </row>
    <row r="724" spans="1:4" x14ac:dyDescent="0.15">
      <c r="A724" s="1863"/>
      <c r="B724" s="1985"/>
      <c r="C724" s="1863"/>
      <c r="D724" s="1863"/>
    </row>
    <row r="725" spans="1:4" x14ac:dyDescent="0.15">
      <c r="A725" s="1863"/>
      <c r="B725" s="1985"/>
      <c r="C725" s="1863"/>
      <c r="D725" s="1863"/>
    </row>
    <row r="726" spans="1:4" x14ac:dyDescent="0.15">
      <c r="A726" s="1863"/>
      <c r="B726" s="1985"/>
      <c r="C726" s="1863"/>
      <c r="D726" s="1863"/>
    </row>
    <row r="727" spans="1:4" x14ac:dyDescent="0.15">
      <c r="A727" s="1863"/>
      <c r="B727" s="1985"/>
      <c r="C727" s="1863"/>
      <c r="D727" s="1863"/>
    </row>
    <row r="728" spans="1:4" x14ac:dyDescent="0.15">
      <c r="A728" s="1863"/>
      <c r="B728" s="1985"/>
      <c r="C728" s="1863"/>
      <c r="D728" s="1863"/>
    </row>
    <row r="729" spans="1:4" x14ac:dyDescent="0.15">
      <c r="A729" s="1863"/>
      <c r="B729" s="1985"/>
      <c r="C729" s="1863"/>
      <c r="D729" s="1863"/>
    </row>
    <row r="730" spans="1:4" x14ac:dyDescent="0.15">
      <c r="A730" s="1863"/>
      <c r="B730" s="1985"/>
      <c r="C730" s="1863"/>
      <c r="D730" s="1863"/>
    </row>
    <row r="731" spans="1:4" x14ac:dyDescent="0.15">
      <c r="A731" s="1863"/>
      <c r="B731" s="1985"/>
      <c r="C731" s="1863"/>
      <c r="D731" s="1863"/>
    </row>
    <row r="732" spans="1:4" x14ac:dyDescent="0.15">
      <c r="A732" s="1863"/>
      <c r="B732" s="1985"/>
      <c r="C732" s="1863"/>
      <c r="D732" s="1863"/>
    </row>
    <row r="733" spans="1:4" x14ac:dyDescent="0.15">
      <c r="A733" s="1863"/>
      <c r="B733" s="1985"/>
      <c r="C733" s="1863"/>
      <c r="D733" s="1863"/>
    </row>
    <row r="734" spans="1:4" x14ac:dyDescent="0.15">
      <c r="A734" s="1863"/>
      <c r="B734" s="1985"/>
      <c r="C734" s="1863"/>
      <c r="D734" s="1863"/>
    </row>
    <row r="735" spans="1:4" x14ac:dyDescent="0.15">
      <c r="A735" s="1863"/>
      <c r="B735" s="1985"/>
      <c r="C735" s="1863"/>
      <c r="D735" s="1863"/>
    </row>
    <row r="736" spans="1:4" x14ac:dyDescent="0.15">
      <c r="A736" s="1863"/>
      <c r="B736" s="1985"/>
      <c r="C736" s="1863"/>
      <c r="D736" s="1863"/>
    </row>
    <row r="737" spans="1:4" x14ac:dyDescent="0.15">
      <c r="A737" s="1863"/>
      <c r="B737" s="1985"/>
      <c r="C737" s="1863"/>
      <c r="D737" s="1863"/>
    </row>
    <row r="738" spans="1:4" x14ac:dyDescent="0.15">
      <c r="A738" s="1863"/>
      <c r="B738" s="1985"/>
      <c r="C738" s="1863"/>
      <c r="D738" s="1863"/>
    </row>
    <row r="739" spans="1:4" x14ac:dyDescent="0.15">
      <c r="A739" s="1863"/>
      <c r="B739" s="1985"/>
      <c r="C739" s="1863"/>
      <c r="D739" s="1863"/>
    </row>
    <row r="740" spans="1:4" x14ac:dyDescent="0.15">
      <c r="A740" s="1863"/>
      <c r="B740" s="1985"/>
      <c r="C740" s="1863"/>
      <c r="D740" s="1863"/>
    </row>
    <row r="741" spans="1:4" x14ac:dyDescent="0.15">
      <c r="A741" s="1863"/>
      <c r="B741" s="1985"/>
      <c r="C741" s="1863"/>
      <c r="D741" s="1863"/>
    </row>
    <row r="742" spans="1:4" x14ac:dyDescent="0.15">
      <c r="A742" s="1863"/>
      <c r="B742" s="1985"/>
      <c r="C742" s="1863"/>
      <c r="D742" s="1863"/>
    </row>
    <row r="743" spans="1:4" x14ac:dyDescent="0.15">
      <c r="A743" s="1863"/>
      <c r="B743" s="1985"/>
      <c r="C743" s="1863"/>
      <c r="D743" s="1863"/>
    </row>
    <row r="744" spans="1:4" x14ac:dyDescent="0.15">
      <c r="A744" s="1863"/>
      <c r="B744" s="1985"/>
      <c r="C744" s="1863"/>
      <c r="D744" s="1863"/>
    </row>
    <row r="745" spans="1:4" x14ac:dyDescent="0.15">
      <c r="A745" s="1863"/>
      <c r="B745" s="1985"/>
      <c r="C745" s="1863"/>
      <c r="D745" s="1863"/>
    </row>
    <row r="746" spans="1:4" x14ac:dyDescent="0.15">
      <c r="A746" s="1863"/>
      <c r="B746" s="1985"/>
      <c r="C746" s="1863"/>
      <c r="D746" s="1863"/>
    </row>
    <row r="747" spans="1:4" x14ac:dyDescent="0.15">
      <c r="A747" s="1863"/>
      <c r="B747" s="1985"/>
      <c r="C747" s="1863"/>
      <c r="D747" s="1863"/>
    </row>
    <row r="748" spans="1:4" x14ac:dyDescent="0.15">
      <c r="A748" s="1863"/>
      <c r="B748" s="1985"/>
      <c r="C748" s="1863"/>
      <c r="D748" s="1863"/>
    </row>
    <row r="749" spans="1:4" x14ac:dyDescent="0.15">
      <c r="A749" s="1863"/>
      <c r="B749" s="1985"/>
      <c r="C749" s="1863"/>
      <c r="D749" s="1863"/>
    </row>
    <row r="750" spans="1:4" x14ac:dyDescent="0.15">
      <c r="A750" s="1863"/>
      <c r="B750" s="1985"/>
      <c r="C750" s="1863"/>
      <c r="D750" s="1863"/>
    </row>
    <row r="751" spans="1:4" x14ac:dyDescent="0.15">
      <c r="A751" s="1863"/>
      <c r="B751" s="1985"/>
      <c r="C751" s="1863"/>
      <c r="D751" s="1863"/>
    </row>
    <row r="752" spans="1:4" x14ac:dyDescent="0.15">
      <c r="A752" s="1863"/>
      <c r="B752" s="1985"/>
      <c r="C752" s="1863"/>
      <c r="D752" s="1863"/>
    </row>
    <row r="753" spans="1:4" x14ac:dyDescent="0.15">
      <c r="A753" s="1863"/>
      <c r="B753" s="1985"/>
      <c r="C753" s="1863"/>
      <c r="D753" s="1863"/>
    </row>
    <row r="754" spans="1:4" x14ac:dyDescent="0.15">
      <c r="A754" s="1863"/>
      <c r="B754" s="1985"/>
      <c r="C754" s="1863"/>
      <c r="D754" s="1863"/>
    </row>
    <row r="755" spans="1:4" x14ac:dyDescent="0.15">
      <c r="A755" s="1863"/>
      <c r="B755" s="1985"/>
      <c r="C755" s="1863"/>
      <c r="D755" s="1863"/>
    </row>
    <row r="756" spans="1:4" x14ac:dyDescent="0.15">
      <c r="A756" s="1863"/>
      <c r="B756" s="1985"/>
      <c r="C756" s="1863"/>
      <c r="D756" s="1863"/>
    </row>
    <row r="757" spans="1:4" x14ac:dyDescent="0.15">
      <c r="A757" s="1863"/>
      <c r="B757" s="1985"/>
      <c r="C757" s="1863"/>
      <c r="D757" s="1863"/>
    </row>
    <row r="758" spans="1:4" x14ac:dyDescent="0.15">
      <c r="A758" s="1863"/>
      <c r="B758" s="1985"/>
      <c r="C758" s="1863"/>
      <c r="D758" s="1863"/>
    </row>
    <row r="759" spans="1:4" x14ac:dyDescent="0.15">
      <c r="A759" s="1863"/>
      <c r="B759" s="1985"/>
      <c r="C759" s="1863"/>
      <c r="D759" s="1863"/>
    </row>
    <row r="760" spans="1:4" x14ac:dyDescent="0.15">
      <c r="A760" s="1863"/>
      <c r="B760" s="1985"/>
      <c r="C760" s="1863"/>
      <c r="D760" s="1863"/>
    </row>
    <row r="761" spans="1:4" x14ac:dyDescent="0.15">
      <c r="A761" s="1863"/>
      <c r="B761" s="1985"/>
      <c r="C761" s="1863"/>
      <c r="D761" s="1863"/>
    </row>
    <row r="762" spans="1:4" x14ac:dyDescent="0.15">
      <c r="A762" s="1863"/>
      <c r="B762" s="1985"/>
      <c r="C762" s="1863"/>
      <c r="D762" s="1863"/>
    </row>
    <row r="763" spans="1:4" x14ac:dyDescent="0.15">
      <c r="A763" s="1863"/>
      <c r="B763" s="1985"/>
      <c r="C763" s="1863"/>
      <c r="D763" s="1863"/>
    </row>
    <row r="764" spans="1:4" x14ac:dyDescent="0.15">
      <c r="A764" s="1863"/>
      <c r="B764" s="1985"/>
      <c r="C764" s="1863"/>
      <c r="D764" s="1863"/>
    </row>
    <row r="765" spans="1:4" x14ac:dyDescent="0.15">
      <c r="A765" s="1863"/>
      <c r="B765" s="1985"/>
      <c r="C765" s="1863"/>
      <c r="D765" s="1863"/>
    </row>
    <row r="766" spans="1:4" x14ac:dyDescent="0.15">
      <c r="A766" s="1863"/>
      <c r="B766" s="1985"/>
      <c r="C766" s="1863"/>
      <c r="D766" s="1863"/>
    </row>
    <row r="767" spans="1:4" x14ac:dyDescent="0.15">
      <c r="A767" s="1863"/>
      <c r="B767" s="1985"/>
      <c r="C767" s="1863"/>
      <c r="D767" s="1863"/>
    </row>
    <row r="768" spans="1:4" x14ac:dyDescent="0.15">
      <c r="A768" s="1863"/>
      <c r="B768" s="1985"/>
      <c r="C768" s="1863"/>
      <c r="D768" s="1863"/>
    </row>
    <row r="769" spans="1:4" x14ac:dyDescent="0.15">
      <c r="A769" s="1863"/>
      <c r="B769" s="1985"/>
      <c r="C769" s="1863"/>
      <c r="D769" s="1863"/>
    </row>
    <row r="770" spans="1:4" x14ac:dyDescent="0.15">
      <c r="A770" s="1863"/>
      <c r="B770" s="1985"/>
      <c r="C770" s="1863"/>
      <c r="D770" s="1863"/>
    </row>
    <row r="771" spans="1:4" x14ac:dyDescent="0.15">
      <c r="A771" s="1863"/>
      <c r="B771" s="1985"/>
      <c r="C771" s="1863"/>
      <c r="D771" s="1863"/>
    </row>
    <row r="772" spans="1:4" x14ac:dyDescent="0.15">
      <c r="A772" s="1863"/>
      <c r="B772" s="1985"/>
      <c r="C772" s="1863"/>
      <c r="D772" s="1863"/>
    </row>
    <row r="773" spans="1:4" x14ac:dyDescent="0.15">
      <c r="A773" s="1863"/>
      <c r="B773" s="1985"/>
      <c r="C773" s="1863"/>
      <c r="D773" s="1863"/>
    </row>
    <row r="774" spans="1:4" x14ac:dyDescent="0.15">
      <c r="A774" s="1863"/>
      <c r="B774" s="1985"/>
      <c r="C774" s="1863"/>
      <c r="D774" s="1863"/>
    </row>
    <row r="775" spans="1:4" x14ac:dyDescent="0.15">
      <c r="A775" s="1863"/>
      <c r="B775" s="1985"/>
      <c r="C775" s="1863"/>
      <c r="D775" s="1863"/>
    </row>
    <row r="776" spans="1:4" x14ac:dyDescent="0.15">
      <c r="A776" s="1863"/>
      <c r="B776" s="1985"/>
      <c r="C776" s="1863"/>
      <c r="D776" s="1863"/>
    </row>
    <row r="777" spans="1:4" x14ac:dyDescent="0.15">
      <c r="A777" s="1863"/>
      <c r="B777" s="1985"/>
      <c r="C777" s="1863"/>
      <c r="D777" s="1863"/>
    </row>
    <row r="778" spans="1:4" x14ac:dyDescent="0.15">
      <c r="A778" s="1863"/>
      <c r="B778" s="1985"/>
      <c r="C778" s="1863"/>
      <c r="D778" s="1863"/>
    </row>
    <row r="779" spans="1:4" x14ac:dyDescent="0.15">
      <c r="A779" s="1863"/>
      <c r="B779" s="1985"/>
      <c r="C779" s="1863"/>
      <c r="D779" s="1863"/>
    </row>
    <row r="780" spans="1:4" x14ac:dyDescent="0.15">
      <c r="A780" s="1863"/>
      <c r="B780" s="1985"/>
      <c r="C780" s="1863"/>
      <c r="D780" s="1863"/>
    </row>
    <row r="781" spans="1:4" x14ac:dyDescent="0.15">
      <c r="A781" s="1863"/>
      <c r="B781" s="1985"/>
      <c r="C781" s="1863"/>
      <c r="D781" s="1863"/>
    </row>
    <row r="782" spans="1:4" x14ac:dyDescent="0.15">
      <c r="A782" s="1863"/>
      <c r="B782" s="1985"/>
      <c r="C782" s="1863"/>
      <c r="D782" s="1863"/>
    </row>
    <row r="783" spans="1:4" x14ac:dyDescent="0.15">
      <c r="A783" s="1863"/>
      <c r="B783" s="1985"/>
      <c r="C783" s="1863"/>
      <c r="D783" s="1863"/>
    </row>
    <row r="784" spans="1:4" x14ac:dyDescent="0.15">
      <c r="A784" s="1863"/>
      <c r="B784" s="1985"/>
      <c r="C784" s="1863"/>
      <c r="D784" s="1863"/>
    </row>
    <row r="785" spans="1:4" x14ac:dyDescent="0.15">
      <c r="A785" s="1863"/>
      <c r="B785" s="1985"/>
      <c r="C785" s="1863"/>
      <c r="D785" s="1863"/>
    </row>
    <row r="786" spans="1:4" x14ac:dyDescent="0.15">
      <c r="A786" s="1863"/>
      <c r="B786" s="1985"/>
      <c r="C786" s="1863"/>
      <c r="D786" s="1863"/>
    </row>
    <row r="787" spans="1:4" x14ac:dyDescent="0.15">
      <c r="A787" s="1863"/>
      <c r="B787" s="1985"/>
      <c r="C787" s="1863"/>
      <c r="D787" s="1863"/>
    </row>
    <row r="788" spans="1:4" x14ac:dyDescent="0.15">
      <c r="A788" s="1863"/>
      <c r="B788" s="1985"/>
      <c r="C788" s="1863"/>
      <c r="D788" s="1863"/>
    </row>
    <row r="789" spans="1:4" x14ac:dyDescent="0.15">
      <c r="A789" s="1863"/>
      <c r="B789" s="1985"/>
      <c r="C789" s="1863"/>
      <c r="D789" s="1863"/>
    </row>
    <row r="790" spans="1:4" x14ac:dyDescent="0.15">
      <c r="A790" s="1863"/>
      <c r="B790" s="1985"/>
      <c r="C790" s="1863"/>
      <c r="D790" s="1863"/>
    </row>
    <row r="791" spans="1:4" x14ac:dyDescent="0.15">
      <c r="A791" s="1863"/>
      <c r="B791" s="1985"/>
      <c r="C791" s="1863"/>
      <c r="D791" s="1863"/>
    </row>
    <row r="792" spans="1:4" x14ac:dyDescent="0.15">
      <c r="A792" s="1863"/>
      <c r="B792" s="1985"/>
      <c r="C792" s="1863"/>
      <c r="D792" s="1863"/>
    </row>
    <row r="793" spans="1:4" x14ac:dyDescent="0.15">
      <c r="A793" s="1863"/>
      <c r="B793" s="1985"/>
      <c r="C793" s="1863"/>
      <c r="D793" s="1863"/>
    </row>
    <row r="794" spans="1:4" x14ac:dyDescent="0.15">
      <c r="A794" s="1863"/>
      <c r="B794" s="1985"/>
      <c r="C794" s="1863"/>
      <c r="D794" s="1863"/>
    </row>
    <row r="795" spans="1:4" x14ac:dyDescent="0.15">
      <c r="A795" s="1863"/>
      <c r="B795" s="1985"/>
      <c r="C795" s="1863"/>
      <c r="D795" s="1863"/>
    </row>
    <row r="796" spans="1:4" x14ac:dyDescent="0.15">
      <c r="A796" s="1863"/>
      <c r="B796" s="1985"/>
      <c r="C796" s="1863"/>
      <c r="D796" s="1863"/>
    </row>
    <row r="797" spans="1:4" x14ac:dyDescent="0.15">
      <c r="A797" s="1863"/>
      <c r="B797" s="1985"/>
      <c r="C797" s="1863"/>
      <c r="D797" s="1863"/>
    </row>
    <row r="798" spans="1:4" x14ac:dyDescent="0.15">
      <c r="A798" s="1863"/>
      <c r="B798" s="1985"/>
      <c r="C798" s="1863"/>
      <c r="D798" s="1863"/>
    </row>
    <row r="799" spans="1:4" x14ac:dyDescent="0.15">
      <c r="A799" s="1863"/>
      <c r="B799" s="1985"/>
      <c r="C799" s="1863"/>
      <c r="D799" s="1863"/>
    </row>
    <row r="800" spans="1:4" x14ac:dyDescent="0.15">
      <c r="A800" s="1863"/>
      <c r="B800" s="1985"/>
      <c r="C800" s="1863"/>
      <c r="D800" s="1863"/>
    </row>
    <row r="801" spans="1:4" x14ac:dyDescent="0.15">
      <c r="A801" s="1863"/>
      <c r="B801" s="1985"/>
      <c r="C801" s="1863"/>
      <c r="D801" s="1863"/>
    </row>
    <row r="802" spans="1:4" x14ac:dyDescent="0.15">
      <c r="A802" s="1863"/>
      <c r="B802" s="1985"/>
      <c r="C802" s="1863"/>
      <c r="D802" s="1863"/>
    </row>
    <row r="803" spans="1:4" x14ac:dyDescent="0.15">
      <c r="A803" s="1863"/>
      <c r="B803" s="1985"/>
      <c r="C803" s="1863"/>
      <c r="D803" s="1863"/>
    </row>
    <row r="804" spans="1:4" x14ac:dyDescent="0.15">
      <c r="A804" s="1863"/>
      <c r="B804" s="1985"/>
      <c r="C804" s="1863"/>
      <c r="D804" s="1863"/>
    </row>
    <row r="805" spans="1:4" x14ac:dyDescent="0.15">
      <c r="A805" s="1863"/>
      <c r="B805" s="1985"/>
      <c r="C805" s="1863"/>
      <c r="D805" s="1863"/>
    </row>
    <row r="806" spans="1:4" x14ac:dyDescent="0.15">
      <c r="A806" s="1863"/>
      <c r="B806" s="1985"/>
      <c r="C806" s="1863"/>
      <c r="D806" s="1863"/>
    </row>
    <row r="807" spans="1:4" x14ac:dyDescent="0.15">
      <c r="A807" s="1863"/>
      <c r="B807" s="1985"/>
      <c r="C807" s="1863"/>
      <c r="D807" s="1863"/>
    </row>
    <row r="808" spans="1:4" x14ac:dyDescent="0.15">
      <c r="A808" s="1863"/>
      <c r="B808" s="1985"/>
      <c r="C808" s="1863"/>
      <c r="D808" s="1863"/>
    </row>
    <row r="809" spans="1:4" x14ac:dyDescent="0.15">
      <c r="A809" s="1863"/>
      <c r="B809" s="1985"/>
      <c r="C809" s="1863"/>
      <c r="D809" s="1863"/>
    </row>
    <row r="810" spans="1:4" x14ac:dyDescent="0.15">
      <c r="A810" s="1863"/>
      <c r="B810" s="1985"/>
      <c r="C810" s="1863"/>
      <c r="D810" s="1863"/>
    </row>
    <row r="811" spans="1:4" x14ac:dyDescent="0.15">
      <c r="A811" s="1863"/>
      <c r="B811" s="1985"/>
      <c r="C811" s="1863"/>
      <c r="D811" s="1863"/>
    </row>
    <row r="812" spans="1:4" x14ac:dyDescent="0.15">
      <c r="A812" s="1863"/>
      <c r="B812" s="1985"/>
      <c r="C812" s="1863"/>
      <c r="D812" s="1863"/>
    </row>
    <row r="813" spans="1:4" x14ac:dyDescent="0.15">
      <c r="A813" s="1863"/>
      <c r="B813" s="1985"/>
      <c r="C813" s="1863"/>
      <c r="D813" s="1863"/>
    </row>
    <row r="814" spans="1:4" x14ac:dyDescent="0.15">
      <c r="A814" s="1863"/>
      <c r="B814" s="1985"/>
      <c r="C814" s="1863"/>
      <c r="D814" s="1863"/>
    </row>
    <row r="815" spans="1:4" x14ac:dyDescent="0.15">
      <c r="A815" s="1863"/>
      <c r="B815" s="1985"/>
      <c r="C815" s="1863"/>
      <c r="D815" s="1863"/>
    </row>
    <row r="816" spans="1:4" x14ac:dyDescent="0.15">
      <c r="A816" s="1863"/>
      <c r="B816" s="1985"/>
      <c r="C816" s="1863"/>
      <c r="D816" s="1863"/>
    </row>
    <row r="817" spans="1:4" x14ac:dyDescent="0.15">
      <c r="A817" s="1863"/>
      <c r="B817" s="1985"/>
      <c r="C817" s="1863"/>
      <c r="D817" s="1863"/>
    </row>
    <row r="818" spans="1:4" x14ac:dyDescent="0.15">
      <c r="A818" s="1863"/>
      <c r="B818" s="1985"/>
      <c r="C818" s="1863"/>
      <c r="D818" s="1863"/>
    </row>
    <row r="819" spans="1:4" x14ac:dyDescent="0.15">
      <c r="A819" s="1863"/>
      <c r="B819" s="1985"/>
      <c r="C819" s="1863"/>
      <c r="D819" s="1863"/>
    </row>
    <row r="820" spans="1:4" x14ac:dyDescent="0.15">
      <c r="A820" s="1863"/>
      <c r="B820" s="1985"/>
      <c r="C820" s="1863"/>
      <c r="D820" s="1863"/>
    </row>
    <row r="821" spans="1:4" x14ac:dyDescent="0.15">
      <c r="A821" s="1863"/>
      <c r="B821" s="1985"/>
      <c r="C821" s="1863"/>
      <c r="D821" s="1863"/>
    </row>
    <row r="822" spans="1:4" x14ac:dyDescent="0.15">
      <c r="A822" s="1863"/>
      <c r="B822" s="1985"/>
      <c r="C822" s="1863"/>
      <c r="D822" s="1863"/>
    </row>
    <row r="823" spans="1:4" x14ac:dyDescent="0.15">
      <c r="A823" s="1863"/>
      <c r="B823" s="1985"/>
      <c r="C823" s="1863"/>
      <c r="D823" s="1863"/>
    </row>
    <row r="824" spans="1:4" x14ac:dyDescent="0.15">
      <c r="A824" s="1863"/>
      <c r="B824" s="1985"/>
      <c r="C824" s="1863"/>
      <c r="D824" s="1863"/>
    </row>
    <row r="825" spans="1:4" x14ac:dyDescent="0.15">
      <c r="A825" s="1863"/>
      <c r="B825" s="1985"/>
      <c r="C825" s="1863"/>
      <c r="D825" s="1863"/>
    </row>
    <row r="826" spans="1:4" x14ac:dyDescent="0.15">
      <c r="A826" s="1863"/>
      <c r="B826" s="1985"/>
      <c r="C826" s="1863"/>
      <c r="D826" s="1863"/>
    </row>
    <row r="827" spans="1:4" x14ac:dyDescent="0.15">
      <c r="A827" s="1863"/>
      <c r="B827" s="1985"/>
      <c r="C827" s="1863"/>
      <c r="D827" s="1863"/>
    </row>
    <row r="828" spans="1:4" x14ac:dyDescent="0.15">
      <c r="A828" s="1863"/>
      <c r="B828" s="1985"/>
      <c r="C828" s="1863"/>
      <c r="D828" s="1863"/>
    </row>
    <row r="829" spans="1:4" x14ac:dyDescent="0.15">
      <c r="A829" s="1863"/>
      <c r="B829" s="1985"/>
      <c r="C829" s="1863"/>
      <c r="D829" s="1863"/>
    </row>
    <row r="830" spans="1:4" x14ac:dyDescent="0.15">
      <c r="A830" s="1863"/>
      <c r="B830" s="1985"/>
      <c r="C830" s="1863"/>
      <c r="D830" s="1863"/>
    </row>
    <row r="831" spans="1:4" x14ac:dyDescent="0.15">
      <c r="A831" s="1863"/>
      <c r="B831" s="1985"/>
      <c r="C831" s="1863"/>
      <c r="D831" s="1863"/>
    </row>
    <row r="832" spans="1:4" x14ac:dyDescent="0.15">
      <c r="A832" s="1863"/>
      <c r="B832" s="1985"/>
      <c r="C832" s="1863"/>
      <c r="D832" s="1863"/>
    </row>
    <row r="833" spans="1:4" x14ac:dyDescent="0.15">
      <c r="A833" s="1863"/>
      <c r="B833" s="1985"/>
      <c r="C833" s="1863"/>
      <c r="D833" s="1863"/>
    </row>
    <row r="834" spans="1:4" x14ac:dyDescent="0.15">
      <c r="A834" s="1863"/>
      <c r="B834" s="1985"/>
      <c r="C834" s="1863"/>
      <c r="D834" s="1863"/>
    </row>
    <row r="835" spans="1:4" x14ac:dyDescent="0.15">
      <c r="A835" s="1863"/>
      <c r="B835" s="1985"/>
      <c r="C835" s="1863"/>
      <c r="D835" s="1863"/>
    </row>
    <row r="836" spans="1:4" x14ac:dyDescent="0.15">
      <c r="A836" s="1863"/>
      <c r="B836" s="1985"/>
      <c r="C836" s="1863"/>
      <c r="D836" s="1863"/>
    </row>
    <row r="837" spans="1:4" x14ac:dyDescent="0.15">
      <c r="A837" s="1863"/>
      <c r="B837" s="1985"/>
      <c r="C837" s="1863"/>
      <c r="D837" s="1863"/>
    </row>
    <row r="838" spans="1:4" x14ac:dyDescent="0.15">
      <c r="A838" s="1863"/>
      <c r="B838" s="1985"/>
      <c r="C838" s="1863"/>
      <c r="D838" s="1863"/>
    </row>
    <row r="839" spans="1:4" x14ac:dyDescent="0.15">
      <c r="A839" s="1863"/>
      <c r="B839" s="1985"/>
      <c r="C839" s="1863"/>
      <c r="D839" s="1863"/>
    </row>
    <row r="840" spans="1:4" x14ac:dyDescent="0.15">
      <c r="A840" s="1863"/>
      <c r="B840" s="1985"/>
      <c r="C840" s="1863"/>
      <c r="D840" s="1863"/>
    </row>
    <row r="841" spans="1:4" x14ac:dyDescent="0.15">
      <c r="A841" s="1863"/>
      <c r="B841" s="1985"/>
      <c r="C841" s="1863"/>
      <c r="D841" s="1863"/>
    </row>
    <row r="842" spans="1:4" x14ac:dyDescent="0.15">
      <c r="A842" s="1863"/>
      <c r="B842" s="1985"/>
      <c r="C842" s="1863"/>
      <c r="D842" s="1863"/>
    </row>
    <row r="843" spans="1:4" x14ac:dyDescent="0.15">
      <c r="A843" s="1863"/>
      <c r="B843" s="1985"/>
      <c r="C843" s="1863"/>
      <c r="D843" s="1863"/>
    </row>
    <row r="844" spans="1:4" x14ac:dyDescent="0.15">
      <c r="A844" s="1863"/>
      <c r="B844" s="1985"/>
      <c r="C844" s="1863"/>
      <c r="D844" s="1863"/>
    </row>
    <row r="845" spans="1:4" x14ac:dyDescent="0.15">
      <c r="A845" s="1863"/>
      <c r="B845" s="1985"/>
      <c r="C845" s="1863"/>
      <c r="D845" s="1863"/>
    </row>
    <row r="846" spans="1:4" x14ac:dyDescent="0.15">
      <c r="A846" s="1863"/>
      <c r="B846" s="1985"/>
      <c r="C846" s="1863"/>
      <c r="D846" s="1863"/>
    </row>
    <row r="847" spans="1:4" x14ac:dyDescent="0.15">
      <c r="A847" s="1863"/>
      <c r="B847" s="1985"/>
      <c r="C847" s="1863"/>
      <c r="D847" s="1863"/>
    </row>
    <row r="848" spans="1:4" x14ac:dyDescent="0.15">
      <c r="A848" s="1863"/>
      <c r="B848" s="1985"/>
      <c r="C848" s="1863"/>
      <c r="D848" s="1863"/>
    </row>
    <row r="849" spans="1:4" x14ac:dyDescent="0.15">
      <c r="A849" s="1863"/>
      <c r="B849" s="1985"/>
      <c r="C849" s="1863"/>
      <c r="D849" s="1863"/>
    </row>
    <row r="850" spans="1:4" x14ac:dyDescent="0.15">
      <c r="A850" s="1863"/>
      <c r="B850" s="1985"/>
      <c r="C850" s="1863"/>
      <c r="D850" s="1863"/>
    </row>
    <row r="851" spans="1:4" x14ac:dyDescent="0.15">
      <c r="A851" s="1863"/>
      <c r="B851" s="1985"/>
      <c r="C851" s="1863"/>
      <c r="D851" s="1863"/>
    </row>
    <row r="852" spans="1:4" x14ac:dyDescent="0.15">
      <c r="A852" s="1863"/>
      <c r="B852" s="1985"/>
      <c r="C852" s="1863"/>
      <c r="D852" s="1863"/>
    </row>
    <row r="853" spans="1:4" x14ac:dyDescent="0.15">
      <c r="A853" s="1863"/>
      <c r="B853" s="1985"/>
      <c r="C853" s="1863"/>
      <c r="D853" s="1863"/>
    </row>
    <row r="854" spans="1:4" x14ac:dyDescent="0.15">
      <c r="A854" s="1863"/>
      <c r="B854" s="1985"/>
      <c r="C854" s="1863"/>
      <c r="D854" s="1863"/>
    </row>
    <row r="855" spans="1:4" x14ac:dyDescent="0.15">
      <c r="A855" s="1863"/>
      <c r="B855" s="1985"/>
      <c r="C855" s="1863"/>
      <c r="D855" s="1863"/>
    </row>
    <row r="856" spans="1:4" x14ac:dyDescent="0.15">
      <c r="A856" s="1863"/>
      <c r="B856" s="1985"/>
      <c r="C856" s="1863"/>
      <c r="D856" s="1863"/>
    </row>
    <row r="857" spans="1:4" x14ac:dyDescent="0.15">
      <c r="A857" s="1863"/>
      <c r="B857" s="1985"/>
      <c r="C857" s="1863"/>
      <c r="D857" s="1863"/>
    </row>
    <row r="858" spans="1:4" x14ac:dyDescent="0.15">
      <c r="A858" s="1863"/>
      <c r="B858" s="1985"/>
      <c r="C858" s="1863"/>
      <c r="D858" s="1863"/>
    </row>
    <row r="859" spans="1:4" x14ac:dyDescent="0.15">
      <c r="A859" s="1863"/>
      <c r="B859" s="1985"/>
      <c r="C859" s="1863"/>
      <c r="D859" s="1863"/>
    </row>
    <row r="860" spans="1:4" x14ac:dyDescent="0.15">
      <c r="A860" s="1863"/>
      <c r="B860" s="1985"/>
      <c r="C860" s="1863"/>
      <c r="D860" s="1863"/>
    </row>
    <row r="861" spans="1:4" x14ac:dyDescent="0.15">
      <c r="A861" s="1863"/>
      <c r="B861" s="1985"/>
      <c r="C861" s="1863"/>
      <c r="D861" s="1863"/>
    </row>
    <row r="862" spans="1:4" x14ac:dyDescent="0.15">
      <c r="A862" s="1863"/>
      <c r="B862" s="1985"/>
      <c r="C862" s="1863"/>
      <c r="D862" s="1863"/>
    </row>
    <row r="863" spans="1:4" x14ac:dyDescent="0.15">
      <c r="A863" s="1863"/>
      <c r="B863" s="1985"/>
      <c r="C863" s="1863"/>
      <c r="D863" s="1863"/>
    </row>
    <row r="864" spans="1:4" x14ac:dyDescent="0.15">
      <c r="A864" s="1863"/>
      <c r="B864" s="1985"/>
      <c r="C864" s="1863"/>
      <c r="D864" s="1863"/>
    </row>
    <row r="865" spans="1:4" x14ac:dyDescent="0.15">
      <c r="A865" s="1863"/>
      <c r="B865" s="1985"/>
      <c r="C865" s="1863"/>
      <c r="D865" s="1863"/>
    </row>
    <row r="866" spans="1:4" x14ac:dyDescent="0.15">
      <c r="A866" s="1863"/>
      <c r="B866" s="1985"/>
      <c r="C866" s="1863"/>
      <c r="D866" s="1863"/>
    </row>
    <row r="867" spans="1:4" x14ac:dyDescent="0.15">
      <c r="A867" s="1863"/>
      <c r="B867" s="1985"/>
      <c r="C867" s="1863"/>
      <c r="D867" s="1863"/>
    </row>
    <row r="868" spans="1:4" x14ac:dyDescent="0.15">
      <c r="A868" s="1863"/>
      <c r="B868" s="1985"/>
      <c r="C868" s="1863"/>
      <c r="D868" s="1863"/>
    </row>
    <row r="869" spans="1:4" x14ac:dyDescent="0.15">
      <c r="A869" s="1863"/>
      <c r="B869" s="1985"/>
      <c r="C869" s="1863"/>
      <c r="D869" s="1863"/>
    </row>
    <row r="870" spans="1:4" x14ac:dyDescent="0.15">
      <c r="A870" s="1863"/>
      <c r="B870" s="1985"/>
      <c r="C870" s="1863"/>
      <c r="D870" s="1863"/>
    </row>
    <row r="871" spans="1:4" x14ac:dyDescent="0.15">
      <c r="A871" s="1863"/>
      <c r="B871" s="1985"/>
      <c r="C871" s="1863"/>
      <c r="D871" s="1863"/>
    </row>
    <row r="872" spans="1:4" x14ac:dyDescent="0.15">
      <c r="A872" s="1863"/>
      <c r="B872" s="1985"/>
      <c r="C872" s="1863"/>
      <c r="D872" s="1863"/>
    </row>
    <row r="873" spans="1:4" x14ac:dyDescent="0.15">
      <c r="A873" s="1863"/>
      <c r="B873" s="1985"/>
      <c r="C873" s="1863"/>
      <c r="D873" s="1863"/>
    </row>
    <row r="874" spans="1:4" x14ac:dyDescent="0.15">
      <c r="A874" s="1863"/>
      <c r="B874" s="1985"/>
      <c r="C874" s="1863"/>
      <c r="D874" s="1863"/>
    </row>
    <row r="875" spans="1:4" x14ac:dyDescent="0.15">
      <c r="A875" s="1863"/>
      <c r="B875" s="1985"/>
      <c r="C875" s="1863"/>
      <c r="D875" s="1863"/>
    </row>
    <row r="876" spans="1:4" x14ac:dyDescent="0.15">
      <c r="A876" s="1863"/>
      <c r="B876" s="1985"/>
      <c r="C876" s="1863"/>
      <c r="D876" s="1863"/>
    </row>
    <row r="877" spans="1:4" x14ac:dyDescent="0.15">
      <c r="A877" s="1863"/>
      <c r="B877" s="1985"/>
      <c r="C877" s="1863"/>
      <c r="D877" s="1863"/>
    </row>
    <row r="878" spans="1:4" x14ac:dyDescent="0.15">
      <c r="A878" s="1863"/>
      <c r="B878" s="1985"/>
      <c r="C878" s="1863"/>
      <c r="D878" s="1863"/>
    </row>
    <row r="879" spans="1:4" x14ac:dyDescent="0.15">
      <c r="A879" s="1863"/>
      <c r="B879" s="1985"/>
      <c r="C879" s="1863"/>
      <c r="D879" s="1863"/>
    </row>
    <row r="880" spans="1:4" x14ac:dyDescent="0.15">
      <c r="A880" s="1863"/>
      <c r="B880" s="1985"/>
      <c r="C880" s="1863"/>
      <c r="D880" s="1863"/>
    </row>
    <row r="881" spans="1:4" x14ac:dyDescent="0.15">
      <c r="A881" s="1863"/>
      <c r="B881" s="1985"/>
      <c r="C881" s="1863"/>
      <c r="D881" s="1863"/>
    </row>
    <row r="882" spans="1:4" x14ac:dyDescent="0.15">
      <c r="A882" s="1863"/>
      <c r="B882" s="1985"/>
      <c r="C882" s="1863"/>
      <c r="D882" s="1863"/>
    </row>
    <row r="883" spans="1:4" x14ac:dyDescent="0.15">
      <c r="A883" s="1863"/>
      <c r="B883" s="1985"/>
      <c r="C883" s="1863"/>
      <c r="D883" s="1863"/>
    </row>
    <row r="884" spans="1:4" x14ac:dyDescent="0.15">
      <c r="A884" s="1863"/>
      <c r="B884" s="1985"/>
      <c r="C884" s="1863"/>
      <c r="D884" s="1863"/>
    </row>
    <row r="885" spans="1:4" x14ac:dyDescent="0.15">
      <c r="A885" s="1863"/>
      <c r="B885" s="1985"/>
      <c r="C885" s="1863"/>
      <c r="D885" s="1863"/>
    </row>
    <row r="886" spans="1:4" x14ac:dyDescent="0.15">
      <c r="A886" s="1863"/>
      <c r="B886" s="1985"/>
      <c r="C886" s="1863"/>
      <c r="D886" s="1863"/>
    </row>
    <row r="887" spans="1:4" x14ac:dyDescent="0.15">
      <c r="A887" s="1863"/>
      <c r="B887" s="1985"/>
      <c r="C887" s="1863"/>
      <c r="D887" s="1863"/>
    </row>
    <row r="888" spans="1:4" x14ac:dyDescent="0.15">
      <c r="A888" s="1863"/>
      <c r="B888" s="1985"/>
      <c r="C888" s="1863"/>
      <c r="D888" s="1863"/>
    </row>
    <row r="889" spans="1:4" x14ac:dyDescent="0.15">
      <c r="A889" s="1863"/>
      <c r="B889" s="1985"/>
      <c r="C889" s="1863"/>
      <c r="D889" s="1863"/>
    </row>
    <row r="890" spans="1:4" x14ac:dyDescent="0.15">
      <c r="A890" s="1863"/>
      <c r="B890" s="1985"/>
      <c r="C890" s="1863"/>
      <c r="D890" s="1863"/>
    </row>
    <row r="891" spans="1:4" x14ac:dyDescent="0.15">
      <c r="A891" s="1863"/>
      <c r="B891" s="1985"/>
      <c r="C891" s="1863"/>
      <c r="D891" s="1863"/>
    </row>
    <row r="892" spans="1:4" x14ac:dyDescent="0.15">
      <c r="A892" s="1863"/>
      <c r="B892" s="1985"/>
      <c r="C892" s="1863"/>
      <c r="D892" s="1863"/>
    </row>
    <row r="893" spans="1:4" x14ac:dyDescent="0.15">
      <c r="A893" s="1863"/>
      <c r="B893" s="1985"/>
      <c r="C893" s="1863"/>
      <c r="D893" s="1863"/>
    </row>
    <row r="894" spans="1:4" x14ac:dyDescent="0.15">
      <c r="A894" s="1863"/>
      <c r="B894" s="1985"/>
      <c r="C894" s="1863"/>
      <c r="D894" s="1863"/>
    </row>
    <row r="895" spans="1:4" x14ac:dyDescent="0.15">
      <c r="A895" s="1863"/>
      <c r="B895" s="1985"/>
      <c r="C895" s="1863"/>
      <c r="D895" s="1863"/>
    </row>
    <row r="896" spans="1:4" x14ac:dyDescent="0.15">
      <c r="A896" s="1863"/>
      <c r="B896" s="1985"/>
      <c r="C896" s="1863"/>
      <c r="D896" s="1863"/>
    </row>
    <row r="897" spans="1:4" x14ac:dyDescent="0.15">
      <c r="A897" s="1863"/>
      <c r="B897" s="1985"/>
      <c r="C897" s="1863"/>
      <c r="D897" s="1863"/>
    </row>
    <row r="898" spans="1:4" x14ac:dyDescent="0.15">
      <c r="A898" s="1863"/>
      <c r="B898" s="1985"/>
      <c r="C898" s="1863"/>
      <c r="D898" s="1863"/>
    </row>
    <row r="899" spans="1:4" x14ac:dyDescent="0.15">
      <c r="A899" s="1863"/>
      <c r="B899" s="1985"/>
      <c r="C899" s="1863"/>
      <c r="D899" s="1863"/>
    </row>
    <row r="900" spans="1:4" x14ac:dyDescent="0.15">
      <c r="A900" s="1863"/>
      <c r="B900" s="1985"/>
      <c r="C900" s="1863"/>
      <c r="D900" s="1863"/>
    </row>
    <row r="901" spans="1:4" x14ac:dyDescent="0.15">
      <c r="A901" s="1863"/>
      <c r="B901" s="1985"/>
      <c r="C901" s="1863"/>
      <c r="D901" s="1863"/>
    </row>
    <row r="902" spans="1:4" x14ac:dyDescent="0.15">
      <c r="A902" s="1863"/>
      <c r="B902" s="1985"/>
      <c r="C902" s="1863"/>
      <c r="D902" s="1863"/>
    </row>
    <row r="903" spans="1:4" x14ac:dyDescent="0.15">
      <c r="A903" s="1863"/>
      <c r="B903" s="1985"/>
      <c r="C903" s="1863"/>
      <c r="D903" s="1863"/>
    </row>
    <row r="904" spans="1:4" x14ac:dyDescent="0.15">
      <c r="A904" s="1863"/>
      <c r="B904" s="1985"/>
      <c r="C904" s="1863"/>
      <c r="D904" s="1863"/>
    </row>
    <row r="905" spans="1:4" x14ac:dyDescent="0.15">
      <c r="A905" s="1863"/>
      <c r="B905" s="1985"/>
      <c r="C905" s="1863"/>
      <c r="D905" s="1863"/>
    </row>
    <row r="906" spans="1:4" x14ac:dyDescent="0.15">
      <c r="A906" s="1863"/>
      <c r="B906" s="1985"/>
      <c r="C906" s="1863"/>
      <c r="D906" s="1863"/>
    </row>
    <row r="907" spans="1:4" x14ac:dyDescent="0.15">
      <c r="A907" s="1863"/>
      <c r="B907" s="1985"/>
      <c r="C907" s="1863"/>
      <c r="D907" s="1863"/>
    </row>
    <row r="908" spans="1:4" x14ac:dyDescent="0.15">
      <c r="A908" s="1863"/>
      <c r="B908" s="1985"/>
      <c r="C908" s="1863"/>
      <c r="D908" s="1863"/>
    </row>
    <row r="909" spans="1:4" x14ac:dyDescent="0.15">
      <c r="A909" s="1863"/>
      <c r="B909" s="1985"/>
      <c r="C909" s="1863"/>
      <c r="D909" s="1863"/>
    </row>
    <row r="910" spans="1:4" x14ac:dyDescent="0.15">
      <c r="A910" s="1863"/>
      <c r="B910" s="1985"/>
      <c r="C910" s="1863"/>
      <c r="D910" s="1863"/>
    </row>
    <row r="911" spans="1:4" x14ac:dyDescent="0.15">
      <c r="A911" s="1863"/>
      <c r="B911" s="1985"/>
      <c r="C911" s="1863"/>
      <c r="D911" s="1863"/>
    </row>
    <row r="912" spans="1:4" x14ac:dyDescent="0.15">
      <c r="A912" s="1863"/>
      <c r="B912" s="1985"/>
      <c r="C912" s="1863"/>
      <c r="D912" s="1863"/>
    </row>
    <row r="913" spans="1:4" x14ac:dyDescent="0.15">
      <c r="A913" s="1863"/>
      <c r="B913" s="1985"/>
      <c r="C913" s="1863"/>
      <c r="D913" s="1863"/>
    </row>
    <row r="914" spans="1:4" x14ac:dyDescent="0.15">
      <c r="A914" s="1863"/>
      <c r="B914" s="1985"/>
      <c r="C914" s="1863"/>
      <c r="D914" s="1863"/>
    </row>
    <row r="915" spans="1:4" x14ac:dyDescent="0.15">
      <c r="A915" s="1863"/>
      <c r="B915" s="1985"/>
      <c r="C915" s="1863"/>
      <c r="D915" s="1863"/>
    </row>
    <row r="916" spans="1:4" x14ac:dyDescent="0.15">
      <c r="A916" s="1863"/>
      <c r="B916" s="1985"/>
      <c r="C916" s="1863"/>
      <c r="D916" s="1863"/>
    </row>
    <row r="917" spans="1:4" x14ac:dyDescent="0.15">
      <c r="A917" s="1863"/>
      <c r="B917" s="1985"/>
      <c r="C917" s="1863"/>
      <c r="D917" s="1863"/>
    </row>
    <row r="918" spans="1:4" x14ac:dyDescent="0.15">
      <c r="A918" s="1863"/>
      <c r="B918" s="1985"/>
      <c r="C918" s="1863"/>
      <c r="D918" s="1863"/>
    </row>
    <row r="919" spans="1:4" x14ac:dyDescent="0.15">
      <c r="A919" s="1863"/>
      <c r="B919" s="1985"/>
      <c r="C919" s="1863"/>
      <c r="D919" s="1863"/>
    </row>
    <row r="920" spans="1:4" x14ac:dyDescent="0.15">
      <c r="A920" s="1863"/>
      <c r="B920" s="1985"/>
      <c r="C920" s="1863"/>
      <c r="D920" s="1863"/>
    </row>
    <row r="921" spans="1:4" x14ac:dyDescent="0.15">
      <c r="A921" s="1863"/>
      <c r="B921" s="1985"/>
      <c r="C921" s="1863"/>
      <c r="D921" s="1863"/>
    </row>
    <row r="922" spans="1:4" x14ac:dyDescent="0.15">
      <c r="A922" s="1863"/>
      <c r="B922" s="1985"/>
      <c r="C922" s="1863"/>
      <c r="D922" s="1863"/>
    </row>
    <row r="923" spans="1:4" x14ac:dyDescent="0.15">
      <c r="A923" s="1863"/>
      <c r="B923" s="1985"/>
      <c r="C923" s="1863"/>
      <c r="D923" s="1863"/>
    </row>
    <row r="924" spans="1:4" x14ac:dyDescent="0.15">
      <c r="A924" s="1863"/>
      <c r="B924" s="1985"/>
      <c r="C924" s="1863"/>
      <c r="D924" s="1863"/>
    </row>
    <row r="925" spans="1:4" x14ac:dyDescent="0.15">
      <c r="A925" s="1863"/>
      <c r="B925" s="1985"/>
      <c r="C925" s="1863"/>
      <c r="D925" s="1863"/>
    </row>
    <row r="926" spans="1:4" x14ac:dyDescent="0.15">
      <c r="A926" s="1863"/>
      <c r="B926" s="1985"/>
      <c r="C926" s="1863"/>
      <c r="D926" s="1863"/>
    </row>
    <row r="927" spans="1:4" x14ac:dyDescent="0.15">
      <c r="A927" s="1863"/>
      <c r="B927" s="1985"/>
      <c r="C927" s="1863"/>
      <c r="D927" s="1863"/>
    </row>
    <row r="928" spans="1:4" x14ac:dyDescent="0.15">
      <c r="A928" s="1863"/>
      <c r="B928" s="1985"/>
      <c r="C928" s="1863"/>
      <c r="D928" s="1863"/>
    </row>
    <row r="929" spans="1:4" x14ac:dyDescent="0.15">
      <c r="A929" s="1863"/>
      <c r="B929" s="1985"/>
      <c r="C929" s="1863"/>
      <c r="D929" s="1863"/>
    </row>
    <row r="930" spans="1:4" x14ac:dyDescent="0.15">
      <c r="A930" s="1863"/>
      <c r="B930" s="1985"/>
      <c r="C930" s="1863"/>
      <c r="D930" s="1863"/>
    </row>
    <row r="931" spans="1:4" x14ac:dyDescent="0.15">
      <c r="A931" s="1863"/>
      <c r="B931" s="1985"/>
      <c r="C931" s="1863"/>
      <c r="D931" s="1863"/>
    </row>
    <row r="932" spans="1:4" x14ac:dyDescent="0.15">
      <c r="A932" s="1863"/>
      <c r="B932" s="1985"/>
      <c r="C932" s="1863"/>
      <c r="D932" s="1863"/>
    </row>
    <row r="933" spans="1:4" x14ac:dyDescent="0.15">
      <c r="A933" s="1863"/>
      <c r="B933" s="1985"/>
      <c r="C933" s="1863"/>
      <c r="D933" s="1863"/>
    </row>
    <row r="934" spans="1:4" x14ac:dyDescent="0.15">
      <c r="A934" s="1863"/>
      <c r="B934" s="1985"/>
      <c r="C934" s="1863"/>
      <c r="D934" s="1863"/>
    </row>
    <row r="935" spans="1:4" x14ac:dyDescent="0.15">
      <c r="A935" s="1863"/>
      <c r="B935" s="1985"/>
      <c r="C935" s="1863"/>
      <c r="D935" s="1863"/>
    </row>
    <row r="936" spans="1:4" x14ac:dyDescent="0.15">
      <c r="A936" s="1863"/>
      <c r="B936" s="1985"/>
      <c r="C936" s="1863"/>
      <c r="D936" s="1863"/>
    </row>
    <row r="937" spans="1:4" x14ac:dyDescent="0.15">
      <c r="A937" s="1863"/>
      <c r="B937" s="1985"/>
      <c r="C937" s="1863"/>
      <c r="D937" s="1863"/>
    </row>
    <row r="938" spans="1:4" x14ac:dyDescent="0.15">
      <c r="A938" s="1863"/>
      <c r="B938" s="1985"/>
      <c r="C938" s="1863"/>
      <c r="D938" s="1863"/>
    </row>
    <row r="939" spans="1:4" x14ac:dyDescent="0.15">
      <c r="A939" s="1863"/>
      <c r="B939" s="1985"/>
      <c r="C939" s="1863"/>
      <c r="D939" s="1863"/>
    </row>
    <row r="940" spans="1:4" x14ac:dyDescent="0.15">
      <c r="A940" s="1863"/>
      <c r="B940" s="1985"/>
      <c r="C940" s="1863"/>
      <c r="D940" s="1863"/>
    </row>
    <row r="941" spans="1:4" x14ac:dyDescent="0.15">
      <c r="A941" s="1863"/>
      <c r="B941" s="1985"/>
      <c r="C941" s="1863"/>
      <c r="D941" s="1863"/>
    </row>
    <row r="942" spans="1:4" x14ac:dyDescent="0.15">
      <c r="A942" s="1863"/>
      <c r="B942" s="1985"/>
      <c r="C942" s="1863"/>
      <c r="D942" s="1863"/>
    </row>
    <row r="943" spans="1:4" x14ac:dyDescent="0.15">
      <c r="A943" s="1863"/>
      <c r="B943" s="1985"/>
      <c r="C943" s="1863"/>
      <c r="D943" s="1863"/>
    </row>
    <row r="944" spans="1:4" x14ac:dyDescent="0.15">
      <c r="A944" s="1863"/>
      <c r="B944" s="1985"/>
      <c r="C944" s="1863"/>
      <c r="D944" s="1863"/>
    </row>
    <row r="945" spans="1:4" x14ac:dyDescent="0.15">
      <c r="A945" s="1863"/>
      <c r="B945" s="1985"/>
      <c r="C945" s="1863"/>
      <c r="D945" s="1863"/>
    </row>
    <row r="946" spans="1:4" x14ac:dyDescent="0.15">
      <c r="A946" s="1863"/>
      <c r="B946" s="1985"/>
      <c r="C946" s="1863"/>
      <c r="D946" s="1863"/>
    </row>
    <row r="947" spans="1:4" x14ac:dyDescent="0.15">
      <c r="A947" s="1863"/>
      <c r="B947" s="1985"/>
      <c r="C947" s="1863"/>
      <c r="D947" s="1863"/>
    </row>
    <row r="948" spans="1:4" x14ac:dyDescent="0.15">
      <c r="A948" s="1863"/>
      <c r="B948" s="1985"/>
      <c r="C948" s="1863"/>
      <c r="D948" s="1863"/>
    </row>
    <row r="949" spans="1:4" x14ac:dyDescent="0.15">
      <c r="A949" s="1863"/>
      <c r="B949" s="1985"/>
      <c r="C949" s="1863"/>
      <c r="D949" s="1863"/>
    </row>
    <row r="950" spans="1:4" x14ac:dyDescent="0.15">
      <c r="A950" s="1863"/>
      <c r="B950" s="1985"/>
      <c r="C950" s="1863"/>
      <c r="D950" s="1863"/>
    </row>
    <row r="951" spans="1:4" x14ac:dyDescent="0.15">
      <c r="A951" s="1863"/>
      <c r="B951" s="1985"/>
      <c r="C951" s="1863"/>
      <c r="D951" s="1863"/>
    </row>
    <row r="952" spans="1:4" x14ac:dyDescent="0.15">
      <c r="A952" s="1863"/>
      <c r="B952" s="1985"/>
      <c r="C952" s="1863"/>
      <c r="D952" s="1863"/>
    </row>
    <row r="953" spans="1:4" x14ac:dyDescent="0.15">
      <c r="A953" s="1863"/>
      <c r="B953" s="1985"/>
      <c r="C953" s="1863"/>
      <c r="D953" s="1863"/>
    </row>
    <row r="954" spans="1:4" x14ac:dyDescent="0.15">
      <c r="A954" s="1863"/>
      <c r="B954" s="1985"/>
      <c r="C954" s="1863"/>
      <c r="D954" s="1863"/>
    </row>
    <row r="955" spans="1:4" x14ac:dyDescent="0.15">
      <c r="A955" s="1863"/>
      <c r="B955" s="1985"/>
      <c r="C955" s="1863"/>
      <c r="D955" s="1863"/>
    </row>
    <row r="956" spans="1:4" x14ac:dyDescent="0.15">
      <c r="A956" s="1863"/>
      <c r="B956" s="1985"/>
      <c r="C956" s="1863"/>
      <c r="D956" s="1863"/>
    </row>
    <row r="957" spans="1:4" x14ac:dyDescent="0.15">
      <c r="A957" s="1863"/>
      <c r="B957" s="1985"/>
      <c r="C957" s="1863"/>
      <c r="D957" s="1863"/>
    </row>
    <row r="958" spans="1:4" x14ac:dyDescent="0.15">
      <c r="A958" s="1863"/>
      <c r="B958" s="1985"/>
      <c r="C958" s="1863"/>
      <c r="D958" s="1863"/>
    </row>
    <row r="959" spans="1:4" x14ac:dyDescent="0.15">
      <c r="A959" s="1863"/>
      <c r="B959" s="1985"/>
      <c r="C959" s="1863"/>
      <c r="D959" s="1863"/>
    </row>
    <row r="960" spans="1:4" x14ac:dyDescent="0.15">
      <c r="A960" s="1863"/>
      <c r="B960" s="1985"/>
      <c r="C960" s="1863"/>
      <c r="D960" s="1863"/>
    </row>
    <row r="961" spans="1:4" x14ac:dyDescent="0.15">
      <c r="A961" s="1863"/>
      <c r="B961" s="1985"/>
      <c r="C961" s="1863"/>
      <c r="D961" s="1863"/>
    </row>
    <row r="962" spans="1:4" x14ac:dyDescent="0.15">
      <c r="A962" s="1863"/>
      <c r="B962" s="1985"/>
      <c r="C962" s="1863"/>
      <c r="D962" s="1863"/>
    </row>
    <row r="963" spans="1:4" x14ac:dyDescent="0.15">
      <c r="A963" s="1863"/>
      <c r="B963" s="1985"/>
      <c r="C963" s="1863"/>
      <c r="D963" s="1863"/>
    </row>
    <row r="964" spans="1:4" x14ac:dyDescent="0.15">
      <c r="A964" s="1863"/>
      <c r="B964" s="1985"/>
      <c r="C964" s="1863"/>
      <c r="D964" s="1863"/>
    </row>
    <row r="965" spans="1:4" x14ac:dyDescent="0.15">
      <c r="A965" s="1863"/>
      <c r="B965" s="1985"/>
      <c r="C965" s="1863"/>
      <c r="D965" s="1863"/>
    </row>
    <row r="966" spans="1:4" x14ac:dyDescent="0.15">
      <c r="A966" s="1863"/>
      <c r="B966" s="1985"/>
      <c r="C966" s="1863"/>
      <c r="D966" s="1863"/>
    </row>
    <row r="967" spans="1:4" x14ac:dyDescent="0.15">
      <c r="A967" s="1863"/>
      <c r="B967" s="1985"/>
      <c r="C967" s="1863"/>
      <c r="D967" s="1863"/>
    </row>
    <row r="968" spans="1:4" x14ac:dyDescent="0.15">
      <c r="A968" s="1863"/>
      <c r="B968" s="1985"/>
      <c r="C968" s="1863"/>
      <c r="D968" s="1863"/>
    </row>
    <row r="969" spans="1:4" x14ac:dyDescent="0.15">
      <c r="A969" s="1863"/>
      <c r="B969" s="1985"/>
      <c r="C969" s="1863"/>
      <c r="D969" s="1863"/>
    </row>
    <row r="970" spans="1:4" x14ac:dyDescent="0.15">
      <c r="A970" s="1863"/>
      <c r="B970" s="1985"/>
      <c r="C970" s="1863"/>
      <c r="D970" s="1863"/>
    </row>
    <row r="971" spans="1:4" x14ac:dyDescent="0.15">
      <c r="A971" s="1863"/>
      <c r="B971" s="1985"/>
      <c r="C971" s="1863"/>
      <c r="D971" s="1863"/>
    </row>
    <row r="972" spans="1:4" x14ac:dyDescent="0.15">
      <c r="A972" s="1863"/>
      <c r="B972" s="1985"/>
      <c r="C972" s="1863"/>
      <c r="D972" s="1863"/>
    </row>
    <row r="973" spans="1:4" x14ac:dyDescent="0.15">
      <c r="A973" s="1863"/>
      <c r="B973" s="1985"/>
      <c r="C973" s="1863"/>
      <c r="D973" s="1863"/>
    </row>
    <row r="974" spans="1:4" x14ac:dyDescent="0.15">
      <c r="A974" s="1863"/>
      <c r="B974" s="1985"/>
      <c r="C974" s="1863"/>
      <c r="D974" s="1863"/>
    </row>
    <row r="975" spans="1:4" x14ac:dyDescent="0.15">
      <c r="A975" s="1863"/>
      <c r="B975" s="1985"/>
      <c r="C975" s="1863"/>
      <c r="D975" s="1863"/>
    </row>
    <row r="976" spans="1:4" x14ac:dyDescent="0.15">
      <c r="A976" s="1863"/>
      <c r="B976" s="1985"/>
      <c r="C976" s="1863"/>
      <c r="D976" s="1863"/>
    </row>
    <row r="977" spans="1:4" x14ac:dyDescent="0.15">
      <c r="A977" s="1863"/>
      <c r="B977" s="1985"/>
      <c r="C977" s="1863"/>
      <c r="D977" s="1863"/>
    </row>
    <row r="978" spans="1:4" x14ac:dyDescent="0.15">
      <c r="A978" s="1863"/>
      <c r="B978" s="1985"/>
      <c r="C978" s="1863"/>
      <c r="D978" s="1863"/>
    </row>
    <row r="979" spans="1:4" x14ac:dyDescent="0.15">
      <c r="A979" s="1863"/>
      <c r="B979" s="1985"/>
      <c r="C979" s="1863"/>
      <c r="D979" s="1863"/>
    </row>
    <row r="980" spans="1:4" x14ac:dyDescent="0.15">
      <c r="A980" s="1863"/>
      <c r="B980" s="1985"/>
      <c r="C980" s="1863"/>
      <c r="D980" s="1863"/>
    </row>
    <row r="981" spans="1:4" x14ac:dyDescent="0.15">
      <c r="A981" s="1863"/>
      <c r="B981" s="1985"/>
      <c r="C981" s="1863"/>
      <c r="D981" s="1863"/>
    </row>
    <row r="982" spans="1:4" x14ac:dyDescent="0.15">
      <c r="A982" s="1863"/>
      <c r="B982" s="1985"/>
      <c r="C982" s="1863"/>
      <c r="D982" s="1863"/>
    </row>
    <row r="983" spans="1:4" x14ac:dyDescent="0.15">
      <c r="A983" s="1863"/>
      <c r="B983" s="1985"/>
      <c r="C983" s="1863"/>
      <c r="D983" s="1863"/>
    </row>
    <row r="984" spans="1:4" x14ac:dyDescent="0.15">
      <c r="A984" s="1863"/>
      <c r="B984" s="1985"/>
      <c r="C984" s="1863"/>
      <c r="D984" s="1863"/>
    </row>
    <row r="985" spans="1:4" x14ac:dyDescent="0.15">
      <c r="A985" s="1863"/>
      <c r="B985" s="1985"/>
      <c r="C985" s="1863"/>
      <c r="D985" s="1863"/>
    </row>
    <row r="986" spans="1:4" x14ac:dyDescent="0.15">
      <c r="A986" s="1863"/>
      <c r="B986" s="1985"/>
      <c r="C986" s="1863"/>
      <c r="D986" s="1863"/>
    </row>
    <row r="987" spans="1:4" x14ac:dyDescent="0.15">
      <c r="A987" s="1863"/>
      <c r="B987" s="1985"/>
      <c r="C987" s="1863"/>
      <c r="D987" s="1863"/>
    </row>
    <row r="988" spans="1:4" x14ac:dyDescent="0.15">
      <c r="A988" s="1863"/>
      <c r="B988" s="1985"/>
      <c r="C988" s="1863"/>
      <c r="D988" s="1863"/>
    </row>
    <row r="989" spans="1:4" x14ac:dyDescent="0.15">
      <c r="A989" s="1863"/>
      <c r="B989" s="1985"/>
      <c r="C989" s="1863"/>
      <c r="D989" s="1863"/>
    </row>
    <row r="990" spans="1:4" x14ac:dyDescent="0.15">
      <c r="A990" s="1863"/>
      <c r="B990" s="1985"/>
      <c r="C990" s="1863"/>
      <c r="D990" s="1863"/>
    </row>
    <row r="991" spans="1:4" x14ac:dyDescent="0.15">
      <c r="A991" s="1863"/>
      <c r="B991" s="1985"/>
      <c r="C991" s="1863"/>
      <c r="D991" s="1863"/>
    </row>
  </sheetData>
  <mergeCells count="8">
    <mergeCell ref="A2:D2"/>
    <mergeCell ref="A3:F3"/>
    <mergeCell ref="B5:B8"/>
    <mergeCell ref="C5:E6"/>
    <mergeCell ref="F5:F8"/>
    <mergeCell ref="C7:C8"/>
    <mergeCell ref="D7:D8"/>
    <mergeCell ref="E7:E8"/>
  </mergeCells>
  <conditionalFormatting sqref="B9:F48">
    <cfRule type="cellIs" dxfId="63" priority="1" stopIfTrue="1" operator="between">
      <formula>0.0001</formula>
      <formula>0.045</formula>
    </cfRule>
  </conditionalFormatting>
  <hyperlinks>
    <hyperlink ref="A1" location="Índice!A1" display="Voltar ao índice" xr:uid="{FDC9045A-9264-40FD-BBAB-BC2AAF4FD47A}"/>
  </hyperlinks>
  <pageMargins left="0.78740157480314965" right="0.78740157480314965" top="1.1811023622047245" bottom="0.78740157480314965" header="0" footer="0"/>
  <pageSetup paperSize="9" orientation="portrait" horizontalDpi="300" verticalDpi="300" r:id="rId1"/>
  <headerFooter alignWithMargins="0"/>
  <drawing r:id="rId2"/>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4FDCF6-E7EF-4E87-8EAC-53762E959E08}">
  <dimension ref="A1:J983"/>
  <sheetViews>
    <sheetView showGridLines="0" zoomScaleNormal="100" zoomScaleSheetLayoutView="90" workbookViewId="0">
      <selection activeCell="A2" sqref="A2:D2"/>
    </sheetView>
  </sheetViews>
  <sheetFormatPr defaultRowHeight="9" x14ac:dyDescent="0.15"/>
  <cols>
    <col min="1" max="1" width="31.42578125" style="1862" customWidth="1"/>
    <col min="2" max="2" width="8" style="1886" customWidth="1"/>
    <col min="3" max="3" width="8.85546875" style="1862" customWidth="1"/>
    <col min="4" max="4" width="11.85546875" style="1862" customWidth="1"/>
    <col min="5" max="5" width="7.85546875" style="1862" customWidth="1"/>
    <col min="6" max="6" width="8.5703125" style="1862" customWidth="1"/>
    <col min="7" max="255" width="9.140625" style="1862"/>
    <col min="256" max="256" width="34.5703125" style="1862" customWidth="1"/>
    <col min="257" max="257" width="9.140625" style="1862" customWidth="1"/>
    <col min="258" max="258" width="9.42578125" style="1862" customWidth="1"/>
    <col min="259" max="259" width="13.85546875" style="1862" customWidth="1"/>
    <col min="260" max="260" width="10.42578125" style="1862" customWidth="1"/>
    <col min="261" max="261" width="7.85546875" style="1862" customWidth="1"/>
    <col min="262" max="262" width="8.5703125" style="1862" customWidth="1"/>
    <col min="263" max="511" width="9.140625" style="1862"/>
    <col min="512" max="512" width="34.5703125" style="1862" customWidth="1"/>
    <col min="513" max="513" width="9.140625" style="1862" customWidth="1"/>
    <col min="514" max="514" width="9.42578125" style="1862" customWidth="1"/>
    <col min="515" max="515" width="13.85546875" style="1862" customWidth="1"/>
    <col min="516" max="516" width="10.42578125" style="1862" customWidth="1"/>
    <col min="517" max="517" width="7.85546875" style="1862" customWidth="1"/>
    <col min="518" max="518" width="8.5703125" style="1862" customWidth="1"/>
    <col min="519" max="767" width="9.140625" style="1862"/>
    <col min="768" max="768" width="34.5703125" style="1862" customWidth="1"/>
    <col min="769" max="769" width="9.140625" style="1862" customWidth="1"/>
    <col min="770" max="770" width="9.42578125" style="1862" customWidth="1"/>
    <col min="771" max="771" width="13.85546875" style="1862" customWidth="1"/>
    <col min="772" max="772" width="10.42578125" style="1862" customWidth="1"/>
    <col min="773" max="773" width="7.85546875" style="1862" customWidth="1"/>
    <col min="774" max="774" width="8.5703125" style="1862" customWidth="1"/>
    <col min="775" max="1023" width="9.140625" style="1862"/>
    <col min="1024" max="1024" width="34.5703125" style="1862" customWidth="1"/>
    <col min="1025" max="1025" width="9.140625" style="1862" customWidth="1"/>
    <col min="1026" max="1026" width="9.42578125" style="1862" customWidth="1"/>
    <col min="1027" max="1027" width="13.85546875" style="1862" customWidth="1"/>
    <col min="1028" max="1028" width="10.42578125" style="1862" customWidth="1"/>
    <col min="1029" max="1029" width="7.85546875" style="1862" customWidth="1"/>
    <col min="1030" max="1030" width="8.5703125" style="1862" customWidth="1"/>
    <col min="1031" max="1279" width="9.140625" style="1862"/>
    <col min="1280" max="1280" width="34.5703125" style="1862" customWidth="1"/>
    <col min="1281" max="1281" width="9.140625" style="1862" customWidth="1"/>
    <col min="1282" max="1282" width="9.42578125" style="1862" customWidth="1"/>
    <col min="1283" max="1283" width="13.85546875" style="1862" customWidth="1"/>
    <col min="1284" max="1284" width="10.42578125" style="1862" customWidth="1"/>
    <col min="1285" max="1285" width="7.85546875" style="1862" customWidth="1"/>
    <col min="1286" max="1286" width="8.5703125" style="1862" customWidth="1"/>
    <col min="1287" max="1535" width="9.140625" style="1862"/>
    <col min="1536" max="1536" width="34.5703125" style="1862" customWidth="1"/>
    <col min="1537" max="1537" width="9.140625" style="1862" customWidth="1"/>
    <col min="1538" max="1538" width="9.42578125" style="1862" customWidth="1"/>
    <col min="1539" max="1539" width="13.85546875" style="1862" customWidth="1"/>
    <col min="1540" max="1540" width="10.42578125" style="1862" customWidth="1"/>
    <col min="1541" max="1541" width="7.85546875" style="1862" customWidth="1"/>
    <col min="1542" max="1542" width="8.5703125" style="1862" customWidth="1"/>
    <col min="1543" max="1791" width="9.140625" style="1862"/>
    <col min="1792" max="1792" width="34.5703125" style="1862" customWidth="1"/>
    <col min="1793" max="1793" width="9.140625" style="1862" customWidth="1"/>
    <col min="1794" max="1794" width="9.42578125" style="1862" customWidth="1"/>
    <col min="1795" max="1795" width="13.85546875" style="1862" customWidth="1"/>
    <col min="1796" max="1796" width="10.42578125" style="1862" customWidth="1"/>
    <col min="1797" max="1797" width="7.85546875" style="1862" customWidth="1"/>
    <col min="1798" max="1798" width="8.5703125" style="1862" customWidth="1"/>
    <col min="1799" max="2047" width="9.140625" style="1862"/>
    <col min="2048" max="2048" width="34.5703125" style="1862" customWidth="1"/>
    <col min="2049" max="2049" width="9.140625" style="1862" customWidth="1"/>
    <col min="2050" max="2050" width="9.42578125" style="1862" customWidth="1"/>
    <col min="2051" max="2051" width="13.85546875" style="1862" customWidth="1"/>
    <col min="2052" max="2052" width="10.42578125" style="1862" customWidth="1"/>
    <col min="2053" max="2053" width="7.85546875" style="1862" customWidth="1"/>
    <col min="2054" max="2054" width="8.5703125" style="1862" customWidth="1"/>
    <col min="2055" max="2303" width="9.140625" style="1862"/>
    <col min="2304" max="2304" width="34.5703125" style="1862" customWidth="1"/>
    <col min="2305" max="2305" width="9.140625" style="1862" customWidth="1"/>
    <col min="2306" max="2306" width="9.42578125" style="1862" customWidth="1"/>
    <col min="2307" max="2307" width="13.85546875" style="1862" customWidth="1"/>
    <col min="2308" max="2308" width="10.42578125" style="1862" customWidth="1"/>
    <col min="2309" max="2309" width="7.85546875" style="1862" customWidth="1"/>
    <col min="2310" max="2310" width="8.5703125" style="1862" customWidth="1"/>
    <col min="2311" max="2559" width="9.140625" style="1862"/>
    <col min="2560" max="2560" width="34.5703125" style="1862" customWidth="1"/>
    <col min="2561" max="2561" width="9.140625" style="1862" customWidth="1"/>
    <col min="2562" max="2562" width="9.42578125" style="1862" customWidth="1"/>
    <col min="2563" max="2563" width="13.85546875" style="1862" customWidth="1"/>
    <col min="2564" max="2564" width="10.42578125" style="1862" customWidth="1"/>
    <col min="2565" max="2565" width="7.85546875" style="1862" customWidth="1"/>
    <col min="2566" max="2566" width="8.5703125" style="1862" customWidth="1"/>
    <col min="2567" max="2815" width="9.140625" style="1862"/>
    <col min="2816" max="2816" width="34.5703125" style="1862" customWidth="1"/>
    <col min="2817" max="2817" width="9.140625" style="1862" customWidth="1"/>
    <col min="2818" max="2818" width="9.42578125" style="1862" customWidth="1"/>
    <col min="2819" max="2819" width="13.85546875" style="1862" customWidth="1"/>
    <col min="2820" max="2820" width="10.42578125" style="1862" customWidth="1"/>
    <col min="2821" max="2821" width="7.85546875" style="1862" customWidth="1"/>
    <col min="2822" max="2822" width="8.5703125" style="1862" customWidth="1"/>
    <col min="2823" max="3071" width="9.140625" style="1862"/>
    <col min="3072" max="3072" width="34.5703125" style="1862" customWidth="1"/>
    <col min="3073" max="3073" width="9.140625" style="1862" customWidth="1"/>
    <col min="3074" max="3074" width="9.42578125" style="1862" customWidth="1"/>
    <col min="3075" max="3075" width="13.85546875" style="1862" customWidth="1"/>
    <col min="3076" max="3076" width="10.42578125" style="1862" customWidth="1"/>
    <col min="3077" max="3077" width="7.85546875" style="1862" customWidth="1"/>
    <col min="3078" max="3078" width="8.5703125" style="1862" customWidth="1"/>
    <col min="3079" max="3327" width="9.140625" style="1862"/>
    <col min="3328" max="3328" width="34.5703125" style="1862" customWidth="1"/>
    <col min="3329" max="3329" width="9.140625" style="1862" customWidth="1"/>
    <col min="3330" max="3330" width="9.42578125" style="1862" customWidth="1"/>
    <col min="3331" max="3331" width="13.85546875" style="1862" customWidth="1"/>
    <col min="3332" max="3332" width="10.42578125" style="1862" customWidth="1"/>
    <col min="3333" max="3333" width="7.85546875" style="1862" customWidth="1"/>
    <col min="3334" max="3334" width="8.5703125" style="1862" customWidth="1"/>
    <col min="3335" max="3583" width="9.140625" style="1862"/>
    <col min="3584" max="3584" width="34.5703125" style="1862" customWidth="1"/>
    <col min="3585" max="3585" width="9.140625" style="1862" customWidth="1"/>
    <col min="3586" max="3586" width="9.42578125" style="1862" customWidth="1"/>
    <col min="3587" max="3587" width="13.85546875" style="1862" customWidth="1"/>
    <col min="3588" max="3588" width="10.42578125" style="1862" customWidth="1"/>
    <col min="3589" max="3589" width="7.85546875" style="1862" customWidth="1"/>
    <col min="3590" max="3590" width="8.5703125" style="1862" customWidth="1"/>
    <col min="3591" max="3839" width="9.140625" style="1862"/>
    <col min="3840" max="3840" width="34.5703125" style="1862" customWidth="1"/>
    <col min="3841" max="3841" width="9.140625" style="1862" customWidth="1"/>
    <col min="3842" max="3842" width="9.42578125" style="1862" customWidth="1"/>
    <col min="3843" max="3843" width="13.85546875" style="1862" customWidth="1"/>
    <col min="3844" max="3844" width="10.42578125" style="1862" customWidth="1"/>
    <col min="3845" max="3845" width="7.85546875" style="1862" customWidth="1"/>
    <col min="3846" max="3846" width="8.5703125" style="1862" customWidth="1"/>
    <col min="3847" max="4095" width="9.140625" style="1862"/>
    <col min="4096" max="4096" width="34.5703125" style="1862" customWidth="1"/>
    <col min="4097" max="4097" width="9.140625" style="1862" customWidth="1"/>
    <col min="4098" max="4098" width="9.42578125" style="1862" customWidth="1"/>
    <col min="4099" max="4099" width="13.85546875" style="1862" customWidth="1"/>
    <col min="4100" max="4100" width="10.42578125" style="1862" customWidth="1"/>
    <col min="4101" max="4101" width="7.85546875" style="1862" customWidth="1"/>
    <col min="4102" max="4102" width="8.5703125" style="1862" customWidth="1"/>
    <col min="4103" max="4351" width="9.140625" style="1862"/>
    <col min="4352" max="4352" width="34.5703125" style="1862" customWidth="1"/>
    <col min="4353" max="4353" width="9.140625" style="1862" customWidth="1"/>
    <col min="4354" max="4354" width="9.42578125" style="1862" customWidth="1"/>
    <col min="4355" max="4355" width="13.85546875" style="1862" customWidth="1"/>
    <col min="4356" max="4356" width="10.42578125" style="1862" customWidth="1"/>
    <col min="4357" max="4357" width="7.85546875" style="1862" customWidth="1"/>
    <col min="4358" max="4358" width="8.5703125" style="1862" customWidth="1"/>
    <col min="4359" max="4607" width="9.140625" style="1862"/>
    <col min="4608" max="4608" width="34.5703125" style="1862" customWidth="1"/>
    <col min="4609" max="4609" width="9.140625" style="1862" customWidth="1"/>
    <col min="4610" max="4610" width="9.42578125" style="1862" customWidth="1"/>
    <col min="4611" max="4611" width="13.85546875" style="1862" customWidth="1"/>
    <col min="4612" max="4612" width="10.42578125" style="1862" customWidth="1"/>
    <col min="4613" max="4613" width="7.85546875" style="1862" customWidth="1"/>
    <col min="4614" max="4614" width="8.5703125" style="1862" customWidth="1"/>
    <col min="4615" max="4863" width="9.140625" style="1862"/>
    <col min="4864" max="4864" width="34.5703125" style="1862" customWidth="1"/>
    <col min="4865" max="4865" width="9.140625" style="1862" customWidth="1"/>
    <col min="4866" max="4866" width="9.42578125" style="1862" customWidth="1"/>
    <col min="4867" max="4867" width="13.85546875" style="1862" customWidth="1"/>
    <col min="4868" max="4868" width="10.42578125" style="1862" customWidth="1"/>
    <col min="4869" max="4869" width="7.85546875" style="1862" customWidth="1"/>
    <col min="4870" max="4870" width="8.5703125" style="1862" customWidth="1"/>
    <col min="4871" max="5119" width="9.140625" style="1862"/>
    <col min="5120" max="5120" width="34.5703125" style="1862" customWidth="1"/>
    <col min="5121" max="5121" width="9.140625" style="1862" customWidth="1"/>
    <col min="5122" max="5122" width="9.42578125" style="1862" customWidth="1"/>
    <col min="5123" max="5123" width="13.85546875" style="1862" customWidth="1"/>
    <col min="5124" max="5124" width="10.42578125" style="1862" customWidth="1"/>
    <col min="5125" max="5125" width="7.85546875" style="1862" customWidth="1"/>
    <col min="5126" max="5126" width="8.5703125" style="1862" customWidth="1"/>
    <col min="5127" max="5375" width="9.140625" style="1862"/>
    <col min="5376" max="5376" width="34.5703125" style="1862" customWidth="1"/>
    <col min="5377" max="5377" width="9.140625" style="1862" customWidth="1"/>
    <col min="5378" max="5378" width="9.42578125" style="1862" customWidth="1"/>
    <col min="5379" max="5379" width="13.85546875" style="1862" customWidth="1"/>
    <col min="5380" max="5380" width="10.42578125" style="1862" customWidth="1"/>
    <col min="5381" max="5381" width="7.85546875" style="1862" customWidth="1"/>
    <col min="5382" max="5382" width="8.5703125" style="1862" customWidth="1"/>
    <col min="5383" max="5631" width="9.140625" style="1862"/>
    <col min="5632" max="5632" width="34.5703125" style="1862" customWidth="1"/>
    <col min="5633" max="5633" width="9.140625" style="1862" customWidth="1"/>
    <col min="5634" max="5634" width="9.42578125" style="1862" customWidth="1"/>
    <col min="5635" max="5635" width="13.85546875" style="1862" customWidth="1"/>
    <col min="5636" max="5636" width="10.42578125" style="1862" customWidth="1"/>
    <col min="5637" max="5637" width="7.85546875" style="1862" customWidth="1"/>
    <col min="5638" max="5638" width="8.5703125" style="1862" customWidth="1"/>
    <col min="5639" max="5887" width="9.140625" style="1862"/>
    <col min="5888" max="5888" width="34.5703125" style="1862" customWidth="1"/>
    <col min="5889" max="5889" width="9.140625" style="1862" customWidth="1"/>
    <col min="5890" max="5890" width="9.42578125" style="1862" customWidth="1"/>
    <col min="5891" max="5891" width="13.85546875" style="1862" customWidth="1"/>
    <col min="5892" max="5892" width="10.42578125" style="1862" customWidth="1"/>
    <col min="5893" max="5893" width="7.85546875" style="1862" customWidth="1"/>
    <col min="5894" max="5894" width="8.5703125" style="1862" customWidth="1"/>
    <col min="5895" max="6143" width="9.140625" style="1862"/>
    <col min="6144" max="6144" width="34.5703125" style="1862" customWidth="1"/>
    <col min="6145" max="6145" width="9.140625" style="1862" customWidth="1"/>
    <col min="6146" max="6146" width="9.42578125" style="1862" customWidth="1"/>
    <col min="6147" max="6147" width="13.85546875" style="1862" customWidth="1"/>
    <col min="6148" max="6148" width="10.42578125" style="1862" customWidth="1"/>
    <col min="6149" max="6149" width="7.85546875" style="1862" customWidth="1"/>
    <col min="6150" max="6150" width="8.5703125" style="1862" customWidth="1"/>
    <col min="6151" max="6399" width="9.140625" style="1862"/>
    <col min="6400" max="6400" width="34.5703125" style="1862" customWidth="1"/>
    <col min="6401" max="6401" width="9.140625" style="1862" customWidth="1"/>
    <col min="6402" max="6402" width="9.42578125" style="1862" customWidth="1"/>
    <col min="6403" max="6403" width="13.85546875" style="1862" customWidth="1"/>
    <col min="6404" max="6404" width="10.42578125" style="1862" customWidth="1"/>
    <col min="6405" max="6405" width="7.85546875" style="1862" customWidth="1"/>
    <col min="6406" max="6406" width="8.5703125" style="1862" customWidth="1"/>
    <col min="6407" max="6655" width="9.140625" style="1862"/>
    <col min="6656" max="6656" width="34.5703125" style="1862" customWidth="1"/>
    <col min="6657" max="6657" width="9.140625" style="1862" customWidth="1"/>
    <col min="6658" max="6658" width="9.42578125" style="1862" customWidth="1"/>
    <col min="6659" max="6659" width="13.85546875" style="1862" customWidth="1"/>
    <col min="6660" max="6660" width="10.42578125" style="1862" customWidth="1"/>
    <col min="6661" max="6661" width="7.85546875" style="1862" customWidth="1"/>
    <col min="6662" max="6662" width="8.5703125" style="1862" customWidth="1"/>
    <col min="6663" max="6911" width="9.140625" style="1862"/>
    <col min="6912" max="6912" width="34.5703125" style="1862" customWidth="1"/>
    <col min="6913" max="6913" width="9.140625" style="1862" customWidth="1"/>
    <col min="6914" max="6914" width="9.42578125" style="1862" customWidth="1"/>
    <col min="6915" max="6915" width="13.85546875" style="1862" customWidth="1"/>
    <col min="6916" max="6916" width="10.42578125" style="1862" customWidth="1"/>
    <col min="6917" max="6917" width="7.85546875" style="1862" customWidth="1"/>
    <col min="6918" max="6918" width="8.5703125" style="1862" customWidth="1"/>
    <col min="6919" max="7167" width="9.140625" style="1862"/>
    <col min="7168" max="7168" width="34.5703125" style="1862" customWidth="1"/>
    <col min="7169" max="7169" width="9.140625" style="1862" customWidth="1"/>
    <col min="7170" max="7170" width="9.42578125" style="1862" customWidth="1"/>
    <col min="7171" max="7171" width="13.85546875" style="1862" customWidth="1"/>
    <col min="7172" max="7172" width="10.42578125" style="1862" customWidth="1"/>
    <col min="7173" max="7173" width="7.85546875" style="1862" customWidth="1"/>
    <col min="7174" max="7174" width="8.5703125" style="1862" customWidth="1"/>
    <col min="7175" max="7423" width="9.140625" style="1862"/>
    <col min="7424" max="7424" width="34.5703125" style="1862" customWidth="1"/>
    <col min="7425" max="7425" width="9.140625" style="1862" customWidth="1"/>
    <col min="7426" max="7426" width="9.42578125" style="1862" customWidth="1"/>
    <col min="7427" max="7427" width="13.85546875" style="1862" customWidth="1"/>
    <col min="7428" max="7428" width="10.42578125" style="1862" customWidth="1"/>
    <col min="7429" max="7429" width="7.85546875" style="1862" customWidth="1"/>
    <col min="7430" max="7430" width="8.5703125" style="1862" customWidth="1"/>
    <col min="7431" max="7679" width="9.140625" style="1862"/>
    <col min="7680" max="7680" width="34.5703125" style="1862" customWidth="1"/>
    <col min="7681" max="7681" width="9.140625" style="1862" customWidth="1"/>
    <col min="7682" max="7682" width="9.42578125" style="1862" customWidth="1"/>
    <col min="7683" max="7683" width="13.85546875" style="1862" customWidth="1"/>
    <col min="7684" max="7684" width="10.42578125" style="1862" customWidth="1"/>
    <col min="7685" max="7685" width="7.85546875" style="1862" customWidth="1"/>
    <col min="7686" max="7686" width="8.5703125" style="1862" customWidth="1"/>
    <col min="7687" max="7935" width="9.140625" style="1862"/>
    <col min="7936" max="7936" width="34.5703125" style="1862" customWidth="1"/>
    <col min="7937" max="7937" width="9.140625" style="1862" customWidth="1"/>
    <col min="7938" max="7938" width="9.42578125" style="1862" customWidth="1"/>
    <col min="7939" max="7939" width="13.85546875" style="1862" customWidth="1"/>
    <col min="7940" max="7940" width="10.42578125" style="1862" customWidth="1"/>
    <col min="7941" max="7941" width="7.85546875" style="1862" customWidth="1"/>
    <col min="7942" max="7942" width="8.5703125" style="1862" customWidth="1"/>
    <col min="7943" max="8191" width="9.140625" style="1862"/>
    <col min="8192" max="8192" width="34.5703125" style="1862" customWidth="1"/>
    <col min="8193" max="8193" width="9.140625" style="1862" customWidth="1"/>
    <col min="8194" max="8194" width="9.42578125" style="1862" customWidth="1"/>
    <col min="8195" max="8195" width="13.85546875" style="1862" customWidth="1"/>
    <col min="8196" max="8196" width="10.42578125" style="1862" customWidth="1"/>
    <col min="8197" max="8197" width="7.85546875" style="1862" customWidth="1"/>
    <col min="8198" max="8198" width="8.5703125" style="1862" customWidth="1"/>
    <col min="8199" max="8447" width="9.140625" style="1862"/>
    <col min="8448" max="8448" width="34.5703125" style="1862" customWidth="1"/>
    <col min="8449" max="8449" width="9.140625" style="1862" customWidth="1"/>
    <col min="8450" max="8450" width="9.42578125" style="1862" customWidth="1"/>
    <col min="8451" max="8451" width="13.85546875" style="1862" customWidth="1"/>
    <col min="8452" max="8452" width="10.42578125" style="1862" customWidth="1"/>
    <col min="8453" max="8453" width="7.85546875" style="1862" customWidth="1"/>
    <col min="8454" max="8454" width="8.5703125" style="1862" customWidth="1"/>
    <col min="8455" max="8703" width="9.140625" style="1862"/>
    <col min="8704" max="8704" width="34.5703125" style="1862" customWidth="1"/>
    <col min="8705" max="8705" width="9.140625" style="1862" customWidth="1"/>
    <col min="8706" max="8706" width="9.42578125" style="1862" customWidth="1"/>
    <col min="8707" max="8707" width="13.85546875" style="1862" customWidth="1"/>
    <col min="8708" max="8708" width="10.42578125" style="1862" customWidth="1"/>
    <col min="8709" max="8709" width="7.85546875" style="1862" customWidth="1"/>
    <col min="8710" max="8710" width="8.5703125" style="1862" customWidth="1"/>
    <col min="8711" max="8959" width="9.140625" style="1862"/>
    <col min="8960" max="8960" width="34.5703125" style="1862" customWidth="1"/>
    <col min="8961" max="8961" width="9.140625" style="1862" customWidth="1"/>
    <col min="8962" max="8962" width="9.42578125" style="1862" customWidth="1"/>
    <col min="8963" max="8963" width="13.85546875" style="1862" customWidth="1"/>
    <col min="8964" max="8964" width="10.42578125" style="1862" customWidth="1"/>
    <col min="8965" max="8965" width="7.85546875" style="1862" customWidth="1"/>
    <col min="8966" max="8966" width="8.5703125" style="1862" customWidth="1"/>
    <col min="8967" max="9215" width="9.140625" style="1862"/>
    <col min="9216" max="9216" width="34.5703125" style="1862" customWidth="1"/>
    <col min="9217" max="9217" width="9.140625" style="1862" customWidth="1"/>
    <col min="9218" max="9218" width="9.42578125" style="1862" customWidth="1"/>
    <col min="9219" max="9219" width="13.85546875" style="1862" customWidth="1"/>
    <col min="9220" max="9220" width="10.42578125" style="1862" customWidth="1"/>
    <col min="9221" max="9221" width="7.85546875" style="1862" customWidth="1"/>
    <col min="9222" max="9222" width="8.5703125" style="1862" customWidth="1"/>
    <col min="9223" max="9471" width="9.140625" style="1862"/>
    <col min="9472" max="9472" width="34.5703125" style="1862" customWidth="1"/>
    <col min="9473" max="9473" width="9.140625" style="1862" customWidth="1"/>
    <col min="9474" max="9474" width="9.42578125" style="1862" customWidth="1"/>
    <col min="9475" max="9475" width="13.85546875" style="1862" customWidth="1"/>
    <col min="9476" max="9476" width="10.42578125" style="1862" customWidth="1"/>
    <col min="9477" max="9477" width="7.85546875" style="1862" customWidth="1"/>
    <col min="9478" max="9478" width="8.5703125" style="1862" customWidth="1"/>
    <col min="9479" max="9727" width="9.140625" style="1862"/>
    <col min="9728" max="9728" width="34.5703125" style="1862" customWidth="1"/>
    <col min="9729" max="9729" width="9.140625" style="1862" customWidth="1"/>
    <col min="9730" max="9730" width="9.42578125" style="1862" customWidth="1"/>
    <col min="9731" max="9731" width="13.85546875" style="1862" customWidth="1"/>
    <col min="9732" max="9732" width="10.42578125" style="1862" customWidth="1"/>
    <col min="9733" max="9733" width="7.85546875" style="1862" customWidth="1"/>
    <col min="9734" max="9734" width="8.5703125" style="1862" customWidth="1"/>
    <col min="9735" max="9983" width="9.140625" style="1862"/>
    <col min="9984" max="9984" width="34.5703125" style="1862" customWidth="1"/>
    <col min="9985" max="9985" width="9.140625" style="1862" customWidth="1"/>
    <col min="9986" max="9986" width="9.42578125" style="1862" customWidth="1"/>
    <col min="9987" max="9987" width="13.85546875" style="1862" customWidth="1"/>
    <col min="9988" max="9988" width="10.42578125" style="1862" customWidth="1"/>
    <col min="9989" max="9989" width="7.85546875" style="1862" customWidth="1"/>
    <col min="9990" max="9990" width="8.5703125" style="1862" customWidth="1"/>
    <col min="9991" max="10239" width="9.140625" style="1862"/>
    <col min="10240" max="10240" width="34.5703125" style="1862" customWidth="1"/>
    <col min="10241" max="10241" width="9.140625" style="1862" customWidth="1"/>
    <col min="10242" max="10242" width="9.42578125" style="1862" customWidth="1"/>
    <col min="10243" max="10243" width="13.85546875" style="1862" customWidth="1"/>
    <col min="10244" max="10244" width="10.42578125" style="1862" customWidth="1"/>
    <col min="10245" max="10245" width="7.85546875" style="1862" customWidth="1"/>
    <col min="10246" max="10246" width="8.5703125" style="1862" customWidth="1"/>
    <col min="10247" max="10495" width="9.140625" style="1862"/>
    <col min="10496" max="10496" width="34.5703125" style="1862" customWidth="1"/>
    <col min="10497" max="10497" width="9.140625" style="1862" customWidth="1"/>
    <col min="10498" max="10498" width="9.42578125" style="1862" customWidth="1"/>
    <col min="10499" max="10499" width="13.85546875" style="1862" customWidth="1"/>
    <col min="10500" max="10500" width="10.42578125" style="1862" customWidth="1"/>
    <col min="10501" max="10501" width="7.85546875" style="1862" customWidth="1"/>
    <col min="10502" max="10502" width="8.5703125" style="1862" customWidth="1"/>
    <col min="10503" max="10751" width="9.140625" style="1862"/>
    <col min="10752" max="10752" width="34.5703125" style="1862" customWidth="1"/>
    <col min="10753" max="10753" width="9.140625" style="1862" customWidth="1"/>
    <col min="10754" max="10754" width="9.42578125" style="1862" customWidth="1"/>
    <col min="10755" max="10755" width="13.85546875" style="1862" customWidth="1"/>
    <col min="10756" max="10756" width="10.42578125" style="1862" customWidth="1"/>
    <col min="10757" max="10757" width="7.85546875" style="1862" customWidth="1"/>
    <col min="10758" max="10758" width="8.5703125" style="1862" customWidth="1"/>
    <col min="10759" max="11007" width="9.140625" style="1862"/>
    <col min="11008" max="11008" width="34.5703125" style="1862" customWidth="1"/>
    <col min="11009" max="11009" width="9.140625" style="1862" customWidth="1"/>
    <col min="11010" max="11010" width="9.42578125" style="1862" customWidth="1"/>
    <col min="11011" max="11011" width="13.85546875" style="1862" customWidth="1"/>
    <col min="11012" max="11012" width="10.42578125" style="1862" customWidth="1"/>
    <col min="11013" max="11013" width="7.85546875" style="1862" customWidth="1"/>
    <col min="11014" max="11014" width="8.5703125" style="1862" customWidth="1"/>
    <col min="11015" max="11263" width="9.140625" style="1862"/>
    <col min="11264" max="11264" width="34.5703125" style="1862" customWidth="1"/>
    <col min="11265" max="11265" width="9.140625" style="1862" customWidth="1"/>
    <col min="11266" max="11266" width="9.42578125" style="1862" customWidth="1"/>
    <col min="11267" max="11267" width="13.85546875" style="1862" customWidth="1"/>
    <col min="11268" max="11268" width="10.42578125" style="1862" customWidth="1"/>
    <col min="11269" max="11269" width="7.85546875" style="1862" customWidth="1"/>
    <col min="11270" max="11270" width="8.5703125" style="1862" customWidth="1"/>
    <col min="11271" max="11519" width="9.140625" style="1862"/>
    <col min="11520" max="11520" width="34.5703125" style="1862" customWidth="1"/>
    <col min="11521" max="11521" width="9.140625" style="1862" customWidth="1"/>
    <col min="11522" max="11522" width="9.42578125" style="1862" customWidth="1"/>
    <col min="11523" max="11523" width="13.85546875" style="1862" customWidth="1"/>
    <col min="11524" max="11524" width="10.42578125" style="1862" customWidth="1"/>
    <col min="11525" max="11525" width="7.85546875" style="1862" customWidth="1"/>
    <col min="11526" max="11526" width="8.5703125" style="1862" customWidth="1"/>
    <col min="11527" max="11775" width="9.140625" style="1862"/>
    <col min="11776" max="11776" width="34.5703125" style="1862" customWidth="1"/>
    <col min="11777" max="11777" width="9.140625" style="1862" customWidth="1"/>
    <col min="11778" max="11778" width="9.42578125" style="1862" customWidth="1"/>
    <col min="11779" max="11779" width="13.85546875" style="1862" customWidth="1"/>
    <col min="11780" max="11780" width="10.42578125" style="1862" customWidth="1"/>
    <col min="11781" max="11781" width="7.85546875" style="1862" customWidth="1"/>
    <col min="11782" max="11782" width="8.5703125" style="1862" customWidth="1"/>
    <col min="11783" max="12031" width="9.140625" style="1862"/>
    <col min="12032" max="12032" width="34.5703125" style="1862" customWidth="1"/>
    <col min="12033" max="12033" width="9.140625" style="1862" customWidth="1"/>
    <col min="12034" max="12034" width="9.42578125" style="1862" customWidth="1"/>
    <col min="12035" max="12035" width="13.85546875" style="1862" customWidth="1"/>
    <col min="12036" max="12036" width="10.42578125" style="1862" customWidth="1"/>
    <col min="12037" max="12037" width="7.85546875" style="1862" customWidth="1"/>
    <col min="12038" max="12038" width="8.5703125" style="1862" customWidth="1"/>
    <col min="12039" max="12287" width="9.140625" style="1862"/>
    <col min="12288" max="12288" width="34.5703125" style="1862" customWidth="1"/>
    <col min="12289" max="12289" width="9.140625" style="1862" customWidth="1"/>
    <col min="12290" max="12290" width="9.42578125" style="1862" customWidth="1"/>
    <col min="12291" max="12291" width="13.85546875" style="1862" customWidth="1"/>
    <col min="12292" max="12292" width="10.42578125" style="1862" customWidth="1"/>
    <col min="12293" max="12293" width="7.85546875" style="1862" customWidth="1"/>
    <col min="12294" max="12294" width="8.5703125" style="1862" customWidth="1"/>
    <col min="12295" max="12543" width="9.140625" style="1862"/>
    <col min="12544" max="12544" width="34.5703125" style="1862" customWidth="1"/>
    <col min="12545" max="12545" width="9.140625" style="1862" customWidth="1"/>
    <col min="12546" max="12546" width="9.42578125" style="1862" customWidth="1"/>
    <col min="12547" max="12547" width="13.85546875" style="1862" customWidth="1"/>
    <col min="12548" max="12548" width="10.42578125" style="1862" customWidth="1"/>
    <col min="12549" max="12549" width="7.85546875" style="1862" customWidth="1"/>
    <col min="12550" max="12550" width="8.5703125" style="1862" customWidth="1"/>
    <col min="12551" max="12799" width="9.140625" style="1862"/>
    <col min="12800" max="12800" width="34.5703125" style="1862" customWidth="1"/>
    <col min="12801" max="12801" width="9.140625" style="1862" customWidth="1"/>
    <col min="12802" max="12802" width="9.42578125" style="1862" customWidth="1"/>
    <col min="12803" max="12803" width="13.85546875" style="1862" customWidth="1"/>
    <col min="12804" max="12804" width="10.42578125" style="1862" customWidth="1"/>
    <col min="12805" max="12805" width="7.85546875" style="1862" customWidth="1"/>
    <col min="12806" max="12806" width="8.5703125" style="1862" customWidth="1"/>
    <col min="12807" max="13055" width="9.140625" style="1862"/>
    <col min="13056" max="13056" width="34.5703125" style="1862" customWidth="1"/>
    <col min="13057" max="13057" width="9.140625" style="1862" customWidth="1"/>
    <col min="13058" max="13058" width="9.42578125" style="1862" customWidth="1"/>
    <col min="13059" max="13059" width="13.85546875" style="1862" customWidth="1"/>
    <col min="13060" max="13060" width="10.42578125" style="1862" customWidth="1"/>
    <col min="13061" max="13061" width="7.85546875" style="1862" customWidth="1"/>
    <col min="13062" max="13062" width="8.5703125" style="1862" customWidth="1"/>
    <col min="13063" max="13311" width="9.140625" style="1862"/>
    <col min="13312" max="13312" width="34.5703125" style="1862" customWidth="1"/>
    <col min="13313" max="13313" width="9.140625" style="1862" customWidth="1"/>
    <col min="13314" max="13314" width="9.42578125" style="1862" customWidth="1"/>
    <col min="13315" max="13315" width="13.85546875" style="1862" customWidth="1"/>
    <col min="13316" max="13316" width="10.42578125" style="1862" customWidth="1"/>
    <col min="13317" max="13317" width="7.85546875" style="1862" customWidth="1"/>
    <col min="13318" max="13318" width="8.5703125" style="1862" customWidth="1"/>
    <col min="13319" max="13567" width="9.140625" style="1862"/>
    <col min="13568" max="13568" width="34.5703125" style="1862" customWidth="1"/>
    <col min="13569" max="13569" width="9.140625" style="1862" customWidth="1"/>
    <col min="13570" max="13570" width="9.42578125" style="1862" customWidth="1"/>
    <col min="13571" max="13571" width="13.85546875" style="1862" customWidth="1"/>
    <col min="13572" max="13572" width="10.42578125" style="1862" customWidth="1"/>
    <col min="13573" max="13573" width="7.85546875" style="1862" customWidth="1"/>
    <col min="13574" max="13574" width="8.5703125" style="1862" customWidth="1"/>
    <col min="13575" max="13823" width="9.140625" style="1862"/>
    <col min="13824" max="13824" width="34.5703125" style="1862" customWidth="1"/>
    <col min="13825" max="13825" width="9.140625" style="1862" customWidth="1"/>
    <col min="13826" max="13826" width="9.42578125" style="1862" customWidth="1"/>
    <col min="13827" max="13827" width="13.85546875" style="1862" customWidth="1"/>
    <col min="13828" max="13828" width="10.42578125" style="1862" customWidth="1"/>
    <col min="13829" max="13829" width="7.85546875" style="1862" customWidth="1"/>
    <col min="13830" max="13830" width="8.5703125" style="1862" customWidth="1"/>
    <col min="13831" max="14079" width="9.140625" style="1862"/>
    <col min="14080" max="14080" width="34.5703125" style="1862" customWidth="1"/>
    <col min="14081" max="14081" width="9.140625" style="1862" customWidth="1"/>
    <col min="14082" max="14082" width="9.42578125" style="1862" customWidth="1"/>
    <col min="14083" max="14083" width="13.85546875" style="1862" customWidth="1"/>
    <col min="14084" max="14084" width="10.42578125" style="1862" customWidth="1"/>
    <col min="14085" max="14085" width="7.85546875" style="1862" customWidth="1"/>
    <col min="14086" max="14086" width="8.5703125" style="1862" customWidth="1"/>
    <col min="14087" max="14335" width="9.140625" style="1862"/>
    <col min="14336" max="14336" width="34.5703125" style="1862" customWidth="1"/>
    <col min="14337" max="14337" width="9.140625" style="1862" customWidth="1"/>
    <col min="14338" max="14338" width="9.42578125" style="1862" customWidth="1"/>
    <col min="14339" max="14339" width="13.85546875" style="1862" customWidth="1"/>
    <col min="14340" max="14340" width="10.42578125" style="1862" customWidth="1"/>
    <col min="14341" max="14341" width="7.85546875" style="1862" customWidth="1"/>
    <col min="14342" max="14342" width="8.5703125" style="1862" customWidth="1"/>
    <col min="14343" max="14591" width="9.140625" style="1862"/>
    <col min="14592" max="14592" width="34.5703125" style="1862" customWidth="1"/>
    <col min="14593" max="14593" width="9.140625" style="1862" customWidth="1"/>
    <col min="14594" max="14594" width="9.42578125" style="1862" customWidth="1"/>
    <col min="14595" max="14595" width="13.85546875" style="1862" customWidth="1"/>
    <col min="14596" max="14596" width="10.42578125" style="1862" customWidth="1"/>
    <col min="14597" max="14597" width="7.85546875" style="1862" customWidth="1"/>
    <col min="14598" max="14598" width="8.5703125" style="1862" customWidth="1"/>
    <col min="14599" max="14847" width="9.140625" style="1862"/>
    <col min="14848" max="14848" width="34.5703125" style="1862" customWidth="1"/>
    <col min="14849" max="14849" width="9.140625" style="1862" customWidth="1"/>
    <col min="14850" max="14850" width="9.42578125" style="1862" customWidth="1"/>
    <col min="14851" max="14851" width="13.85546875" style="1862" customWidth="1"/>
    <col min="14852" max="14852" width="10.42578125" style="1862" customWidth="1"/>
    <col min="14853" max="14853" width="7.85546875" style="1862" customWidth="1"/>
    <col min="14854" max="14854" width="8.5703125" style="1862" customWidth="1"/>
    <col min="14855" max="15103" width="9.140625" style="1862"/>
    <col min="15104" max="15104" width="34.5703125" style="1862" customWidth="1"/>
    <col min="15105" max="15105" width="9.140625" style="1862" customWidth="1"/>
    <col min="15106" max="15106" width="9.42578125" style="1862" customWidth="1"/>
    <col min="15107" max="15107" width="13.85546875" style="1862" customWidth="1"/>
    <col min="15108" max="15108" width="10.42578125" style="1862" customWidth="1"/>
    <col min="15109" max="15109" width="7.85546875" style="1862" customWidth="1"/>
    <col min="15110" max="15110" width="8.5703125" style="1862" customWidth="1"/>
    <col min="15111" max="15359" width="9.140625" style="1862"/>
    <col min="15360" max="15360" width="34.5703125" style="1862" customWidth="1"/>
    <col min="15361" max="15361" width="9.140625" style="1862" customWidth="1"/>
    <col min="15362" max="15362" width="9.42578125" style="1862" customWidth="1"/>
    <col min="15363" max="15363" width="13.85546875" style="1862" customWidth="1"/>
    <col min="15364" max="15364" width="10.42578125" style="1862" customWidth="1"/>
    <col min="15365" max="15365" width="7.85546875" style="1862" customWidth="1"/>
    <col min="15366" max="15366" width="8.5703125" style="1862" customWidth="1"/>
    <col min="15367" max="15615" width="9.140625" style="1862"/>
    <col min="15616" max="15616" width="34.5703125" style="1862" customWidth="1"/>
    <col min="15617" max="15617" width="9.140625" style="1862" customWidth="1"/>
    <col min="15618" max="15618" width="9.42578125" style="1862" customWidth="1"/>
    <col min="15619" max="15619" width="13.85546875" style="1862" customWidth="1"/>
    <col min="15620" max="15620" width="10.42578125" style="1862" customWidth="1"/>
    <col min="15621" max="15621" width="7.85546875" style="1862" customWidth="1"/>
    <col min="15622" max="15622" width="8.5703125" style="1862" customWidth="1"/>
    <col min="15623" max="15871" width="9.140625" style="1862"/>
    <col min="15872" max="15872" width="34.5703125" style="1862" customWidth="1"/>
    <col min="15873" max="15873" width="9.140625" style="1862" customWidth="1"/>
    <col min="15874" max="15874" width="9.42578125" style="1862" customWidth="1"/>
    <col min="15875" max="15875" width="13.85546875" style="1862" customWidth="1"/>
    <col min="15876" max="15876" width="10.42578125" style="1862" customWidth="1"/>
    <col min="15877" max="15877" width="7.85546875" style="1862" customWidth="1"/>
    <col min="15878" max="15878" width="8.5703125" style="1862" customWidth="1"/>
    <col min="15879" max="16127" width="9.140625" style="1862"/>
    <col min="16128" max="16128" width="34.5703125" style="1862" customWidth="1"/>
    <col min="16129" max="16129" width="9.140625" style="1862" customWidth="1"/>
    <col min="16130" max="16130" width="9.42578125" style="1862" customWidth="1"/>
    <col min="16131" max="16131" width="13.85546875" style="1862" customWidth="1"/>
    <col min="16132" max="16132" width="10.42578125" style="1862" customWidth="1"/>
    <col min="16133" max="16133" width="7.85546875" style="1862" customWidth="1"/>
    <col min="16134" max="16134" width="8.5703125" style="1862" customWidth="1"/>
    <col min="16135" max="16384" width="9.140625" style="1862"/>
  </cols>
  <sheetData>
    <row r="1" spans="1:10" ht="15" customHeight="1" x14ac:dyDescent="0.2">
      <c r="A1" s="2027" t="s">
        <v>1926</v>
      </c>
    </row>
    <row r="2" spans="1:10" ht="15" customHeight="1" x14ac:dyDescent="0.2">
      <c r="A2" s="2369" t="s">
        <v>1864</v>
      </c>
      <c r="B2" s="2369"/>
      <c r="C2" s="2369"/>
      <c r="D2" s="2369"/>
    </row>
    <row r="3" spans="1:10" ht="19.5" customHeight="1" x14ac:dyDescent="0.15">
      <c r="A3" s="2370" t="s">
        <v>1865</v>
      </c>
      <c r="B3" s="2370"/>
      <c r="C3" s="2370"/>
      <c r="D3" s="2370"/>
      <c r="E3" s="2378"/>
      <c r="F3" s="2378"/>
    </row>
    <row r="4" spans="1:10" s="1" customFormat="1" ht="12.95" customHeight="1" x14ac:dyDescent="0.25">
      <c r="A4" s="1659">
        <v>2020</v>
      </c>
      <c r="B4" s="1957"/>
      <c r="C4" s="1946"/>
      <c r="D4" s="1946"/>
      <c r="F4" s="1945" t="s">
        <v>1789</v>
      </c>
    </row>
    <row r="5" spans="1:10" s="1" customFormat="1" ht="11.1" customHeight="1" x14ac:dyDescent="0.25">
      <c r="A5" s="2016" t="s">
        <v>1775</v>
      </c>
      <c r="B5" s="2319" t="s">
        <v>0</v>
      </c>
      <c r="C5" s="2319" t="s">
        <v>1828</v>
      </c>
      <c r="D5" s="2320"/>
      <c r="E5" s="2320"/>
      <c r="F5" s="2319" t="s">
        <v>1827</v>
      </c>
    </row>
    <row r="6" spans="1:10" s="1" customFormat="1" ht="11.1" customHeight="1" x14ac:dyDescent="0.25">
      <c r="A6" s="2018"/>
      <c r="B6" s="2320"/>
      <c r="C6" s="2320"/>
      <c r="D6" s="2320"/>
      <c r="E6" s="2320"/>
      <c r="F6" s="2377"/>
    </row>
    <row r="7" spans="1:10" s="1" customFormat="1" ht="11.1" customHeight="1" x14ac:dyDescent="0.25">
      <c r="A7" s="2018"/>
      <c r="B7" s="2320"/>
      <c r="C7" s="2319" t="s">
        <v>0</v>
      </c>
      <c r="D7" s="2319" t="s">
        <v>1802</v>
      </c>
      <c r="E7" s="2319" t="s">
        <v>1826</v>
      </c>
      <c r="F7" s="2377"/>
    </row>
    <row r="8" spans="1:10" s="1" customFormat="1" ht="17.25" customHeight="1" x14ac:dyDescent="0.25">
      <c r="A8" s="2005" t="s">
        <v>752</v>
      </c>
      <c r="B8" s="2320"/>
      <c r="C8" s="2320"/>
      <c r="D8" s="2319"/>
      <c r="E8" s="2319"/>
      <c r="F8" s="2377"/>
    </row>
    <row r="9" spans="1:10" s="1784" customFormat="1" ht="35.1" customHeight="1" x14ac:dyDescent="0.25">
      <c r="A9" s="890" t="s">
        <v>634</v>
      </c>
      <c r="B9" s="1949">
        <f>SUM(B10:B16)</f>
        <v>10815.656000000001</v>
      </c>
      <c r="C9" s="1949">
        <f>SUM(C10:C16)</f>
        <v>7622.2520000000004</v>
      </c>
      <c r="D9" s="1949">
        <f>SUM(D10:D16)</f>
        <v>1746.6990000000001</v>
      </c>
      <c r="E9" s="1949">
        <f>SUM(E10:E16)</f>
        <v>5875.5529999999999</v>
      </c>
      <c r="F9" s="1949">
        <f>SUM(F10:F16)</f>
        <v>3193.4040000000005</v>
      </c>
      <c r="G9" s="1948"/>
      <c r="H9" s="1948"/>
      <c r="I9" s="1962"/>
    </row>
    <row r="10" spans="1:10" s="8" customFormat="1" ht="16.5" customHeight="1" x14ac:dyDescent="0.25">
      <c r="A10" s="895" t="s">
        <v>1862</v>
      </c>
      <c r="B10" s="1949">
        <f t="shared" ref="B10:B16" si="0">+C10+F10</f>
        <v>2535.6750000000002</v>
      </c>
      <c r="C10" s="1949">
        <f t="shared" ref="C10:C16" si="1">D10+E10</f>
        <v>2519.09</v>
      </c>
      <c r="D10" s="1950">
        <v>206.51300000000001</v>
      </c>
      <c r="E10" s="1950">
        <v>2312.5770000000002</v>
      </c>
      <c r="F10" s="1949">
        <v>16.585000000000001</v>
      </c>
      <c r="G10" s="1948"/>
      <c r="H10" s="1948"/>
      <c r="I10" s="1948"/>
      <c r="J10" s="1948"/>
    </row>
    <row r="11" spans="1:10" s="8" customFormat="1" ht="15" customHeight="1" x14ac:dyDescent="0.25">
      <c r="A11" s="888" t="s">
        <v>1861</v>
      </c>
      <c r="B11" s="1949">
        <f t="shared" si="0"/>
        <v>262.90899999999999</v>
      </c>
      <c r="C11" s="1949">
        <f t="shared" si="1"/>
        <v>262.01099999999997</v>
      </c>
      <c r="D11" s="1950">
        <v>53.421999999999997</v>
      </c>
      <c r="E11" s="1950">
        <v>208.589</v>
      </c>
      <c r="F11" s="1949">
        <v>0.89800000000000002</v>
      </c>
      <c r="G11" s="1948"/>
      <c r="H11" s="1948"/>
      <c r="I11" s="1948"/>
      <c r="J11" s="1948"/>
    </row>
    <row r="12" spans="1:10" s="8" customFormat="1" ht="15" customHeight="1" x14ac:dyDescent="0.25">
      <c r="A12" s="888" t="s">
        <v>1860</v>
      </c>
      <c r="B12" s="1949">
        <f t="shared" si="0"/>
        <v>531.14699999999993</v>
      </c>
      <c r="C12" s="1949">
        <f t="shared" si="1"/>
        <v>523.19399999999996</v>
      </c>
      <c r="D12" s="1950">
        <v>143.10300000000001</v>
      </c>
      <c r="E12" s="1950">
        <v>380.09100000000001</v>
      </c>
      <c r="F12" s="1949">
        <v>7.9530000000000003</v>
      </c>
      <c r="G12" s="1948"/>
      <c r="H12" s="1948"/>
      <c r="I12" s="1948"/>
      <c r="J12" s="1948"/>
    </row>
    <row r="13" spans="1:10" s="8" customFormat="1" ht="15" customHeight="1" x14ac:dyDescent="0.25">
      <c r="A13" s="888" t="s">
        <v>1859</v>
      </c>
      <c r="B13" s="1949">
        <f t="shared" si="0"/>
        <v>1613.0909999999999</v>
      </c>
      <c r="C13" s="1949">
        <f t="shared" si="1"/>
        <v>1611.3409999999999</v>
      </c>
      <c r="D13" s="1950">
        <v>465.69200000000001</v>
      </c>
      <c r="E13" s="1950">
        <v>1145.6489999999999</v>
      </c>
      <c r="F13" s="1949">
        <v>1.75</v>
      </c>
      <c r="G13" s="1948"/>
      <c r="H13" s="1948"/>
      <c r="I13" s="1948"/>
      <c r="J13" s="1948"/>
    </row>
    <row r="14" spans="1:10" s="8" customFormat="1" ht="15" customHeight="1" x14ac:dyDescent="0.25">
      <c r="A14" s="888" t="s">
        <v>1858</v>
      </c>
      <c r="B14" s="1949">
        <f t="shared" si="0"/>
        <v>621.66200000000003</v>
      </c>
      <c r="C14" s="1949">
        <f t="shared" si="1"/>
        <v>618.06799999999998</v>
      </c>
      <c r="D14" s="1950">
        <v>50.353000000000002</v>
      </c>
      <c r="E14" s="1950">
        <v>567.71500000000003</v>
      </c>
      <c r="F14" s="1949">
        <v>3.5939999999999999</v>
      </c>
      <c r="G14" s="1948"/>
      <c r="H14" s="1948"/>
      <c r="I14" s="1948"/>
      <c r="J14" s="1948"/>
    </row>
    <row r="15" spans="1:10" s="8" customFormat="1" ht="15" customHeight="1" x14ac:dyDescent="0.25">
      <c r="A15" s="888" t="s">
        <v>1857</v>
      </c>
      <c r="B15" s="1949">
        <f t="shared" si="0"/>
        <v>4267.7330000000002</v>
      </c>
      <c r="C15" s="1949">
        <f t="shared" si="1"/>
        <v>1113.395</v>
      </c>
      <c r="D15" s="1950">
        <v>571.654</v>
      </c>
      <c r="E15" s="1950">
        <v>541.74099999999999</v>
      </c>
      <c r="F15" s="1949">
        <v>3154.3380000000002</v>
      </c>
      <c r="G15" s="1948"/>
      <c r="H15" s="1948"/>
      <c r="I15" s="1948"/>
      <c r="J15" s="1948"/>
    </row>
    <row r="16" spans="1:10" s="8" customFormat="1" ht="15" customHeight="1" x14ac:dyDescent="0.25">
      <c r="A16" s="888" t="s">
        <v>1831</v>
      </c>
      <c r="B16" s="1949">
        <f t="shared" si="0"/>
        <v>983.43899999999996</v>
      </c>
      <c r="C16" s="1949">
        <f t="shared" si="1"/>
        <v>975.15300000000002</v>
      </c>
      <c r="D16" s="1950">
        <v>255.96199999999999</v>
      </c>
      <c r="E16" s="1950">
        <v>719.19100000000003</v>
      </c>
      <c r="F16" s="1949">
        <v>8.2859999999999996</v>
      </c>
      <c r="G16" s="1948"/>
      <c r="H16" s="1948"/>
      <c r="I16" s="1948"/>
      <c r="J16" s="1948"/>
    </row>
    <row r="17" spans="1:9" s="1784" customFormat="1" ht="35.1" customHeight="1" x14ac:dyDescent="0.25">
      <c r="A17" s="1651" t="s">
        <v>633</v>
      </c>
      <c r="B17" s="1949">
        <f>SUM(B18:B24)</f>
        <v>4581.8999999999996</v>
      </c>
      <c r="C17" s="1949">
        <f>SUM(C18:C24)</f>
        <v>4200.3639999999996</v>
      </c>
      <c r="D17" s="1949">
        <v>792.60199999999998</v>
      </c>
      <c r="E17" s="1949">
        <f>SUM(E18:E24)</f>
        <v>3407.7619999999997</v>
      </c>
      <c r="F17" s="1949">
        <f>SUM(F18:F24)</f>
        <v>381.536</v>
      </c>
      <c r="G17" s="1948"/>
      <c r="H17" s="1948"/>
      <c r="I17" s="1962"/>
    </row>
    <row r="18" spans="1:9" s="8" customFormat="1" ht="16.5" customHeight="1" x14ac:dyDescent="0.25">
      <c r="A18" s="895" t="s">
        <v>1862</v>
      </c>
      <c r="B18" s="1949">
        <f>+C18+F18</f>
        <v>1769.9899999999998</v>
      </c>
      <c r="C18" s="1949">
        <f>D18+E18</f>
        <v>1769.9899999999998</v>
      </c>
      <c r="D18" s="1950">
        <v>149.88</v>
      </c>
      <c r="E18" s="1950">
        <v>1620.11</v>
      </c>
      <c r="F18" s="1949">
        <v>0</v>
      </c>
      <c r="G18" s="1948"/>
      <c r="H18" s="1948"/>
      <c r="I18" s="1962"/>
    </row>
    <row r="19" spans="1:9" s="8" customFormat="1" ht="15" customHeight="1" x14ac:dyDescent="0.25">
      <c r="A19" s="888" t="s">
        <v>1861</v>
      </c>
      <c r="B19" s="1949">
        <v>45.048999999999999</v>
      </c>
      <c r="C19" s="1949">
        <v>45.048999999999999</v>
      </c>
      <c r="D19" s="1993" t="s">
        <v>592</v>
      </c>
      <c r="E19" s="1950">
        <v>44.933999999999997</v>
      </c>
      <c r="F19" s="1949">
        <v>0</v>
      </c>
      <c r="G19" s="1948"/>
      <c r="H19" s="1948"/>
      <c r="I19" s="1962"/>
    </row>
    <row r="20" spans="1:9" s="8" customFormat="1" ht="15" customHeight="1" x14ac:dyDescent="0.25">
      <c r="A20" s="888" t="s">
        <v>1860</v>
      </c>
      <c r="B20" s="1949">
        <f>+C20+F20</f>
        <v>190.88299999999998</v>
      </c>
      <c r="C20" s="1949">
        <f>D20+E20</f>
        <v>190.88299999999998</v>
      </c>
      <c r="D20" s="1950">
        <v>1.0049999999999999</v>
      </c>
      <c r="E20" s="1950">
        <v>189.87799999999999</v>
      </c>
      <c r="F20" s="1949">
        <v>0</v>
      </c>
      <c r="G20" s="1948"/>
      <c r="H20" s="1948"/>
      <c r="I20" s="1962"/>
    </row>
    <row r="21" spans="1:9" s="8" customFormat="1" ht="15" customHeight="1" x14ac:dyDescent="0.25">
      <c r="A21" s="888" t="s">
        <v>1859</v>
      </c>
      <c r="B21" s="1949">
        <f>+C21+F21</f>
        <v>147.57900000000001</v>
      </c>
      <c r="C21" s="1949">
        <f>D21+E21</f>
        <v>147.57900000000001</v>
      </c>
      <c r="D21" s="1950">
        <v>0</v>
      </c>
      <c r="E21" s="1950">
        <v>147.57900000000001</v>
      </c>
      <c r="F21" s="1949">
        <v>0</v>
      </c>
      <c r="G21" s="1948"/>
      <c r="H21" s="1948"/>
      <c r="I21" s="1962"/>
    </row>
    <row r="22" spans="1:9" s="8" customFormat="1" ht="15" customHeight="1" x14ac:dyDescent="0.25">
      <c r="A22" s="888" t="s">
        <v>1858</v>
      </c>
      <c r="B22" s="1949">
        <f>+C22+F22</f>
        <v>418.72899999999998</v>
      </c>
      <c r="C22" s="1949">
        <f>D22+E22</f>
        <v>418.72899999999998</v>
      </c>
      <c r="D22" s="1950">
        <v>118.57899999999999</v>
      </c>
      <c r="E22" s="1950">
        <v>300.14999999999998</v>
      </c>
      <c r="F22" s="1949">
        <v>0</v>
      </c>
      <c r="G22" s="1948"/>
      <c r="H22" s="1948"/>
      <c r="I22" s="1962"/>
    </row>
    <row r="23" spans="1:9" s="8" customFormat="1" ht="15" customHeight="1" x14ac:dyDescent="0.25">
      <c r="A23" s="888" t="s">
        <v>1857</v>
      </c>
      <c r="B23" s="1949">
        <f>+C23+F23</f>
        <v>1518.3130000000001</v>
      </c>
      <c r="C23" s="1949">
        <f>D23+E23</f>
        <v>1136.777</v>
      </c>
      <c r="D23" s="1950">
        <v>422.92399999999998</v>
      </c>
      <c r="E23" s="1950">
        <v>713.85299999999995</v>
      </c>
      <c r="F23" s="1949">
        <v>381.536</v>
      </c>
      <c r="G23" s="1948"/>
      <c r="H23" s="1948"/>
      <c r="I23" s="1962"/>
    </row>
    <row r="24" spans="1:9" s="8" customFormat="1" ht="15" customHeight="1" x14ac:dyDescent="0.25">
      <c r="A24" s="888" t="s">
        <v>1831</v>
      </c>
      <c r="B24" s="1949">
        <f>+C24+F24</f>
        <v>491.35699999999997</v>
      </c>
      <c r="C24" s="1949">
        <f>D24+E24</f>
        <v>491.35699999999997</v>
      </c>
      <c r="D24" s="1950">
        <v>100.099</v>
      </c>
      <c r="E24" s="1950">
        <v>391.25799999999998</v>
      </c>
      <c r="F24" s="1949">
        <v>0</v>
      </c>
      <c r="G24" s="1948"/>
      <c r="H24" s="1948"/>
      <c r="I24" s="1962"/>
    </row>
    <row r="25" spans="1:9" s="1784" customFormat="1" ht="35.1" customHeight="1" x14ac:dyDescent="0.25">
      <c r="A25" s="1651" t="s">
        <v>1840</v>
      </c>
      <c r="B25" s="1949">
        <f>SUM(B26:B32)</f>
        <v>1821.837</v>
      </c>
      <c r="C25" s="1949">
        <f>SUM(C26:C32)</f>
        <v>1691.2339999999999</v>
      </c>
      <c r="D25" s="1949">
        <f>SUM(D26:D32)</f>
        <v>443.142</v>
      </c>
      <c r="E25" s="1949">
        <f>SUM(E26:E32)</f>
        <v>1248.0920000000001</v>
      </c>
      <c r="F25" s="1949">
        <f>SUM(F26:F32)</f>
        <v>130.60300000000001</v>
      </c>
      <c r="G25" s="1948"/>
      <c r="H25" s="1948"/>
      <c r="I25" s="1962"/>
    </row>
    <row r="26" spans="1:9" s="1" customFormat="1" ht="16.5" customHeight="1" x14ac:dyDescent="0.25">
      <c r="A26" s="895" t="s">
        <v>1862</v>
      </c>
      <c r="B26" s="1949">
        <f t="shared" ref="B26:B32" si="2">+C26+F26</f>
        <v>538.59300000000007</v>
      </c>
      <c r="C26" s="1949">
        <f t="shared" ref="C26:C32" si="3">D26+E26</f>
        <v>485.11700000000002</v>
      </c>
      <c r="D26" s="1950">
        <v>53.244999999999997</v>
      </c>
      <c r="E26" s="1950">
        <v>431.87200000000001</v>
      </c>
      <c r="F26" s="1949">
        <v>53.475999999999999</v>
      </c>
      <c r="G26" s="1948"/>
      <c r="H26" s="1948"/>
      <c r="I26" s="1962"/>
    </row>
    <row r="27" spans="1:9" s="1" customFormat="1" ht="15" customHeight="1" x14ac:dyDescent="0.25">
      <c r="A27" s="888" t="s">
        <v>1861</v>
      </c>
      <c r="B27" s="1949">
        <f t="shared" si="2"/>
        <v>112.602</v>
      </c>
      <c r="C27" s="1949">
        <f t="shared" si="3"/>
        <v>102.58800000000001</v>
      </c>
      <c r="D27" s="1950">
        <v>5.3250000000000002</v>
      </c>
      <c r="E27" s="1950">
        <v>97.263000000000005</v>
      </c>
      <c r="F27" s="1949">
        <v>10.013999999999999</v>
      </c>
      <c r="G27" s="1948"/>
      <c r="H27" s="1948"/>
      <c r="I27" s="1962"/>
    </row>
    <row r="28" spans="1:9" s="1" customFormat="1" ht="15" customHeight="1" x14ac:dyDescent="0.25">
      <c r="A28" s="888" t="s">
        <v>1860</v>
      </c>
      <c r="B28" s="1949">
        <f t="shared" si="2"/>
        <v>181.48099999999999</v>
      </c>
      <c r="C28" s="1949">
        <f t="shared" si="3"/>
        <v>181.48099999999999</v>
      </c>
      <c r="D28" s="1950">
        <v>127.762</v>
      </c>
      <c r="E28" s="1950">
        <v>53.719000000000001</v>
      </c>
      <c r="F28" s="1949">
        <v>0</v>
      </c>
      <c r="G28" s="1948"/>
      <c r="H28" s="1948"/>
      <c r="I28" s="1962"/>
    </row>
    <row r="29" spans="1:9" s="1" customFormat="1" ht="15" customHeight="1" x14ac:dyDescent="0.25">
      <c r="A29" s="888" t="s">
        <v>1859</v>
      </c>
      <c r="B29" s="1949">
        <f t="shared" si="2"/>
        <v>166.35299999999998</v>
      </c>
      <c r="C29" s="1949">
        <f t="shared" si="3"/>
        <v>166.35299999999998</v>
      </c>
      <c r="D29" s="1950">
        <v>23.094000000000001</v>
      </c>
      <c r="E29" s="1950">
        <v>143.25899999999999</v>
      </c>
      <c r="F29" s="1949">
        <v>0</v>
      </c>
      <c r="G29" s="1948"/>
      <c r="H29" s="1948"/>
      <c r="I29" s="1962"/>
    </row>
    <row r="30" spans="1:9" s="1" customFormat="1" ht="15" customHeight="1" x14ac:dyDescent="0.25">
      <c r="A30" s="888" t="s">
        <v>1858</v>
      </c>
      <c r="B30" s="1949">
        <f t="shared" si="2"/>
        <v>104.57899999999999</v>
      </c>
      <c r="C30" s="1949">
        <f t="shared" si="3"/>
        <v>104.57899999999999</v>
      </c>
      <c r="D30" s="1950">
        <v>0</v>
      </c>
      <c r="E30" s="1950">
        <v>104.57899999999999</v>
      </c>
      <c r="F30" s="1949">
        <v>0</v>
      </c>
      <c r="G30" s="1948"/>
      <c r="H30" s="1948"/>
      <c r="I30" s="1962"/>
    </row>
    <row r="31" spans="1:9" s="1" customFormat="1" ht="15" customHeight="1" x14ac:dyDescent="0.25">
      <c r="A31" s="888" t="s">
        <v>1857</v>
      </c>
      <c r="B31" s="1949">
        <f t="shared" si="2"/>
        <v>369.517</v>
      </c>
      <c r="C31" s="1949">
        <f t="shared" si="3"/>
        <v>302.404</v>
      </c>
      <c r="D31" s="1950">
        <v>225.72800000000001</v>
      </c>
      <c r="E31" s="1950">
        <v>76.676000000000002</v>
      </c>
      <c r="F31" s="1949">
        <v>67.113</v>
      </c>
      <c r="G31" s="1948"/>
      <c r="H31" s="1948"/>
      <c r="I31" s="1962"/>
    </row>
    <row r="32" spans="1:9" s="1" customFormat="1" ht="15" customHeight="1" x14ac:dyDescent="0.25">
      <c r="A32" s="888" t="s">
        <v>1831</v>
      </c>
      <c r="B32" s="1949">
        <f t="shared" si="2"/>
        <v>348.71199999999999</v>
      </c>
      <c r="C32" s="1949">
        <f t="shared" si="3"/>
        <v>348.71199999999999</v>
      </c>
      <c r="D32" s="1950">
        <v>7.9880000000000004</v>
      </c>
      <c r="E32" s="1950">
        <v>340.72399999999999</v>
      </c>
      <c r="F32" s="1949">
        <v>0</v>
      </c>
      <c r="G32" s="1948"/>
      <c r="H32" s="1948"/>
      <c r="I32" s="1962"/>
    </row>
    <row r="33" spans="1:9" s="1784" customFormat="1" ht="35.1" customHeight="1" x14ac:dyDescent="0.25">
      <c r="A33" s="1651" t="s">
        <v>1839</v>
      </c>
      <c r="B33" s="1949">
        <f>SUM(B34:B40)</f>
        <v>2475.5590000000002</v>
      </c>
      <c r="C33" s="1949">
        <f>SUM(C34:C40)</f>
        <v>2318.6090000000004</v>
      </c>
      <c r="D33" s="1949">
        <f>SUM(D34:D40)</f>
        <v>655.48800000000006</v>
      </c>
      <c r="E33" s="1949">
        <f>SUM(E34:E40)</f>
        <v>1663.1209999999999</v>
      </c>
      <c r="F33" s="1949">
        <f>SUM(F34:F40)</f>
        <v>156.94999999999999</v>
      </c>
      <c r="G33" s="1948"/>
      <c r="H33" s="1948"/>
      <c r="I33" s="1962"/>
    </row>
    <row r="34" spans="1:9" s="1" customFormat="1" ht="16.5" customHeight="1" x14ac:dyDescent="0.25">
      <c r="A34" s="895" t="s">
        <v>1862</v>
      </c>
      <c r="B34" s="1949">
        <f t="shared" ref="B34:B40" si="4">+C34+F34</f>
        <v>289.16899999999998</v>
      </c>
      <c r="C34" s="1949">
        <f t="shared" ref="C34:C40" si="5">D34+E34</f>
        <v>289.16899999999998</v>
      </c>
      <c r="D34" s="1950">
        <v>0</v>
      </c>
      <c r="E34" s="1950">
        <v>289.16899999999998</v>
      </c>
      <c r="F34" s="1949">
        <v>0</v>
      </c>
      <c r="G34" s="1948"/>
      <c r="H34" s="1948"/>
      <c r="I34" s="1962"/>
    </row>
    <row r="35" spans="1:9" s="1" customFormat="1" ht="15" customHeight="1" x14ac:dyDescent="0.25">
      <c r="A35" s="888" t="s">
        <v>1861</v>
      </c>
      <c r="B35" s="1949">
        <f t="shared" si="4"/>
        <v>45.576999999999998</v>
      </c>
      <c r="C35" s="1949">
        <f t="shared" si="5"/>
        <v>45.576999999999998</v>
      </c>
      <c r="D35" s="1950">
        <v>0</v>
      </c>
      <c r="E35" s="1950">
        <v>45.576999999999998</v>
      </c>
      <c r="F35" s="1949">
        <v>0</v>
      </c>
      <c r="G35" s="1948"/>
      <c r="H35" s="1948"/>
      <c r="I35" s="1962"/>
    </row>
    <row r="36" spans="1:9" s="1" customFormat="1" ht="15" customHeight="1" x14ac:dyDescent="0.25">
      <c r="A36" s="888" t="s">
        <v>1860</v>
      </c>
      <c r="B36" s="1949">
        <f t="shared" si="4"/>
        <v>1717.626</v>
      </c>
      <c r="C36" s="1949">
        <f t="shared" si="5"/>
        <v>1560.6759999999999</v>
      </c>
      <c r="D36" s="1950">
        <v>520.94100000000003</v>
      </c>
      <c r="E36" s="1950">
        <v>1039.7349999999999</v>
      </c>
      <c r="F36" s="1949">
        <v>156.94999999999999</v>
      </c>
      <c r="G36" s="1948"/>
      <c r="H36" s="1948"/>
      <c r="I36" s="1962"/>
    </row>
    <row r="37" spans="1:9" s="1" customFormat="1" ht="15" customHeight="1" x14ac:dyDescent="0.25">
      <c r="A37" s="888" t="s">
        <v>1859</v>
      </c>
      <c r="B37" s="1949">
        <f t="shared" si="4"/>
        <v>299.89499999999998</v>
      </c>
      <c r="C37" s="1949">
        <f t="shared" si="5"/>
        <v>299.89499999999998</v>
      </c>
      <c r="D37" s="1950">
        <v>134.547</v>
      </c>
      <c r="E37" s="1950">
        <v>165.34800000000001</v>
      </c>
      <c r="F37" s="1959">
        <v>0</v>
      </c>
      <c r="G37" s="1948"/>
      <c r="H37" s="1948"/>
      <c r="I37" s="1962"/>
    </row>
    <row r="38" spans="1:9" s="1" customFormat="1" ht="15" customHeight="1" x14ac:dyDescent="0.25">
      <c r="A38" s="888" t="s">
        <v>1858</v>
      </c>
      <c r="B38" s="1949">
        <f t="shared" si="4"/>
        <v>3.7080000000000002</v>
      </c>
      <c r="C38" s="1949">
        <f t="shared" si="5"/>
        <v>3.7080000000000002</v>
      </c>
      <c r="D38" s="1950">
        <v>0</v>
      </c>
      <c r="E38" s="1950">
        <v>3.7080000000000002</v>
      </c>
      <c r="F38" s="1949">
        <v>0</v>
      </c>
      <c r="G38" s="1948"/>
      <c r="H38" s="1948"/>
      <c r="I38" s="1962"/>
    </row>
    <row r="39" spans="1:9" s="1" customFormat="1" ht="15" customHeight="1" x14ac:dyDescent="0.25">
      <c r="A39" s="888" t="s">
        <v>1857</v>
      </c>
      <c r="B39" s="1949">
        <f t="shared" si="4"/>
        <v>33.603000000000002</v>
      </c>
      <c r="C39" s="1949">
        <f t="shared" si="5"/>
        <v>33.603000000000002</v>
      </c>
      <c r="D39" s="1950">
        <v>0</v>
      </c>
      <c r="E39" s="1959">
        <v>33.603000000000002</v>
      </c>
      <c r="F39" s="1990">
        <v>0</v>
      </c>
      <c r="G39" s="1948"/>
      <c r="H39" s="1948"/>
      <c r="I39" s="1962"/>
    </row>
    <row r="40" spans="1:9" s="1" customFormat="1" ht="15" customHeight="1" x14ac:dyDescent="0.25">
      <c r="A40" s="888" t="s">
        <v>1831</v>
      </c>
      <c r="B40" s="1949">
        <f t="shared" si="4"/>
        <v>85.980999999999995</v>
      </c>
      <c r="C40" s="1949">
        <f t="shared" si="5"/>
        <v>85.980999999999995</v>
      </c>
      <c r="D40" s="1950">
        <v>0</v>
      </c>
      <c r="E40" s="1950">
        <v>85.980999999999995</v>
      </c>
      <c r="F40" s="1949">
        <v>0</v>
      </c>
      <c r="G40" s="1948"/>
      <c r="H40" s="1948"/>
      <c r="I40" s="1962"/>
    </row>
    <row r="41" spans="1:9" s="1" customFormat="1" ht="4.5" customHeight="1" thickBot="1" x14ac:dyDescent="0.3">
      <c r="A41" s="1653"/>
      <c r="B41" s="1653"/>
      <c r="C41" s="1653"/>
      <c r="D41" s="1653"/>
      <c r="E41" s="1653"/>
      <c r="F41" s="1653"/>
    </row>
    <row r="42" spans="1:9" s="1" customFormat="1" ht="15.75" customHeight="1" thickTop="1" x14ac:dyDescent="0.25">
      <c r="A42" s="1648" t="s">
        <v>1800</v>
      </c>
      <c r="B42" s="1648"/>
      <c r="C42" s="1648"/>
      <c r="D42" s="1648"/>
      <c r="E42" s="888"/>
    </row>
    <row r="43" spans="1:9" s="1894" customFormat="1" ht="12.75" x14ac:dyDescent="0.25">
      <c r="A43" s="1929" t="s">
        <v>280</v>
      </c>
      <c r="B43" s="1870"/>
      <c r="C43" s="1870"/>
      <c r="D43" s="1870"/>
      <c r="F43" s="1908"/>
    </row>
    <row r="44" spans="1:9" s="1894" customFormat="1" ht="23.25" customHeight="1" x14ac:dyDescent="0.2">
      <c r="A44" s="2382" t="s">
        <v>1810</v>
      </c>
      <c r="B44" s="2382"/>
      <c r="C44" s="2382"/>
      <c r="D44" s="2382"/>
      <c r="E44" s="2382"/>
      <c r="F44" s="2382"/>
    </row>
    <row r="45" spans="1:9" x14ac:dyDescent="0.15">
      <c r="A45" s="1863"/>
      <c r="B45" s="1985"/>
      <c r="C45" s="1863"/>
      <c r="D45" s="1863"/>
    </row>
    <row r="46" spans="1:9" x14ac:dyDescent="0.15">
      <c r="A46" s="1863"/>
      <c r="B46" s="1985"/>
      <c r="C46" s="1863"/>
      <c r="D46" s="1863"/>
    </row>
    <row r="47" spans="1:9" x14ac:dyDescent="0.15">
      <c r="A47" s="1863"/>
      <c r="B47" s="1985"/>
      <c r="C47" s="1863"/>
      <c r="D47" s="1863"/>
    </row>
    <row r="48" spans="1:9" x14ac:dyDescent="0.15">
      <c r="A48" s="1863"/>
      <c r="B48" s="1985"/>
      <c r="C48" s="1863"/>
      <c r="D48" s="1863"/>
    </row>
    <row r="49" spans="1:4" x14ac:dyDescent="0.15">
      <c r="A49" s="1863"/>
      <c r="B49" s="1985"/>
      <c r="C49" s="1863"/>
      <c r="D49" s="1863"/>
    </row>
    <row r="50" spans="1:4" x14ac:dyDescent="0.15">
      <c r="A50" s="1863"/>
      <c r="B50" s="1985"/>
      <c r="C50" s="1863"/>
      <c r="D50" s="1863"/>
    </row>
    <row r="51" spans="1:4" x14ac:dyDescent="0.15">
      <c r="A51" s="1863"/>
      <c r="B51" s="1985"/>
      <c r="C51" s="1863"/>
      <c r="D51" s="1863"/>
    </row>
    <row r="52" spans="1:4" x14ac:dyDescent="0.15">
      <c r="A52" s="1863"/>
      <c r="B52" s="1985"/>
      <c r="C52" s="1863"/>
      <c r="D52" s="1863"/>
    </row>
    <row r="53" spans="1:4" x14ac:dyDescent="0.15">
      <c r="A53" s="1863"/>
      <c r="B53" s="1985"/>
      <c r="C53" s="1863"/>
      <c r="D53" s="1863"/>
    </row>
    <row r="54" spans="1:4" x14ac:dyDescent="0.15">
      <c r="A54" s="1863"/>
      <c r="B54" s="1985"/>
      <c r="C54" s="1863"/>
      <c r="D54" s="1863"/>
    </row>
    <row r="55" spans="1:4" x14ac:dyDescent="0.15">
      <c r="A55" s="1863"/>
      <c r="B55" s="1985"/>
      <c r="C55" s="1863"/>
      <c r="D55" s="1863"/>
    </row>
    <row r="56" spans="1:4" x14ac:dyDescent="0.15">
      <c r="A56" s="1863"/>
      <c r="B56" s="1985"/>
      <c r="C56" s="1863"/>
      <c r="D56" s="1863"/>
    </row>
    <row r="57" spans="1:4" x14ac:dyDescent="0.15">
      <c r="A57" s="1863"/>
      <c r="B57" s="1985"/>
      <c r="C57" s="1863"/>
      <c r="D57" s="1863"/>
    </row>
    <row r="58" spans="1:4" x14ac:dyDescent="0.15">
      <c r="A58" s="1863"/>
      <c r="B58" s="1985"/>
      <c r="C58" s="1863"/>
      <c r="D58" s="1863"/>
    </row>
    <row r="59" spans="1:4" x14ac:dyDescent="0.15">
      <c r="A59" s="1863"/>
      <c r="B59" s="1985"/>
      <c r="C59" s="1863"/>
      <c r="D59" s="1863"/>
    </row>
    <row r="60" spans="1:4" x14ac:dyDescent="0.15">
      <c r="A60" s="1863"/>
      <c r="B60" s="1985"/>
      <c r="C60" s="1863"/>
      <c r="D60" s="1863"/>
    </row>
    <row r="61" spans="1:4" x14ac:dyDescent="0.15">
      <c r="A61" s="1863"/>
      <c r="B61" s="1985"/>
      <c r="C61" s="1863"/>
      <c r="D61" s="1863"/>
    </row>
    <row r="62" spans="1:4" x14ac:dyDescent="0.15">
      <c r="A62" s="1863"/>
      <c r="B62" s="1985"/>
      <c r="C62" s="1863"/>
      <c r="D62" s="1863"/>
    </row>
    <row r="63" spans="1:4" x14ac:dyDescent="0.15">
      <c r="A63" s="1863"/>
      <c r="B63" s="1985"/>
      <c r="C63" s="1863"/>
      <c r="D63" s="1863"/>
    </row>
    <row r="64" spans="1:4" x14ac:dyDescent="0.15">
      <c r="A64" s="1863"/>
      <c r="B64" s="1985"/>
      <c r="C64" s="1863"/>
      <c r="D64" s="1863"/>
    </row>
    <row r="65" spans="1:4" x14ac:dyDescent="0.15">
      <c r="A65" s="1863"/>
      <c r="B65" s="1985"/>
      <c r="C65" s="1863"/>
      <c r="D65" s="1863"/>
    </row>
    <row r="66" spans="1:4" x14ac:dyDescent="0.15">
      <c r="A66" s="1863"/>
      <c r="B66" s="1985"/>
      <c r="C66" s="1863"/>
      <c r="D66" s="1863"/>
    </row>
    <row r="67" spans="1:4" x14ac:dyDescent="0.15">
      <c r="A67" s="1863"/>
      <c r="B67" s="1985"/>
      <c r="C67" s="1863"/>
      <c r="D67" s="1863"/>
    </row>
    <row r="68" spans="1:4" x14ac:dyDescent="0.15">
      <c r="A68" s="1863"/>
      <c r="B68" s="1985"/>
      <c r="C68" s="1863"/>
      <c r="D68" s="1863"/>
    </row>
    <row r="69" spans="1:4" x14ac:dyDescent="0.15">
      <c r="A69" s="1863"/>
      <c r="B69" s="1985"/>
      <c r="C69" s="1863"/>
      <c r="D69" s="1863"/>
    </row>
    <row r="70" spans="1:4" x14ac:dyDescent="0.15">
      <c r="A70" s="1863"/>
      <c r="B70" s="1985"/>
      <c r="C70" s="1863"/>
      <c r="D70" s="1863"/>
    </row>
    <row r="71" spans="1:4" x14ac:dyDescent="0.15">
      <c r="A71" s="1863"/>
      <c r="B71" s="1985"/>
      <c r="C71" s="1863"/>
      <c r="D71" s="1863"/>
    </row>
    <row r="72" spans="1:4" x14ac:dyDescent="0.15">
      <c r="A72" s="1863"/>
      <c r="B72" s="1985"/>
      <c r="C72" s="1863"/>
      <c r="D72" s="1863"/>
    </row>
    <row r="73" spans="1:4" x14ac:dyDescent="0.15">
      <c r="A73" s="1863"/>
      <c r="B73" s="1985"/>
      <c r="C73" s="1863"/>
      <c r="D73" s="1863"/>
    </row>
    <row r="74" spans="1:4" x14ac:dyDescent="0.15">
      <c r="A74" s="1863"/>
      <c r="B74" s="1985"/>
      <c r="C74" s="1863"/>
      <c r="D74" s="1863"/>
    </row>
    <row r="75" spans="1:4" x14ac:dyDescent="0.15">
      <c r="A75" s="1863"/>
      <c r="B75" s="1985"/>
      <c r="C75" s="1863"/>
      <c r="D75" s="1863"/>
    </row>
    <row r="76" spans="1:4" x14ac:dyDescent="0.15">
      <c r="A76" s="1863"/>
      <c r="B76" s="1985"/>
      <c r="C76" s="1863"/>
      <c r="D76" s="1863"/>
    </row>
    <row r="77" spans="1:4" x14ac:dyDescent="0.15">
      <c r="A77" s="1863"/>
      <c r="B77" s="1985"/>
      <c r="C77" s="1863"/>
      <c r="D77" s="1863"/>
    </row>
    <row r="78" spans="1:4" x14ac:dyDescent="0.15">
      <c r="A78" s="1863"/>
      <c r="B78" s="1985"/>
      <c r="C78" s="1863"/>
      <c r="D78" s="1863"/>
    </row>
    <row r="79" spans="1:4" x14ac:dyDescent="0.15">
      <c r="A79" s="1863"/>
      <c r="B79" s="1985"/>
      <c r="C79" s="1863"/>
      <c r="D79" s="1863"/>
    </row>
    <row r="80" spans="1:4" x14ac:dyDescent="0.15">
      <c r="A80" s="1863"/>
      <c r="B80" s="1985"/>
      <c r="C80" s="1863"/>
      <c r="D80" s="1863"/>
    </row>
    <row r="81" spans="1:4" x14ac:dyDescent="0.15">
      <c r="A81" s="1863"/>
      <c r="B81" s="1985"/>
      <c r="C81" s="1863"/>
      <c r="D81" s="1863"/>
    </row>
    <row r="82" spans="1:4" x14ac:dyDescent="0.15">
      <c r="A82" s="1863"/>
      <c r="B82" s="1985"/>
      <c r="C82" s="1863"/>
      <c r="D82" s="1863"/>
    </row>
    <row r="83" spans="1:4" x14ac:dyDescent="0.15">
      <c r="A83" s="1863"/>
      <c r="B83" s="1985"/>
      <c r="C83" s="1863"/>
      <c r="D83" s="1863"/>
    </row>
    <row r="84" spans="1:4" x14ac:dyDescent="0.15">
      <c r="A84" s="1863"/>
      <c r="B84" s="1985"/>
      <c r="C84" s="1863"/>
      <c r="D84" s="1863"/>
    </row>
    <row r="85" spans="1:4" x14ac:dyDescent="0.15">
      <c r="A85" s="1863"/>
      <c r="B85" s="1985"/>
      <c r="C85" s="1863"/>
      <c r="D85" s="1863"/>
    </row>
    <row r="86" spans="1:4" x14ac:dyDescent="0.15">
      <c r="A86" s="1863"/>
      <c r="B86" s="1985"/>
      <c r="C86" s="1863"/>
      <c r="D86" s="1863"/>
    </row>
    <row r="87" spans="1:4" x14ac:dyDescent="0.15">
      <c r="A87" s="1863"/>
      <c r="B87" s="1985"/>
      <c r="C87" s="1863"/>
      <c r="D87" s="1863"/>
    </row>
    <row r="88" spans="1:4" x14ac:dyDescent="0.15">
      <c r="A88" s="1863"/>
      <c r="B88" s="1985"/>
      <c r="C88" s="1863"/>
      <c r="D88" s="1863"/>
    </row>
    <row r="89" spans="1:4" x14ac:dyDescent="0.15">
      <c r="A89" s="1863"/>
      <c r="B89" s="1985"/>
      <c r="C89" s="1863"/>
      <c r="D89" s="1863"/>
    </row>
    <row r="90" spans="1:4" x14ac:dyDescent="0.15">
      <c r="A90" s="1863"/>
      <c r="B90" s="1985"/>
      <c r="C90" s="1863"/>
      <c r="D90" s="1863"/>
    </row>
    <row r="91" spans="1:4" x14ac:dyDescent="0.15">
      <c r="A91" s="1863"/>
      <c r="B91" s="1985"/>
      <c r="C91" s="1863"/>
      <c r="D91" s="1863"/>
    </row>
    <row r="92" spans="1:4" x14ac:dyDescent="0.15">
      <c r="A92" s="1863"/>
      <c r="B92" s="1985"/>
      <c r="C92" s="1863"/>
      <c r="D92" s="1863"/>
    </row>
    <row r="93" spans="1:4" x14ac:dyDescent="0.15">
      <c r="A93" s="1863"/>
      <c r="B93" s="1985"/>
      <c r="C93" s="1863"/>
      <c r="D93" s="1863"/>
    </row>
    <row r="94" spans="1:4" x14ac:dyDescent="0.15">
      <c r="A94" s="1863"/>
      <c r="B94" s="1985"/>
      <c r="C94" s="1863"/>
      <c r="D94" s="1863"/>
    </row>
    <row r="95" spans="1:4" x14ac:dyDescent="0.15">
      <c r="A95" s="1863"/>
      <c r="B95" s="1985"/>
      <c r="C95" s="1863"/>
      <c r="D95" s="1863"/>
    </row>
    <row r="96" spans="1:4" x14ac:dyDescent="0.15">
      <c r="A96" s="1863"/>
      <c r="B96" s="1985"/>
      <c r="C96" s="1863"/>
      <c r="D96" s="1863"/>
    </row>
    <row r="97" spans="1:4" x14ac:dyDescent="0.15">
      <c r="A97" s="1863"/>
      <c r="B97" s="1985"/>
      <c r="C97" s="1863"/>
      <c r="D97" s="1863"/>
    </row>
    <row r="98" spans="1:4" x14ac:dyDescent="0.15">
      <c r="A98" s="1863"/>
      <c r="B98" s="1985"/>
      <c r="C98" s="1863"/>
      <c r="D98" s="1863"/>
    </row>
    <row r="99" spans="1:4" x14ac:dyDescent="0.15">
      <c r="A99" s="1863"/>
      <c r="B99" s="1985"/>
      <c r="C99" s="1863"/>
      <c r="D99" s="1863"/>
    </row>
    <row r="100" spans="1:4" x14ac:dyDescent="0.15">
      <c r="A100" s="1863"/>
      <c r="B100" s="1985"/>
      <c r="C100" s="1863"/>
      <c r="D100" s="1863"/>
    </row>
    <row r="101" spans="1:4" x14ac:dyDescent="0.15">
      <c r="A101" s="1863"/>
      <c r="B101" s="1985"/>
      <c r="C101" s="1863"/>
      <c r="D101" s="1863"/>
    </row>
    <row r="102" spans="1:4" x14ac:dyDescent="0.15">
      <c r="A102" s="1863"/>
      <c r="B102" s="1985"/>
      <c r="C102" s="1863"/>
      <c r="D102" s="1863"/>
    </row>
    <row r="103" spans="1:4" x14ac:dyDescent="0.15">
      <c r="A103" s="1863"/>
      <c r="B103" s="1985"/>
      <c r="C103" s="1863"/>
      <c r="D103" s="1863"/>
    </row>
    <row r="104" spans="1:4" x14ac:dyDescent="0.15">
      <c r="A104" s="1863"/>
      <c r="B104" s="1985"/>
      <c r="C104" s="1863"/>
      <c r="D104" s="1863"/>
    </row>
    <row r="105" spans="1:4" x14ac:dyDescent="0.15">
      <c r="A105" s="1863"/>
      <c r="B105" s="1985"/>
      <c r="C105" s="1863"/>
      <c r="D105" s="1863"/>
    </row>
    <row r="106" spans="1:4" x14ac:dyDescent="0.15">
      <c r="A106" s="1863"/>
      <c r="B106" s="1985"/>
      <c r="C106" s="1863"/>
      <c r="D106" s="1863"/>
    </row>
    <row r="107" spans="1:4" x14ac:dyDescent="0.15">
      <c r="A107" s="1863"/>
      <c r="B107" s="1985"/>
      <c r="C107" s="1863"/>
      <c r="D107" s="1863"/>
    </row>
    <row r="108" spans="1:4" x14ac:dyDescent="0.15">
      <c r="A108" s="1863"/>
      <c r="B108" s="1985"/>
      <c r="C108" s="1863"/>
      <c r="D108" s="1863"/>
    </row>
    <row r="109" spans="1:4" x14ac:dyDescent="0.15">
      <c r="A109" s="1863"/>
      <c r="B109" s="1985"/>
      <c r="C109" s="1863"/>
      <c r="D109" s="1863"/>
    </row>
    <row r="110" spans="1:4" x14ac:dyDescent="0.15">
      <c r="A110" s="1863"/>
      <c r="B110" s="1985"/>
      <c r="C110" s="1863"/>
      <c r="D110" s="1863"/>
    </row>
    <row r="111" spans="1:4" x14ac:dyDescent="0.15">
      <c r="A111" s="1863"/>
      <c r="B111" s="1985"/>
      <c r="C111" s="1863"/>
      <c r="D111" s="1863"/>
    </row>
    <row r="112" spans="1:4" x14ac:dyDescent="0.15">
      <c r="A112" s="1863"/>
      <c r="B112" s="1985"/>
      <c r="C112" s="1863"/>
      <c r="D112" s="1863"/>
    </row>
    <row r="113" spans="1:4" x14ac:dyDescent="0.15">
      <c r="A113" s="1863"/>
      <c r="B113" s="1985"/>
      <c r="C113" s="1863"/>
      <c r="D113" s="1863"/>
    </row>
    <row r="114" spans="1:4" x14ac:dyDescent="0.15">
      <c r="A114" s="1863"/>
      <c r="B114" s="1985"/>
      <c r="C114" s="1863"/>
      <c r="D114" s="1863"/>
    </row>
    <row r="115" spans="1:4" x14ac:dyDescent="0.15">
      <c r="A115" s="1863"/>
      <c r="B115" s="1985"/>
      <c r="C115" s="1863"/>
      <c r="D115" s="1863"/>
    </row>
    <row r="116" spans="1:4" x14ac:dyDescent="0.15">
      <c r="A116" s="1863"/>
      <c r="B116" s="1985"/>
      <c r="C116" s="1863"/>
      <c r="D116" s="1863"/>
    </row>
    <row r="117" spans="1:4" x14ac:dyDescent="0.15">
      <c r="A117" s="1863"/>
      <c r="B117" s="1985"/>
      <c r="C117" s="1863"/>
      <c r="D117" s="1863"/>
    </row>
    <row r="118" spans="1:4" x14ac:dyDescent="0.15">
      <c r="A118" s="1863"/>
      <c r="B118" s="1985"/>
      <c r="C118" s="1863"/>
      <c r="D118" s="1863"/>
    </row>
    <row r="119" spans="1:4" x14ac:dyDescent="0.15">
      <c r="A119" s="1863"/>
      <c r="B119" s="1985"/>
      <c r="C119" s="1863"/>
      <c r="D119" s="1863"/>
    </row>
    <row r="120" spans="1:4" x14ac:dyDescent="0.15">
      <c r="A120" s="1863"/>
      <c r="B120" s="1985"/>
      <c r="C120" s="1863"/>
      <c r="D120" s="1863"/>
    </row>
    <row r="121" spans="1:4" x14ac:dyDescent="0.15">
      <c r="A121" s="1863"/>
      <c r="B121" s="1985"/>
      <c r="C121" s="1863"/>
      <c r="D121" s="1863"/>
    </row>
    <row r="122" spans="1:4" x14ac:dyDescent="0.15">
      <c r="A122" s="1863"/>
      <c r="B122" s="1985"/>
      <c r="C122" s="1863"/>
      <c r="D122" s="1863"/>
    </row>
    <row r="123" spans="1:4" x14ac:dyDescent="0.15">
      <c r="A123" s="1863"/>
      <c r="B123" s="1985"/>
      <c r="C123" s="1863"/>
      <c r="D123" s="1863"/>
    </row>
    <row r="124" spans="1:4" x14ac:dyDescent="0.15">
      <c r="A124" s="1863"/>
      <c r="B124" s="1985"/>
      <c r="C124" s="1863"/>
      <c r="D124" s="1863"/>
    </row>
    <row r="125" spans="1:4" x14ac:dyDescent="0.15">
      <c r="A125" s="1863"/>
      <c r="B125" s="1985"/>
      <c r="C125" s="1863"/>
      <c r="D125" s="1863"/>
    </row>
    <row r="126" spans="1:4" x14ac:dyDescent="0.15">
      <c r="A126" s="1863"/>
      <c r="B126" s="1985"/>
      <c r="C126" s="1863"/>
      <c r="D126" s="1863"/>
    </row>
    <row r="127" spans="1:4" x14ac:dyDescent="0.15">
      <c r="A127" s="1863"/>
      <c r="B127" s="1985"/>
      <c r="C127" s="1863"/>
      <c r="D127" s="1863"/>
    </row>
    <row r="128" spans="1:4" x14ac:dyDescent="0.15">
      <c r="A128" s="1863"/>
      <c r="B128" s="1985"/>
      <c r="C128" s="1863"/>
      <c r="D128" s="1863"/>
    </row>
    <row r="129" spans="1:4" x14ac:dyDescent="0.15">
      <c r="A129" s="1863"/>
      <c r="B129" s="1985"/>
      <c r="C129" s="1863"/>
      <c r="D129" s="1863"/>
    </row>
    <row r="130" spans="1:4" x14ac:dyDescent="0.15">
      <c r="A130" s="1863"/>
      <c r="B130" s="1985"/>
      <c r="C130" s="1863"/>
      <c r="D130" s="1863"/>
    </row>
    <row r="131" spans="1:4" x14ac:dyDescent="0.15">
      <c r="A131" s="1863"/>
      <c r="B131" s="1985"/>
      <c r="C131" s="1863"/>
      <c r="D131" s="1863"/>
    </row>
    <row r="132" spans="1:4" x14ac:dyDescent="0.15">
      <c r="A132" s="1863"/>
      <c r="B132" s="1985"/>
      <c r="C132" s="1863"/>
      <c r="D132" s="1863"/>
    </row>
    <row r="133" spans="1:4" x14ac:dyDescent="0.15">
      <c r="A133" s="1863"/>
      <c r="B133" s="1985"/>
      <c r="C133" s="1863"/>
      <c r="D133" s="1863"/>
    </row>
    <row r="134" spans="1:4" x14ac:dyDescent="0.15">
      <c r="A134" s="1863"/>
      <c r="B134" s="1985"/>
      <c r="C134" s="1863"/>
      <c r="D134" s="1863"/>
    </row>
    <row r="135" spans="1:4" x14ac:dyDescent="0.15">
      <c r="A135" s="1863"/>
      <c r="B135" s="1985"/>
      <c r="C135" s="1863"/>
      <c r="D135" s="1863"/>
    </row>
    <row r="136" spans="1:4" x14ac:dyDescent="0.15">
      <c r="A136" s="1863"/>
      <c r="B136" s="1985"/>
      <c r="C136" s="1863"/>
      <c r="D136" s="1863"/>
    </row>
    <row r="137" spans="1:4" x14ac:dyDescent="0.15">
      <c r="A137" s="1863"/>
      <c r="B137" s="1985"/>
      <c r="C137" s="1863"/>
      <c r="D137" s="1863"/>
    </row>
    <row r="138" spans="1:4" x14ac:dyDescent="0.15">
      <c r="A138" s="1863"/>
      <c r="B138" s="1985"/>
      <c r="C138" s="1863"/>
      <c r="D138" s="1863"/>
    </row>
    <row r="139" spans="1:4" x14ac:dyDescent="0.15">
      <c r="A139" s="1863"/>
      <c r="B139" s="1985"/>
      <c r="C139" s="1863"/>
      <c r="D139" s="1863"/>
    </row>
    <row r="140" spans="1:4" x14ac:dyDescent="0.15">
      <c r="A140" s="1863"/>
      <c r="B140" s="1985"/>
      <c r="C140" s="1863"/>
      <c r="D140" s="1863"/>
    </row>
    <row r="141" spans="1:4" x14ac:dyDescent="0.15">
      <c r="A141" s="1863"/>
      <c r="B141" s="1985"/>
      <c r="C141" s="1863"/>
      <c r="D141" s="1863"/>
    </row>
    <row r="142" spans="1:4" x14ac:dyDescent="0.15">
      <c r="A142" s="1863"/>
      <c r="B142" s="1985"/>
      <c r="C142" s="1863"/>
      <c r="D142" s="1863"/>
    </row>
    <row r="143" spans="1:4" x14ac:dyDescent="0.15">
      <c r="A143" s="1863"/>
      <c r="B143" s="1985"/>
      <c r="C143" s="1863"/>
      <c r="D143" s="1863"/>
    </row>
    <row r="144" spans="1:4" x14ac:dyDescent="0.15">
      <c r="A144" s="1863"/>
      <c r="B144" s="1985"/>
      <c r="C144" s="1863"/>
      <c r="D144" s="1863"/>
    </row>
    <row r="145" spans="1:4" x14ac:dyDescent="0.15">
      <c r="A145" s="1863"/>
      <c r="B145" s="1985"/>
      <c r="C145" s="1863"/>
      <c r="D145" s="1863"/>
    </row>
    <row r="146" spans="1:4" x14ac:dyDescent="0.15">
      <c r="A146" s="1863"/>
      <c r="B146" s="1985"/>
      <c r="C146" s="1863"/>
      <c r="D146" s="1863"/>
    </row>
    <row r="147" spans="1:4" x14ac:dyDescent="0.15">
      <c r="A147" s="1863"/>
      <c r="B147" s="1985"/>
      <c r="C147" s="1863"/>
      <c r="D147" s="1863"/>
    </row>
    <row r="148" spans="1:4" x14ac:dyDescent="0.15">
      <c r="A148" s="1863"/>
      <c r="B148" s="1985"/>
      <c r="C148" s="1863"/>
      <c r="D148" s="1863"/>
    </row>
    <row r="149" spans="1:4" x14ac:dyDescent="0.15">
      <c r="A149" s="1863"/>
      <c r="B149" s="1985"/>
      <c r="C149" s="1863"/>
      <c r="D149" s="1863"/>
    </row>
    <row r="150" spans="1:4" x14ac:dyDescent="0.15">
      <c r="A150" s="1863"/>
      <c r="B150" s="1985"/>
      <c r="C150" s="1863"/>
      <c r="D150" s="1863"/>
    </row>
    <row r="151" spans="1:4" x14ac:dyDescent="0.15">
      <c r="A151" s="1863"/>
      <c r="B151" s="1985"/>
      <c r="C151" s="1863"/>
      <c r="D151" s="1863"/>
    </row>
    <row r="152" spans="1:4" x14ac:dyDescent="0.15">
      <c r="A152" s="1863"/>
      <c r="B152" s="1985"/>
      <c r="C152" s="1863"/>
      <c r="D152" s="1863"/>
    </row>
    <row r="153" spans="1:4" x14ac:dyDescent="0.15">
      <c r="A153" s="1863"/>
      <c r="B153" s="1985"/>
      <c r="C153" s="1863"/>
      <c r="D153" s="1863"/>
    </row>
    <row r="154" spans="1:4" x14ac:dyDescent="0.15">
      <c r="A154" s="1863"/>
      <c r="B154" s="1985"/>
      <c r="C154" s="1863"/>
      <c r="D154" s="1863"/>
    </row>
    <row r="155" spans="1:4" x14ac:dyDescent="0.15">
      <c r="A155" s="1863"/>
      <c r="B155" s="1985"/>
      <c r="C155" s="1863"/>
      <c r="D155" s="1863"/>
    </row>
    <row r="156" spans="1:4" x14ac:dyDescent="0.15">
      <c r="A156" s="1863"/>
      <c r="B156" s="1985"/>
      <c r="C156" s="1863"/>
      <c r="D156" s="1863"/>
    </row>
    <row r="157" spans="1:4" x14ac:dyDescent="0.15">
      <c r="A157" s="1863"/>
      <c r="B157" s="1985"/>
      <c r="C157" s="1863"/>
      <c r="D157" s="1863"/>
    </row>
    <row r="158" spans="1:4" x14ac:dyDescent="0.15">
      <c r="A158" s="1863"/>
      <c r="B158" s="1985"/>
      <c r="C158" s="1863"/>
      <c r="D158" s="1863"/>
    </row>
    <row r="159" spans="1:4" x14ac:dyDescent="0.15">
      <c r="A159" s="1863"/>
      <c r="B159" s="1985"/>
      <c r="C159" s="1863"/>
      <c r="D159" s="1863"/>
    </row>
    <row r="160" spans="1:4" x14ac:dyDescent="0.15">
      <c r="A160" s="1863"/>
      <c r="B160" s="1985"/>
      <c r="C160" s="1863"/>
      <c r="D160" s="1863"/>
    </row>
    <row r="161" spans="1:4" x14ac:dyDescent="0.15">
      <c r="A161" s="1863"/>
      <c r="B161" s="1985"/>
      <c r="C161" s="1863"/>
      <c r="D161" s="1863"/>
    </row>
    <row r="162" spans="1:4" x14ac:dyDescent="0.15">
      <c r="A162" s="1863"/>
      <c r="B162" s="1985"/>
      <c r="C162" s="1863"/>
      <c r="D162" s="1863"/>
    </row>
    <row r="163" spans="1:4" x14ac:dyDescent="0.15">
      <c r="A163" s="1863"/>
      <c r="B163" s="1985"/>
      <c r="C163" s="1863"/>
      <c r="D163" s="1863"/>
    </row>
    <row r="164" spans="1:4" x14ac:dyDescent="0.15">
      <c r="A164" s="1863"/>
      <c r="B164" s="1985"/>
      <c r="C164" s="1863"/>
      <c r="D164" s="1863"/>
    </row>
    <row r="165" spans="1:4" x14ac:dyDescent="0.15">
      <c r="A165" s="1863"/>
      <c r="B165" s="1985"/>
      <c r="C165" s="1863"/>
      <c r="D165" s="1863"/>
    </row>
    <row r="166" spans="1:4" x14ac:dyDescent="0.15">
      <c r="A166" s="1863"/>
      <c r="B166" s="1985"/>
      <c r="C166" s="1863"/>
      <c r="D166" s="1863"/>
    </row>
    <row r="167" spans="1:4" x14ac:dyDescent="0.15">
      <c r="A167" s="1863"/>
      <c r="B167" s="1985"/>
      <c r="C167" s="1863"/>
      <c r="D167" s="1863"/>
    </row>
    <row r="168" spans="1:4" x14ac:dyDescent="0.15">
      <c r="A168" s="1863"/>
      <c r="B168" s="1985"/>
      <c r="C168" s="1863"/>
      <c r="D168" s="1863"/>
    </row>
    <row r="169" spans="1:4" x14ac:dyDescent="0.15">
      <c r="A169" s="1863"/>
      <c r="B169" s="1985"/>
      <c r="C169" s="1863"/>
      <c r="D169" s="1863"/>
    </row>
    <row r="170" spans="1:4" x14ac:dyDescent="0.15">
      <c r="A170" s="1863"/>
      <c r="B170" s="1985"/>
      <c r="C170" s="1863"/>
      <c r="D170" s="1863"/>
    </row>
    <row r="171" spans="1:4" x14ac:dyDescent="0.15">
      <c r="A171" s="1863"/>
      <c r="B171" s="1985"/>
      <c r="C171" s="1863"/>
      <c r="D171" s="1863"/>
    </row>
    <row r="172" spans="1:4" x14ac:dyDescent="0.15">
      <c r="A172" s="1863"/>
      <c r="B172" s="1985"/>
      <c r="C172" s="1863"/>
      <c r="D172" s="1863"/>
    </row>
    <row r="173" spans="1:4" x14ac:dyDescent="0.15">
      <c r="A173" s="1863"/>
      <c r="B173" s="1985"/>
      <c r="C173" s="1863"/>
      <c r="D173" s="1863"/>
    </row>
    <row r="174" spans="1:4" x14ac:dyDescent="0.15">
      <c r="A174" s="1863"/>
      <c r="B174" s="1985"/>
      <c r="C174" s="1863"/>
      <c r="D174" s="1863"/>
    </row>
    <row r="175" spans="1:4" x14ac:dyDescent="0.15">
      <c r="A175" s="1863"/>
      <c r="B175" s="1985"/>
      <c r="C175" s="1863"/>
      <c r="D175" s="1863"/>
    </row>
    <row r="176" spans="1:4" x14ac:dyDescent="0.15">
      <c r="A176" s="1863"/>
      <c r="B176" s="1985"/>
      <c r="C176" s="1863"/>
      <c r="D176" s="1863"/>
    </row>
    <row r="177" spans="1:4" x14ac:dyDescent="0.15">
      <c r="A177" s="1863"/>
      <c r="B177" s="1985"/>
      <c r="C177" s="1863"/>
      <c r="D177" s="1863"/>
    </row>
    <row r="178" spans="1:4" x14ac:dyDescent="0.15">
      <c r="A178" s="1863"/>
      <c r="B178" s="1985"/>
      <c r="C178" s="1863"/>
      <c r="D178" s="1863"/>
    </row>
    <row r="179" spans="1:4" x14ac:dyDescent="0.15">
      <c r="A179" s="1863"/>
      <c r="B179" s="1985"/>
      <c r="C179" s="1863"/>
      <c r="D179" s="1863"/>
    </row>
    <row r="180" spans="1:4" x14ac:dyDescent="0.15">
      <c r="A180" s="1863"/>
      <c r="B180" s="1985"/>
      <c r="C180" s="1863"/>
      <c r="D180" s="1863"/>
    </row>
    <row r="181" spans="1:4" x14ac:dyDescent="0.15">
      <c r="A181" s="1863"/>
      <c r="B181" s="1985"/>
      <c r="C181" s="1863"/>
      <c r="D181" s="1863"/>
    </row>
    <row r="182" spans="1:4" x14ac:dyDescent="0.15">
      <c r="A182" s="1863"/>
      <c r="B182" s="1985"/>
      <c r="C182" s="1863"/>
      <c r="D182" s="1863"/>
    </row>
    <row r="183" spans="1:4" x14ac:dyDescent="0.15">
      <c r="A183" s="1863"/>
      <c r="B183" s="1985"/>
      <c r="C183" s="1863"/>
      <c r="D183" s="1863"/>
    </row>
    <row r="184" spans="1:4" x14ac:dyDescent="0.15">
      <c r="A184" s="1863"/>
      <c r="B184" s="1985"/>
      <c r="C184" s="1863"/>
      <c r="D184" s="1863"/>
    </row>
    <row r="185" spans="1:4" x14ac:dyDescent="0.15">
      <c r="A185" s="1863"/>
      <c r="B185" s="1985"/>
      <c r="C185" s="1863"/>
      <c r="D185" s="1863"/>
    </row>
    <row r="186" spans="1:4" x14ac:dyDescent="0.15">
      <c r="A186" s="1863"/>
      <c r="B186" s="1985"/>
      <c r="C186" s="1863"/>
      <c r="D186" s="1863"/>
    </row>
    <row r="187" spans="1:4" x14ac:dyDescent="0.15">
      <c r="A187" s="1863"/>
      <c r="B187" s="1985"/>
      <c r="C187" s="1863"/>
      <c r="D187" s="1863"/>
    </row>
    <row r="188" spans="1:4" x14ac:dyDescent="0.15">
      <c r="A188" s="1863"/>
      <c r="B188" s="1985"/>
      <c r="C188" s="1863"/>
      <c r="D188" s="1863"/>
    </row>
    <row r="189" spans="1:4" x14ac:dyDescent="0.15">
      <c r="A189" s="1863"/>
      <c r="B189" s="1985"/>
      <c r="C189" s="1863"/>
      <c r="D189" s="1863"/>
    </row>
    <row r="190" spans="1:4" x14ac:dyDescent="0.15">
      <c r="A190" s="1863"/>
      <c r="B190" s="1985"/>
      <c r="C190" s="1863"/>
      <c r="D190" s="1863"/>
    </row>
    <row r="191" spans="1:4" x14ac:dyDescent="0.15">
      <c r="A191" s="1863"/>
      <c r="B191" s="1985"/>
      <c r="C191" s="1863"/>
      <c r="D191" s="1863"/>
    </row>
    <row r="192" spans="1:4" x14ac:dyDescent="0.15">
      <c r="A192" s="1863"/>
      <c r="B192" s="1985"/>
      <c r="C192" s="1863"/>
      <c r="D192" s="1863"/>
    </row>
    <row r="193" spans="1:4" x14ac:dyDescent="0.15">
      <c r="A193" s="1863"/>
      <c r="B193" s="1985"/>
      <c r="C193" s="1863"/>
      <c r="D193" s="1863"/>
    </row>
    <row r="194" spans="1:4" x14ac:dyDescent="0.15">
      <c r="A194" s="1863"/>
      <c r="B194" s="1985"/>
      <c r="C194" s="1863"/>
      <c r="D194" s="1863"/>
    </row>
    <row r="195" spans="1:4" x14ac:dyDescent="0.15">
      <c r="A195" s="1863"/>
      <c r="B195" s="1985"/>
      <c r="C195" s="1863"/>
      <c r="D195" s="1863"/>
    </row>
    <row r="196" spans="1:4" x14ac:dyDescent="0.15">
      <c r="A196" s="1863"/>
      <c r="B196" s="1985"/>
      <c r="C196" s="1863"/>
      <c r="D196" s="1863"/>
    </row>
    <row r="197" spans="1:4" x14ac:dyDescent="0.15">
      <c r="A197" s="1863"/>
      <c r="B197" s="1985"/>
      <c r="C197" s="1863"/>
      <c r="D197" s="1863"/>
    </row>
    <row r="198" spans="1:4" x14ac:dyDescent="0.15">
      <c r="A198" s="1863"/>
      <c r="B198" s="1985"/>
      <c r="C198" s="1863"/>
      <c r="D198" s="1863"/>
    </row>
    <row r="199" spans="1:4" x14ac:dyDescent="0.15">
      <c r="A199" s="1863"/>
      <c r="B199" s="1985"/>
      <c r="C199" s="1863"/>
      <c r="D199" s="1863"/>
    </row>
    <row r="200" spans="1:4" x14ac:dyDescent="0.15">
      <c r="A200" s="1863"/>
      <c r="B200" s="1985"/>
      <c r="C200" s="1863"/>
      <c r="D200" s="1863"/>
    </row>
    <row r="201" spans="1:4" x14ac:dyDescent="0.15">
      <c r="A201" s="1863"/>
      <c r="B201" s="1985"/>
      <c r="C201" s="1863"/>
      <c r="D201" s="1863"/>
    </row>
    <row r="202" spans="1:4" x14ac:dyDescent="0.15">
      <c r="A202" s="1863"/>
      <c r="B202" s="1985"/>
      <c r="C202" s="1863"/>
      <c r="D202" s="1863"/>
    </row>
    <row r="203" spans="1:4" x14ac:dyDescent="0.15">
      <c r="A203" s="1863"/>
      <c r="B203" s="1985"/>
      <c r="C203" s="1863"/>
      <c r="D203" s="1863"/>
    </row>
    <row r="204" spans="1:4" x14ac:dyDescent="0.15">
      <c r="A204" s="1863"/>
      <c r="B204" s="1985"/>
      <c r="C204" s="1863"/>
      <c r="D204" s="1863"/>
    </row>
    <row r="205" spans="1:4" x14ac:dyDescent="0.15">
      <c r="A205" s="1863"/>
      <c r="B205" s="1985"/>
      <c r="C205" s="1863"/>
      <c r="D205" s="1863"/>
    </row>
    <row r="206" spans="1:4" x14ac:dyDescent="0.15">
      <c r="A206" s="1863"/>
      <c r="B206" s="1985"/>
      <c r="C206" s="1863"/>
      <c r="D206" s="1863"/>
    </row>
    <row r="207" spans="1:4" x14ac:dyDescent="0.15">
      <c r="A207" s="1863"/>
      <c r="B207" s="1985"/>
      <c r="C207" s="1863"/>
      <c r="D207" s="1863"/>
    </row>
    <row r="208" spans="1:4" x14ac:dyDescent="0.15">
      <c r="A208" s="1863"/>
      <c r="B208" s="1985"/>
      <c r="C208" s="1863"/>
      <c r="D208" s="1863"/>
    </row>
    <row r="209" spans="1:4" x14ac:dyDescent="0.15">
      <c r="A209" s="1863"/>
      <c r="B209" s="1985"/>
      <c r="C209" s="1863"/>
      <c r="D209" s="1863"/>
    </row>
    <row r="210" spans="1:4" x14ac:dyDescent="0.15">
      <c r="A210" s="1863"/>
      <c r="B210" s="1985"/>
      <c r="C210" s="1863"/>
      <c r="D210" s="1863"/>
    </row>
    <row r="211" spans="1:4" x14ac:dyDescent="0.15">
      <c r="A211" s="1863"/>
      <c r="B211" s="1985"/>
      <c r="C211" s="1863"/>
      <c r="D211" s="1863"/>
    </row>
    <row r="212" spans="1:4" x14ac:dyDescent="0.15">
      <c r="A212" s="1863"/>
      <c r="B212" s="1985"/>
      <c r="C212" s="1863"/>
      <c r="D212" s="1863"/>
    </row>
    <row r="213" spans="1:4" x14ac:dyDescent="0.15">
      <c r="A213" s="1863"/>
      <c r="B213" s="1985"/>
      <c r="C213" s="1863"/>
      <c r="D213" s="1863"/>
    </row>
    <row r="214" spans="1:4" x14ac:dyDescent="0.15">
      <c r="A214" s="1863"/>
      <c r="B214" s="1985"/>
      <c r="C214" s="1863"/>
      <c r="D214" s="1863"/>
    </row>
    <row r="215" spans="1:4" x14ac:dyDescent="0.15">
      <c r="A215" s="1863"/>
      <c r="B215" s="1985"/>
      <c r="C215" s="1863"/>
      <c r="D215" s="1863"/>
    </row>
    <row r="216" spans="1:4" x14ac:dyDescent="0.15">
      <c r="A216" s="1863"/>
      <c r="B216" s="1985"/>
      <c r="C216" s="1863"/>
      <c r="D216" s="1863"/>
    </row>
    <row r="217" spans="1:4" x14ac:dyDescent="0.15">
      <c r="A217" s="1863"/>
      <c r="B217" s="1985"/>
      <c r="C217" s="1863"/>
      <c r="D217" s="1863"/>
    </row>
    <row r="218" spans="1:4" x14ac:dyDescent="0.15">
      <c r="A218" s="1863"/>
      <c r="B218" s="1985"/>
      <c r="C218" s="1863"/>
      <c r="D218" s="1863"/>
    </row>
    <row r="219" spans="1:4" x14ac:dyDescent="0.15">
      <c r="A219" s="1863"/>
      <c r="B219" s="1985"/>
      <c r="C219" s="1863"/>
      <c r="D219" s="1863"/>
    </row>
    <row r="220" spans="1:4" x14ac:dyDescent="0.15">
      <c r="A220" s="1863"/>
      <c r="B220" s="1985"/>
      <c r="C220" s="1863"/>
      <c r="D220" s="1863"/>
    </row>
    <row r="221" spans="1:4" x14ac:dyDescent="0.15">
      <c r="A221" s="1863"/>
      <c r="B221" s="1985"/>
      <c r="C221" s="1863"/>
      <c r="D221" s="1863"/>
    </row>
    <row r="222" spans="1:4" x14ac:dyDescent="0.15">
      <c r="A222" s="1863"/>
      <c r="B222" s="1985"/>
      <c r="C222" s="1863"/>
      <c r="D222" s="1863"/>
    </row>
    <row r="223" spans="1:4" x14ac:dyDescent="0.15">
      <c r="A223" s="1863"/>
      <c r="B223" s="1985"/>
      <c r="C223" s="1863"/>
      <c r="D223" s="1863"/>
    </row>
    <row r="224" spans="1:4" x14ac:dyDescent="0.15">
      <c r="A224" s="1863"/>
      <c r="B224" s="1985"/>
      <c r="C224" s="1863"/>
      <c r="D224" s="1863"/>
    </row>
    <row r="225" spans="1:4" x14ac:dyDescent="0.15">
      <c r="A225" s="1863"/>
      <c r="B225" s="1985"/>
      <c r="C225" s="1863"/>
      <c r="D225" s="1863"/>
    </row>
    <row r="226" spans="1:4" x14ac:dyDescent="0.15">
      <c r="A226" s="1863"/>
      <c r="B226" s="1985"/>
      <c r="C226" s="1863"/>
      <c r="D226" s="1863"/>
    </row>
    <row r="227" spans="1:4" x14ac:dyDescent="0.15">
      <c r="A227" s="1863"/>
      <c r="B227" s="1985"/>
      <c r="C227" s="1863"/>
      <c r="D227" s="1863"/>
    </row>
    <row r="228" spans="1:4" x14ac:dyDescent="0.15">
      <c r="A228" s="1863"/>
      <c r="B228" s="1985"/>
      <c r="C228" s="1863"/>
      <c r="D228" s="1863"/>
    </row>
    <row r="229" spans="1:4" x14ac:dyDescent="0.15">
      <c r="A229" s="1863"/>
      <c r="B229" s="1985"/>
      <c r="C229" s="1863"/>
      <c r="D229" s="1863"/>
    </row>
    <row r="230" spans="1:4" x14ac:dyDescent="0.15">
      <c r="A230" s="1863"/>
      <c r="B230" s="1985"/>
      <c r="C230" s="1863"/>
      <c r="D230" s="1863"/>
    </row>
    <row r="231" spans="1:4" x14ac:dyDescent="0.15">
      <c r="A231" s="1863"/>
      <c r="B231" s="1985"/>
      <c r="C231" s="1863"/>
      <c r="D231" s="1863"/>
    </row>
    <row r="232" spans="1:4" x14ac:dyDescent="0.15">
      <c r="A232" s="1863"/>
      <c r="B232" s="1985"/>
      <c r="C232" s="1863"/>
      <c r="D232" s="1863"/>
    </row>
    <row r="233" spans="1:4" x14ac:dyDescent="0.15">
      <c r="A233" s="1863"/>
      <c r="B233" s="1985"/>
      <c r="C233" s="1863"/>
      <c r="D233" s="1863"/>
    </row>
    <row r="234" spans="1:4" x14ac:dyDescent="0.15">
      <c r="A234" s="1863"/>
      <c r="B234" s="1985"/>
      <c r="C234" s="1863"/>
      <c r="D234" s="1863"/>
    </row>
    <row r="235" spans="1:4" x14ac:dyDescent="0.15">
      <c r="A235" s="1863"/>
      <c r="B235" s="1985"/>
      <c r="C235" s="1863"/>
      <c r="D235" s="1863"/>
    </row>
    <row r="236" spans="1:4" x14ac:dyDescent="0.15">
      <c r="A236" s="1863"/>
      <c r="B236" s="1985"/>
      <c r="C236" s="1863"/>
      <c r="D236" s="1863"/>
    </row>
    <row r="237" spans="1:4" x14ac:dyDescent="0.15">
      <c r="A237" s="1863"/>
      <c r="B237" s="1985"/>
      <c r="C237" s="1863"/>
      <c r="D237" s="1863"/>
    </row>
    <row r="238" spans="1:4" x14ac:dyDescent="0.15">
      <c r="A238" s="1863"/>
      <c r="B238" s="1985"/>
      <c r="C238" s="1863"/>
      <c r="D238" s="1863"/>
    </row>
    <row r="239" spans="1:4" x14ac:dyDescent="0.15">
      <c r="A239" s="1863"/>
      <c r="B239" s="1985"/>
      <c r="C239" s="1863"/>
      <c r="D239" s="1863"/>
    </row>
    <row r="240" spans="1:4" x14ac:dyDescent="0.15">
      <c r="A240" s="1863"/>
      <c r="B240" s="1985"/>
      <c r="C240" s="1863"/>
      <c r="D240" s="1863"/>
    </row>
    <row r="241" spans="1:4" x14ac:dyDescent="0.15">
      <c r="A241" s="1863"/>
      <c r="B241" s="1985"/>
      <c r="C241" s="1863"/>
      <c r="D241" s="1863"/>
    </row>
    <row r="242" spans="1:4" x14ac:dyDescent="0.15">
      <c r="A242" s="1863"/>
      <c r="B242" s="1985"/>
      <c r="C242" s="1863"/>
      <c r="D242" s="1863"/>
    </row>
    <row r="243" spans="1:4" x14ac:dyDescent="0.15">
      <c r="A243" s="1863"/>
      <c r="B243" s="1985"/>
      <c r="C243" s="1863"/>
      <c r="D243" s="1863"/>
    </row>
    <row r="244" spans="1:4" x14ac:dyDescent="0.15">
      <c r="A244" s="1863"/>
      <c r="B244" s="1985"/>
      <c r="C244" s="1863"/>
      <c r="D244" s="1863"/>
    </row>
    <row r="245" spans="1:4" x14ac:dyDescent="0.15">
      <c r="A245" s="1863"/>
      <c r="B245" s="1985"/>
      <c r="C245" s="1863"/>
      <c r="D245" s="1863"/>
    </row>
    <row r="246" spans="1:4" x14ac:dyDescent="0.15">
      <c r="A246" s="1863"/>
      <c r="B246" s="1985"/>
      <c r="C246" s="1863"/>
      <c r="D246" s="1863"/>
    </row>
    <row r="247" spans="1:4" x14ac:dyDescent="0.15">
      <c r="A247" s="1863"/>
      <c r="B247" s="1985"/>
      <c r="C247" s="1863"/>
      <c r="D247" s="1863"/>
    </row>
    <row r="248" spans="1:4" x14ac:dyDescent="0.15">
      <c r="A248" s="1863"/>
      <c r="B248" s="1985"/>
      <c r="C248" s="1863"/>
      <c r="D248" s="1863"/>
    </row>
    <row r="249" spans="1:4" x14ac:dyDescent="0.15">
      <c r="A249" s="1863"/>
      <c r="B249" s="1985"/>
      <c r="C249" s="1863"/>
      <c r="D249" s="1863"/>
    </row>
    <row r="250" spans="1:4" x14ac:dyDescent="0.15">
      <c r="A250" s="1863"/>
      <c r="B250" s="1985"/>
      <c r="C250" s="1863"/>
      <c r="D250" s="1863"/>
    </row>
    <row r="251" spans="1:4" x14ac:dyDescent="0.15">
      <c r="A251" s="1863"/>
      <c r="B251" s="1985"/>
      <c r="C251" s="1863"/>
      <c r="D251" s="1863"/>
    </row>
    <row r="252" spans="1:4" x14ac:dyDescent="0.15">
      <c r="A252" s="1863"/>
      <c r="B252" s="1985"/>
      <c r="C252" s="1863"/>
      <c r="D252" s="1863"/>
    </row>
    <row r="253" spans="1:4" x14ac:dyDescent="0.15">
      <c r="A253" s="1863"/>
      <c r="B253" s="1985"/>
      <c r="C253" s="1863"/>
      <c r="D253" s="1863"/>
    </row>
    <row r="254" spans="1:4" x14ac:dyDescent="0.15">
      <c r="A254" s="1863"/>
      <c r="B254" s="1985"/>
      <c r="C254" s="1863"/>
      <c r="D254" s="1863"/>
    </row>
    <row r="255" spans="1:4" x14ac:dyDescent="0.15">
      <c r="A255" s="1863"/>
      <c r="B255" s="1985"/>
      <c r="C255" s="1863"/>
      <c r="D255" s="1863"/>
    </row>
    <row r="256" spans="1:4" x14ac:dyDescent="0.15">
      <c r="A256" s="1863"/>
      <c r="B256" s="1985"/>
      <c r="C256" s="1863"/>
      <c r="D256" s="1863"/>
    </row>
    <row r="257" spans="1:4" x14ac:dyDescent="0.15">
      <c r="A257" s="1863"/>
      <c r="B257" s="1985"/>
      <c r="C257" s="1863"/>
      <c r="D257" s="1863"/>
    </row>
    <row r="258" spans="1:4" x14ac:dyDescent="0.15">
      <c r="A258" s="1863"/>
      <c r="B258" s="1985"/>
      <c r="C258" s="1863"/>
      <c r="D258" s="1863"/>
    </row>
    <row r="259" spans="1:4" x14ac:dyDescent="0.15">
      <c r="A259" s="1863"/>
      <c r="B259" s="1985"/>
      <c r="C259" s="1863"/>
      <c r="D259" s="1863"/>
    </row>
    <row r="260" spans="1:4" x14ac:dyDescent="0.15">
      <c r="A260" s="1863"/>
      <c r="B260" s="1985"/>
      <c r="C260" s="1863"/>
      <c r="D260" s="1863"/>
    </row>
    <row r="261" spans="1:4" x14ac:dyDescent="0.15">
      <c r="A261" s="1863"/>
      <c r="B261" s="1985"/>
      <c r="C261" s="1863"/>
      <c r="D261" s="1863"/>
    </row>
    <row r="262" spans="1:4" x14ac:dyDescent="0.15">
      <c r="A262" s="1863"/>
      <c r="B262" s="1985"/>
      <c r="C262" s="1863"/>
      <c r="D262" s="1863"/>
    </row>
    <row r="263" spans="1:4" x14ac:dyDescent="0.15">
      <c r="A263" s="1863"/>
      <c r="B263" s="1985"/>
      <c r="C263" s="1863"/>
      <c r="D263" s="1863"/>
    </row>
    <row r="264" spans="1:4" x14ac:dyDescent="0.15">
      <c r="A264" s="1863"/>
      <c r="B264" s="1985"/>
      <c r="C264" s="1863"/>
      <c r="D264" s="1863"/>
    </row>
    <row r="265" spans="1:4" x14ac:dyDescent="0.15">
      <c r="A265" s="1863"/>
      <c r="B265" s="1985"/>
      <c r="C265" s="1863"/>
      <c r="D265" s="1863"/>
    </row>
    <row r="266" spans="1:4" x14ac:dyDescent="0.15">
      <c r="A266" s="1863"/>
      <c r="B266" s="1985"/>
      <c r="C266" s="1863"/>
      <c r="D266" s="1863"/>
    </row>
    <row r="267" spans="1:4" x14ac:dyDescent="0.15">
      <c r="A267" s="1863"/>
      <c r="B267" s="1985"/>
      <c r="C267" s="1863"/>
      <c r="D267" s="1863"/>
    </row>
    <row r="268" spans="1:4" x14ac:dyDescent="0.15">
      <c r="A268" s="1863"/>
      <c r="B268" s="1985"/>
      <c r="C268" s="1863"/>
      <c r="D268" s="1863"/>
    </row>
    <row r="269" spans="1:4" x14ac:dyDescent="0.15">
      <c r="A269" s="1863"/>
      <c r="B269" s="1985"/>
      <c r="C269" s="1863"/>
      <c r="D269" s="1863"/>
    </row>
    <row r="270" spans="1:4" x14ac:dyDescent="0.15">
      <c r="A270" s="1863"/>
      <c r="B270" s="1985"/>
      <c r="C270" s="1863"/>
      <c r="D270" s="1863"/>
    </row>
    <row r="271" spans="1:4" x14ac:dyDescent="0.15">
      <c r="A271" s="1863"/>
      <c r="B271" s="1985"/>
      <c r="C271" s="1863"/>
      <c r="D271" s="1863"/>
    </row>
    <row r="272" spans="1:4" x14ac:dyDescent="0.15">
      <c r="A272" s="1863"/>
      <c r="B272" s="1985"/>
      <c r="C272" s="1863"/>
      <c r="D272" s="1863"/>
    </row>
    <row r="273" spans="1:4" x14ac:dyDescent="0.15">
      <c r="A273" s="1863"/>
      <c r="B273" s="1985"/>
      <c r="C273" s="1863"/>
      <c r="D273" s="1863"/>
    </row>
    <row r="274" spans="1:4" x14ac:dyDescent="0.15">
      <c r="A274" s="1863"/>
      <c r="B274" s="1985"/>
      <c r="C274" s="1863"/>
      <c r="D274" s="1863"/>
    </row>
    <row r="275" spans="1:4" x14ac:dyDescent="0.15">
      <c r="A275" s="1863"/>
      <c r="B275" s="1985"/>
      <c r="C275" s="1863"/>
      <c r="D275" s="1863"/>
    </row>
    <row r="276" spans="1:4" x14ac:dyDescent="0.15">
      <c r="A276" s="1863"/>
      <c r="B276" s="1985"/>
      <c r="C276" s="1863"/>
      <c r="D276" s="1863"/>
    </row>
    <row r="277" spans="1:4" x14ac:dyDescent="0.15">
      <c r="A277" s="1863"/>
      <c r="B277" s="1985"/>
      <c r="C277" s="1863"/>
      <c r="D277" s="1863"/>
    </row>
    <row r="278" spans="1:4" x14ac:dyDescent="0.15">
      <c r="A278" s="1863"/>
      <c r="B278" s="1985"/>
      <c r="C278" s="1863"/>
      <c r="D278" s="1863"/>
    </row>
    <row r="279" spans="1:4" x14ac:dyDescent="0.15">
      <c r="A279" s="1863"/>
      <c r="B279" s="1985"/>
      <c r="C279" s="1863"/>
      <c r="D279" s="1863"/>
    </row>
    <row r="280" spans="1:4" x14ac:dyDescent="0.15">
      <c r="A280" s="1863"/>
      <c r="B280" s="1985"/>
      <c r="C280" s="1863"/>
      <c r="D280" s="1863"/>
    </row>
    <row r="281" spans="1:4" x14ac:dyDescent="0.15">
      <c r="A281" s="1863"/>
      <c r="B281" s="1985"/>
      <c r="C281" s="1863"/>
      <c r="D281" s="1863"/>
    </row>
    <row r="282" spans="1:4" x14ac:dyDescent="0.15">
      <c r="A282" s="1863"/>
      <c r="B282" s="1985"/>
      <c r="C282" s="1863"/>
      <c r="D282" s="1863"/>
    </row>
    <row r="283" spans="1:4" x14ac:dyDescent="0.15">
      <c r="A283" s="1863"/>
      <c r="B283" s="1985"/>
      <c r="C283" s="1863"/>
      <c r="D283" s="1863"/>
    </row>
    <row r="284" spans="1:4" x14ac:dyDescent="0.15">
      <c r="A284" s="1863"/>
      <c r="B284" s="1985"/>
      <c r="C284" s="1863"/>
      <c r="D284" s="1863"/>
    </row>
    <row r="285" spans="1:4" x14ac:dyDescent="0.15">
      <c r="A285" s="1863"/>
      <c r="B285" s="1985"/>
      <c r="C285" s="1863"/>
      <c r="D285" s="1863"/>
    </row>
    <row r="286" spans="1:4" x14ac:dyDescent="0.15">
      <c r="A286" s="1863"/>
      <c r="B286" s="1985"/>
      <c r="C286" s="1863"/>
      <c r="D286" s="1863"/>
    </row>
    <row r="287" spans="1:4" x14ac:dyDescent="0.15">
      <c r="A287" s="1863"/>
      <c r="B287" s="1985"/>
      <c r="C287" s="1863"/>
      <c r="D287" s="1863"/>
    </row>
    <row r="288" spans="1:4" x14ac:dyDescent="0.15">
      <c r="A288" s="1863"/>
      <c r="B288" s="1985"/>
      <c r="C288" s="1863"/>
      <c r="D288" s="1863"/>
    </row>
    <row r="289" spans="1:4" x14ac:dyDescent="0.15">
      <c r="A289" s="1863"/>
      <c r="B289" s="1985"/>
      <c r="C289" s="1863"/>
      <c r="D289" s="1863"/>
    </row>
    <row r="290" spans="1:4" x14ac:dyDescent="0.15">
      <c r="A290" s="1863"/>
      <c r="B290" s="1985"/>
      <c r="C290" s="1863"/>
      <c r="D290" s="1863"/>
    </row>
    <row r="291" spans="1:4" x14ac:dyDescent="0.15">
      <c r="A291" s="1863"/>
      <c r="B291" s="1985"/>
      <c r="C291" s="1863"/>
      <c r="D291" s="1863"/>
    </row>
    <row r="292" spans="1:4" x14ac:dyDescent="0.15">
      <c r="A292" s="1863"/>
      <c r="B292" s="1985"/>
      <c r="C292" s="1863"/>
      <c r="D292" s="1863"/>
    </row>
    <row r="293" spans="1:4" x14ac:dyDescent="0.15">
      <c r="A293" s="1863"/>
      <c r="B293" s="1985"/>
      <c r="C293" s="1863"/>
      <c r="D293" s="1863"/>
    </row>
    <row r="294" spans="1:4" x14ac:dyDescent="0.15">
      <c r="A294" s="1863"/>
      <c r="B294" s="1985"/>
      <c r="C294" s="1863"/>
      <c r="D294" s="1863"/>
    </row>
    <row r="295" spans="1:4" x14ac:dyDescent="0.15">
      <c r="A295" s="1863"/>
      <c r="B295" s="1985"/>
      <c r="C295" s="1863"/>
      <c r="D295" s="1863"/>
    </row>
    <row r="296" spans="1:4" x14ac:dyDescent="0.15">
      <c r="A296" s="1863"/>
      <c r="B296" s="1985"/>
      <c r="C296" s="1863"/>
      <c r="D296" s="1863"/>
    </row>
    <row r="297" spans="1:4" x14ac:dyDescent="0.15">
      <c r="A297" s="1863"/>
      <c r="B297" s="1985"/>
      <c r="C297" s="1863"/>
      <c r="D297" s="1863"/>
    </row>
    <row r="298" spans="1:4" x14ac:dyDescent="0.15">
      <c r="A298" s="1863"/>
      <c r="B298" s="1985"/>
      <c r="C298" s="1863"/>
      <c r="D298" s="1863"/>
    </row>
    <row r="299" spans="1:4" x14ac:dyDescent="0.15">
      <c r="A299" s="1863"/>
      <c r="B299" s="1985"/>
      <c r="C299" s="1863"/>
      <c r="D299" s="1863"/>
    </row>
    <row r="300" spans="1:4" x14ac:dyDescent="0.15">
      <c r="A300" s="1863"/>
      <c r="B300" s="1985"/>
      <c r="C300" s="1863"/>
      <c r="D300" s="1863"/>
    </row>
    <row r="301" spans="1:4" x14ac:dyDescent="0.15">
      <c r="A301" s="1863"/>
      <c r="B301" s="1985"/>
      <c r="C301" s="1863"/>
      <c r="D301" s="1863"/>
    </row>
    <row r="302" spans="1:4" x14ac:dyDescent="0.15">
      <c r="A302" s="1863"/>
      <c r="B302" s="1985"/>
      <c r="C302" s="1863"/>
      <c r="D302" s="1863"/>
    </row>
    <row r="303" spans="1:4" x14ac:dyDescent="0.15">
      <c r="A303" s="1863"/>
      <c r="B303" s="1985"/>
      <c r="C303" s="1863"/>
      <c r="D303" s="1863"/>
    </row>
    <row r="304" spans="1:4" x14ac:dyDescent="0.15">
      <c r="A304" s="1863"/>
      <c r="B304" s="1985"/>
      <c r="C304" s="1863"/>
      <c r="D304" s="1863"/>
    </row>
    <row r="305" spans="1:4" x14ac:dyDescent="0.15">
      <c r="A305" s="1863"/>
      <c r="B305" s="1985"/>
      <c r="C305" s="1863"/>
      <c r="D305" s="1863"/>
    </row>
    <row r="306" spans="1:4" x14ac:dyDescent="0.15">
      <c r="A306" s="1863"/>
      <c r="B306" s="1985"/>
      <c r="C306" s="1863"/>
      <c r="D306" s="1863"/>
    </row>
    <row r="307" spans="1:4" x14ac:dyDescent="0.15">
      <c r="A307" s="1863"/>
      <c r="B307" s="1985"/>
      <c r="C307" s="1863"/>
      <c r="D307" s="1863"/>
    </row>
    <row r="308" spans="1:4" x14ac:dyDescent="0.15">
      <c r="A308" s="1863"/>
      <c r="B308" s="1985"/>
      <c r="C308" s="1863"/>
      <c r="D308" s="1863"/>
    </row>
    <row r="309" spans="1:4" x14ac:dyDescent="0.15">
      <c r="A309" s="1863"/>
      <c r="B309" s="1985"/>
      <c r="C309" s="1863"/>
      <c r="D309" s="1863"/>
    </row>
    <row r="310" spans="1:4" x14ac:dyDescent="0.15">
      <c r="A310" s="1863"/>
      <c r="B310" s="1985"/>
      <c r="C310" s="1863"/>
      <c r="D310" s="1863"/>
    </row>
    <row r="311" spans="1:4" x14ac:dyDescent="0.15">
      <c r="A311" s="1863"/>
      <c r="B311" s="1985"/>
      <c r="C311" s="1863"/>
      <c r="D311" s="1863"/>
    </row>
    <row r="312" spans="1:4" x14ac:dyDescent="0.15">
      <c r="A312" s="1863"/>
      <c r="B312" s="1985"/>
      <c r="C312" s="1863"/>
      <c r="D312" s="1863"/>
    </row>
    <row r="313" spans="1:4" x14ac:dyDescent="0.15">
      <c r="A313" s="1863"/>
      <c r="B313" s="1985"/>
      <c r="C313" s="1863"/>
      <c r="D313" s="1863"/>
    </row>
    <row r="314" spans="1:4" x14ac:dyDescent="0.15">
      <c r="A314" s="1863"/>
      <c r="B314" s="1985"/>
      <c r="C314" s="1863"/>
      <c r="D314" s="1863"/>
    </row>
    <row r="315" spans="1:4" x14ac:dyDescent="0.15">
      <c r="A315" s="1863"/>
      <c r="B315" s="1985"/>
      <c r="C315" s="1863"/>
      <c r="D315" s="1863"/>
    </row>
    <row r="316" spans="1:4" x14ac:dyDescent="0.15">
      <c r="A316" s="1863"/>
      <c r="B316" s="1985"/>
      <c r="C316" s="1863"/>
      <c r="D316" s="1863"/>
    </row>
    <row r="317" spans="1:4" x14ac:dyDescent="0.15">
      <c r="A317" s="1863"/>
      <c r="B317" s="1985"/>
      <c r="C317" s="1863"/>
      <c r="D317" s="1863"/>
    </row>
    <row r="318" spans="1:4" x14ac:dyDescent="0.15">
      <c r="A318" s="1863"/>
      <c r="B318" s="1985"/>
      <c r="C318" s="1863"/>
      <c r="D318" s="1863"/>
    </row>
    <row r="319" spans="1:4" x14ac:dyDescent="0.15">
      <c r="A319" s="1863"/>
      <c r="B319" s="1985"/>
      <c r="C319" s="1863"/>
      <c r="D319" s="1863"/>
    </row>
    <row r="320" spans="1:4" x14ac:dyDescent="0.15">
      <c r="A320" s="1863"/>
      <c r="B320" s="1985"/>
      <c r="C320" s="1863"/>
      <c r="D320" s="1863"/>
    </row>
    <row r="321" spans="1:4" x14ac:dyDescent="0.15">
      <c r="A321" s="1863"/>
      <c r="B321" s="1985"/>
      <c r="C321" s="1863"/>
      <c r="D321" s="1863"/>
    </row>
    <row r="322" spans="1:4" x14ac:dyDescent="0.15">
      <c r="A322" s="1863"/>
      <c r="B322" s="1985"/>
      <c r="C322" s="1863"/>
      <c r="D322" s="1863"/>
    </row>
    <row r="323" spans="1:4" x14ac:dyDescent="0.15">
      <c r="A323" s="1863"/>
      <c r="B323" s="1985"/>
      <c r="C323" s="1863"/>
      <c r="D323" s="1863"/>
    </row>
    <row r="324" spans="1:4" x14ac:dyDescent="0.15">
      <c r="A324" s="1863"/>
      <c r="B324" s="1985"/>
      <c r="C324" s="1863"/>
      <c r="D324" s="1863"/>
    </row>
    <row r="325" spans="1:4" x14ac:dyDescent="0.15">
      <c r="A325" s="1863"/>
      <c r="B325" s="1985"/>
      <c r="C325" s="1863"/>
      <c r="D325" s="1863"/>
    </row>
    <row r="326" spans="1:4" x14ac:dyDescent="0.15">
      <c r="A326" s="1863"/>
      <c r="B326" s="1985"/>
      <c r="C326" s="1863"/>
      <c r="D326" s="1863"/>
    </row>
    <row r="327" spans="1:4" x14ac:dyDescent="0.15">
      <c r="A327" s="1863"/>
      <c r="B327" s="1985"/>
      <c r="C327" s="1863"/>
      <c r="D327" s="1863"/>
    </row>
    <row r="328" spans="1:4" x14ac:dyDescent="0.15">
      <c r="A328" s="1863"/>
      <c r="B328" s="1985"/>
      <c r="C328" s="1863"/>
      <c r="D328" s="1863"/>
    </row>
    <row r="329" spans="1:4" x14ac:dyDescent="0.15">
      <c r="A329" s="1863"/>
      <c r="B329" s="1985"/>
      <c r="C329" s="1863"/>
      <c r="D329" s="1863"/>
    </row>
    <row r="330" spans="1:4" x14ac:dyDescent="0.15">
      <c r="A330" s="1863"/>
      <c r="B330" s="1985"/>
      <c r="C330" s="1863"/>
      <c r="D330" s="1863"/>
    </row>
    <row r="331" spans="1:4" x14ac:dyDescent="0.15">
      <c r="A331" s="1863"/>
      <c r="B331" s="1985"/>
      <c r="C331" s="1863"/>
      <c r="D331" s="1863"/>
    </row>
    <row r="332" spans="1:4" x14ac:dyDescent="0.15">
      <c r="A332" s="1863"/>
      <c r="B332" s="1985"/>
      <c r="C332" s="1863"/>
      <c r="D332" s="1863"/>
    </row>
    <row r="333" spans="1:4" x14ac:dyDescent="0.15">
      <c r="A333" s="1863"/>
      <c r="B333" s="1985"/>
      <c r="C333" s="1863"/>
      <c r="D333" s="1863"/>
    </row>
    <row r="334" spans="1:4" x14ac:dyDescent="0.15">
      <c r="A334" s="1863"/>
      <c r="B334" s="1985"/>
      <c r="C334" s="1863"/>
      <c r="D334" s="1863"/>
    </row>
    <row r="335" spans="1:4" x14ac:dyDescent="0.15">
      <c r="A335" s="1863"/>
      <c r="B335" s="1985"/>
      <c r="C335" s="1863"/>
      <c r="D335" s="1863"/>
    </row>
    <row r="336" spans="1:4" x14ac:dyDescent="0.15">
      <c r="A336" s="1863"/>
      <c r="B336" s="1985"/>
      <c r="C336" s="1863"/>
      <c r="D336" s="1863"/>
    </row>
    <row r="337" spans="1:4" x14ac:dyDescent="0.15">
      <c r="A337" s="1863"/>
      <c r="B337" s="1985"/>
      <c r="C337" s="1863"/>
      <c r="D337" s="1863"/>
    </row>
    <row r="338" spans="1:4" x14ac:dyDescent="0.15">
      <c r="A338" s="1863"/>
      <c r="B338" s="1985"/>
      <c r="C338" s="1863"/>
      <c r="D338" s="1863"/>
    </row>
    <row r="339" spans="1:4" x14ac:dyDescent="0.15">
      <c r="A339" s="1863"/>
      <c r="B339" s="1985"/>
      <c r="C339" s="1863"/>
      <c r="D339" s="1863"/>
    </row>
    <row r="340" spans="1:4" x14ac:dyDescent="0.15">
      <c r="A340" s="1863"/>
      <c r="B340" s="1985"/>
      <c r="C340" s="1863"/>
      <c r="D340" s="1863"/>
    </row>
    <row r="341" spans="1:4" x14ac:dyDescent="0.15">
      <c r="A341" s="1863"/>
      <c r="B341" s="1985"/>
      <c r="C341" s="1863"/>
      <c r="D341" s="1863"/>
    </row>
    <row r="342" spans="1:4" x14ac:dyDescent="0.15">
      <c r="A342" s="1863"/>
      <c r="B342" s="1985"/>
      <c r="C342" s="1863"/>
      <c r="D342" s="1863"/>
    </row>
    <row r="343" spans="1:4" x14ac:dyDescent="0.15">
      <c r="A343" s="1863"/>
      <c r="B343" s="1985"/>
      <c r="C343" s="1863"/>
      <c r="D343" s="1863"/>
    </row>
    <row r="344" spans="1:4" x14ac:dyDescent="0.15">
      <c r="A344" s="1863"/>
      <c r="B344" s="1985"/>
      <c r="C344" s="1863"/>
      <c r="D344" s="1863"/>
    </row>
    <row r="345" spans="1:4" x14ac:dyDescent="0.15">
      <c r="A345" s="1863"/>
      <c r="B345" s="1985"/>
      <c r="C345" s="1863"/>
      <c r="D345" s="1863"/>
    </row>
    <row r="346" spans="1:4" x14ac:dyDescent="0.15">
      <c r="A346" s="1863"/>
      <c r="B346" s="1985"/>
      <c r="C346" s="1863"/>
      <c r="D346" s="1863"/>
    </row>
    <row r="347" spans="1:4" x14ac:dyDescent="0.15">
      <c r="A347" s="1863"/>
      <c r="B347" s="1985"/>
      <c r="C347" s="1863"/>
      <c r="D347" s="1863"/>
    </row>
    <row r="348" spans="1:4" x14ac:dyDescent="0.15">
      <c r="A348" s="1863"/>
      <c r="B348" s="1985"/>
      <c r="C348" s="1863"/>
      <c r="D348" s="1863"/>
    </row>
    <row r="349" spans="1:4" x14ac:dyDescent="0.15">
      <c r="A349" s="1863"/>
      <c r="B349" s="1985"/>
      <c r="C349" s="1863"/>
      <c r="D349" s="1863"/>
    </row>
    <row r="350" spans="1:4" x14ac:dyDescent="0.15">
      <c r="A350" s="1863"/>
      <c r="B350" s="1985"/>
      <c r="C350" s="1863"/>
      <c r="D350" s="1863"/>
    </row>
    <row r="351" spans="1:4" x14ac:dyDescent="0.15">
      <c r="A351" s="1863"/>
      <c r="B351" s="1985"/>
      <c r="C351" s="1863"/>
      <c r="D351" s="1863"/>
    </row>
    <row r="352" spans="1:4" x14ac:dyDescent="0.15">
      <c r="A352" s="1863"/>
      <c r="B352" s="1985"/>
      <c r="C352" s="1863"/>
      <c r="D352" s="1863"/>
    </row>
    <row r="353" spans="1:4" x14ac:dyDescent="0.15">
      <c r="A353" s="1863"/>
      <c r="B353" s="1985"/>
      <c r="C353" s="1863"/>
      <c r="D353" s="1863"/>
    </row>
    <row r="354" spans="1:4" x14ac:dyDescent="0.15">
      <c r="A354" s="1863"/>
      <c r="B354" s="1985"/>
      <c r="C354" s="1863"/>
      <c r="D354" s="1863"/>
    </row>
    <row r="355" spans="1:4" x14ac:dyDescent="0.15">
      <c r="A355" s="1863"/>
      <c r="B355" s="1985"/>
      <c r="C355" s="1863"/>
      <c r="D355" s="1863"/>
    </row>
    <row r="356" spans="1:4" x14ac:dyDescent="0.15">
      <c r="A356" s="1863"/>
      <c r="B356" s="1985"/>
      <c r="C356" s="1863"/>
      <c r="D356" s="1863"/>
    </row>
    <row r="357" spans="1:4" x14ac:dyDescent="0.15">
      <c r="A357" s="1863"/>
      <c r="B357" s="1985"/>
      <c r="C357" s="1863"/>
      <c r="D357" s="1863"/>
    </row>
    <row r="358" spans="1:4" x14ac:dyDescent="0.15">
      <c r="A358" s="1863"/>
      <c r="B358" s="1985"/>
      <c r="C358" s="1863"/>
      <c r="D358" s="1863"/>
    </row>
    <row r="359" spans="1:4" x14ac:dyDescent="0.15">
      <c r="A359" s="1863"/>
      <c r="B359" s="1985"/>
      <c r="C359" s="1863"/>
      <c r="D359" s="1863"/>
    </row>
    <row r="360" spans="1:4" x14ac:dyDescent="0.15">
      <c r="A360" s="1863"/>
      <c r="B360" s="1985"/>
      <c r="C360" s="1863"/>
      <c r="D360" s="1863"/>
    </row>
    <row r="361" spans="1:4" x14ac:dyDescent="0.15">
      <c r="A361" s="1863"/>
      <c r="B361" s="1985"/>
      <c r="C361" s="1863"/>
      <c r="D361" s="1863"/>
    </row>
    <row r="362" spans="1:4" x14ac:dyDescent="0.15">
      <c r="A362" s="1863"/>
      <c r="B362" s="1985"/>
      <c r="C362" s="1863"/>
      <c r="D362" s="1863"/>
    </row>
    <row r="363" spans="1:4" x14ac:dyDescent="0.15">
      <c r="A363" s="1863"/>
      <c r="B363" s="1985"/>
      <c r="C363" s="1863"/>
      <c r="D363" s="1863"/>
    </row>
    <row r="364" spans="1:4" x14ac:dyDescent="0.15">
      <c r="A364" s="1863"/>
      <c r="B364" s="1985"/>
      <c r="C364" s="1863"/>
      <c r="D364" s="1863"/>
    </row>
    <row r="365" spans="1:4" x14ac:dyDescent="0.15">
      <c r="A365" s="1863"/>
      <c r="B365" s="1985"/>
      <c r="C365" s="1863"/>
      <c r="D365" s="1863"/>
    </row>
    <row r="366" spans="1:4" x14ac:dyDescent="0.15">
      <c r="A366" s="1863"/>
      <c r="B366" s="1985"/>
      <c r="C366" s="1863"/>
      <c r="D366" s="1863"/>
    </row>
    <row r="367" spans="1:4" x14ac:dyDescent="0.15">
      <c r="A367" s="1863"/>
      <c r="B367" s="1985"/>
      <c r="C367" s="1863"/>
      <c r="D367" s="1863"/>
    </row>
    <row r="368" spans="1:4" x14ac:dyDescent="0.15">
      <c r="A368" s="1863"/>
      <c r="B368" s="1985"/>
      <c r="C368" s="1863"/>
      <c r="D368" s="1863"/>
    </row>
    <row r="369" spans="1:4" x14ac:dyDescent="0.15">
      <c r="A369" s="1863"/>
      <c r="B369" s="1985"/>
      <c r="C369" s="1863"/>
      <c r="D369" s="1863"/>
    </row>
    <row r="370" spans="1:4" x14ac:dyDescent="0.15">
      <c r="A370" s="1863"/>
      <c r="B370" s="1985"/>
      <c r="C370" s="1863"/>
      <c r="D370" s="1863"/>
    </row>
    <row r="371" spans="1:4" x14ac:dyDescent="0.15">
      <c r="A371" s="1863"/>
      <c r="B371" s="1985"/>
      <c r="C371" s="1863"/>
      <c r="D371" s="1863"/>
    </row>
    <row r="372" spans="1:4" x14ac:dyDescent="0.15">
      <c r="A372" s="1863"/>
      <c r="B372" s="1985"/>
      <c r="C372" s="1863"/>
      <c r="D372" s="1863"/>
    </row>
    <row r="373" spans="1:4" x14ac:dyDescent="0.15">
      <c r="A373" s="1863"/>
      <c r="B373" s="1985"/>
      <c r="C373" s="1863"/>
      <c r="D373" s="1863"/>
    </row>
    <row r="374" spans="1:4" x14ac:dyDescent="0.15">
      <c r="A374" s="1863"/>
      <c r="B374" s="1985"/>
      <c r="C374" s="1863"/>
      <c r="D374" s="1863"/>
    </row>
    <row r="375" spans="1:4" x14ac:dyDescent="0.15">
      <c r="A375" s="1863"/>
      <c r="B375" s="1985"/>
      <c r="C375" s="1863"/>
      <c r="D375" s="1863"/>
    </row>
    <row r="376" spans="1:4" x14ac:dyDescent="0.15">
      <c r="A376" s="1863"/>
      <c r="B376" s="1985"/>
      <c r="C376" s="1863"/>
      <c r="D376" s="1863"/>
    </row>
    <row r="377" spans="1:4" x14ac:dyDescent="0.15">
      <c r="A377" s="1863"/>
      <c r="B377" s="1985"/>
      <c r="C377" s="1863"/>
      <c r="D377" s="1863"/>
    </row>
    <row r="378" spans="1:4" x14ac:dyDescent="0.15">
      <c r="A378" s="1863"/>
      <c r="B378" s="1985"/>
      <c r="C378" s="1863"/>
      <c r="D378" s="1863"/>
    </row>
    <row r="379" spans="1:4" x14ac:dyDescent="0.15">
      <c r="A379" s="1863"/>
      <c r="B379" s="1985"/>
      <c r="C379" s="1863"/>
      <c r="D379" s="1863"/>
    </row>
    <row r="380" spans="1:4" x14ac:dyDescent="0.15">
      <c r="A380" s="1863"/>
      <c r="B380" s="1985"/>
      <c r="C380" s="1863"/>
      <c r="D380" s="1863"/>
    </row>
    <row r="381" spans="1:4" x14ac:dyDescent="0.15">
      <c r="A381" s="1863"/>
      <c r="B381" s="1985"/>
      <c r="C381" s="1863"/>
      <c r="D381" s="1863"/>
    </row>
    <row r="382" spans="1:4" x14ac:dyDescent="0.15">
      <c r="A382" s="1863"/>
      <c r="B382" s="1985"/>
      <c r="C382" s="1863"/>
      <c r="D382" s="1863"/>
    </row>
    <row r="383" spans="1:4" x14ac:dyDescent="0.15">
      <c r="A383" s="1863"/>
      <c r="B383" s="1985"/>
      <c r="C383" s="1863"/>
      <c r="D383" s="1863"/>
    </row>
    <row r="384" spans="1:4" x14ac:dyDescent="0.15">
      <c r="A384" s="1863"/>
      <c r="B384" s="1985"/>
      <c r="C384" s="1863"/>
      <c r="D384" s="1863"/>
    </row>
    <row r="385" spans="1:4" x14ac:dyDescent="0.15">
      <c r="A385" s="1863"/>
      <c r="B385" s="1985"/>
      <c r="C385" s="1863"/>
      <c r="D385" s="1863"/>
    </row>
    <row r="386" spans="1:4" x14ac:dyDescent="0.15">
      <c r="A386" s="1863"/>
      <c r="B386" s="1985"/>
      <c r="C386" s="1863"/>
      <c r="D386" s="1863"/>
    </row>
    <row r="387" spans="1:4" x14ac:dyDescent="0.15">
      <c r="A387" s="1863"/>
      <c r="B387" s="1985"/>
      <c r="C387" s="1863"/>
      <c r="D387" s="1863"/>
    </row>
    <row r="388" spans="1:4" x14ac:dyDescent="0.15">
      <c r="A388" s="1863"/>
      <c r="B388" s="1985"/>
      <c r="C388" s="1863"/>
      <c r="D388" s="1863"/>
    </row>
    <row r="389" spans="1:4" x14ac:dyDescent="0.15">
      <c r="A389" s="1863"/>
      <c r="B389" s="1985"/>
      <c r="C389" s="1863"/>
      <c r="D389" s="1863"/>
    </row>
    <row r="390" spans="1:4" x14ac:dyDescent="0.15">
      <c r="A390" s="1863"/>
      <c r="B390" s="1985"/>
      <c r="C390" s="1863"/>
      <c r="D390" s="1863"/>
    </row>
    <row r="391" spans="1:4" x14ac:dyDescent="0.15">
      <c r="A391" s="1863"/>
      <c r="B391" s="1985"/>
      <c r="C391" s="1863"/>
      <c r="D391" s="1863"/>
    </row>
    <row r="392" spans="1:4" x14ac:dyDescent="0.15">
      <c r="A392" s="1863"/>
      <c r="B392" s="1985"/>
      <c r="C392" s="1863"/>
      <c r="D392" s="1863"/>
    </row>
    <row r="393" spans="1:4" x14ac:dyDescent="0.15">
      <c r="A393" s="1863"/>
      <c r="B393" s="1985"/>
      <c r="C393" s="1863"/>
      <c r="D393" s="1863"/>
    </row>
    <row r="394" spans="1:4" x14ac:dyDescent="0.15">
      <c r="A394" s="1863"/>
      <c r="B394" s="1985"/>
      <c r="C394" s="1863"/>
      <c r="D394" s="1863"/>
    </row>
    <row r="395" spans="1:4" x14ac:dyDescent="0.15">
      <c r="A395" s="1863"/>
      <c r="B395" s="1985"/>
      <c r="C395" s="1863"/>
      <c r="D395" s="1863"/>
    </row>
    <row r="396" spans="1:4" x14ac:dyDescent="0.15">
      <c r="A396" s="1863"/>
      <c r="B396" s="1985"/>
      <c r="C396" s="1863"/>
      <c r="D396" s="1863"/>
    </row>
    <row r="397" spans="1:4" x14ac:dyDescent="0.15">
      <c r="A397" s="1863"/>
      <c r="B397" s="1985"/>
      <c r="C397" s="1863"/>
      <c r="D397" s="1863"/>
    </row>
    <row r="398" spans="1:4" x14ac:dyDescent="0.15">
      <c r="A398" s="1863"/>
      <c r="B398" s="1985"/>
      <c r="C398" s="1863"/>
      <c r="D398" s="1863"/>
    </row>
    <row r="399" spans="1:4" x14ac:dyDescent="0.15">
      <c r="A399" s="1863"/>
      <c r="B399" s="1985"/>
      <c r="C399" s="1863"/>
      <c r="D399" s="1863"/>
    </row>
    <row r="400" spans="1:4" x14ac:dyDescent="0.15">
      <c r="A400" s="1863"/>
      <c r="B400" s="1985"/>
      <c r="C400" s="1863"/>
      <c r="D400" s="1863"/>
    </row>
    <row r="401" spans="1:4" x14ac:dyDescent="0.15">
      <c r="A401" s="1863"/>
      <c r="B401" s="1985"/>
      <c r="C401" s="1863"/>
      <c r="D401" s="1863"/>
    </row>
    <row r="402" spans="1:4" x14ac:dyDescent="0.15">
      <c r="A402" s="1863"/>
      <c r="B402" s="1985"/>
      <c r="C402" s="1863"/>
      <c r="D402" s="1863"/>
    </row>
    <row r="403" spans="1:4" x14ac:dyDescent="0.15">
      <c r="A403" s="1863"/>
      <c r="B403" s="1985"/>
      <c r="C403" s="1863"/>
      <c r="D403" s="1863"/>
    </row>
    <row r="404" spans="1:4" x14ac:dyDescent="0.15">
      <c r="A404" s="1863"/>
      <c r="B404" s="1985"/>
      <c r="C404" s="1863"/>
      <c r="D404" s="1863"/>
    </row>
    <row r="405" spans="1:4" x14ac:dyDescent="0.15">
      <c r="A405" s="1863"/>
      <c r="B405" s="1985"/>
      <c r="C405" s="1863"/>
      <c r="D405" s="1863"/>
    </row>
    <row r="406" spans="1:4" x14ac:dyDescent="0.15">
      <c r="A406" s="1863"/>
      <c r="B406" s="1985"/>
      <c r="C406" s="1863"/>
      <c r="D406" s="1863"/>
    </row>
    <row r="407" spans="1:4" x14ac:dyDescent="0.15">
      <c r="A407" s="1863"/>
      <c r="B407" s="1985"/>
      <c r="C407" s="1863"/>
      <c r="D407" s="1863"/>
    </row>
    <row r="408" spans="1:4" x14ac:dyDescent="0.15">
      <c r="A408" s="1863"/>
      <c r="B408" s="1985"/>
      <c r="C408" s="1863"/>
      <c r="D408" s="1863"/>
    </row>
    <row r="409" spans="1:4" x14ac:dyDescent="0.15">
      <c r="A409" s="1863"/>
      <c r="B409" s="1985"/>
      <c r="C409" s="1863"/>
      <c r="D409" s="1863"/>
    </row>
    <row r="410" spans="1:4" x14ac:dyDescent="0.15">
      <c r="A410" s="1863"/>
      <c r="B410" s="1985"/>
      <c r="C410" s="1863"/>
      <c r="D410" s="1863"/>
    </row>
    <row r="411" spans="1:4" x14ac:dyDescent="0.15">
      <c r="A411" s="1863"/>
      <c r="B411" s="1985"/>
      <c r="C411" s="1863"/>
      <c r="D411" s="1863"/>
    </row>
    <row r="412" spans="1:4" x14ac:dyDescent="0.15">
      <c r="A412" s="1863"/>
      <c r="B412" s="1985"/>
      <c r="C412" s="1863"/>
      <c r="D412" s="1863"/>
    </row>
    <row r="413" spans="1:4" x14ac:dyDescent="0.15">
      <c r="A413" s="1863"/>
      <c r="B413" s="1985"/>
      <c r="C413" s="1863"/>
      <c r="D413" s="1863"/>
    </row>
    <row r="414" spans="1:4" x14ac:dyDescent="0.15">
      <c r="A414" s="1863"/>
      <c r="B414" s="1985"/>
      <c r="C414" s="1863"/>
      <c r="D414" s="1863"/>
    </row>
    <row r="415" spans="1:4" x14ac:dyDescent="0.15">
      <c r="A415" s="1863"/>
      <c r="B415" s="1985"/>
      <c r="C415" s="1863"/>
      <c r="D415" s="1863"/>
    </row>
    <row r="416" spans="1:4" x14ac:dyDescent="0.15">
      <c r="A416" s="1863"/>
      <c r="B416" s="1985"/>
      <c r="C416" s="1863"/>
      <c r="D416" s="1863"/>
    </row>
    <row r="417" spans="1:4" x14ac:dyDescent="0.15">
      <c r="A417" s="1863"/>
      <c r="B417" s="1985"/>
      <c r="C417" s="1863"/>
      <c r="D417" s="1863"/>
    </row>
    <row r="418" spans="1:4" x14ac:dyDescent="0.15">
      <c r="A418" s="1863"/>
      <c r="B418" s="1985"/>
      <c r="C418" s="1863"/>
      <c r="D418" s="1863"/>
    </row>
    <row r="419" spans="1:4" x14ac:dyDescent="0.15">
      <c r="A419" s="1863"/>
      <c r="B419" s="1985"/>
      <c r="C419" s="1863"/>
      <c r="D419" s="1863"/>
    </row>
    <row r="420" spans="1:4" x14ac:dyDescent="0.15">
      <c r="A420" s="1863"/>
      <c r="B420" s="1985"/>
      <c r="C420" s="1863"/>
      <c r="D420" s="1863"/>
    </row>
    <row r="421" spans="1:4" x14ac:dyDescent="0.15">
      <c r="A421" s="1863"/>
      <c r="B421" s="1985"/>
      <c r="C421" s="1863"/>
      <c r="D421" s="1863"/>
    </row>
    <row r="422" spans="1:4" x14ac:dyDescent="0.15">
      <c r="A422" s="1863"/>
      <c r="B422" s="1985"/>
      <c r="C422" s="1863"/>
      <c r="D422" s="1863"/>
    </row>
    <row r="423" spans="1:4" x14ac:dyDescent="0.15">
      <c r="A423" s="1863"/>
      <c r="B423" s="1985"/>
      <c r="C423" s="1863"/>
      <c r="D423" s="1863"/>
    </row>
    <row r="424" spans="1:4" x14ac:dyDescent="0.15">
      <c r="A424" s="1863"/>
      <c r="B424" s="1985"/>
      <c r="C424" s="1863"/>
      <c r="D424" s="1863"/>
    </row>
    <row r="425" spans="1:4" x14ac:dyDescent="0.15">
      <c r="A425" s="1863"/>
      <c r="B425" s="1985"/>
      <c r="C425" s="1863"/>
      <c r="D425" s="1863"/>
    </row>
    <row r="426" spans="1:4" x14ac:dyDescent="0.15">
      <c r="A426" s="1863"/>
      <c r="B426" s="1985"/>
      <c r="C426" s="1863"/>
      <c r="D426" s="1863"/>
    </row>
    <row r="427" spans="1:4" x14ac:dyDescent="0.15">
      <c r="A427" s="1863"/>
      <c r="B427" s="1985"/>
      <c r="C427" s="1863"/>
      <c r="D427" s="1863"/>
    </row>
    <row r="428" spans="1:4" x14ac:dyDescent="0.15">
      <c r="A428" s="1863"/>
      <c r="B428" s="1985"/>
      <c r="C428" s="1863"/>
      <c r="D428" s="1863"/>
    </row>
    <row r="429" spans="1:4" x14ac:dyDescent="0.15">
      <c r="A429" s="1863"/>
      <c r="B429" s="1985"/>
      <c r="C429" s="1863"/>
      <c r="D429" s="1863"/>
    </row>
    <row r="430" spans="1:4" x14ac:dyDescent="0.15">
      <c r="A430" s="1863"/>
      <c r="B430" s="1985"/>
      <c r="C430" s="1863"/>
      <c r="D430" s="1863"/>
    </row>
    <row r="431" spans="1:4" x14ac:dyDescent="0.15">
      <c r="A431" s="1863"/>
      <c r="B431" s="1985"/>
      <c r="C431" s="1863"/>
      <c r="D431" s="1863"/>
    </row>
    <row r="432" spans="1:4" x14ac:dyDescent="0.15">
      <c r="A432" s="1863"/>
      <c r="B432" s="1985"/>
      <c r="C432" s="1863"/>
      <c r="D432" s="1863"/>
    </row>
    <row r="433" spans="1:4" x14ac:dyDescent="0.15">
      <c r="A433" s="1863"/>
      <c r="B433" s="1985"/>
      <c r="C433" s="1863"/>
      <c r="D433" s="1863"/>
    </row>
    <row r="434" spans="1:4" x14ac:dyDescent="0.15">
      <c r="A434" s="1863"/>
      <c r="B434" s="1985"/>
      <c r="C434" s="1863"/>
      <c r="D434" s="1863"/>
    </row>
    <row r="435" spans="1:4" x14ac:dyDescent="0.15">
      <c r="A435" s="1863"/>
      <c r="B435" s="1985"/>
      <c r="C435" s="1863"/>
      <c r="D435" s="1863"/>
    </row>
    <row r="436" spans="1:4" x14ac:dyDescent="0.15">
      <c r="A436" s="1863"/>
      <c r="B436" s="1985"/>
      <c r="C436" s="1863"/>
      <c r="D436" s="1863"/>
    </row>
    <row r="437" spans="1:4" x14ac:dyDescent="0.15">
      <c r="A437" s="1863"/>
      <c r="B437" s="1985"/>
      <c r="C437" s="1863"/>
      <c r="D437" s="1863"/>
    </row>
    <row r="438" spans="1:4" x14ac:dyDescent="0.15">
      <c r="A438" s="1863"/>
      <c r="B438" s="1985"/>
      <c r="C438" s="1863"/>
      <c r="D438" s="1863"/>
    </row>
    <row r="439" spans="1:4" x14ac:dyDescent="0.15">
      <c r="A439" s="1863"/>
      <c r="B439" s="1985"/>
      <c r="C439" s="1863"/>
      <c r="D439" s="1863"/>
    </row>
    <row r="440" spans="1:4" x14ac:dyDescent="0.15">
      <c r="A440" s="1863"/>
      <c r="B440" s="1985"/>
      <c r="C440" s="1863"/>
      <c r="D440" s="1863"/>
    </row>
    <row r="441" spans="1:4" x14ac:dyDescent="0.15">
      <c r="A441" s="1863"/>
      <c r="B441" s="1985"/>
      <c r="C441" s="1863"/>
      <c r="D441" s="1863"/>
    </row>
    <row r="442" spans="1:4" x14ac:dyDescent="0.15">
      <c r="A442" s="1863"/>
      <c r="B442" s="1985"/>
      <c r="C442" s="1863"/>
      <c r="D442" s="1863"/>
    </row>
    <row r="443" spans="1:4" x14ac:dyDescent="0.15">
      <c r="A443" s="1863"/>
      <c r="B443" s="1985"/>
      <c r="C443" s="1863"/>
      <c r="D443" s="1863"/>
    </row>
    <row r="444" spans="1:4" x14ac:dyDescent="0.15">
      <c r="A444" s="1863"/>
      <c r="B444" s="1985"/>
      <c r="C444" s="1863"/>
      <c r="D444" s="1863"/>
    </row>
    <row r="445" spans="1:4" x14ac:dyDescent="0.15">
      <c r="A445" s="1863"/>
      <c r="B445" s="1985"/>
      <c r="C445" s="1863"/>
      <c r="D445" s="1863"/>
    </row>
    <row r="446" spans="1:4" x14ac:dyDescent="0.15">
      <c r="A446" s="1863"/>
      <c r="B446" s="1985"/>
      <c r="C446" s="1863"/>
      <c r="D446" s="1863"/>
    </row>
    <row r="447" spans="1:4" x14ac:dyDescent="0.15">
      <c r="A447" s="1863"/>
      <c r="B447" s="1985"/>
      <c r="C447" s="1863"/>
      <c r="D447" s="1863"/>
    </row>
    <row r="448" spans="1:4" x14ac:dyDescent="0.15">
      <c r="A448" s="1863"/>
      <c r="B448" s="1985"/>
      <c r="C448" s="1863"/>
      <c r="D448" s="1863"/>
    </row>
    <row r="449" spans="1:4" x14ac:dyDescent="0.15">
      <c r="A449" s="1863"/>
      <c r="B449" s="1985"/>
      <c r="C449" s="1863"/>
      <c r="D449" s="1863"/>
    </row>
    <row r="450" spans="1:4" x14ac:dyDescent="0.15">
      <c r="A450" s="1863"/>
      <c r="B450" s="1985"/>
      <c r="C450" s="1863"/>
      <c r="D450" s="1863"/>
    </row>
    <row r="451" spans="1:4" x14ac:dyDescent="0.15">
      <c r="A451" s="1863"/>
      <c r="B451" s="1985"/>
      <c r="C451" s="1863"/>
      <c r="D451" s="1863"/>
    </row>
    <row r="452" spans="1:4" x14ac:dyDescent="0.15">
      <c r="A452" s="1863"/>
      <c r="B452" s="1985"/>
      <c r="C452" s="1863"/>
      <c r="D452" s="1863"/>
    </row>
    <row r="453" spans="1:4" x14ac:dyDescent="0.15">
      <c r="A453" s="1863"/>
      <c r="B453" s="1985"/>
      <c r="C453" s="1863"/>
      <c r="D453" s="1863"/>
    </row>
    <row r="454" spans="1:4" x14ac:dyDescent="0.15">
      <c r="A454" s="1863"/>
      <c r="B454" s="1985"/>
      <c r="C454" s="1863"/>
      <c r="D454" s="1863"/>
    </row>
    <row r="455" spans="1:4" x14ac:dyDescent="0.15">
      <c r="A455" s="1863"/>
      <c r="B455" s="1985"/>
      <c r="C455" s="1863"/>
      <c r="D455" s="1863"/>
    </row>
    <row r="456" spans="1:4" x14ac:dyDescent="0.15">
      <c r="A456" s="1863"/>
      <c r="B456" s="1985"/>
      <c r="C456" s="1863"/>
      <c r="D456" s="1863"/>
    </row>
    <row r="457" spans="1:4" x14ac:dyDescent="0.15">
      <c r="A457" s="1863"/>
      <c r="B457" s="1985"/>
      <c r="C457" s="1863"/>
      <c r="D457" s="1863"/>
    </row>
    <row r="458" spans="1:4" x14ac:dyDescent="0.15">
      <c r="A458" s="1863"/>
      <c r="B458" s="1985"/>
      <c r="C458" s="1863"/>
      <c r="D458" s="1863"/>
    </row>
    <row r="459" spans="1:4" x14ac:dyDescent="0.15">
      <c r="A459" s="1863"/>
      <c r="B459" s="1985"/>
      <c r="C459" s="1863"/>
      <c r="D459" s="1863"/>
    </row>
    <row r="460" spans="1:4" x14ac:dyDescent="0.15">
      <c r="A460" s="1863"/>
      <c r="B460" s="1985"/>
      <c r="C460" s="1863"/>
      <c r="D460" s="1863"/>
    </row>
    <row r="461" spans="1:4" x14ac:dyDescent="0.15">
      <c r="A461" s="1863"/>
      <c r="B461" s="1985"/>
      <c r="C461" s="1863"/>
      <c r="D461" s="1863"/>
    </row>
    <row r="462" spans="1:4" x14ac:dyDescent="0.15">
      <c r="A462" s="1863"/>
      <c r="B462" s="1985"/>
      <c r="C462" s="1863"/>
      <c r="D462" s="1863"/>
    </row>
    <row r="463" spans="1:4" x14ac:dyDescent="0.15">
      <c r="A463" s="1863"/>
      <c r="B463" s="1985"/>
      <c r="C463" s="1863"/>
      <c r="D463" s="1863"/>
    </row>
    <row r="464" spans="1:4" x14ac:dyDescent="0.15">
      <c r="A464" s="1863"/>
      <c r="B464" s="1985"/>
      <c r="C464" s="1863"/>
      <c r="D464" s="1863"/>
    </row>
    <row r="465" spans="1:4" x14ac:dyDescent="0.15">
      <c r="A465" s="1863"/>
      <c r="B465" s="1985"/>
      <c r="C465" s="1863"/>
      <c r="D465" s="1863"/>
    </row>
    <row r="466" spans="1:4" x14ac:dyDescent="0.15">
      <c r="A466" s="1863"/>
      <c r="B466" s="1985"/>
      <c r="C466" s="1863"/>
      <c r="D466" s="1863"/>
    </row>
    <row r="467" spans="1:4" x14ac:dyDescent="0.15">
      <c r="A467" s="1863"/>
      <c r="B467" s="1985"/>
      <c r="C467" s="1863"/>
      <c r="D467" s="1863"/>
    </row>
    <row r="468" spans="1:4" x14ac:dyDescent="0.15">
      <c r="A468" s="1863"/>
      <c r="B468" s="1985"/>
      <c r="C468" s="1863"/>
      <c r="D468" s="1863"/>
    </row>
    <row r="469" spans="1:4" x14ac:dyDescent="0.15">
      <c r="A469" s="1863"/>
      <c r="B469" s="1985"/>
      <c r="C469" s="1863"/>
      <c r="D469" s="1863"/>
    </row>
    <row r="470" spans="1:4" x14ac:dyDescent="0.15">
      <c r="A470" s="1863"/>
      <c r="B470" s="1985"/>
      <c r="C470" s="1863"/>
      <c r="D470" s="1863"/>
    </row>
    <row r="471" spans="1:4" x14ac:dyDescent="0.15">
      <c r="A471" s="1863"/>
      <c r="B471" s="1985"/>
      <c r="C471" s="1863"/>
      <c r="D471" s="1863"/>
    </row>
    <row r="472" spans="1:4" x14ac:dyDescent="0.15">
      <c r="A472" s="1863"/>
      <c r="B472" s="1985"/>
      <c r="C472" s="1863"/>
      <c r="D472" s="1863"/>
    </row>
    <row r="473" spans="1:4" x14ac:dyDescent="0.15">
      <c r="A473" s="1863"/>
      <c r="B473" s="1985"/>
      <c r="C473" s="1863"/>
      <c r="D473" s="1863"/>
    </row>
    <row r="474" spans="1:4" x14ac:dyDescent="0.15">
      <c r="A474" s="1863"/>
      <c r="B474" s="1985"/>
      <c r="C474" s="1863"/>
      <c r="D474" s="1863"/>
    </row>
    <row r="475" spans="1:4" x14ac:dyDescent="0.15">
      <c r="A475" s="1863"/>
      <c r="B475" s="1985"/>
      <c r="C475" s="1863"/>
      <c r="D475" s="1863"/>
    </row>
    <row r="476" spans="1:4" x14ac:dyDescent="0.15">
      <c r="A476" s="1863"/>
      <c r="B476" s="1985"/>
      <c r="C476" s="1863"/>
      <c r="D476" s="1863"/>
    </row>
    <row r="477" spans="1:4" x14ac:dyDescent="0.15">
      <c r="A477" s="1863"/>
      <c r="B477" s="1985"/>
      <c r="C477" s="1863"/>
      <c r="D477" s="1863"/>
    </row>
    <row r="478" spans="1:4" x14ac:dyDescent="0.15">
      <c r="A478" s="1863"/>
      <c r="B478" s="1985"/>
      <c r="C478" s="1863"/>
      <c r="D478" s="1863"/>
    </row>
    <row r="479" spans="1:4" x14ac:dyDescent="0.15">
      <c r="A479" s="1863"/>
      <c r="B479" s="1985"/>
      <c r="C479" s="1863"/>
      <c r="D479" s="1863"/>
    </row>
    <row r="480" spans="1:4" x14ac:dyDescent="0.15">
      <c r="A480" s="1863"/>
      <c r="B480" s="1985"/>
      <c r="C480" s="1863"/>
      <c r="D480" s="1863"/>
    </row>
    <row r="481" spans="1:4" x14ac:dyDescent="0.15">
      <c r="A481" s="1863"/>
      <c r="B481" s="1985"/>
      <c r="C481" s="1863"/>
      <c r="D481" s="1863"/>
    </row>
    <row r="482" spans="1:4" x14ac:dyDescent="0.15">
      <c r="A482" s="1863"/>
      <c r="B482" s="1985"/>
      <c r="C482" s="1863"/>
      <c r="D482" s="1863"/>
    </row>
    <row r="483" spans="1:4" x14ac:dyDescent="0.15">
      <c r="A483" s="1863"/>
      <c r="B483" s="1985"/>
      <c r="C483" s="1863"/>
      <c r="D483" s="1863"/>
    </row>
    <row r="484" spans="1:4" x14ac:dyDescent="0.15">
      <c r="A484" s="1863"/>
      <c r="B484" s="1985"/>
      <c r="C484" s="1863"/>
      <c r="D484" s="1863"/>
    </row>
    <row r="485" spans="1:4" x14ac:dyDescent="0.15">
      <c r="A485" s="1863"/>
      <c r="B485" s="1985"/>
      <c r="C485" s="1863"/>
      <c r="D485" s="1863"/>
    </row>
    <row r="486" spans="1:4" x14ac:dyDescent="0.15">
      <c r="A486" s="1863"/>
      <c r="B486" s="1985"/>
      <c r="C486" s="1863"/>
      <c r="D486" s="1863"/>
    </row>
    <row r="487" spans="1:4" x14ac:dyDescent="0.15">
      <c r="A487" s="1863"/>
      <c r="B487" s="1985"/>
      <c r="C487" s="1863"/>
      <c r="D487" s="1863"/>
    </row>
    <row r="488" spans="1:4" x14ac:dyDescent="0.15">
      <c r="A488" s="1863"/>
      <c r="B488" s="1985"/>
      <c r="C488" s="1863"/>
      <c r="D488" s="1863"/>
    </row>
    <row r="489" spans="1:4" x14ac:dyDescent="0.15">
      <c r="A489" s="1863"/>
      <c r="B489" s="1985"/>
      <c r="C489" s="1863"/>
      <c r="D489" s="1863"/>
    </row>
    <row r="490" spans="1:4" x14ac:dyDescent="0.15">
      <c r="A490" s="1863"/>
      <c r="B490" s="1985"/>
      <c r="C490" s="1863"/>
      <c r="D490" s="1863"/>
    </row>
    <row r="491" spans="1:4" x14ac:dyDescent="0.15">
      <c r="A491" s="1863"/>
      <c r="B491" s="1985"/>
      <c r="C491" s="1863"/>
      <c r="D491" s="1863"/>
    </row>
    <row r="492" spans="1:4" x14ac:dyDescent="0.15">
      <c r="A492" s="1863"/>
      <c r="B492" s="1985"/>
      <c r="C492" s="1863"/>
      <c r="D492" s="1863"/>
    </row>
    <row r="493" spans="1:4" x14ac:dyDescent="0.15">
      <c r="A493" s="1863"/>
      <c r="B493" s="1985"/>
      <c r="C493" s="1863"/>
      <c r="D493" s="1863"/>
    </row>
    <row r="494" spans="1:4" x14ac:dyDescent="0.15">
      <c r="A494" s="1863"/>
      <c r="B494" s="1985"/>
      <c r="C494" s="1863"/>
      <c r="D494" s="1863"/>
    </row>
    <row r="495" spans="1:4" x14ac:dyDescent="0.15">
      <c r="A495" s="1863"/>
      <c r="B495" s="1985"/>
      <c r="C495" s="1863"/>
      <c r="D495" s="1863"/>
    </row>
    <row r="496" spans="1:4" x14ac:dyDescent="0.15">
      <c r="A496" s="1863"/>
      <c r="B496" s="1985"/>
      <c r="C496" s="1863"/>
      <c r="D496" s="1863"/>
    </row>
    <row r="497" spans="1:4" x14ac:dyDescent="0.15">
      <c r="A497" s="1863"/>
      <c r="B497" s="1985"/>
      <c r="C497" s="1863"/>
      <c r="D497" s="1863"/>
    </row>
    <row r="498" spans="1:4" x14ac:dyDescent="0.15">
      <c r="A498" s="1863"/>
      <c r="B498" s="1985"/>
      <c r="C498" s="1863"/>
      <c r="D498" s="1863"/>
    </row>
    <row r="499" spans="1:4" x14ac:dyDescent="0.15">
      <c r="A499" s="1863"/>
      <c r="B499" s="1985"/>
      <c r="C499" s="1863"/>
      <c r="D499" s="1863"/>
    </row>
    <row r="500" spans="1:4" x14ac:dyDescent="0.15">
      <c r="A500" s="1863"/>
      <c r="B500" s="1985"/>
      <c r="C500" s="1863"/>
      <c r="D500" s="1863"/>
    </row>
    <row r="501" spans="1:4" x14ac:dyDescent="0.15">
      <c r="A501" s="1863"/>
      <c r="B501" s="1985"/>
      <c r="C501" s="1863"/>
      <c r="D501" s="1863"/>
    </row>
    <row r="502" spans="1:4" x14ac:dyDescent="0.15">
      <c r="A502" s="1863"/>
      <c r="B502" s="1985"/>
      <c r="C502" s="1863"/>
      <c r="D502" s="1863"/>
    </row>
    <row r="503" spans="1:4" x14ac:dyDescent="0.15">
      <c r="A503" s="1863"/>
      <c r="B503" s="1985"/>
      <c r="C503" s="1863"/>
      <c r="D503" s="1863"/>
    </row>
    <row r="504" spans="1:4" x14ac:dyDescent="0.15">
      <c r="A504" s="1863"/>
      <c r="B504" s="1985"/>
      <c r="C504" s="1863"/>
      <c r="D504" s="1863"/>
    </row>
    <row r="505" spans="1:4" x14ac:dyDescent="0.15">
      <c r="A505" s="1863"/>
      <c r="B505" s="1985"/>
      <c r="C505" s="1863"/>
      <c r="D505" s="1863"/>
    </row>
    <row r="506" spans="1:4" x14ac:dyDescent="0.15">
      <c r="A506" s="1863"/>
      <c r="B506" s="1985"/>
      <c r="C506" s="1863"/>
      <c r="D506" s="1863"/>
    </row>
    <row r="507" spans="1:4" x14ac:dyDescent="0.15">
      <c r="A507" s="1863"/>
      <c r="B507" s="1985"/>
      <c r="C507" s="1863"/>
      <c r="D507" s="1863"/>
    </row>
    <row r="508" spans="1:4" x14ac:dyDescent="0.15">
      <c r="A508" s="1863"/>
      <c r="B508" s="1985"/>
      <c r="C508" s="1863"/>
      <c r="D508" s="1863"/>
    </row>
    <row r="509" spans="1:4" x14ac:dyDescent="0.15">
      <c r="A509" s="1863"/>
      <c r="B509" s="1985"/>
      <c r="C509" s="1863"/>
      <c r="D509" s="1863"/>
    </row>
    <row r="510" spans="1:4" x14ac:dyDescent="0.15">
      <c r="A510" s="1863"/>
      <c r="B510" s="1985"/>
      <c r="C510" s="1863"/>
      <c r="D510" s="1863"/>
    </row>
    <row r="511" spans="1:4" x14ac:dyDescent="0.15">
      <c r="A511" s="1863"/>
      <c r="B511" s="1985"/>
      <c r="C511" s="1863"/>
      <c r="D511" s="1863"/>
    </row>
    <row r="512" spans="1:4" x14ac:dyDescent="0.15">
      <c r="A512" s="1863"/>
      <c r="B512" s="1985"/>
      <c r="C512" s="1863"/>
      <c r="D512" s="1863"/>
    </row>
    <row r="513" spans="1:4" x14ac:dyDescent="0.15">
      <c r="A513" s="1863"/>
      <c r="B513" s="1985"/>
      <c r="C513" s="1863"/>
      <c r="D513" s="1863"/>
    </row>
    <row r="514" spans="1:4" x14ac:dyDescent="0.15">
      <c r="A514" s="1863"/>
      <c r="B514" s="1985"/>
      <c r="C514" s="1863"/>
      <c r="D514" s="1863"/>
    </row>
    <row r="515" spans="1:4" x14ac:dyDescent="0.15">
      <c r="A515" s="1863"/>
      <c r="B515" s="1985"/>
      <c r="C515" s="1863"/>
      <c r="D515" s="1863"/>
    </row>
    <row r="516" spans="1:4" x14ac:dyDescent="0.15">
      <c r="A516" s="1863"/>
      <c r="B516" s="1985"/>
      <c r="C516" s="1863"/>
      <c r="D516" s="1863"/>
    </row>
    <row r="517" spans="1:4" x14ac:dyDescent="0.15">
      <c r="A517" s="1863"/>
      <c r="B517" s="1985"/>
      <c r="C517" s="1863"/>
      <c r="D517" s="1863"/>
    </row>
    <row r="518" spans="1:4" x14ac:dyDescent="0.15">
      <c r="A518" s="1863"/>
      <c r="B518" s="1985"/>
      <c r="C518" s="1863"/>
      <c r="D518" s="1863"/>
    </row>
    <row r="519" spans="1:4" x14ac:dyDescent="0.15">
      <c r="A519" s="1863"/>
      <c r="B519" s="1985"/>
      <c r="C519" s="1863"/>
      <c r="D519" s="1863"/>
    </row>
    <row r="520" spans="1:4" x14ac:dyDescent="0.15">
      <c r="A520" s="1863"/>
      <c r="B520" s="1985"/>
      <c r="C520" s="1863"/>
      <c r="D520" s="1863"/>
    </row>
    <row r="521" spans="1:4" x14ac:dyDescent="0.15">
      <c r="A521" s="1863"/>
      <c r="B521" s="1985"/>
      <c r="C521" s="1863"/>
      <c r="D521" s="1863"/>
    </row>
    <row r="522" spans="1:4" x14ac:dyDescent="0.15">
      <c r="A522" s="1863"/>
      <c r="B522" s="1985"/>
      <c r="C522" s="1863"/>
      <c r="D522" s="1863"/>
    </row>
    <row r="523" spans="1:4" x14ac:dyDescent="0.15">
      <c r="A523" s="1863"/>
      <c r="B523" s="1985"/>
      <c r="C523" s="1863"/>
      <c r="D523" s="1863"/>
    </row>
    <row r="524" spans="1:4" x14ac:dyDescent="0.15">
      <c r="A524" s="1863"/>
      <c r="B524" s="1985"/>
      <c r="C524" s="1863"/>
      <c r="D524" s="1863"/>
    </row>
    <row r="525" spans="1:4" x14ac:dyDescent="0.15">
      <c r="A525" s="1863"/>
      <c r="B525" s="1985"/>
      <c r="C525" s="1863"/>
      <c r="D525" s="1863"/>
    </row>
    <row r="526" spans="1:4" x14ac:dyDescent="0.15">
      <c r="A526" s="1863"/>
      <c r="B526" s="1985"/>
      <c r="C526" s="1863"/>
      <c r="D526" s="1863"/>
    </row>
    <row r="527" spans="1:4" x14ac:dyDescent="0.15">
      <c r="A527" s="1863"/>
      <c r="B527" s="1985"/>
      <c r="C527" s="1863"/>
      <c r="D527" s="1863"/>
    </row>
    <row r="528" spans="1:4" x14ac:dyDescent="0.15">
      <c r="A528" s="1863"/>
      <c r="B528" s="1985"/>
      <c r="C528" s="1863"/>
      <c r="D528" s="1863"/>
    </row>
    <row r="529" spans="1:4" x14ac:dyDescent="0.15">
      <c r="A529" s="1863"/>
      <c r="B529" s="1985"/>
      <c r="C529" s="1863"/>
      <c r="D529" s="1863"/>
    </row>
    <row r="530" spans="1:4" x14ac:dyDescent="0.15">
      <c r="A530" s="1863"/>
      <c r="B530" s="1985"/>
      <c r="C530" s="1863"/>
      <c r="D530" s="1863"/>
    </row>
    <row r="531" spans="1:4" x14ac:dyDescent="0.15">
      <c r="A531" s="1863"/>
      <c r="B531" s="1985"/>
      <c r="C531" s="1863"/>
      <c r="D531" s="1863"/>
    </row>
    <row r="532" spans="1:4" x14ac:dyDescent="0.15">
      <c r="A532" s="1863"/>
      <c r="B532" s="1985"/>
      <c r="C532" s="1863"/>
      <c r="D532" s="1863"/>
    </row>
    <row r="533" spans="1:4" x14ac:dyDescent="0.15">
      <c r="A533" s="1863"/>
      <c r="B533" s="1985"/>
      <c r="C533" s="1863"/>
      <c r="D533" s="1863"/>
    </row>
    <row r="534" spans="1:4" x14ac:dyDescent="0.15">
      <c r="A534" s="1863"/>
      <c r="B534" s="1985"/>
      <c r="C534" s="1863"/>
      <c r="D534" s="1863"/>
    </row>
    <row r="535" spans="1:4" x14ac:dyDescent="0.15">
      <c r="A535" s="1863"/>
      <c r="B535" s="1985"/>
      <c r="C535" s="1863"/>
      <c r="D535" s="1863"/>
    </row>
    <row r="536" spans="1:4" x14ac:dyDescent="0.15">
      <c r="A536" s="1863"/>
      <c r="B536" s="1985"/>
      <c r="C536" s="1863"/>
      <c r="D536" s="1863"/>
    </row>
    <row r="537" spans="1:4" x14ac:dyDescent="0.15">
      <c r="A537" s="1863"/>
      <c r="B537" s="1985"/>
      <c r="C537" s="1863"/>
      <c r="D537" s="1863"/>
    </row>
    <row r="538" spans="1:4" x14ac:dyDescent="0.15">
      <c r="A538" s="1863"/>
      <c r="B538" s="1985"/>
      <c r="C538" s="1863"/>
      <c r="D538" s="1863"/>
    </row>
    <row r="539" spans="1:4" x14ac:dyDescent="0.15">
      <c r="A539" s="1863"/>
      <c r="B539" s="1985"/>
      <c r="C539" s="1863"/>
      <c r="D539" s="1863"/>
    </row>
    <row r="540" spans="1:4" x14ac:dyDescent="0.15">
      <c r="A540" s="1863"/>
      <c r="B540" s="1985"/>
      <c r="C540" s="1863"/>
      <c r="D540" s="1863"/>
    </row>
    <row r="541" spans="1:4" x14ac:dyDescent="0.15">
      <c r="A541" s="1863"/>
      <c r="B541" s="1985"/>
      <c r="C541" s="1863"/>
      <c r="D541" s="1863"/>
    </row>
    <row r="542" spans="1:4" x14ac:dyDescent="0.15">
      <c r="A542" s="1863"/>
      <c r="B542" s="1985"/>
      <c r="C542" s="1863"/>
      <c r="D542" s="1863"/>
    </row>
    <row r="543" spans="1:4" x14ac:dyDescent="0.15">
      <c r="A543" s="1863"/>
      <c r="B543" s="1985"/>
      <c r="C543" s="1863"/>
      <c r="D543" s="1863"/>
    </row>
    <row r="544" spans="1:4" x14ac:dyDescent="0.15">
      <c r="A544" s="1863"/>
      <c r="B544" s="1985"/>
      <c r="C544" s="1863"/>
      <c r="D544" s="1863"/>
    </row>
    <row r="545" spans="1:4" x14ac:dyDescent="0.15">
      <c r="A545" s="1863"/>
      <c r="B545" s="1985"/>
      <c r="C545" s="1863"/>
      <c r="D545" s="1863"/>
    </row>
    <row r="546" spans="1:4" x14ac:dyDescent="0.15">
      <c r="A546" s="1863"/>
      <c r="B546" s="1985"/>
      <c r="C546" s="1863"/>
      <c r="D546" s="1863"/>
    </row>
    <row r="547" spans="1:4" x14ac:dyDescent="0.15">
      <c r="A547" s="1863"/>
      <c r="B547" s="1985"/>
      <c r="C547" s="1863"/>
      <c r="D547" s="1863"/>
    </row>
    <row r="548" spans="1:4" x14ac:dyDescent="0.15">
      <c r="A548" s="1863"/>
      <c r="B548" s="1985"/>
      <c r="C548" s="1863"/>
      <c r="D548" s="1863"/>
    </row>
    <row r="549" spans="1:4" x14ac:dyDescent="0.15">
      <c r="A549" s="1863"/>
      <c r="B549" s="1985"/>
      <c r="C549" s="1863"/>
      <c r="D549" s="1863"/>
    </row>
    <row r="550" spans="1:4" x14ac:dyDescent="0.15">
      <c r="A550" s="1863"/>
      <c r="B550" s="1985"/>
      <c r="C550" s="1863"/>
      <c r="D550" s="1863"/>
    </row>
    <row r="551" spans="1:4" x14ac:dyDescent="0.15">
      <c r="A551" s="1863"/>
      <c r="B551" s="1985"/>
      <c r="C551" s="1863"/>
      <c r="D551" s="1863"/>
    </row>
    <row r="552" spans="1:4" x14ac:dyDescent="0.15">
      <c r="A552" s="1863"/>
      <c r="B552" s="1985"/>
      <c r="C552" s="1863"/>
      <c r="D552" s="1863"/>
    </row>
    <row r="553" spans="1:4" x14ac:dyDescent="0.15">
      <c r="A553" s="1863"/>
      <c r="B553" s="1985"/>
      <c r="C553" s="1863"/>
      <c r="D553" s="1863"/>
    </row>
    <row r="554" spans="1:4" x14ac:dyDescent="0.15">
      <c r="A554" s="1863"/>
      <c r="B554" s="1985"/>
      <c r="C554" s="1863"/>
      <c r="D554" s="1863"/>
    </row>
    <row r="555" spans="1:4" x14ac:dyDescent="0.15">
      <c r="A555" s="1863"/>
      <c r="B555" s="1985"/>
      <c r="C555" s="1863"/>
      <c r="D555" s="1863"/>
    </row>
    <row r="556" spans="1:4" x14ac:dyDescent="0.15">
      <c r="A556" s="1863"/>
      <c r="B556" s="1985"/>
      <c r="C556" s="1863"/>
      <c r="D556" s="1863"/>
    </row>
    <row r="557" spans="1:4" x14ac:dyDescent="0.15">
      <c r="A557" s="1863"/>
      <c r="B557" s="1985"/>
      <c r="C557" s="1863"/>
      <c r="D557" s="1863"/>
    </row>
    <row r="558" spans="1:4" x14ac:dyDescent="0.15">
      <c r="A558" s="1863"/>
      <c r="B558" s="1985"/>
      <c r="C558" s="1863"/>
      <c r="D558" s="1863"/>
    </row>
    <row r="559" spans="1:4" x14ac:dyDescent="0.15">
      <c r="A559" s="1863"/>
      <c r="B559" s="1985"/>
      <c r="C559" s="1863"/>
      <c r="D559" s="1863"/>
    </row>
    <row r="560" spans="1:4" x14ac:dyDescent="0.15">
      <c r="A560" s="1863"/>
      <c r="B560" s="1985"/>
      <c r="C560" s="1863"/>
      <c r="D560" s="1863"/>
    </row>
    <row r="561" spans="1:4" x14ac:dyDescent="0.15">
      <c r="A561" s="1863"/>
      <c r="B561" s="1985"/>
      <c r="C561" s="1863"/>
      <c r="D561" s="1863"/>
    </row>
    <row r="562" spans="1:4" x14ac:dyDescent="0.15">
      <c r="A562" s="1863"/>
      <c r="B562" s="1985"/>
      <c r="C562" s="1863"/>
      <c r="D562" s="1863"/>
    </row>
    <row r="563" spans="1:4" x14ac:dyDescent="0.15">
      <c r="A563" s="1863"/>
      <c r="B563" s="1985"/>
      <c r="C563" s="1863"/>
      <c r="D563" s="1863"/>
    </row>
    <row r="564" spans="1:4" x14ac:dyDescent="0.15">
      <c r="A564" s="1863"/>
      <c r="B564" s="1985"/>
      <c r="C564" s="1863"/>
      <c r="D564" s="1863"/>
    </row>
    <row r="565" spans="1:4" x14ac:dyDescent="0.15">
      <c r="A565" s="1863"/>
      <c r="B565" s="1985"/>
      <c r="C565" s="1863"/>
      <c r="D565" s="1863"/>
    </row>
    <row r="566" spans="1:4" x14ac:dyDescent="0.15">
      <c r="A566" s="1863"/>
      <c r="B566" s="1985"/>
      <c r="C566" s="1863"/>
      <c r="D566" s="1863"/>
    </row>
    <row r="567" spans="1:4" x14ac:dyDescent="0.15">
      <c r="A567" s="1863"/>
      <c r="B567" s="1985"/>
      <c r="C567" s="1863"/>
      <c r="D567" s="1863"/>
    </row>
    <row r="568" spans="1:4" x14ac:dyDescent="0.15">
      <c r="A568" s="1863"/>
      <c r="B568" s="1985"/>
      <c r="C568" s="1863"/>
      <c r="D568" s="1863"/>
    </row>
    <row r="569" spans="1:4" x14ac:dyDescent="0.15">
      <c r="A569" s="1863"/>
      <c r="B569" s="1985"/>
      <c r="C569" s="1863"/>
      <c r="D569" s="1863"/>
    </row>
    <row r="570" spans="1:4" x14ac:dyDescent="0.15">
      <c r="A570" s="1863"/>
      <c r="B570" s="1985"/>
      <c r="C570" s="1863"/>
      <c r="D570" s="1863"/>
    </row>
    <row r="571" spans="1:4" x14ac:dyDescent="0.15">
      <c r="A571" s="1863"/>
      <c r="B571" s="1985"/>
      <c r="C571" s="1863"/>
      <c r="D571" s="1863"/>
    </row>
    <row r="572" spans="1:4" x14ac:dyDescent="0.15">
      <c r="A572" s="1863"/>
      <c r="B572" s="1985"/>
      <c r="C572" s="1863"/>
      <c r="D572" s="1863"/>
    </row>
    <row r="573" spans="1:4" x14ac:dyDescent="0.15">
      <c r="A573" s="1863"/>
      <c r="B573" s="1985"/>
      <c r="C573" s="1863"/>
      <c r="D573" s="1863"/>
    </row>
    <row r="574" spans="1:4" x14ac:dyDescent="0.15">
      <c r="A574" s="1863"/>
      <c r="B574" s="1985"/>
      <c r="C574" s="1863"/>
      <c r="D574" s="1863"/>
    </row>
    <row r="575" spans="1:4" x14ac:dyDescent="0.15">
      <c r="A575" s="1863"/>
      <c r="B575" s="1985"/>
      <c r="C575" s="1863"/>
      <c r="D575" s="1863"/>
    </row>
    <row r="576" spans="1:4" x14ac:dyDescent="0.15">
      <c r="A576" s="1863"/>
      <c r="B576" s="1985"/>
      <c r="C576" s="1863"/>
      <c r="D576" s="1863"/>
    </row>
    <row r="577" spans="1:4" x14ac:dyDescent="0.15">
      <c r="A577" s="1863"/>
      <c r="B577" s="1985"/>
      <c r="C577" s="1863"/>
      <c r="D577" s="1863"/>
    </row>
    <row r="578" spans="1:4" x14ac:dyDescent="0.15">
      <c r="A578" s="1863"/>
      <c r="B578" s="1985"/>
      <c r="C578" s="1863"/>
      <c r="D578" s="1863"/>
    </row>
    <row r="579" spans="1:4" x14ac:dyDescent="0.15">
      <c r="A579" s="1863"/>
      <c r="B579" s="1985"/>
      <c r="C579" s="1863"/>
      <c r="D579" s="1863"/>
    </row>
    <row r="580" spans="1:4" x14ac:dyDescent="0.15">
      <c r="A580" s="1863"/>
      <c r="B580" s="1985"/>
      <c r="C580" s="1863"/>
      <c r="D580" s="1863"/>
    </row>
    <row r="581" spans="1:4" x14ac:dyDescent="0.15">
      <c r="A581" s="1863"/>
      <c r="B581" s="1985"/>
      <c r="C581" s="1863"/>
      <c r="D581" s="1863"/>
    </row>
    <row r="582" spans="1:4" x14ac:dyDescent="0.15">
      <c r="A582" s="1863"/>
      <c r="B582" s="1985"/>
      <c r="C582" s="1863"/>
      <c r="D582" s="1863"/>
    </row>
    <row r="583" spans="1:4" x14ac:dyDescent="0.15">
      <c r="A583" s="1863"/>
      <c r="B583" s="1985"/>
      <c r="C583" s="1863"/>
      <c r="D583" s="1863"/>
    </row>
    <row r="584" spans="1:4" x14ac:dyDescent="0.15">
      <c r="A584" s="1863"/>
      <c r="B584" s="1985"/>
      <c r="C584" s="1863"/>
      <c r="D584" s="1863"/>
    </row>
    <row r="585" spans="1:4" x14ac:dyDescent="0.15">
      <c r="A585" s="1863"/>
      <c r="B585" s="1985"/>
      <c r="C585" s="1863"/>
      <c r="D585" s="1863"/>
    </row>
    <row r="586" spans="1:4" x14ac:dyDescent="0.15">
      <c r="A586" s="1863"/>
      <c r="B586" s="1985"/>
      <c r="C586" s="1863"/>
      <c r="D586" s="1863"/>
    </row>
    <row r="587" spans="1:4" x14ac:dyDescent="0.15">
      <c r="A587" s="1863"/>
      <c r="B587" s="1985"/>
      <c r="C587" s="1863"/>
      <c r="D587" s="1863"/>
    </row>
    <row r="588" spans="1:4" x14ac:dyDescent="0.15">
      <c r="A588" s="1863"/>
      <c r="B588" s="1985"/>
      <c r="C588" s="1863"/>
      <c r="D588" s="1863"/>
    </row>
    <row r="589" spans="1:4" x14ac:dyDescent="0.15">
      <c r="A589" s="1863"/>
      <c r="B589" s="1985"/>
      <c r="C589" s="1863"/>
      <c r="D589" s="1863"/>
    </row>
    <row r="590" spans="1:4" x14ac:dyDescent="0.15">
      <c r="A590" s="1863"/>
      <c r="B590" s="1985"/>
      <c r="C590" s="1863"/>
      <c r="D590" s="1863"/>
    </row>
    <row r="591" spans="1:4" x14ac:dyDescent="0.15">
      <c r="A591" s="1863"/>
      <c r="B591" s="1985"/>
      <c r="C591" s="1863"/>
      <c r="D591" s="1863"/>
    </row>
    <row r="592" spans="1:4" x14ac:dyDescent="0.15">
      <c r="A592" s="1863"/>
      <c r="B592" s="1985"/>
      <c r="C592" s="1863"/>
      <c r="D592" s="1863"/>
    </row>
    <row r="593" spans="1:4" x14ac:dyDescent="0.15">
      <c r="A593" s="1863"/>
      <c r="B593" s="1985"/>
      <c r="C593" s="1863"/>
      <c r="D593" s="1863"/>
    </row>
    <row r="594" spans="1:4" x14ac:dyDescent="0.15">
      <c r="A594" s="1863"/>
      <c r="B594" s="1985"/>
      <c r="C594" s="1863"/>
      <c r="D594" s="1863"/>
    </row>
    <row r="595" spans="1:4" x14ac:dyDescent="0.15">
      <c r="A595" s="1863"/>
      <c r="B595" s="1985"/>
      <c r="C595" s="1863"/>
      <c r="D595" s="1863"/>
    </row>
    <row r="596" spans="1:4" x14ac:dyDescent="0.15">
      <c r="A596" s="1863"/>
      <c r="B596" s="1985"/>
      <c r="C596" s="1863"/>
      <c r="D596" s="1863"/>
    </row>
    <row r="597" spans="1:4" x14ac:dyDescent="0.15">
      <c r="A597" s="1863"/>
      <c r="B597" s="1985"/>
      <c r="C597" s="1863"/>
      <c r="D597" s="1863"/>
    </row>
    <row r="598" spans="1:4" x14ac:dyDescent="0.15">
      <c r="A598" s="1863"/>
      <c r="B598" s="1985"/>
      <c r="C598" s="1863"/>
      <c r="D598" s="1863"/>
    </row>
    <row r="599" spans="1:4" x14ac:dyDescent="0.15">
      <c r="A599" s="1863"/>
      <c r="B599" s="1985"/>
      <c r="C599" s="1863"/>
      <c r="D599" s="1863"/>
    </row>
    <row r="600" spans="1:4" x14ac:dyDescent="0.15">
      <c r="A600" s="1863"/>
      <c r="B600" s="1985"/>
      <c r="C600" s="1863"/>
      <c r="D600" s="1863"/>
    </row>
    <row r="601" spans="1:4" x14ac:dyDescent="0.15">
      <c r="A601" s="1863"/>
      <c r="B601" s="1985"/>
      <c r="C601" s="1863"/>
      <c r="D601" s="1863"/>
    </row>
    <row r="602" spans="1:4" x14ac:dyDescent="0.15">
      <c r="A602" s="1863"/>
      <c r="B602" s="1985"/>
      <c r="C602" s="1863"/>
      <c r="D602" s="1863"/>
    </row>
    <row r="603" spans="1:4" x14ac:dyDescent="0.15">
      <c r="A603" s="1863"/>
      <c r="B603" s="1985"/>
      <c r="C603" s="1863"/>
      <c r="D603" s="1863"/>
    </row>
    <row r="604" spans="1:4" x14ac:dyDescent="0.15">
      <c r="A604" s="1863"/>
      <c r="B604" s="1985"/>
      <c r="C604" s="1863"/>
      <c r="D604" s="1863"/>
    </row>
    <row r="605" spans="1:4" x14ac:dyDescent="0.15">
      <c r="A605" s="1863"/>
      <c r="B605" s="1985"/>
      <c r="C605" s="1863"/>
      <c r="D605" s="1863"/>
    </row>
    <row r="606" spans="1:4" x14ac:dyDescent="0.15">
      <c r="A606" s="1863"/>
      <c r="B606" s="1985"/>
      <c r="C606" s="1863"/>
      <c r="D606" s="1863"/>
    </row>
    <row r="607" spans="1:4" x14ac:dyDescent="0.15">
      <c r="A607" s="1863"/>
      <c r="B607" s="1985"/>
      <c r="C607" s="1863"/>
      <c r="D607" s="1863"/>
    </row>
    <row r="608" spans="1:4" x14ac:dyDescent="0.15">
      <c r="A608" s="1863"/>
      <c r="B608" s="1985"/>
      <c r="C608" s="1863"/>
      <c r="D608" s="1863"/>
    </row>
    <row r="609" spans="1:4" x14ac:dyDescent="0.15">
      <c r="A609" s="1863"/>
      <c r="B609" s="1985"/>
      <c r="C609" s="1863"/>
      <c r="D609" s="1863"/>
    </row>
    <row r="610" spans="1:4" x14ac:dyDescent="0.15">
      <c r="A610" s="1863"/>
      <c r="B610" s="1985"/>
      <c r="C610" s="1863"/>
      <c r="D610" s="1863"/>
    </row>
    <row r="611" spans="1:4" x14ac:dyDescent="0.15">
      <c r="A611" s="1863"/>
      <c r="B611" s="1985"/>
      <c r="C611" s="1863"/>
      <c r="D611" s="1863"/>
    </row>
    <row r="612" spans="1:4" x14ac:dyDescent="0.15">
      <c r="A612" s="1863"/>
      <c r="B612" s="1985"/>
      <c r="C612" s="1863"/>
      <c r="D612" s="1863"/>
    </row>
    <row r="613" spans="1:4" x14ac:dyDescent="0.15">
      <c r="A613" s="1863"/>
      <c r="B613" s="1985"/>
      <c r="C613" s="1863"/>
      <c r="D613" s="1863"/>
    </row>
    <row r="614" spans="1:4" x14ac:dyDescent="0.15">
      <c r="A614" s="1863"/>
      <c r="B614" s="1985"/>
      <c r="C614" s="1863"/>
      <c r="D614" s="1863"/>
    </row>
    <row r="615" spans="1:4" x14ac:dyDescent="0.15">
      <c r="A615" s="1863"/>
      <c r="B615" s="1985"/>
      <c r="C615" s="1863"/>
      <c r="D615" s="1863"/>
    </row>
    <row r="616" spans="1:4" x14ac:dyDescent="0.15">
      <c r="A616" s="1863"/>
      <c r="B616" s="1985"/>
      <c r="C616" s="1863"/>
      <c r="D616" s="1863"/>
    </row>
    <row r="617" spans="1:4" x14ac:dyDescent="0.15">
      <c r="A617" s="1863"/>
      <c r="B617" s="1985"/>
      <c r="C617" s="1863"/>
      <c r="D617" s="1863"/>
    </row>
    <row r="618" spans="1:4" x14ac:dyDescent="0.15">
      <c r="A618" s="1863"/>
      <c r="B618" s="1985"/>
      <c r="C618" s="1863"/>
      <c r="D618" s="1863"/>
    </row>
    <row r="619" spans="1:4" x14ac:dyDescent="0.15">
      <c r="A619" s="1863"/>
      <c r="B619" s="1985"/>
      <c r="C619" s="1863"/>
      <c r="D619" s="1863"/>
    </row>
    <row r="620" spans="1:4" x14ac:dyDescent="0.15">
      <c r="A620" s="1863"/>
      <c r="B620" s="1985"/>
      <c r="C620" s="1863"/>
      <c r="D620" s="1863"/>
    </row>
    <row r="621" spans="1:4" x14ac:dyDescent="0.15">
      <c r="A621" s="1863"/>
      <c r="B621" s="1985"/>
      <c r="C621" s="1863"/>
      <c r="D621" s="1863"/>
    </row>
    <row r="622" spans="1:4" x14ac:dyDescent="0.15">
      <c r="A622" s="1863"/>
      <c r="B622" s="1985"/>
      <c r="C622" s="1863"/>
      <c r="D622" s="1863"/>
    </row>
    <row r="623" spans="1:4" x14ac:dyDescent="0.15">
      <c r="A623" s="1863"/>
      <c r="B623" s="1985"/>
      <c r="C623" s="1863"/>
      <c r="D623" s="1863"/>
    </row>
    <row r="624" spans="1:4" x14ac:dyDescent="0.15">
      <c r="A624" s="1863"/>
      <c r="B624" s="1985"/>
      <c r="C624" s="1863"/>
      <c r="D624" s="1863"/>
    </row>
    <row r="625" spans="1:4" x14ac:dyDescent="0.15">
      <c r="A625" s="1863"/>
      <c r="B625" s="1985"/>
      <c r="C625" s="1863"/>
      <c r="D625" s="1863"/>
    </row>
    <row r="626" spans="1:4" x14ac:dyDescent="0.15">
      <c r="A626" s="1863"/>
      <c r="B626" s="1985"/>
      <c r="C626" s="1863"/>
      <c r="D626" s="1863"/>
    </row>
    <row r="627" spans="1:4" x14ac:dyDescent="0.15">
      <c r="A627" s="1863"/>
      <c r="B627" s="1985"/>
      <c r="C627" s="1863"/>
      <c r="D627" s="1863"/>
    </row>
    <row r="628" spans="1:4" x14ac:dyDescent="0.15">
      <c r="A628" s="1863"/>
      <c r="B628" s="1985"/>
      <c r="C628" s="1863"/>
      <c r="D628" s="1863"/>
    </row>
    <row r="629" spans="1:4" x14ac:dyDescent="0.15">
      <c r="A629" s="1863"/>
      <c r="B629" s="1985"/>
      <c r="C629" s="1863"/>
      <c r="D629" s="1863"/>
    </row>
    <row r="630" spans="1:4" x14ac:dyDescent="0.15">
      <c r="A630" s="1863"/>
      <c r="B630" s="1985"/>
      <c r="C630" s="1863"/>
      <c r="D630" s="1863"/>
    </row>
    <row r="631" spans="1:4" x14ac:dyDescent="0.15">
      <c r="A631" s="1863"/>
      <c r="B631" s="1985"/>
      <c r="C631" s="1863"/>
      <c r="D631" s="1863"/>
    </row>
    <row r="632" spans="1:4" x14ac:dyDescent="0.15">
      <c r="A632" s="1863"/>
      <c r="B632" s="1985"/>
      <c r="C632" s="1863"/>
      <c r="D632" s="1863"/>
    </row>
    <row r="633" spans="1:4" x14ac:dyDescent="0.15">
      <c r="A633" s="1863"/>
      <c r="B633" s="1985"/>
      <c r="C633" s="1863"/>
      <c r="D633" s="1863"/>
    </row>
    <row r="634" spans="1:4" x14ac:dyDescent="0.15">
      <c r="A634" s="1863"/>
      <c r="B634" s="1985"/>
      <c r="C634" s="1863"/>
      <c r="D634" s="1863"/>
    </row>
    <row r="635" spans="1:4" x14ac:dyDescent="0.15">
      <c r="A635" s="1863"/>
      <c r="B635" s="1985"/>
      <c r="C635" s="1863"/>
      <c r="D635" s="1863"/>
    </row>
    <row r="636" spans="1:4" x14ac:dyDescent="0.15">
      <c r="A636" s="1863"/>
      <c r="B636" s="1985"/>
      <c r="C636" s="1863"/>
      <c r="D636" s="1863"/>
    </row>
    <row r="637" spans="1:4" x14ac:dyDescent="0.15">
      <c r="A637" s="1863"/>
      <c r="B637" s="1985"/>
      <c r="C637" s="1863"/>
      <c r="D637" s="1863"/>
    </row>
    <row r="638" spans="1:4" x14ac:dyDescent="0.15">
      <c r="A638" s="1863"/>
      <c r="B638" s="1985"/>
      <c r="C638" s="1863"/>
      <c r="D638" s="1863"/>
    </row>
    <row r="639" spans="1:4" x14ac:dyDescent="0.15">
      <c r="A639" s="1863"/>
      <c r="B639" s="1985"/>
      <c r="C639" s="1863"/>
      <c r="D639" s="1863"/>
    </row>
    <row r="640" spans="1:4" x14ac:dyDescent="0.15">
      <c r="A640" s="1863"/>
      <c r="B640" s="1985"/>
      <c r="C640" s="1863"/>
      <c r="D640" s="1863"/>
    </row>
    <row r="641" spans="1:4" x14ac:dyDescent="0.15">
      <c r="A641" s="1863"/>
      <c r="B641" s="1985"/>
      <c r="C641" s="1863"/>
      <c r="D641" s="1863"/>
    </row>
    <row r="642" spans="1:4" x14ac:dyDescent="0.15">
      <c r="A642" s="1863"/>
      <c r="B642" s="1985"/>
      <c r="C642" s="1863"/>
      <c r="D642" s="1863"/>
    </row>
    <row r="643" spans="1:4" x14ac:dyDescent="0.15">
      <c r="A643" s="1863"/>
      <c r="B643" s="1985"/>
      <c r="C643" s="1863"/>
      <c r="D643" s="1863"/>
    </row>
    <row r="644" spans="1:4" x14ac:dyDescent="0.15">
      <c r="A644" s="1863"/>
      <c r="B644" s="1985"/>
      <c r="C644" s="1863"/>
      <c r="D644" s="1863"/>
    </row>
    <row r="645" spans="1:4" x14ac:dyDescent="0.15">
      <c r="A645" s="1863"/>
      <c r="B645" s="1985"/>
      <c r="C645" s="1863"/>
      <c r="D645" s="1863"/>
    </row>
    <row r="646" spans="1:4" x14ac:dyDescent="0.15">
      <c r="A646" s="1863"/>
      <c r="B646" s="1985"/>
      <c r="C646" s="1863"/>
      <c r="D646" s="1863"/>
    </row>
    <row r="647" spans="1:4" x14ac:dyDescent="0.15">
      <c r="A647" s="1863"/>
      <c r="B647" s="1985"/>
      <c r="C647" s="1863"/>
      <c r="D647" s="1863"/>
    </row>
    <row r="648" spans="1:4" x14ac:dyDescent="0.15">
      <c r="A648" s="1863"/>
      <c r="B648" s="1985"/>
      <c r="C648" s="1863"/>
      <c r="D648" s="1863"/>
    </row>
    <row r="649" spans="1:4" x14ac:dyDescent="0.15">
      <c r="A649" s="1863"/>
      <c r="B649" s="1985"/>
      <c r="C649" s="1863"/>
      <c r="D649" s="1863"/>
    </row>
    <row r="650" spans="1:4" x14ac:dyDescent="0.15">
      <c r="A650" s="1863"/>
      <c r="B650" s="1985"/>
      <c r="C650" s="1863"/>
      <c r="D650" s="1863"/>
    </row>
    <row r="651" spans="1:4" x14ac:dyDescent="0.15">
      <c r="A651" s="1863"/>
      <c r="B651" s="1985"/>
      <c r="C651" s="1863"/>
      <c r="D651" s="1863"/>
    </row>
    <row r="652" spans="1:4" x14ac:dyDescent="0.15">
      <c r="A652" s="1863"/>
      <c r="B652" s="1985"/>
      <c r="C652" s="1863"/>
      <c r="D652" s="1863"/>
    </row>
    <row r="653" spans="1:4" x14ac:dyDescent="0.15">
      <c r="A653" s="1863"/>
      <c r="B653" s="1985"/>
      <c r="C653" s="1863"/>
      <c r="D653" s="1863"/>
    </row>
    <row r="654" spans="1:4" x14ac:dyDescent="0.15">
      <c r="A654" s="1863"/>
      <c r="B654" s="1985"/>
      <c r="C654" s="1863"/>
      <c r="D654" s="1863"/>
    </row>
    <row r="655" spans="1:4" x14ac:dyDescent="0.15">
      <c r="A655" s="1863"/>
      <c r="B655" s="1985"/>
      <c r="C655" s="1863"/>
      <c r="D655" s="1863"/>
    </row>
    <row r="656" spans="1:4" x14ac:dyDescent="0.15">
      <c r="A656" s="1863"/>
      <c r="B656" s="1985"/>
      <c r="C656" s="1863"/>
      <c r="D656" s="1863"/>
    </row>
    <row r="657" spans="1:4" x14ac:dyDescent="0.15">
      <c r="A657" s="1863"/>
      <c r="B657" s="1985"/>
      <c r="C657" s="1863"/>
      <c r="D657" s="1863"/>
    </row>
    <row r="658" spans="1:4" x14ac:dyDescent="0.15">
      <c r="A658" s="1863"/>
      <c r="B658" s="1985"/>
      <c r="C658" s="1863"/>
      <c r="D658" s="1863"/>
    </row>
    <row r="659" spans="1:4" x14ac:dyDescent="0.15">
      <c r="A659" s="1863"/>
      <c r="B659" s="1985"/>
      <c r="C659" s="1863"/>
      <c r="D659" s="1863"/>
    </row>
    <row r="660" spans="1:4" x14ac:dyDescent="0.15">
      <c r="A660" s="1863"/>
      <c r="B660" s="1985"/>
      <c r="C660" s="1863"/>
      <c r="D660" s="1863"/>
    </row>
    <row r="661" spans="1:4" x14ac:dyDescent="0.15">
      <c r="A661" s="1863"/>
      <c r="B661" s="1985"/>
      <c r="C661" s="1863"/>
      <c r="D661" s="1863"/>
    </row>
    <row r="662" spans="1:4" x14ac:dyDescent="0.15">
      <c r="A662" s="1863"/>
      <c r="B662" s="1985"/>
      <c r="C662" s="1863"/>
      <c r="D662" s="1863"/>
    </row>
    <row r="663" spans="1:4" x14ac:dyDescent="0.15">
      <c r="A663" s="1863"/>
      <c r="B663" s="1985"/>
      <c r="C663" s="1863"/>
      <c r="D663" s="1863"/>
    </row>
    <row r="664" spans="1:4" x14ac:dyDescent="0.15">
      <c r="A664" s="1863"/>
      <c r="B664" s="1985"/>
      <c r="C664" s="1863"/>
      <c r="D664" s="1863"/>
    </row>
    <row r="665" spans="1:4" x14ac:dyDescent="0.15">
      <c r="A665" s="1863"/>
      <c r="B665" s="1985"/>
      <c r="C665" s="1863"/>
      <c r="D665" s="1863"/>
    </row>
    <row r="666" spans="1:4" x14ac:dyDescent="0.15">
      <c r="A666" s="1863"/>
      <c r="B666" s="1985"/>
      <c r="C666" s="1863"/>
      <c r="D666" s="1863"/>
    </row>
    <row r="667" spans="1:4" x14ac:dyDescent="0.15">
      <c r="A667" s="1863"/>
      <c r="B667" s="1985"/>
      <c r="C667" s="1863"/>
      <c r="D667" s="1863"/>
    </row>
    <row r="668" spans="1:4" x14ac:dyDescent="0.15">
      <c r="A668" s="1863"/>
      <c r="B668" s="1985"/>
      <c r="C668" s="1863"/>
      <c r="D668" s="1863"/>
    </row>
    <row r="669" spans="1:4" x14ac:dyDescent="0.15">
      <c r="A669" s="1863"/>
      <c r="B669" s="1985"/>
      <c r="C669" s="1863"/>
      <c r="D669" s="1863"/>
    </row>
    <row r="670" spans="1:4" x14ac:dyDescent="0.15">
      <c r="A670" s="1863"/>
      <c r="B670" s="1985"/>
      <c r="C670" s="1863"/>
      <c r="D670" s="1863"/>
    </row>
    <row r="671" spans="1:4" x14ac:dyDescent="0.15">
      <c r="A671" s="1863"/>
      <c r="B671" s="1985"/>
      <c r="C671" s="1863"/>
      <c r="D671" s="1863"/>
    </row>
    <row r="672" spans="1:4" x14ac:dyDescent="0.15">
      <c r="A672" s="1863"/>
      <c r="B672" s="1985"/>
      <c r="C672" s="1863"/>
      <c r="D672" s="1863"/>
    </row>
    <row r="673" spans="1:4" x14ac:dyDescent="0.15">
      <c r="A673" s="1863"/>
      <c r="B673" s="1985"/>
      <c r="C673" s="1863"/>
      <c r="D673" s="1863"/>
    </row>
    <row r="674" spans="1:4" x14ac:dyDescent="0.15">
      <c r="A674" s="1863"/>
      <c r="B674" s="1985"/>
      <c r="C674" s="1863"/>
      <c r="D674" s="1863"/>
    </row>
    <row r="675" spans="1:4" x14ac:dyDescent="0.15">
      <c r="A675" s="1863"/>
      <c r="B675" s="1985"/>
      <c r="C675" s="1863"/>
      <c r="D675" s="1863"/>
    </row>
    <row r="676" spans="1:4" x14ac:dyDescent="0.15">
      <c r="A676" s="1863"/>
      <c r="B676" s="1985"/>
      <c r="C676" s="1863"/>
      <c r="D676" s="1863"/>
    </row>
    <row r="677" spans="1:4" x14ac:dyDescent="0.15">
      <c r="A677" s="1863"/>
      <c r="B677" s="1985"/>
      <c r="C677" s="1863"/>
      <c r="D677" s="1863"/>
    </row>
    <row r="678" spans="1:4" x14ac:dyDescent="0.15">
      <c r="A678" s="1863"/>
      <c r="B678" s="1985"/>
      <c r="C678" s="1863"/>
      <c r="D678" s="1863"/>
    </row>
    <row r="679" spans="1:4" x14ac:dyDescent="0.15">
      <c r="A679" s="1863"/>
      <c r="B679" s="1985"/>
      <c r="C679" s="1863"/>
      <c r="D679" s="1863"/>
    </row>
    <row r="680" spans="1:4" x14ac:dyDescent="0.15">
      <c r="A680" s="1863"/>
      <c r="B680" s="1985"/>
      <c r="C680" s="1863"/>
      <c r="D680" s="1863"/>
    </row>
    <row r="681" spans="1:4" x14ac:dyDescent="0.15">
      <c r="A681" s="1863"/>
      <c r="B681" s="1985"/>
      <c r="C681" s="1863"/>
      <c r="D681" s="1863"/>
    </row>
    <row r="682" spans="1:4" x14ac:dyDescent="0.15">
      <c r="A682" s="1863"/>
      <c r="B682" s="1985"/>
      <c r="C682" s="1863"/>
      <c r="D682" s="1863"/>
    </row>
    <row r="683" spans="1:4" x14ac:dyDescent="0.15">
      <c r="A683" s="1863"/>
      <c r="B683" s="1985"/>
      <c r="C683" s="1863"/>
      <c r="D683" s="1863"/>
    </row>
    <row r="684" spans="1:4" x14ac:dyDescent="0.15">
      <c r="A684" s="1863"/>
      <c r="B684" s="1985"/>
      <c r="C684" s="1863"/>
      <c r="D684" s="1863"/>
    </row>
    <row r="685" spans="1:4" x14ac:dyDescent="0.15">
      <c r="A685" s="1863"/>
      <c r="B685" s="1985"/>
      <c r="C685" s="1863"/>
      <c r="D685" s="1863"/>
    </row>
    <row r="686" spans="1:4" x14ac:dyDescent="0.15">
      <c r="A686" s="1863"/>
      <c r="B686" s="1985"/>
      <c r="C686" s="1863"/>
      <c r="D686" s="1863"/>
    </row>
    <row r="687" spans="1:4" x14ac:dyDescent="0.15">
      <c r="A687" s="1863"/>
      <c r="B687" s="1985"/>
      <c r="C687" s="1863"/>
      <c r="D687" s="1863"/>
    </row>
    <row r="688" spans="1:4" x14ac:dyDescent="0.15">
      <c r="A688" s="1863"/>
      <c r="B688" s="1985"/>
      <c r="C688" s="1863"/>
      <c r="D688" s="1863"/>
    </row>
    <row r="689" spans="1:4" x14ac:dyDescent="0.15">
      <c r="A689" s="1863"/>
      <c r="B689" s="1985"/>
      <c r="C689" s="1863"/>
      <c r="D689" s="1863"/>
    </row>
    <row r="690" spans="1:4" x14ac:dyDescent="0.15">
      <c r="A690" s="1863"/>
      <c r="B690" s="1985"/>
      <c r="C690" s="1863"/>
      <c r="D690" s="1863"/>
    </row>
    <row r="691" spans="1:4" x14ac:dyDescent="0.15">
      <c r="A691" s="1863"/>
      <c r="B691" s="1985"/>
      <c r="C691" s="1863"/>
      <c r="D691" s="1863"/>
    </row>
    <row r="692" spans="1:4" x14ac:dyDescent="0.15">
      <c r="A692" s="1863"/>
      <c r="B692" s="1985"/>
      <c r="C692" s="1863"/>
      <c r="D692" s="1863"/>
    </row>
    <row r="693" spans="1:4" x14ac:dyDescent="0.15">
      <c r="A693" s="1863"/>
      <c r="B693" s="1985"/>
      <c r="C693" s="1863"/>
      <c r="D693" s="1863"/>
    </row>
    <row r="694" spans="1:4" x14ac:dyDescent="0.15">
      <c r="A694" s="1863"/>
      <c r="B694" s="1985"/>
      <c r="C694" s="1863"/>
      <c r="D694" s="1863"/>
    </row>
    <row r="695" spans="1:4" x14ac:dyDescent="0.15">
      <c r="A695" s="1863"/>
      <c r="B695" s="1985"/>
      <c r="C695" s="1863"/>
      <c r="D695" s="1863"/>
    </row>
    <row r="696" spans="1:4" x14ac:dyDescent="0.15">
      <c r="A696" s="1863"/>
      <c r="B696" s="1985"/>
      <c r="C696" s="1863"/>
      <c r="D696" s="1863"/>
    </row>
    <row r="697" spans="1:4" x14ac:dyDescent="0.15">
      <c r="A697" s="1863"/>
      <c r="B697" s="1985"/>
      <c r="C697" s="1863"/>
      <c r="D697" s="1863"/>
    </row>
    <row r="698" spans="1:4" x14ac:dyDescent="0.15">
      <c r="A698" s="1863"/>
      <c r="B698" s="1985"/>
      <c r="C698" s="1863"/>
      <c r="D698" s="1863"/>
    </row>
    <row r="699" spans="1:4" x14ac:dyDescent="0.15">
      <c r="A699" s="1863"/>
      <c r="B699" s="1985"/>
      <c r="C699" s="1863"/>
      <c r="D699" s="1863"/>
    </row>
    <row r="700" spans="1:4" x14ac:dyDescent="0.15">
      <c r="A700" s="1863"/>
      <c r="B700" s="1985"/>
      <c r="C700" s="1863"/>
      <c r="D700" s="1863"/>
    </row>
    <row r="701" spans="1:4" x14ac:dyDescent="0.15">
      <c r="A701" s="1863"/>
      <c r="B701" s="1985"/>
      <c r="C701" s="1863"/>
      <c r="D701" s="1863"/>
    </row>
    <row r="702" spans="1:4" x14ac:dyDescent="0.15">
      <c r="A702" s="1863"/>
      <c r="B702" s="1985"/>
      <c r="C702" s="1863"/>
      <c r="D702" s="1863"/>
    </row>
    <row r="703" spans="1:4" x14ac:dyDescent="0.15">
      <c r="A703" s="1863"/>
      <c r="B703" s="1985"/>
      <c r="C703" s="1863"/>
      <c r="D703" s="1863"/>
    </row>
    <row r="704" spans="1:4" x14ac:dyDescent="0.15">
      <c r="A704" s="1863"/>
      <c r="B704" s="1985"/>
      <c r="C704" s="1863"/>
      <c r="D704" s="1863"/>
    </row>
    <row r="705" spans="1:4" x14ac:dyDescent="0.15">
      <c r="A705" s="1863"/>
      <c r="B705" s="1985"/>
      <c r="C705" s="1863"/>
      <c r="D705" s="1863"/>
    </row>
    <row r="706" spans="1:4" x14ac:dyDescent="0.15">
      <c r="A706" s="1863"/>
      <c r="B706" s="1985"/>
      <c r="C706" s="1863"/>
      <c r="D706" s="1863"/>
    </row>
    <row r="707" spans="1:4" x14ac:dyDescent="0.15">
      <c r="A707" s="1863"/>
      <c r="B707" s="1985"/>
      <c r="C707" s="1863"/>
      <c r="D707" s="1863"/>
    </row>
    <row r="708" spans="1:4" x14ac:dyDescent="0.15">
      <c r="A708" s="1863"/>
      <c r="B708" s="1985"/>
      <c r="C708" s="1863"/>
      <c r="D708" s="1863"/>
    </row>
    <row r="709" spans="1:4" x14ac:dyDescent="0.15">
      <c r="A709" s="1863"/>
      <c r="B709" s="1985"/>
      <c r="C709" s="1863"/>
      <c r="D709" s="1863"/>
    </row>
    <row r="710" spans="1:4" x14ac:dyDescent="0.15">
      <c r="A710" s="1863"/>
      <c r="B710" s="1985"/>
      <c r="C710" s="1863"/>
      <c r="D710" s="1863"/>
    </row>
    <row r="711" spans="1:4" x14ac:dyDescent="0.15">
      <c r="A711" s="1863"/>
      <c r="B711" s="1985"/>
      <c r="C711" s="1863"/>
      <c r="D711" s="1863"/>
    </row>
    <row r="712" spans="1:4" x14ac:dyDescent="0.15">
      <c r="A712" s="1863"/>
      <c r="B712" s="1985"/>
      <c r="C712" s="1863"/>
      <c r="D712" s="1863"/>
    </row>
    <row r="713" spans="1:4" x14ac:dyDescent="0.15">
      <c r="A713" s="1863"/>
      <c r="B713" s="1985"/>
      <c r="C713" s="1863"/>
      <c r="D713" s="1863"/>
    </row>
    <row r="714" spans="1:4" x14ac:dyDescent="0.15">
      <c r="A714" s="1863"/>
      <c r="B714" s="1985"/>
      <c r="C714" s="1863"/>
      <c r="D714" s="1863"/>
    </row>
    <row r="715" spans="1:4" x14ac:dyDescent="0.15">
      <c r="A715" s="1863"/>
      <c r="B715" s="1985"/>
      <c r="C715" s="1863"/>
      <c r="D715" s="1863"/>
    </row>
    <row r="716" spans="1:4" x14ac:dyDescent="0.15">
      <c r="A716" s="1863"/>
      <c r="B716" s="1985"/>
      <c r="C716" s="1863"/>
      <c r="D716" s="1863"/>
    </row>
    <row r="717" spans="1:4" x14ac:dyDescent="0.15">
      <c r="A717" s="1863"/>
      <c r="B717" s="1985"/>
      <c r="C717" s="1863"/>
      <c r="D717" s="1863"/>
    </row>
    <row r="718" spans="1:4" x14ac:dyDescent="0.15">
      <c r="A718" s="1863"/>
      <c r="B718" s="1985"/>
      <c r="C718" s="1863"/>
      <c r="D718" s="1863"/>
    </row>
    <row r="719" spans="1:4" x14ac:dyDescent="0.15">
      <c r="A719" s="1863"/>
      <c r="B719" s="1985"/>
      <c r="C719" s="1863"/>
      <c r="D719" s="1863"/>
    </row>
    <row r="720" spans="1:4" x14ac:dyDescent="0.15">
      <c r="A720" s="1863"/>
      <c r="B720" s="1985"/>
      <c r="C720" s="1863"/>
      <c r="D720" s="1863"/>
    </row>
    <row r="721" spans="1:4" x14ac:dyDescent="0.15">
      <c r="A721" s="1863"/>
      <c r="B721" s="1985"/>
      <c r="C721" s="1863"/>
      <c r="D721" s="1863"/>
    </row>
    <row r="722" spans="1:4" x14ac:dyDescent="0.15">
      <c r="A722" s="1863"/>
      <c r="B722" s="1985"/>
      <c r="C722" s="1863"/>
      <c r="D722" s="1863"/>
    </row>
    <row r="723" spans="1:4" x14ac:dyDescent="0.15">
      <c r="A723" s="1863"/>
      <c r="B723" s="1985"/>
      <c r="C723" s="1863"/>
      <c r="D723" s="1863"/>
    </row>
    <row r="724" spans="1:4" x14ac:dyDescent="0.15">
      <c r="A724" s="1863"/>
      <c r="B724" s="1985"/>
      <c r="C724" s="1863"/>
      <c r="D724" s="1863"/>
    </row>
    <row r="725" spans="1:4" x14ac:dyDescent="0.15">
      <c r="A725" s="1863"/>
      <c r="B725" s="1985"/>
      <c r="C725" s="1863"/>
      <c r="D725" s="1863"/>
    </row>
    <row r="726" spans="1:4" x14ac:dyDescent="0.15">
      <c r="A726" s="1863"/>
      <c r="B726" s="1985"/>
      <c r="C726" s="1863"/>
      <c r="D726" s="1863"/>
    </row>
    <row r="727" spans="1:4" x14ac:dyDescent="0.15">
      <c r="A727" s="1863"/>
      <c r="B727" s="1985"/>
      <c r="C727" s="1863"/>
      <c r="D727" s="1863"/>
    </row>
    <row r="728" spans="1:4" x14ac:dyDescent="0.15">
      <c r="A728" s="1863"/>
      <c r="B728" s="1985"/>
      <c r="C728" s="1863"/>
      <c r="D728" s="1863"/>
    </row>
    <row r="729" spans="1:4" x14ac:dyDescent="0.15">
      <c r="A729" s="1863"/>
      <c r="B729" s="1985"/>
      <c r="C729" s="1863"/>
      <c r="D729" s="1863"/>
    </row>
    <row r="730" spans="1:4" x14ac:dyDescent="0.15">
      <c r="A730" s="1863"/>
      <c r="B730" s="1985"/>
      <c r="C730" s="1863"/>
      <c r="D730" s="1863"/>
    </row>
    <row r="731" spans="1:4" x14ac:dyDescent="0.15">
      <c r="A731" s="1863"/>
      <c r="B731" s="1985"/>
      <c r="C731" s="1863"/>
      <c r="D731" s="1863"/>
    </row>
    <row r="732" spans="1:4" x14ac:dyDescent="0.15">
      <c r="A732" s="1863"/>
      <c r="B732" s="1985"/>
      <c r="C732" s="1863"/>
      <c r="D732" s="1863"/>
    </row>
    <row r="733" spans="1:4" x14ac:dyDescent="0.15">
      <c r="A733" s="1863"/>
      <c r="B733" s="1985"/>
      <c r="C733" s="1863"/>
      <c r="D733" s="1863"/>
    </row>
    <row r="734" spans="1:4" x14ac:dyDescent="0.15">
      <c r="A734" s="1863"/>
      <c r="B734" s="1985"/>
      <c r="C734" s="1863"/>
      <c r="D734" s="1863"/>
    </row>
    <row r="735" spans="1:4" x14ac:dyDescent="0.15">
      <c r="A735" s="1863"/>
      <c r="B735" s="1985"/>
      <c r="C735" s="1863"/>
      <c r="D735" s="1863"/>
    </row>
    <row r="736" spans="1:4" x14ac:dyDescent="0.15">
      <c r="A736" s="1863"/>
      <c r="B736" s="1985"/>
      <c r="C736" s="1863"/>
      <c r="D736" s="1863"/>
    </row>
    <row r="737" spans="1:4" x14ac:dyDescent="0.15">
      <c r="A737" s="1863"/>
      <c r="B737" s="1985"/>
      <c r="C737" s="1863"/>
      <c r="D737" s="1863"/>
    </row>
    <row r="738" spans="1:4" x14ac:dyDescent="0.15">
      <c r="A738" s="1863"/>
      <c r="B738" s="1985"/>
      <c r="C738" s="1863"/>
      <c r="D738" s="1863"/>
    </row>
    <row r="739" spans="1:4" x14ac:dyDescent="0.15">
      <c r="A739" s="1863"/>
      <c r="B739" s="1985"/>
      <c r="C739" s="1863"/>
      <c r="D739" s="1863"/>
    </row>
    <row r="740" spans="1:4" x14ac:dyDescent="0.15">
      <c r="A740" s="1863"/>
      <c r="B740" s="1985"/>
      <c r="C740" s="1863"/>
      <c r="D740" s="1863"/>
    </row>
    <row r="741" spans="1:4" x14ac:dyDescent="0.15">
      <c r="A741" s="1863"/>
      <c r="B741" s="1985"/>
      <c r="C741" s="1863"/>
      <c r="D741" s="1863"/>
    </row>
    <row r="742" spans="1:4" x14ac:dyDescent="0.15">
      <c r="A742" s="1863"/>
      <c r="B742" s="1985"/>
      <c r="C742" s="1863"/>
      <c r="D742" s="1863"/>
    </row>
    <row r="743" spans="1:4" x14ac:dyDescent="0.15">
      <c r="A743" s="1863"/>
      <c r="B743" s="1985"/>
      <c r="C743" s="1863"/>
      <c r="D743" s="1863"/>
    </row>
    <row r="744" spans="1:4" x14ac:dyDescent="0.15">
      <c r="A744" s="1863"/>
      <c r="B744" s="1985"/>
      <c r="C744" s="1863"/>
      <c r="D744" s="1863"/>
    </row>
    <row r="745" spans="1:4" x14ac:dyDescent="0.15">
      <c r="A745" s="1863"/>
      <c r="B745" s="1985"/>
      <c r="C745" s="1863"/>
      <c r="D745" s="1863"/>
    </row>
    <row r="746" spans="1:4" x14ac:dyDescent="0.15">
      <c r="A746" s="1863"/>
      <c r="B746" s="1985"/>
      <c r="C746" s="1863"/>
      <c r="D746" s="1863"/>
    </row>
    <row r="747" spans="1:4" x14ac:dyDescent="0.15">
      <c r="A747" s="1863"/>
      <c r="B747" s="1985"/>
      <c r="C747" s="1863"/>
      <c r="D747" s="1863"/>
    </row>
    <row r="748" spans="1:4" x14ac:dyDescent="0.15">
      <c r="A748" s="1863"/>
      <c r="B748" s="1985"/>
      <c r="C748" s="1863"/>
      <c r="D748" s="1863"/>
    </row>
    <row r="749" spans="1:4" x14ac:dyDescent="0.15">
      <c r="A749" s="1863"/>
      <c r="B749" s="1985"/>
      <c r="C749" s="1863"/>
      <c r="D749" s="1863"/>
    </row>
    <row r="750" spans="1:4" x14ac:dyDescent="0.15">
      <c r="A750" s="1863"/>
      <c r="B750" s="1985"/>
      <c r="C750" s="1863"/>
      <c r="D750" s="1863"/>
    </row>
    <row r="751" spans="1:4" x14ac:dyDescent="0.15">
      <c r="A751" s="1863"/>
      <c r="B751" s="1985"/>
      <c r="C751" s="1863"/>
      <c r="D751" s="1863"/>
    </row>
    <row r="752" spans="1:4" x14ac:dyDescent="0.15">
      <c r="A752" s="1863"/>
      <c r="B752" s="1985"/>
      <c r="C752" s="1863"/>
      <c r="D752" s="1863"/>
    </row>
    <row r="753" spans="1:4" x14ac:dyDescent="0.15">
      <c r="A753" s="1863"/>
      <c r="B753" s="1985"/>
      <c r="C753" s="1863"/>
      <c r="D753" s="1863"/>
    </row>
    <row r="754" spans="1:4" x14ac:dyDescent="0.15">
      <c r="A754" s="1863"/>
      <c r="B754" s="1985"/>
      <c r="C754" s="1863"/>
      <c r="D754" s="1863"/>
    </row>
    <row r="755" spans="1:4" x14ac:dyDescent="0.15">
      <c r="A755" s="1863"/>
      <c r="B755" s="1985"/>
      <c r="C755" s="1863"/>
      <c r="D755" s="1863"/>
    </row>
    <row r="756" spans="1:4" x14ac:dyDescent="0.15">
      <c r="A756" s="1863"/>
      <c r="B756" s="1985"/>
      <c r="C756" s="1863"/>
      <c r="D756" s="1863"/>
    </row>
    <row r="757" spans="1:4" x14ac:dyDescent="0.15">
      <c r="A757" s="1863"/>
      <c r="B757" s="1985"/>
      <c r="C757" s="1863"/>
      <c r="D757" s="1863"/>
    </row>
    <row r="758" spans="1:4" x14ac:dyDescent="0.15">
      <c r="A758" s="1863"/>
      <c r="B758" s="1985"/>
      <c r="C758" s="1863"/>
      <c r="D758" s="1863"/>
    </row>
    <row r="759" spans="1:4" x14ac:dyDescent="0.15">
      <c r="A759" s="1863"/>
      <c r="B759" s="1985"/>
      <c r="C759" s="1863"/>
      <c r="D759" s="1863"/>
    </row>
    <row r="760" spans="1:4" x14ac:dyDescent="0.15">
      <c r="A760" s="1863"/>
      <c r="B760" s="1985"/>
      <c r="C760" s="1863"/>
      <c r="D760" s="1863"/>
    </row>
    <row r="761" spans="1:4" x14ac:dyDescent="0.15">
      <c r="A761" s="1863"/>
      <c r="B761" s="1985"/>
      <c r="C761" s="1863"/>
      <c r="D761" s="1863"/>
    </row>
    <row r="762" spans="1:4" x14ac:dyDescent="0.15">
      <c r="A762" s="1863"/>
      <c r="B762" s="1985"/>
      <c r="C762" s="1863"/>
      <c r="D762" s="1863"/>
    </row>
    <row r="763" spans="1:4" x14ac:dyDescent="0.15">
      <c r="A763" s="1863"/>
      <c r="B763" s="1985"/>
      <c r="C763" s="1863"/>
      <c r="D763" s="1863"/>
    </row>
    <row r="764" spans="1:4" x14ac:dyDescent="0.15">
      <c r="A764" s="1863"/>
      <c r="B764" s="1985"/>
      <c r="C764" s="1863"/>
      <c r="D764" s="1863"/>
    </row>
    <row r="765" spans="1:4" x14ac:dyDescent="0.15">
      <c r="A765" s="1863"/>
      <c r="B765" s="1985"/>
      <c r="C765" s="1863"/>
      <c r="D765" s="1863"/>
    </row>
    <row r="766" spans="1:4" x14ac:dyDescent="0.15">
      <c r="A766" s="1863"/>
      <c r="B766" s="1985"/>
      <c r="C766" s="1863"/>
      <c r="D766" s="1863"/>
    </row>
    <row r="767" spans="1:4" x14ac:dyDescent="0.15">
      <c r="A767" s="1863"/>
      <c r="B767" s="1985"/>
      <c r="C767" s="1863"/>
      <c r="D767" s="1863"/>
    </row>
    <row r="768" spans="1:4" x14ac:dyDescent="0.15">
      <c r="A768" s="1863"/>
      <c r="B768" s="1985"/>
      <c r="C768" s="1863"/>
      <c r="D768" s="1863"/>
    </row>
    <row r="769" spans="1:4" x14ac:dyDescent="0.15">
      <c r="A769" s="1863"/>
      <c r="B769" s="1985"/>
      <c r="C769" s="1863"/>
      <c r="D769" s="1863"/>
    </row>
    <row r="770" spans="1:4" x14ac:dyDescent="0.15">
      <c r="A770" s="1863"/>
      <c r="B770" s="1985"/>
      <c r="C770" s="1863"/>
      <c r="D770" s="1863"/>
    </row>
    <row r="771" spans="1:4" x14ac:dyDescent="0.15">
      <c r="A771" s="1863"/>
      <c r="B771" s="1985"/>
      <c r="C771" s="1863"/>
      <c r="D771" s="1863"/>
    </row>
    <row r="772" spans="1:4" x14ac:dyDescent="0.15">
      <c r="A772" s="1863"/>
      <c r="B772" s="1985"/>
      <c r="C772" s="1863"/>
      <c r="D772" s="1863"/>
    </row>
    <row r="773" spans="1:4" x14ac:dyDescent="0.15">
      <c r="A773" s="1863"/>
      <c r="B773" s="1985"/>
      <c r="C773" s="1863"/>
      <c r="D773" s="1863"/>
    </row>
    <row r="774" spans="1:4" x14ac:dyDescent="0.15">
      <c r="A774" s="1863"/>
      <c r="B774" s="1985"/>
      <c r="C774" s="1863"/>
      <c r="D774" s="1863"/>
    </row>
    <row r="775" spans="1:4" x14ac:dyDescent="0.15">
      <c r="A775" s="1863"/>
      <c r="B775" s="1985"/>
      <c r="C775" s="1863"/>
      <c r="D775" s="1863"/>
    </row>
    <row r="776" spans="1:4" x14ac:dyDescent="0.15">
      <c r="A776" s="1863"/>
      <c r="B776" s="1985"/>
      <c r="C776" s="1863"/>
      <c r="D776" s="1863"/>
    </row>
    <row r="777" spans="1:4" x14ac:dyDescent="0.15">
      <c r="A777" s="1863"/>
      <c r="B777" s="1985"/>
      <c r="C777" s="1863"/>
      <c r="D777" s="1863"/>
    </row>
    <row r="778" spans="1:4" x14ac:dyDescent="0.15">
      <c r="A778" s="1863"/>
      <c r="B778" s="1985"/>
      <c r="C778" s="1863"/>
      <c r="D778" s="1863"/>
    </row>
    <row r="779" spans="1:4" x14ac:dyDescent="0.15">
      <c r="A779" s="1863"/>
      <c r="B779" s="1985"/>
      <c r="C779" s="1863"/>
      <c r="D779" s="1863"/>
    </row>
    <row r="780" spans="1:4" x14ac:dyDescent="0.15">
      <c r="A780" s="1863"/>
      <c r="B780" s="1985"/>
      <c r="C780" s="1863"/>
      <c r="D780" s="1863"/>
    </row>
    <row r="781" spans="1:4" x14ac:dyDescent="0.15">
      <c r="A781" s="1863"/>
      <c r="B781" s="1985"/>
      <c r="C781" s="1863"/>
      <c r="D781" s="1863"/>
    </row>
    <row r="782" spans="1:4" x14ac:dyDescent="0.15">
      <c r="A782" s="1863"/>
      <c r="B782" s="1985"/>
      <c r="C782" s="1863"/>
      <c r="D782" s="1863"/>
    </row>
    <row r="783" spans="1:4" x14ac:dyDescent="0.15">
      <c r="A783" s="1863"/>
      <c r="B783" s="1985"/>
      <c r="C783" s="1863"/>
      <c r="D783" s="1863"/>
    </row>
    <row r="784" spans="1:4" x14ac:dyDescent="0.15">
      <c r="A784" s="1863"/>
      <c r="B784" s="1985"/>
      <c r="C784" s="1863"/>
      <c r="D784" s="1863"/>
    </row>
    <row r="785" spans="1:4" x14ac:dyDescent="0.15">
      <c r="A785" s="1863"/>
      <c r="B785" s="1985"/>
      <c r="C785" s="1863"/>
      <c r="D785" s="1863"/>
    </row>
    <row r="786" spans="1:4" x14ac:dyDescent="0.15">
      <c r="A786" s="1863"/>
      <c r="B786" s="1985"/>
      <c r="C786" s="1863"/>
      <c r="D786" s="1863"/>
    </row>
    <row r="787" spans="1:4" x14ac:dyDescent="0.15">
      <c r="A787" s="1863"/>
      <c r="B787" s="1985"/>
      <c r="C787" s="1863"/>
      <c r="D787" s="1863"/>
    </row>
    <row r="788" spans="1:4" x14ac:dyDescent="0.15">
      <c r="A788" s="1863"/>
      <c r="B788" s="1985"/>
      <c r="C788" s="1863"/>
      <c r="D788" s="1863"/>
    </row>
    <row r="789" spans="1:4" x14ac:dyDescent="0.15">
      <c r="A789" s="1863"/>
      <c r="B789" s="1985"/>
      <c r="C789" s="1863"/>
      <c r="D789" s="1863"/>
    </row>
    <row r="790" spans="1:4" x14ac:dyDescent="0.15">
      <c r="A790" s="1863"/>
      <c r="B790" s="1985"/>
      <c r="C790" s="1863"/>
      <c r="D790" s="1863"/>
    </row>
    <row r="791" spans="1:4" x14ac:dyDescent="0.15">
      <c r="A791" s="1863"/>
      <c r="B791" s="1985"/>
      <c r="C791" s="1863"/>
      <c r="D791" s="1863"/>
    </row>
    <row r="792" spans="1:4" x14ac:dyDescent="0.15">
      <c r="A792" s="1863"/>
      <c r="B792" s="1985"/>
      <c r="C792" s="1863"/>
      <c r="D792" s="1863"/>
    </row>
    <row r="793" spans="1:4" x14ac:dyDescent="0.15">
      <c r="A793" s="1863"/>
      <c r="B793" s="1985"/>
      <c r="C793" s="1863"/>
      <c r="D793" s="1863"/>
    </row>
    <row r="794" spans="1:4" x14ac:dyDescent="0.15">
      <c r="A794" s="1863"/>
      <c r="B794" s="1985"/>
      <c r="C794" s="1863"/>
      <c r="D794" s="1863"/>
    </row>
    <row r="795" spans="1:4" x14ac:dyDescent="0.15">
      <c r="A795" s="1863"/>
      <c r="B795" s="1985"/>
      <c r="C795" s="1863"/>
      <c r="D795" s="1863"/>
    </row>
    <row r="796" spans="1:4" x14ac:dyDescent="0.15">
      <c r="A796" s="1863"/>
      <c r="B796" s="1985"/>
      <c r="C796" s="1863"/>
      <c r="D796" s="1863"/>
    </row>
    <row r="797" spans="1:4" x14ac:dyDescent="0.15">
      <c r="A797" s="1863"/>
      <c r="B797" s="1985"/>
      <c r="C797" s="1863"/>
      <c r="D797" s="1863"/>
    </row>
    <row r="798" spans="1:4" x14ac:dyDescent="0.15">
      <c r="A798" s="1863"/>
      <c r="B798" s="1985"/>
      <c r="C798" s="1863"/>
      <c r="D798" s="1863"/>
    </row>
    <row r="799" spans="1:4" x14ac:dyDescent="0.15">
      <c r="A799" s="1863"/>
      <c r="B799" s="1985"/>
      <c r="C799" s="1863"/>
      <c r="D799" s="1863"/>
    </row>
    <row r="800" spans="1:4" x14ac:dyDescent="0.15">
      <c r="A800" s="1863"/>
      <c r="B800" s="1985"/>
      <c r="C800" s="1863"/>
      <c r="D800" s="1863"/>
    </row>
    <row r="801" spans="1:4" x14ac:dyDescent="0.15">
      <c r="A801" s="1863"/>
      <c r="B801" s="1985"/>
      <c r="C801" s="1863"/>
      <c r="D801" s="1863"/>
    </row>
    <row r="802" spans="1:4" x14ac:dyDescent="0.15">
      <c r="A802" s="1863"/>
      <c r="B802" s="1985"/>
      <c r="C802" s="1863"/>
      <c r="D802" s="1863"/>
    </row>
    <row r="803" spans="1:4" x14ac:dyDescent="0.15">
      <c r="A803" s="1863"/>
      <c r="B803" s="1985"/>
      <c r="C803" s="1863"/>
      <c r="D803" s="1863"/>
    </row>
    <row r="804" spans="1:4" x14ac:dyDescent="0.15">
      <c r="A804" s="1863"/>
      <c r="B804" s="1985"/>
      <c r="C804" s="1863"/>
      <c r="D804" s="1863"/>
    </row>
    <row r="805" spans="1:4" x14ac:dyDescent="0.15">
      <c r="A805" s="1863"/>
      <c r="B805" s="1985"/>
      <c r="C805" s="1863"/>
      <c r="D805" s="1863"/>
    </row>
    <row r="806" spans="1:4" x14ac:dyDescent="0.15">
      <c r="A806" s="1863"/>
      <c r="B806" s="1985"/>
      <c r="C806" s="1863"/>
      <c r="D806" s="1863"/>
    </row>
    <row r="807" spans="1:4" x14ac:dyDescent="0.15">
      <c r="A807" s="1863"/>
      <c r="B807" s="1985"/>
      <c r="C807" s="1863"/>
      <c r="D807" s="1863"/>
    </row>
    <row r="808" spans="1:4" x14ac:dyDescent="0.15">
      <c r="A808" s="1863"/>
      <c r="B808" s="1985"/>
      <c r="C808" s="1863"/>
      <c r="D808" s="1863"/>
    </row>
    <row r="809" spans="1:4" x14ac:dyDescent="0.15">
      <c r="A809" s="1863"/>
      <c r="B809" s="1985"/>
      <c r="C809" s="1863"/>
      <c r="D809" s="1863"/>
    </row>
    <row r="810" spans="1:4" x14ac:dyDescent="0.15">
      <c r="A810" s="1863"/>
      <c r="B810" s="1985"/>
      <c r="C810" s="1863"/>
      <c r="D810" s="1863"/>
    </row>
    <row r="811" spans="1:4" x14ac:dyDescent="0.15">
      <c r="A811" s="1863"/>
      <c r="B811" s="1985"/>
      <c r="C811" s="1863"/>
      <c r="D811" s="1863"/>
    </row>
    <row r="812" spans="1:4" x14ac:dyDescent="0.15">
      <c r="A812" s="1863"/>
      <c r="B812" s="1985"/>
      <c r="C812" s="1863"/>
      <c r="D812" s="1863"/>
    </row>
    <row r="813" spans="1:4" x14ac:dyDescent="0.15">
      <c r="A813" s="1863"/>
      <c r="B813" s="1985"/>
      <c r="C813" s="1863"/>
      <c r="D813" s="1863"/>
    </row>
    <row r="814" spans="1:4" x14ac:dyDescent="0.15">
      <c r="A814" s="1863"/>
      <c r="B814" s="1985"/>
      <c r="C814" s="1863"/>
      <c r="D814" s="1863"/>
    </row>
    <row r="815" spans="1:4" x14ac:dyDescent="0.15">
      <c r="A815" s="1863"/>
      <c r="B815" s="1985"/>
      <c r="C815" s="1863"/>
      <c r="D815" s="1863"/>
    </row>
    <row r="816" spans="1:4" x14ac:dyDescent="0.15">
      <c r="A816" s="1863"/>
      <c r="B816" s="1985"/>
      <c r="C816" s="1863"/>
      <c r="D816" s="1863"/>
    </row>
    <row r="817" spans="1:4" x14ac:dyDescent="0.15">
      <c r="A817" s="1863"/>
      <c r="B817" s="1985"/>
      <c r="C817" s="1863"/>
      <c r="D817" s="1863"/>
    </row>
    <row r="818" spans="1:4" x14ac:dyDescent="0.15">
      <c r="A818" s="1863"/>
      <c r="B818" s="1985"/>
      <c r="C818" s="1863"/>
      <c r="D818" s="1863"/>
    </row>
    <row r="819" spans="1:4" x14ac:dyDescent="0.15">
      <c r="A819" s="1863"/>
      <c r="B819" s="1985"/>
      <c r="C819" s="1863"/>
      <c r="D819" s="1863"/>
    </row>
    <row r="820" spans="1:4" x14ac:dyDescent="0.15">
      <c r="A820" s="1863"/>
      <c r="B820" s="1985"/>
      <c r="C820" s="1863"/>
      <c r="D820" s="1863"/>
    </row>
    <row r="821" spans="1:4" x14ac:dyDescent="0.15">
      <c r="A821" s="1863"/>
      <c r="B821" s="1985"/>
      <c r="C821" s="1863"/>
      <c r="D821" s="1863"/>
    </row>
    <row r="822" spans="1:4" x14ac:dyDescent="0.15">
      <c r="A822" s="1863"/>
      <c r="B822" s="1985"/>
      <c r="C822" s="1863"/>
      <c r="D822" s="1863"/>
    </row>
    <row r="823" spans="1:4" x14ac:dyDescent="0.15">
      <c r="A823" s="1863"/>
      <c r="B823" s="1985"/>
      <c r="C823" s="1863"/>
      <c r="D823" s="1863"/>
    </row>
    <row r="824" spans="1:4" x14ac:dyDescent="0.15">
      <c r="A824" s="1863"/>
      <c r="B824" s="1985"/>
      <c r="C824" s="1863"/>
      <c r="D824" s="1863"/>
    </row>
    <row r="825" spans="1:4" x14ac:dyDescent="0.15">
      <c r="A825" s="1863"/>
      <c r="B825" s="1985"/>
      <c r="C825" s="1863"/>
      <c r="D825" s="1863"/>
    </row>
    <row r="826" spans="1:4" x14ac:dyDescent="0.15">
      <c r="A826" s="1863"/>
      <c r="B826" s="1985"/>
      <c r="C826" s="1863"/>
      <c r="D826" s="1863"/>
    </row>
    <row r="827" spans="1:4" x14ac:dyDescent="0.15">
      <c r="A827" s="1863"/>
      <c r="B827" s="1985"/>
      <c r="C827" s="1863"/>
      <c r="D827" s="1863"/>
    </row>
    <row r="828" spans="1:4" x14ac:dyDescent="0.15">
      <c r="A828" s="1863"/>
      <c r="B828" s="1985"/>
      <c r="C828" s="1863"/>
      <c r="D828" s="1863"/>
    </row>
    <row r="829" spans="1:4" x14ac:dyDescent="0.15">
      <c r="A829" s="1863"/>
      <c r="B829" s="1985"/>
      <c r="C829" s="1863"/>
      <c r="D829" s="1863"/>
    </row>
    <row r="830" spans="1:4" x14ac:dyDescent="0.15">
      <c r="A830" s="1863"/>
      <c r="B830" s="1985"/>
      <c r="C830" s="1863"/>
      <c r="D830" s="1863"/>
    </row>
    <row r="831" spans="1:4" x14ac:dyDescent="0.15">
      <c r="A831" s="1863"/>
      <c r="B831" s="1985"/>
      <c r="C831" s="1863"/>
      <c r="D831" s="1863"/>
    </row>
    <row r="832" spans="1:4" x14ac:dyDescent="0.15">
      <c r="A832" s="1863"/>
      <c r="B832" s="1985"/>
      <c r="C832" s="1863"/>
      <c r="D832" s="1863"/>
    </row>
    <row r="833" spans="1:4" x14ac:dyDescent="0.15">
      <c r="A833" s="1863"/>
      <c r="B833" s="1985"/>
      <c r="C833" s="1863"/>
      <c r="D833" s="1863"/>
    </row>
    <row r="834" spans="1:4" x14ac:dyDescent="0.15">
      <c r="A834" s="1863"/>
      <c r="B834" s="1985"/>
      <c r="C834" s="1863"/>
      <c r="D834" s="1863"/>
    </row>
    <row r="835" spans="1:4" x14ac:dyDescent="0.15">
      <c r="A835" s="1863"/>
      <c r="B835" s="1985"/>
      <c r="C835" s="1863"/>
      <c r="D835" s="1863"/>
    </row>
    <row r="836" spans="1:4" x14ac:dyDescent="0.15">
      <c r="A836" s="1863"/>
      <c r="B836" s="1985"/>
      <c r="C836" s="1863"/>
      <c r="D836" s="1863"/>
    </row>
    <row r="837" spans="1:4" x14ac:dyDescent="0.15">
      <c r="A837" s="1863"/>
      <c r="B837" s="1985"/>
      <c r="C837" s="1863"/>
      <c r="D837" s="1863"/>
    </row>
    <row r="838" spans="1:4" x14ac:dyDescent="0.15">
      <c r="A838" s="1863"/>
      <c r="B838" s="1985"/>
      <c r="C838" s="1863"/>
      <c r="D838" s="1863"/>
    </row>
    <row r="839" spans="1:4" x14ac:dyDescent="0.15">
      <c r="A839" s="1863"/>
      <c r="B839" s="1985"/>
      <c r="C839" s="1863"/>
      <c r="D839" s="1863"/>
    </row>
    <row r="840" spans="1:4" x14ac:dyDescent="0.15">
      <c r="A840" s="1863"/>
      <c r="B840" s="1985"/>
      <c r="C840" s="1863"/>
      <c r="D840" s="1863"/>
    </row>
    <row r="841" spans="1:4" x14ac:dyDescent="0.15">
      <c r="A841" s="1863"/>
      <c r="B841" s="1985"/>
      <c r="C841" s="1863"/>
      <c r="D841" s="1863"/>
    </row>
    <row r="842" spans="1:4" x14ac:dyDescent="0.15">
      <c r="A842" s="1863"/>
      <c r="B842" s="1985"/>
      <c r="C842" s="1863"/>
      <c r="D842" s="1863"/>
    </row>
    <row r="843" spans="1:4" x14ac:dyDescent="0.15">
      <c r="A843" s="1863"/>
      <c r="B843" s="1985"/>
      <c r="C843" s="1863"/>
      <c r="D843" s="1863"/>
    </row>
    <row r="844" spans="1:4" x14ac:dyDescent="0.15">
      <c r="A844" s="1863"/>
      <c r="B844" s="1985"/>
      <c r="C844" s="1863"/>
      <c r="D844" s="1863"/>
    </row>
    <row r="845" spans="1:4" x14ac:dyDescent="0.15">
      <c r="A845" s="1863"/>
      <c r="B845" s="1985"/>
      <c r="C845" s="1863"/>
      <c r="D845" s="1863"/>
    </row>
    <row r="846" spans="1:4" x14ac:dyDescent="0.15">
      <c r="A846" s="1863"/>
      <c r="B846" s="1985"/>
      <c r="C846" s="1863"/>
      <c r="D846" s="1863"/>
    </row>
    <row r="847" spans="1:4" x14ac:dyDescent="0.15">
      <c r="A847" s="1863"/>
      <c r="B847" s="1985"/>
      <c r="C847" s="1863"/>
      <c r="D847" s="1863"/>
    </row>
    <row r="848" spans="1:4" x14ac:dyDescent="0.15">
      <c r="A848" s="1863"/>
      <c r="B848" s="1985"/>
      <c r="C848" s="1863"/>
      <c r="D848" s="1863"/>
    </row>
    <row r="849" spans="1:4" x14ac:dyDescent="0.15">
      <c r="A849" s="1863"/>
      <c r="B849" s="1985"/>
      <c r="C849" s="1863"/>
      <c r="D849" s="1863"/>
    </row>
    <row r="850" spans="1:4" x14ac:dyDescent="0.15">
      <c r="A850" s="1863"/>
      <c r="B850" s="1985"/>
      <c r="C850" s="1863"/>
      <c r="D850" s="1863"/>
    </row>
    <row r="851" spans="1:4" x14ac:dyDescent="0.15">
      <c r="A851" s="1863"/>
      <c r="B851" s="1985"/>
      <c r="C851" s="1863"/>
      <c r="D851" s="1863"/>
    </row>
    <row r="852" spans="1:4" x14ac:dyDescent="0.15">
      <c r="A852" s="1863"/>
      <c r="B852" s="1985"/>
      <c r="C852" s="1863"/>
      <c r="D852" s="1863"/>
    </row>
    <row r="853" spans="1:4" x14ac:dyDescent="0.15">
      <c r="A853" s="1863"/>
      <c r="B853" s="1985"/>
      <c r="C853" s="1863"/>
      <c r="D853" s="1863"/>
    </row>
    <row r="854" spans="1:4" x14ac:dyDescent="0.15">
      <c r="A854" s="1863"/>
      <c r="B854" s="1985"/>
      <c r="C854" s="1863"/>
      <c r="D854" s="1863"/>
    </row>
    <row r="855" spans="1:4" x14ac:dyDescent="0.15">
      <c r="A855" s="1863"/>
      <c r="B855" s="1985"/>
      <c r="C855" s="1863"/>
      <c r="D855" s="1863"/>
    </row>
    <row r="856" spans="1:4" x14ac:dyDescent="0.15">
      <c r="A856" s="1863"/>
      <c r="B856" s="1985"/>
      <c r="C856" s="1863"/>
      <c r="D856" s="1863"/>
    </row>
    <row r="857" spans="1:4" x14ac:dyDescent="0.15">
      <c r="A857" s="1863"/>
      <c r="B857" s="1985"/>
      <c r="C857" s="1863"/>
      <c r="D857" s="1863"/>
    </row>
    <row r="858" spans="1:4" x14ac:dyDescent="0.15">
      <c r="A858" s="1863"/>
      <c r="B858" s="1985"/>
      <c r="C858" s="1863"/>
      <c r="D858" s="1863"/>
    </row>
    <row r="859" spans="1:4" x14ac:dyDescent="0.15">
      <c r="A859" s="1863"/>
      <c r="B859" s="1985"/>
      <c r="C859" s="1863"/>
      <c r="D859" s="1863"/>
    </row>
    <row r="860" spans="1:4" x14ac:dyDescent="0.15">
      <c r="A860" s="1863"/>
      <c r="B860" s="1985"/>
      <c r="C860" s="1863"/>
      <c r="D860" s="1863"/>
    </row>
    <row r="861" spans="1:4" x14ac:dyDescent="0.15">
      <c r="A861" s="1863"/>
      <c r="B861" s="1985"/>
      <c r="C861" s="1863"/>
      <c r="D861" s="1863"/>
    </row>
    <row r="862" spans="1:4" x14ac:dyDescent="0.15">
      <c r="A862" s="1863"/>
      <c r="B862" s="1985"/>
      <c r="C862" s="1863"/>
      <c r="D862" s="1863"/>
    </row>
    <row r="863" spans="1:4" x14ac:dyDescent="0.15">
      <c r="A863" s="1863"/>
      <c r="B863" s="1985"/>
      <c r="C863" s="1863"/>
      <c r="D863" s="1863"/>
    </row>
    <row r="864" spans="1:4" x14ac:dyDescent="0.15">
      <c r="A864" s="1863"/>
      <c r="B864" s="1985"/>
      <c r="C864" s="1863"/>
      <c r="D864" s="1863"/>
    </row>
    <row r="865" spans="1:4" x14ac:dyDescent="0.15">
      <c r="A865" s="1863"/>
      <c r="B865" s="1985"/>
      <c r="C865" s="1863"/>
      <c r="D865" s="1863"/>
    </row>
    <row r="866" spans="1:4" x14ac:dyDescent="0.15">
      <c r="A866" s="1863"/>
      <c r="B866" s="1985"/>
      <c r="C866" s="1863"/>
      <c r="D866" s="1863"/>
    </row>
    <row r="867" spans="1:4" x14ac:dyDescent="0.15">
      <c r="A867" s="1863"/>
      <c r="B867" s="1985"/>
      <c r="C867" s="1863"/>
      <c r="D867" s="1863"/>
    </row>
    <row r="868" spans="1:4" x14ac:dyDescent="0.15">
      <c r="A868" s="1863"/>
      <c r="B868" s="1985"/>
      <c r="C868" s="1863"/>
      <c r="D868" s="1863"/>
    </row>
    <row r="869" spans="1:4" x14ac:dyDescent="0.15">
      <c r="A869" s="1863"/>
      <c r="B869" s="1985"/>
      <c r="C869" s="1863"/>
      <c r="D869" s="1863"/>
    </row>
    <row r="870" spans="1:4" x14ac:dyDescent="0.15">
      <c r="A870" s="1863"/>
      <c r="B870" s="1985"/>
      <c r="C870" s="1863"/>
      <c r="D870" s="1863"/>
    </row>
    <row r="871" spans="1:4" x14ac:dyDescent="0.15">
      <c r="A871" s="1863"/>
      <c r="B871" s="1985"/>
      <c r="C871" s="1863"/>
      <c r="D871" s="1863"/>
    </row>
    <row r="872" spans="1:4" x14ac:dyDescent="0.15">
      <c r="A872" s="1863"/>
      <c r="B872" s="1985"/>
      <c r="C872" s="1863"/>
      <c r="D872" s="1863"/>
    </row>
    <row r="873" spans="1:4" x14ac:dyDescent="0.15">
      <c r="A873" s="1863"/>
      <c r="B873" s="1985"/>
      <c r="C873" s="1863"/>
      <c r="D873" s="1863"/>
    </row>
    <row r="874" spans="1:4" x14ac:dyDescent="0.15">
      <c r="A874" s="1863"/>
      <c r="B874" s="1985"/>
      <c r="C874" s="1863"/>
      <c r="D874" s="1863"/>
    </row>
    <row r="875" spans="1:4" x14ac:dyDescent="0.15">
      <c r="A875" s="1863"/>
      <c r="B875" s="1985"/>
      <c r="C875" s="1863"/>
      <c r="D875" s="1863"/>
    </row>
    <row r="876" spans="1:4" x14ac:dyDescent="0.15">
      <c r="A876" s="1863"/>
      <c r="B876" s="1985"/>
      <c r="C876" s="1863"/>
      <c r="D876" s="1863"/>
    </row>
    <row r="877" spans="1:4" x14ac:dyDescent="0.15">
      <c r="A877" s="1863"/>
      <c r="B877" s="1985"/>
      <c r="C877" s="1863"/>
      <c r="D877" s="1863"/>
    </row>
    <row r="878" spans="1:4" x14ac:dyDescent="0.15">
      <c r="A878" s="1863"/>
      <c r="B878" s="1985"/>
      <c r="C878" s="1863"/>
      <c r="D878" s="1863"/>
    </row>
    <row r="879" spans="1:4" x14ac:dyDescent="0.15">
      <c r="A879" s="1863"/>
      <c r="B879" s="1985"/>
      <c r="C879" s="1863"/>
      <c r="D879" s="1863"/>
    </row>
    <row r="880" spans="1:4" x14ac:dyDescent="0.15">
      <c r="A880" s="1863"/>
      <c r="B880" s="1985"/>
      <c r="C880" s="1863"/>
      <c r="D880" s="1863"/>
    </row>
    <row r="881" spans="1:4" x14ac:dyDescent="0.15">
      <c r="A881" s="1863"/>
      <c r="B881" s="1985"/>
      <c r="C881" s="1863"/>
      <c r="D881" s="1863"/>
    </row>
    <row r="882" spans="1:4" x14ac:dyDescent="0.15">
      <c r="A882" s="1863"/>
      <c r="B882" s="1985"/>
      <c r="C882" s="1863"/>
      <c r="D882" s="1863"/>
    </row>
    <row r="883" spans="1:4" x14ac:dyDescent="0.15">
      <c r="A883" s="1863"/>
      <c r="B883" s="1985"/>
      <c r="C883" s="1863"/>
      <c r="D883" s="1863"/>
    </row>
    <row r="884" spans="1:4" x14ac:dyDescent="0.15">
      <c r="A884" s="1863"/>
      <c r="B884" s="1985"/>
      <c r="C884" s="1863"/>
      <c r="D884" s="1863"/>
    </row>
    <row r="885" spans="1:4" x14ac:dyDescent="0.15">
      <c r="A885" s="1863"/>
      <c r="B885" s="1985"/>
      <c r="C885" s="1863"/>
      <c r="D885" s="1863"/>
    </row>
    <row r="886" spans="1:4" x14ac:dyDescent="0.15">
      <c r="A886" s="1863"/>
      <c r="B886" s="1985"/>
      <c r="C886" s="1863"/>
      <c r="D886" s="1863"/>
    </row>
    <row r="887" spans="1:4" x14ac:dyDescent="0.15">
      <c r="A887" s="1863"/>
      <c r="B887" s="1985"/>
      <c r="C887" s="1863"/>
      <c r="D887" s="1863"/>
    </row>
    <row r="888" spans="1:4" x14ac:dyDescent="0.15">
      <c r="A888" s="1863"/>
      <c r="B888" s="1985"/>
      <c r="C888" s="1863"/>
      <c r="D888" s="1863"/>
    </row>
    <row r="889" spans="1:4" x14ac:dyDescent="0.15">
      <c r="A889" s="1863"/>
      <c r="B889" s="1985"/>
      <c r="C889" s="1863"/>
      <c r="D889" s="1863"/>
    </row>
    <row r="890" spans="1:4" x14ac:dyDescent="0.15">
      <c r="A890" s="1863"/>
      <c r="B890" s="1985"/>
      <c r="C890" s="1863"/>
      <c r="D890" s="1863"/>
    </row>
    <row r="891" spans="1:4" x14ac:dyDescent="0.15">
      <c r="A891" s="1863"/>
      <c r="B891" s="1985"/>
      <c r="C891" s="1863"/>
      <c r="D891" s="1863"/>
    </row>
    <row r="892" spans="1:4" x14ac:dyDescent="0.15">
      <c r="A892" s="1863"/>
      <c r="B892" s="1985"/>
      <c r="C892" s="1863"/>
      <c r="D892" s="1863"/>
    </row>
    <row r="893" spans="1:4" x14ac:dyDescent="0.15">
      <c r="A893" s="1863"/>
      <c r="B893" s="1985"/>
      <c r="C893" s="1863"/>
      <c r="D893" s="1863"/>
    </row>
    <row r="894" spans="1:4" x14ac:dyDescent="0.15">
      <c r="A894" s="1863"/>
      <c r="B894" s="1985"/>
      <c r="C894" s="1863"/>
      <c r="D894" s="1863"/>
    </row>
    <row r="895" spans="1:4" x14ac:dyDescent="0.15">
      <c r="A895" s="1863"/>
      <c r="B895" s="1985"/>
      <c r="C895" s="1863"/>
      <c r="D895" s="1863"/>
    </row>
    <row r="896" spans="1:4" x14ac:dyDescent="0.15">
      <c r="A896" s="1863"/>
      <c r="B896" s="1985"/>
      <c r="C896" s="1863"/>
      <c r="D896" s="1863"/>
    </row>
    <row r="897" spans="1:4" x14ac:dyDescent="0.15">
      <c r="A897" s="1863"/>
      <c r="B897" s="1985"/>
      <c r="C897" s="1863"/>
      <c r="D897" s="1863"/>
    </row>
    <row r="898" spans="1:4" x14ac:dyDescent="0.15">
      <c r="A898" s="1863"/>
      <c r="B898" s="1985"/>
      <c r="C898" s="1863"/>
      <c r="D898" s="1863"/>
    </row>
    <row r="899" spans="1:4" x14ac:dyDescent="0.15">
      <c r="A899" s="1863"/>
      <c r="B899" s="1985"/>
      <c r="C899" s="1863"/>
      <c r="D899" s="1863"/>
    </row>
    <row r="900" spans="1:4" x14ac:dyDescent="0.15">
      <c r="A900" s="1863"/>
      <c r="B900" s="1985"/>
      <c r="C900" s="1863"/>
      <c r="D900" s="1863"/>
    </row>
    <row r="901" spans="1:4" x14ac:dyDescent="0.15">
      <c r="A901" s="1863"/>
      <c r="B901" s="1985"/>
      <c r="C901" s="1863"/>
      <c r="D901" s="1863"/>
    </row>
    <row r="902" spans="1:4" x14ac:dyDescent="0.15">
      <c r="A902" s="1863"/>
      <c r="B902" s="1985"/>
      <c r="C902" s="1863"/>
      <c r="D902" s="1863"/>
    </row>
    <row r="903" spans="1:4" x14ac:dyDescent="0.15">
      <c r="A903" s="1863"/>
      <c r="B903" s="1985"/>
      <c r="C903" s="1863"/>
      <c r="D903" s="1863"/>
    </row>
    <row r="904" spans="1:4" x14ac:dyDescent="0.15">
      <c r="A904" s="1863"/>
      <c r="B904" s="1985"/>
      <c r="C904" s="1863"/>
      <c r="D904" s="1863"/>
    </row>
    <row r="905" spans="1:4" x14ac:dyDescent="0.15">
      <c r="A905" s="1863"/>
      <c r="B905" s="1985"/>
      <c r="C905" s="1863"/>
      <c r="D905" s="1863"/>
    </row>
    <row r="906" spans="1:4" x14ac:dyDescent="0.15">
      <c r="A906" s="1863"/>
      <c r="B906" s="1985"/>
      <c r="C906" s="1863"/>
      <c r="D906" s="1863"/>
    </row>
    <row r="907" spans="1:4" x14ac:dyDescent="0.15">
      <c r="A907" s="1863"/>
      <c r="B907" s="1985"/>
      <c r="C907" s="1863"/>
      <c r="D907" s="1863"/>
    </row>
    <row r="908" spans="1:4" x14ac:dyDescent="0.15">
      <c r="A908" s="1863"/>
      <c r="B908" s="1985"/>
      <c r="C908" s="1863"/>
      <c r="D908" s="1863"/>
    </row>
    <row r="909" spans="1:4" x14ac:dyDescent="0.15">
      <c r="A909" s="1863"/>
      <c r="B909" s="1985"/>
      <c r="C909" s="1863"/>
      <c r="D909" s="1863"/>
    </row>
    <row r="910" spans="1:4" x14ac:dyDescent="0.15">
      <c r="A910" s="1863"/>
      <c r="B910" s="1985"/>
      <c r="C910" s="1863"/>
      <c r="D910" s="1863"/>
    </row>
    <row r="911" spans="1:4" x14ac:dyDescent="0.15">
      <c r="A911" s="1863"/>
      <c r="B911" s="1985"/>
      <c r="C911" s="1863"/>
      <c r="D911" s="1863"/>
    </row>
    <row r="912" spans="1:4" x14ac:dyDescent="0.15">
      <c r="A912" s="1863"/>
      <c r="B912" s="1985"/>
      <c r="C912" s="1863"/>
      <c r="D912" s="1863"/>
    </row>
    <row r="913" spans="1:4" x14ac:dyDescent="0.15">
      <c r="A913" s="1863"/>
      <c r="B913" s="1985"/>
      <c r="C913" s="1863"/>
      <c r="D913" s="1863"/>
    </row>
    <row r="914" spans="1:4" x14ac:dyDescent="0.15">
      <c r="A914" s="1863"/>
      <c r="B914" s="1985"/>
      <c r="C914" s="1863"/>
      <c r="D914" s="1863"/>
    </row>
    <row r="915" spans="1:4" x14ac:dyDescent="0.15">
      <c r="A915" s="1863"/>
      <c r="B915" s="1985"/>
      <c r="C915" s="1863"/>
      <c r="D915" s="1863"/>
    </row>
    <row r="916" spans="1:4" x14ac:dyDescent="0.15">
      <c r="A916" s="1863"/>
      <c r="B916" s="1985"/>
      <c r="C916" s="1863"/>
      <c r="D916" s="1863"/>
    </row>
    <row r="917" spans="1:4" x14ac:dyDescent="0.15">
      <c r="A917" s="1863"/>
      <c r="B917" s="1985"/>
      <c r="C917" s="1863"/>
      <c r="D917" s="1863"/>
    </row>
    <row r="918" spans="1:4" x14ac:dyDescent="0.15">
      <c r="A918" s="1863"/>
      <c r="B918" s="1985"/>
      <c r="C918" s="1863"/>
      <c r="D918" s="1863"/>
    </row>
    <row r="919" spans="1:4" x14ac:dyDescent="0.15">
      <c r="A919" s="1863"/>
      <c r="B919" s="1985"/>
      <c r="C919" s="1863"/>
      <c r="D919" s="1863"/>
    </row>
    <row r="920" spans="1:4" x14ac:dyDescent="0.15">
      <c r="A920" s="1863"/>
      <c r="B920" s="1985"/>
      <c r="C920" s="1863"/>
      <c r="D920" s="1863"/>
    </row>
    <row r="921" spans="1:4" x14ac:dyDescent="0.15">
      <c r="A921" s="1863"/>
      <c r="B921" s="1985"/>
      <c r="C921" s="1863"/>
      <c r="D921" s="1863"/>
    </row>
    <row r="922" spans="1:4" x14ac:dyDescent="0.15">
      <c r="A922" s="1863"/>
      <c r="B922" s="1985"/>
      <c r="C922" s="1863"/>
      <c r="D922" s="1863"/>
    </row>
    <row r="923" spans="1:4" x14ac:dyDescent="0.15">
      <c r="A923" s="1863"/>
      <c r="B923" s="1985"/>
      <c r="C923" s="1863"/>
      <c r="D923" s="1863"/>
    </row>
    <row r="924" spans="1:4" x14ac:dyDescent="0.15">
      <c r="A924" s="1863"/>
      <c r="B924" s="1985"/>
      <c r="C924" s="1863"/>
      <c r="D924" s="1863"/>
    </row>
    <row r="925" spans="1:4" x14ac:dyDescent="0.15">
      <c r="A925" s="1863"/>
      <c r="B925" s="1985"/>
      <c r="C925" s="1863"/>
      <c r="D925" s="1863"/>
    </row>
    <row r="926" spans="1:4" x14ac:dyDescent="0.15">
      <c r="A926" s="1863"/>
      <c r="B926" s="1985"/>
      <c r="C926" s="1863"/>
      <c r="D926" s="1863"/>
    </row>
    <row r="927" spans="1:4" x14ac:dyDescent="0.15">
      <c r="A927" s="1863"/>
      <c r="B927" s="1985"/>
      <c r="C927" s="1863"/>
      <c r="D927" s="1863"/>
    </row>
    <row r="928" spans="1:4" x14ac:dyDescent="0.15">
      <c r="A928" s="1863"/>
      <c r="B928" s="1985"/>
      <c r="C928" s="1863"/>
      <c r="D928" s="1863"/>
    </row>
    <row r="929" spans="1:4" x14ac:dyDescent="0.15">
      <c r="A929" s="1863"/>
      <c r="B929" s="1985"/>
      <c r="C929" s="1863"/>
      <c r="D929" s="1863"/>
    </row>
    <row r="930" spans="1:4" x14ac:dyDescent="0.15">
      <c r="A930" s="1863"/>
      <c r="B930" s="1985"/>
      <c r="C930" s="1863"/>
      <c r="D930" s="1863"/>
    </row>
    <row r="931" spans="1:4" x14ac:dyDescent="0.15">
      <c r="A931" s="1863"/>
      <c r="B931" s="1985"/>
      <c r="C931" s="1863"/>
      <c r="D931" s="1863"/>
    </row>
    <row r="932" spans="1:4" x14ac:dyDescent="0.15">
      <c r="A932" s="1863"/>
      <c r="B932" s="1985"/>
      <c r="C932" s="1863"/>
      <c r="D932" s="1863"/>
    </row>
    <row r="933" spans="1:4" x14ac:dyDescent="0.15">
      <c r="A933" s="1863"/>
      <c r="B933" s="1985"/>
      <c r="C933" s="1863"/>
      <c r="D933" s="1863"/>
    </row>
    <row r="934" spans="1:4" x14ac:dyDescent="0.15">
      <c r="A934" s="1863"/>
      <c r="B934" s="1985"/>
      <c r="C934" s="1863"/>
      <c r="D934" s="1863"/>
    </row>
    <row r="935" spans="1:4" x14ac:dyDescent="0.15">
      <c r="A935" s="1863"/>
      <c r="B935" s="1985"/>
      <c r="C935" s="1863"/>
      <c r="D935" s="1863"/>
    </row>
    <row r="936" spans="1:4" x14ac:dyDescent="0.15">
      <c r="A936" s="1863"/>
      <c r="B936" s="1985"/>
      <c r="C936" s="1863"/>
      <c r="D936" s="1863"/>
    </row>
    <row r="937" spans="1:4" x14ac:dyDescent="0.15">
      <c r="A937" s="1863"/>
      <c r="B937" s="1985"/>
      <c r="C937" s="1863"/>
      <c r="D937" s="1863"/>
    </row>
    <row r="938" spans="1:4" x14ac:dyDescent="0.15">
      <c r="A938" s="1863"/>
      <c r="B938" s="1985"/>
      <c r="C938" s="1863"/>
      <c r="D938" s="1863"/>
    </row>
    <row r="939" spans="1:4" x14ac:dyDescent="0.15">
      <c r="A939" s="1863"/>
      <c r="B939" s="1985"/>
      <c r="C939" s="1863"/>
      <c r="D939" s="1863"/>
    </row>
    <row r="940" spans="1:4" x14ac:dyDescent="0.15">
      <c r="A940" s="1863"/>
      <c r="B940" s="1985"/>
      <c r="C940" s="1863"/>
      <c r="D940" s="1863"/>
    </row>
    <row r="941" spans="1:4" x14ac:dyDescent="0.15">
      <c r="A941" s="1863"/>
      <c r="B941" s="1985"/>
      <c r="C941" s="1863"/>
      <c r="D941" s="1863"/>
    </row>
    <row r="942" spans="1:4" x14ac:dyDescent="0.15">
      <c r="A942" s="1863"/>
      <c r="B942" s="1985"/>
      <c r="C942" s="1863"/>
      <c r="D942" s="1863"/>
    </row>
    <row r="943" spans="1:4" x14ac:dyDescent="0.15">
      <c r="A943" s="1863"/>
      <c r="B943" s="1985"/>
      <c r="C943" s="1863"/>
      <c r="D943" s="1863"/>
    </row>
    <row r="944" spans="1:4" x14ac:dyDescent="0.15">
      <c r="A944" s="1863"/>
      <c r="B944" s="1985"/>
      <c r="C944" s="1863"/>
      <c r="D944" s="1863"/>
    </row>
    <row r="945" spans="1:4" x14ac:dyDescent="0.15">
      <c r="A945" s="1863"/>
      <c r="B945" s="1985"/>
      <c r="C945" s="1863"/>
      <c r="D945" s="1863"/>
    </row>
    <row r="946" spans="1:4" x14ac:dyDescent="0.15">
      <c r="A946" s="1863"/>
      <c r="B946" s="1985"/>
      <c r="C946" s="1863"/>
      <c r="D946" s="1863"/>
    </row>
    <row r="947" spans="1:4" x14ac:dyDescent="0.15">
      <c r="A947" s="1863"/>
      <c r="B947" s="1985"/>
      <c r="C947" s="1863"/>
      <c r="D947" s="1863"/>
    </row>
    <row r="948" spans="1:4" x14ac:dyDescent="0.15">
      <c r="A948" s="1863"/>
      <c r="B948" s="1985"/>
      <c r="C948" s="1863"/>
      <c r="D948" s="1863"/>
    </row>
    <row r="949" spans="1:4" x14ac:dyDescent="0.15">
      <c r="A949" s="1863"/>
      <c r="B949" s="1985"/>
      <c r="C949" s="1863"/>
      <c r="D949" s="1863"/>
    </row>
    <row r="950" spans="1:4" x14ac:dyDescent="0.15">
      <c r="A950" s="1863"/>
      <c r="B950" s="1985"/>
      <c r="C950" s="1863"/>
      <c r="D950" s="1863"/>
    </row>
    <row r="951" spans="1:4" x14ac:dyDescent="0.15">
      <c r="A951" s="1863"/>
      <c r="B951" s="1985"/>
      <c r="C951" s="1863"/>
      <c r="D951" s="1863"/>
    </row>
    <row r="952" spans="1:4" x14ac:dyDescent="0.15">
      <c r="A952" s="1863"/>
      <c r="B952" s="1985"/>
      <c r="C952" s="1863"/>
      <c r="D952" s="1863"/>
    </row>
    <row r="953" spans="1:4" x14ac:dyDescent="0.15">
      <c r="A953" s="1863"/>
      <c r="B953" s="1985"/>
      <c r="C953" s="1863"/>
      <c r="D953" s="1863"/>
    </row>
    <row r="954" spans="1:4" x14ac:dyDescent="0.15">
      <c r="A954" s="1863"/>
      <c r="B954" s="1985"/>
      <c r="C954" s="1863"/>
      <c r="D954" s="1863"/>
    </row>
    <row r="955" spans="1:4" x14ac:dyDescent="0.15">
      <c r="A955" s="1863"/>
      <c r="B955" s="1985"/>
      <c r="C955" s="1863"/>
      <c r="D955" s="1863"/>
    </row>
    <row r="956" spans="1:4" x14ac:dyDescent="0.15">
      <c r="A956" s="1863"/>
      <c r="B956" s="1985"/>
      <c r="C956" s="1863"/>
      <c r="D956" s="1863"/>
    </row>
    <row r="957" spans="1:4" x14ac:dyDescent="0.15">
      <c r="A957" s="1863"/>
      <c r="B957" s="1985"/>
      <c r="C957" s="1863"/>
      <c r="D957" s="1863"/>
    </row>
    <row r="958" spans="1:4" x14ac:dyDescent="0.15">
      <c r="A958" s="1863"/>
      <c r="B958" s="1985"/>
      <c r="C958" s="1863"/>
      <c r="D958" s="1863"/>
    </row>
    <row r="959" spans="1:4" x14ac:dyDescent="0.15">
      <c r="A959" s="1863"/>
      <c r="B959" s="1985"/>
      <c r="C959" s="1863"/>
      <c r="D959" s="1863"/>
    </row>
    <row r="960" spans="1:4" x14ac:dyDescent="0.15">
      <c r="A960" s="1863"/>
      <c r="B960" s="1985"/>
      <c r="C960" s="1863"/>
      <c r="D960" s="1863"/>
    </row>
    <row r="961" spans="1:4" x14ac:dyDescent="0.15">
      <c r="A961" s="1863"/>
      <c r="B961" s="1985"/>
      <c r="C961" s="1863"/>
      <c r="D961" s="1863"/>
    </row>
    <row r="962" spans="1:4" x14ac:dyDescent="0.15">
      <c r="A962" s="1863"/>
      <c r="B962" s="1985"/>
      <c r="C962" s="1863"/>
      <c r="D962" s="1863"/>
    </row>
    <row r="963" spans="1:4" x14ac:dyDescent="0.15">
      <c r="A963" s="1863"/>
      <c r="B963" s="1985"/>
      <c r="C963" s="1863"/>
      <c r="D963" s="1863"/>
    </row>
    <row r="964" spans="1:4" x14ac:dyDescent="0.15">
      <c r="A964" s="1863"/>
      <c r="B964" s="1985"/>
      <c r="C964" s="1863"/>
      <c r="D964" s="1863"/>
    </row>
    <row r="965" spans="1:4" x14ac:dyDescent="0.15">
      <c r="A965" s="1863"/>
      <c r="B965" s="1985"/>
      <c r="C965" s="1863"/>
      <c r="D965" s="1863"/>
    </row>
    <row r="966" spans="1:4" x14ac:dyDescent="0.15">
      <c r="A966" s="1863"/>
      <c r="B966" s="1985"/>
      <c r="C966" s="1863"/>
      <c r="D966" s="1863"/>
    </row>
    <row r="967" spans="1:4" x14ac:dyDescent="0.15">
      <c r="A967" s="1863"/>
      <c r="B967" s="1985"/>
      <c r="C967" s="1863"/>
      <c r="D967" s="1863"/>
    </row>
    <row r="968" spans="1:4" x14ac:dyDescent="0.15">
      <c r="A968" s="1863"/>
      <c r="B968" s="1985"/>
      <c r="C968" s="1863"/>
      <c r="D968" s="1863"/>
    </row>
    <row r="969" spans="1:4" x14ac:dyDescent="0.15">
      <c r="A969" s="1863"/>
      <c r="B969" s="1985"/>
      <c r="C969" s="1863"/>
      <c r="D969" s="1863"/>
    </row>
    <row r="970" spans="1:4" x14ac:dyDescent="0.15">
      <c r="A970" s="1863"/>
      <c r="B970" s="1985"/>
      <c r="C970" s="1863"/>
      <c r="D970" s="1863"/>
    </row>
    <row r="971" spans="1:4" x14ac:dyDescent="0.15">
      <c r="A971" s="1863"/>
      <c r="B971" s="1985"/>
      <c r="C971" s="1863"/>
      <c r="D971" s="1863"/>
    </row>
    <row r="972" spans="1:4" x14ac:dyDescent="0.15">
      <c r="A972" s="1863"/>
      <c r="B972" s="1985"/>
      <c r="C972" s="1863"/>
      <c r="D972" s="1863"/>
    </row>
    <row r="973" spans="1:4" x14ac:dyDescent="0.15">
      <c r="A973" s="1863"/>
      <c r="B973" s="1985"/>
      <c r="C973" s="1863"/>
      <c r="D973" s="1863"/>
    </row>
    <row r="974" spans="1:4" x14ac:dyDescent="0.15">
      <c r="A974" s="1863"/>
      <c r="B974" s="1985"/>
      <c r="C974" s="1863"/>
      <c r="D974" s="1863"/>
    </row>
    <row r="975" spans="1:4" x14ac:dyDescent="0.15">
      <c r="A975" s="1863"/>
      <c r="B975" s="1985"/>
      <c r="C975" s="1863"/>
      <c r="D975" s="1863"/>
    </row>
    <row r="976" spans="1:4" x14ac:dyDescent="0.15">
      <c r="A976" s="1863"/>
      <c r="B976" s="1985"/>
      <c r="C976" s="1863"/>
      <c r="D976" s="1863"/>
    </row>
    <row r="977" spans="1:4" x14ac:dyDescent="0.15">
      <c r="A977" s="1863"/>
      <c r="B977" s="1985"/>
      <c r="C977" s="1863"/>
      <c r="D977" s="1863"/>
    </row>
    <row r="978" spans="1:4" x14ac:dyDescent="0.15">
      <c r="A978" s="1863"/>
      <c r="B978" s="1985"/>
      <c r="C978" s="1863"/>
      <c r="D978" s="1863"/>
    </row>
    <row r="979" spans="1:4" x14ac:dyDescent="0.15">
      <c r="A979" s="1863"/>
      <c r="B979" s="1985"/>
      <c r="C979" s="1863"/>
      <c r="D979" s="1863"/>
    </row>
    <row r="980" spans="1:4" x14ac:dyDescent="0.15">
      <c r="A980" s="1863"/>
      <c r="B980" s="1985"/>
      <c r="C980" s="1863"/>
      <c r="D980" s="1863"/>
    </row>
    <row r="981" spans="1:4" x14ac:dyDescent="0.15">
      <c r="A981" s="1863"/>
      <c r="B981" s="1985"/>
      <c r="C981" s="1863"/>
      <c r="D981" s="1863"/>
    </row>
    <row r="982" spans="1:4" x14ac:dyDescent="0.15">
      <c r="A982" s="1863"/>
      <c r="B982" s="1985"/>
      <c r="C982" s="1863"/>
      <c r="D982" s="1863"/>
    </row>
    <row r="983" spans="1:4" x14ac:dyDescent="0.15">
      <c r="A983" s="1863"/>
      <c r="B983" s="1985"/>
      <c r="C983" s="1863"/>
      <c r="D983" s="1863"/>
    </row>
  </sheetData>
  <mergeCells count="9">
    <mergeCell ref="A44:F44"/>
    <mergeCell ref="A2:D2"/>
    <mergeCell ref="A3:F3"/>
    <mergeCell ref="B5:B8"/>
    <mergeCell ref="C5:E6"/>
    <mergeCell ref="F5:F8"/>
    <mergeCell ref="C7:C8"/>
    <mergeCell ref="D7:D8"/>
    <mergeCell ref="E7:E8"/>
  </mergeCells>
  <conditionalFormatting sqref="D20:D40 D9:D18 E9:E22 E24:E40 F9:F40 B9:C40">
    <cfRule type="cellIs" dxfId="62" priority="6" stopIfTrue="1" operator="between">
      <formula>0.045</formula>
      <formula>0.05</formula>
    </cfRule>
    <cfRule type="cellIs" dxfId="61" priority="7" stopIfTrue="1" operator="between">
      <formula>0.000001</formula>
      <formula>0.045</formula>
    </cfRule>
  </conditionalFormatting>
  <conditionalFormatting sqref="B33:F33 B25:F25 B9:F9 B17:F17">
    <cfRule type="cellIs" dxfId="60" priority="5" stopIfTrue="1" operator="between">
      <formula>0.0001</formula>
      <formula>0.045</formula>
    </cfRule>
  </conditionalFormatting>
  <conditionalFormatting sqref="D19">
    <cfRule type="cellIs" dxfId="59" priority="3" stopIfTrue="1" operator="between">
      <formula>0.045</formula>
      <formula>0.05</formula>
    </cfRule>
    <cfRule type="cellIs" dxfId="58" priority="4" stopIfTrue="1" operator="between">
      <formula>0.000001</formula>
      <formula>0.045</formula>
    </cfRule>
  </conditionalFormatting>
  <conditionalFormatting sqref="E23">
    <cfRule type="cellIs" dxfId="57" priority="1" stopIfTrue="1" operator="between">
      <formula>0.045</formula>
      <formula>0.05</formula>
    </cfRule>
    <cfRule type="cellIs" dxfId="56" priority="2" stopIfTrue="1" operator="between">
      <formula>0.000001</formula>
      <formula>0.045</formula>
    </cfRule>
  </conditionalFormatting>
  <hyperlinks>
    <hyperlink ref="A44" r:id="rId1" xr:uid="{32EA9C1B-157B-4FB9-A40B-FE9D9E4CBE48}"/>
    <hyperlink ref="A1" location="Índice!A1" display="Voltar ao índice" xr:uid="{42754B56-95E2-4B31-AF96-F2542ABC8D55}"/>
  </hyperlinks>
  <pageMargins left="0.78740157480314965" right="0.78740157480314965" top="1.1811023622047245" bottom="0.78740157480314965" header="0" footer="0"/>
  <pageSetup paperSize="9" scale="99" orientation="portrait" verticalDpi="300" r:id="rId2"/>
  <headerFooter alignWithMargins="0"/>
  <drawing r:id="rId3"/>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DA0DC6-CAA1-4CD0-B7F9-6E51F64D7F89}">
  <dimension ref="A1:L983"/>
  <sheetViews>
    <sheetView showGridLines="0" zoomScaleNormal="100" workbookViewId="0">
      <selection activeCell="A2" sqref="A2:D2"/>
    </sheetView>
  </sheetViews>
  <sheetFormatPr defaultRowHeight="9" x14ac:dyDescent="0.15"/>
  <cols>
    <col min="1" max="1" width="25.28515625" style="1862" customWidth="1"/>
    <col min="2" max="2" width="10.42578125" style="1886" customWidth="1"/>
    <col min="3" max="3" width="9.140625" style="1862" customWidth="1"/>
    <col min="4" max="4" width="11.85546875" style="1862" customWidth="1"/>
    <col min="5" max="5" width="10" style="1862" customWidth="1"/>
    <col min="6" max="6" width="10.140625" style="1862" customWidth="1"/>
    <col min="7" max="255" width="9.140625" style="1862"/>
    <col min="256" max="256" width="31.140625" style="1862" customWidth="1"/>
    <col min="257" max="257" width="10.42578125" style="1862" customWidth="1"/>
    <col min="258" max="258" width="9.140625" style="1862" customWidth="1"/>
    <col min="259" max="259" width="11.85546875" style="1862" customWidth="1"/>
    <col min="260" max="261" width="10" style="1862" customWidth="1"/>
    <col min="262" max="262" width="12.42578125" style="1862" customWidth="1"/>
    <col min="263" max="511" width="9.140625" style="1862"/>
    <col min="512" max="512" width="31.140625" style="1862" customWidth="1"/>
    <col min="513" max="513" width="10.42578125" style="1862" customWidth="1"/>
    <col min="514" max="514" width="9.140625" style="1862" customWidth="1"/>
    <col min="515" max="515" width="11.85546875" style="1862" customWidth="1"/>
    <col min="516" max="517" width="10" style="1862" customWidth="1"/>
    <col min="518" max="518" width="12.42578125" style="1862" customWidth="1"/>
    <col min="519" max="767" width="9.140625" style="1862"/>
    <col min="768" max="768" width="31.140625" style="1862" customWidth="1"/>
    <col min="769" max="769" width="10.42578125" style="1862" customWidth="1"/>
    <col min="770" max="770" width="9.140625" style="1862" customWidth="1"/>
    <col min="771" max="771" width="11.85546875" style="1862" customWidth="1"/>
    <col min="772" max="773" width="10" style="1862" customWidth="1"/>
    <col min="774" max="774" width="12.42578125" style="1862" customWidth="1"/>
    <col min="775" max="1023" width="9.140625" style="1862"/>
    <col min="1024" max="1024" width="31.140625" style="1862" customWidth="1"/>
    <col min="1025" max="1025" width="10.42578125" style="1862" customWidth="1"/>
    <col min="1026" max="1026" width="9.140625" style="1862" customWidth="1"/>
    <col min="1027" max="1027" width="11.85546875" style="1862" customWidth="1"/>
    <col min="1028" max="1029" width="10" style="1862" customWidth="1"/>
    <col min="1030" max="1030" width="12.42578125" style="1862" customWidth="1"/>
    <col min="1031" max="1279" width="9.140625" style="1862"/>
    <col min="1280" max="1280" width="31.140625" style="1862" customWidth="1"/>
    <col min="1281" max="1281" width="10.42578125" style="1862" customWidth="1"/>
    <col min="1282" max="1282" width="9.140625" style="1862" customWidth="1"/>
    <col min="1283" max="1283" width="11.85546875" style="1862" customWidth="1"/>
    <col min="1284" max="1285" width="10" style="1862" customWidth="1"/>
    <col min="1286" max="1286" width="12.42578125" style="1862" customWidth="1"/>
    <col min="1287" max="1535" width="9.140625" style="1862"/>
    <col min="1536" max="1536" width="31.140625" style="1862" customWidth="1"/>
    <col min="1537" max="1537" width="10.42578125" style="1862" customWidth="1"/>
    <col min="1538" max="1538" width="9.140625" style="1862" customWidth="1"/>
    <col min="1539" max="1539" width="11.85546875" style="1862" customWidth="1"/>
    <col min="1540" max="1541" width="10" style="1862" customWidth="1"/>
    <col min="1542" max="1542" width="12.42578125" style="1862" customWidth="1"/>
    <col min="1543" max="1791" width="9.140625" style="1862"/>
    <col min="1792" max="1792" width="31.140625" style="1862" customWidth="1"/>
    <col min="1793" max="1793" width="10.42578125" style="1862" customWidth="1"/>
    <col min="1794" max="1794" width="9.140625" style="1862" customWidth="1"/>
    <col min="1795" max="1795" width="11.85546875" style="1862" customWidth="1"/>
    <col min="1796" max="1797" width="10" style="1862" customWidth="1"/>
    <col min="1798" max="1798" width="12.42578125" style="1862" customWidth="1"/>
    <col min="1799" max="2047" width="9.140625" style="1862"/>
    <col min="2048" max="2048" width="31.140625" style="1862" customWidth="1"/>
    <col min="2049" max="2049" width="10.42578125" style="1862" customWidth="1"/>
    <col min="2050" max="2050" width="9.140625" style="1862" customWidth="1"/>
    <col min="2051" max="2051" width="11.85546875" style="1862" customWidth="1"/>
    <col min="2052" max="2053" width="10" style="1862" customWidth="1"/>
    <col min="2054" max="2054" width="12.42578125" style="1862" customWidth="1"/>
    <col min="2055" max="2303" width="9.140625" style="1862"/>
    <col min="2304" max="2304" width="31.140625" style="1862" customWidth="1"/>
    <col min="2305" max="2305" width="10.42578125" style="1862" customWidth="1"/>
    <col min="2306" max="2306" width="9.140625" style="1862" customWidth="1"/>
    <col min="2307" max="2307" width="11.85546875" style="1862" customWidth="1"/>
    <col min="2308" max="2309" width="10" style="1862" customWidth="1"/>
    <col min="2310" max="2310" width="12.42578125" style="1862" customWidth="1"/>
    <col min="2311" max="2559" width="9.140625" style="1862"/>
    <col min="2560" max="2560" width="31.140625" style="1862" customWidth="1"/>
    <col min="2561" max="2561" width="10.42578125" style="1862" customWidth="1"/>
    <col min="2562" max="2562" width="9.140625" style="1862" customWidth="1"/>
    <col min="2563" max="2563" width="11.85546875" style="1862" customWidth="1"/>
    <col min="2564" max="2565" width="10" style="1862" customWidth="1"/>
    <col min="2566" max="2566" width="12.42578125" style="1862" customWidth="1"/>
    <col min="2567" max="2815" width="9.140625" style="1862"/>
    <col min="2816" max="2816" width="31.140625" style="1862" customWidth="1"/>
    <col min="2817" max="2817" width="10.42578125" style="1862" customWidth="1"/>
    <col min="2818" max="2818" width="9.140625" style="1862" customWidth="1"/>
    <col min="2819" max="2819" width="11.85546875" style="1862" customWidth="1"/>
    <col min="2820" max="2821" width="10" style="1862" customWidth="1"/>
    <col min="2822" max="2822" width="12.42578125" style="1862" customWidth="1"/>
    <col min="2823" max="3071" width="9.140625" style="1862"/>
    <col min="3072" max="3072" width="31.140625" style="1862" customWidth="1"/>
    <col min="3073" max="3073" width="10.42578125" style="1862" customWidth="1"/>
    <col min="3074" max="3074" width="9.140625" style="1862" customWidth="1"/>
    <col min="3075" max="3075" width="11.85546875" style="1862" customWidth="1"/>
    <col min="3076" max="3077" width="10" style="1862" customWidth="1"/>
    <col min="3078" max="3078" width="12.42578125" style="1862" customWidth="1"/>
    <col min="3079" max="3327" width="9.140625" style="1862"/>
    <col min="3328" max="3328" width="31.140625" style="1862" customWidth="1"/>
    <col min="3329" max="3329" width="10.42578125" style="1862" customWidth="1"/>
    <col min="3330" max="3330" width="9.140625" style="1862" customWidth="1"/>
    <col min="3331" max="3331" width="11.85546875" style="1862" customWidth="1"/>
    <col min="3332" max="3333" width="10" style="1862" customWidth="1"/>
    <col min="3334" max="3334" width="12.42578125" style="1862" customWidth="1"/>
    <col min="3335" max="3583" width="9.140625" style="1862"/>
    <col min="3584" max="3584" width="31.140625" style="1862" customWidth="1"/>
    <col min="3585" max="3585" width="10.42578125" style="1862" customWidth="1"/>
    <col min="3586" max="3586" width="9.140625" style="1862" customWidth="1"/>
    <col min="3587" max="3587" width="11.85546875" style="1862" customWidth="1"/>
    <col min="3588" max="3589" width="10" style="1862" customWidth="1"/>
    <col min="3590" max="3590" width="12.42578125" style="1862" customWidth="1"/>
    <col min="3591" max="3839" width="9.140625" style="1862"/>
    <col min="3840" max="3840" width="31.140625" style="1862" customWidth="1"/>
    <col min="3841" max="3841" width="10.42578125" style="1862" customWidth="1"/>
    <col min="3842" max="3842" width="9.140625" style="1862" customWidth="1"/>
    <col min="3843" max="3843" width="11.85546875" style="1862" customWidth="1"/>
    <col min="3844" max="3845" width="10" style="1862" customWidth="1"/>
    <col min="3846" max="3846" width="12.42578125" style="1862" customWidth="1"/>
    <col min="3847" max="4095" width="9.140625" style="1862"/>
    <col min="4096" max="4096" width="31.140625" style="1862" customWidth="1"/>
    <col min="4097" max="4097" width="10.42578125" style="1862" customWidth="1"/>
    <col min="4098" max="4098" width="9.140625" style="1862" customWidth="1"/>
    <col min="4099" max="4099" width="11.85546875" style="1862" customWidth="1"/>
    <col min="4100" max="4101" width="10" style="1862" customWidth="1"/>
    <col min="4102" max="4102" width="12.42578125" style="1862" customWidth="1"/>
    <col min="4103" max="4351" width="9.140625" style="1862"/>
    <col min="4352" max="4352" width="31.140625" style="1862" customWidth="1"/>
    <col min="4353" max="4353" width="10.42578125" style="1862" customWidth="1"/>
    <col min="4354" max="4354" width="9.140625" style="1862" customWidth="1"/>
    <col min="4355" max="4355" width="11.85546875" style="1862" customWidth="1"/>
    <col min="4356" max="4357" width="10" style="1862" customWidth="1"/>
    <col min="4358" max="4358" width="12.42578125" style="1862" customWidth="1"/>
    <col min="4359" max="4607" width="9.140625" style="1862"/>
    <col min="4608" max="4608" width="31.140625" style="1862" customWidth="1"/>
    <col min="4609" max="4609" width="10.42578125" style="1862" customWidth="1"/>
    <col min="4610" max="4610" width="9.140625" style="1862" customWidth="1"/>
    <col min="4611" max="4611" width="11.85546875" style="1862" customWidth="1"/>
    <col min="4612" max="4613" width="10" style="1862" customWidth="1"/>
    <col min="4614" max="4614" width="12.42578125" style="1862" customWidth="1"/>
    <col min="4615" max="4863" width="9.140625" style="1862"/>
    <col min="4864" max="4864" width="31.140625" style="1862" customWidth="1"/>
    <col min="4865" max="4865" width="10.42578125" style="1862" customWidth="1"/>
    <col min="4866" max="4866" width="9.140625" style="1862" customWidth="1"/>
    <col min="4867" max="4867" width="11.85546875" style="1862" customWidth="1"/>
    <col min="4868" max="4869" width="10" style="1862" customWidth="1"/>
    <col min="4870" max="4870" width="12.42578125" style="1862" customWidth="1"/>
    <col min="4871" max="5119" width="9.140625" style="1862"/>
    <col min="5120" max="5120" width="31.140625" style="1862" customWidth="1"/>
    <col min="5121" max="5121" width="10.42578125" style="1862" customWidth="1"/>
    <col min="5122" max="5122" width="9.140625" style="1862" customWidth="1"/>
    <col min="5123" max="5123" width="11.85546875" style="1862" customWidth="1"/>
    <col min="5124" max="5125" width="10" style="1862" customWidth="1"/>
    <col min="5126" max="5126" width="12.42578125" style="1862" customWidth="1"/>
    <col min="5127" max="5375" width="9.140625" style="1862"/>
    <col min="5376" max="5376" width="31.140625" style="1862" customWidth="1"/>
    <col min="5377" max="5377" width="10.42578125" style="1862" customWidth="1"/>
    <col min="5378" max="5378" width="9.140625" style="1862" customWidth="1"/>
    <col min="5379" max="5379" width="11.85546875" style="1862" customWidth="1"/>
    <col min="5380" max="5381" width="10" style="1862" customWidth="1"/>
    <col min="5382" max="5382" width="12.42578125" style="1862" customWidth="1"/>
    <col min="5383" max="5631" width="9.140625" style="1862"/>
    <col min="5632" max="5632" width="31.140625" style="1862" customWidth="1"/>
    <col min="5633" max="5633" width="10.42578125" style="1862" customWidth="1"/>
    <col min="5634" max="5634" width="9.140625" style="1862" customWidth="1"/>
    <col min="5635" max="5635" width="11.85546875" style="1862" customWidth="1"/>
    <col min="5636" max="5637" width="10" style="1862" customWidth="1"/>
    <col min="5638" max="5638" width="12.42578125" style="1862" customWidth="1"/>
    <col min="5639" max="5887" width="9.140625" style="1862"/>
    <col min="5888" max="5888" width="31.140625" style="1862" customWidth="1"/>
    <col min="5889" max="5889" width="10.42578125" style="1862" customWidth="1"/>
    <col min="5890" max="5890" width="9.140625" style="1862" customWidth="1"/>
    <col min="5891" max="5891" width="11.85546875" style="1862" customWidth="1"/>
    <col min="5892" max="5893" width="10" style="1862" customWidth="1"/>
    <col min="5894" max="5894" width="12.42578125" style="1862" customWidth="1"/>
    <col min="5895" max="6143" width="9.140625" style="1862"/>
    <col min="6144" max="6144" width="31.140625" style="1862" customWidth="1"/>
    <col min="6145" max="6145" width="10.42578125" style="1862" customWidth="1"/>
    <col min="6146" max="6146" width="9.140625" style="1862" customWidth="1"/>
    <col min="6147" max="6147" width="11.85546875" style="1862" customWidth="1"/>
    <col min="6148" max="6149" width="10" style="1862" customWidth="1"/>
    <col min="6150" max="6150" width="12.42578125" style="1862" customWidth="1"/>
    <col min="6151" max="6399" width="9.140625" style="1862"/>
    <col min="6400" max="6400" width="31.140625" style="1862" customWidth="1"/>
    <col min="6401" max="6401" width="10.42578125" style="1862" customWidth="1"/>
    <col min="6402" max="6402" width="9.140625" style="1862" customWidth="1"/>
    <col min="6403" max="6403" width="11.85546875" style="1862" customWidth="1"/>
    <col min="6404" max="6405" width="10" style="1862" customWidth="1"/>
    <col min="6406" max="6406" width="12.42578125" style="1862" customWidth="1"/>
    <col min="6407" max="6655" width="9.140625" style="1862"/>
    <col min="6656" max="6656" width="31.140625" style="1862" customWidth="1"/>
    <col min="6657" max="6657" width="10.42578125" style="1862" customWidth="1"/>
    <col min="6658" max="6658" width="9.140625" style="1862" customWidth="1"/>
    <col min="6659" max="6659" width="11.85546875" style="1862" customWidth="1"/>
    <col min="6660" max="6661" width="10" style="1862" customWidth="1"/>
    <col min="6662" max="6662" width="12.42578125" style="1862" customWidth="1"/>
    <col min="6663" max="6911" width="9.140625" style="1862"/>
    <col min="6912" max="6912" width="31.140625" style="1862" customWidth="1"/>
    <col min="6913" max="6913" width="10.42578125" style="1862" customWidth="1"/>
    <col min="6914" max="6914" width="9.140625" style="1862" customWidth="1"/>
    <col min="6915" max="6915" width="11.85546875" style="1862" customWidth="1"/>
    <col min="6916" max="6917" width="10" style="1862" customWidth="1"/>
    <col min="6918" max="6918" width="12.42578125" style="1862" customWidth="1"/>
    <col min="6919" max="7167" width="9.140625" style="1862"/>
    <col min="7168" max="7168" width="31.140625" style="1862" customWidth="1"/>
    <col min="7169" max="7169" width="10.42578125" style="1862" customWidth="1"/>
    <col min="7170" max="7170" width="9.140625" style="1862" customWidth="1"/>
    <col min="7171" max="7171" width="11.85546875" style="1862" customWidth="1"/>
    <col min="7172" max="7173" width="10" style="1862" customWidth="1"/>
    <col min="7174" max="7174" width="12.42578125" style="1862" customWidth="1"/>
    <col min="7175" max="7423" width="9.140625" style="1862"/>
    <col min="7424" max="7424" width="31.140625" style="1862" customWidth="1"/>
    <col min="7425" max="7425" width="10.42578125" style="1862" customWidth="1"/>
    <col min="7426" max="7426" width="9.140625" style="1862" customWidth="1"/>
    <col min="7427" max="7427" width="11.85546875" style="1862" customWidth="1"/>
    <col min="7428" max="7429" width="10" style="1862" customWidth="1"/>
    <col min="7430" max="7430" width="12.42578125" style="1862" customWidth="1"/>
    <col min="7431" max="7679" width="9.140625" style="1862"/>
    <col min="7680" max="7680" width="31.140625" style="1862" customWidth="1"/>
    <col min="7681" max="7681" width="10.42578125" style="1862" customWidth="1"/>
    <col min="7682" max="7682" width="9.140625" style="1862" customWidth="1"/>
    <col min="7683" max="7683" width="11.85546875" style="1862" customWidth="1"/>
    <col min="7684" max="7685" width="10" style="1862" customWidth="1"/>
    <col min="7686" max="7686" width="12.42578125" style="1862" customWidth="1"/>
    <col min="7687" max="7935" width="9.140625" style="1862"/>
    <col min="7936" max="7936" width="31.140625" style="1862" customWidth="1"/>
    <col min="7937" max="7937" width="10.42578125" style="1862" customWidth="1"/>
    <col min="7938" max="7938" width="9.140625" style="1862" customWidth="1"/>
    <col min="7939" max="7939" width="11.85546875" style="1862" customWidth="1"/>
    <col min="7940" max="7941" width="10" style="1862" customWidth="1"/>
    <col min="7942" max="7942" width="12.42578125" style="1862" customWidth="1"/>
    <col min="7943" max="8191" width="9.140625" style="1862"/>
    <col min="8192" max="8192" width="31.140625" style="1862" customWidth="1"/>
    <col min="8193" max="8193" width="10.42578125" style="1862" customWidth="1"/>
    <col min="8194" max="8194" width="9.140625" style="1862" customWidth="1"/>
    <col min="8195" max="8195" width="11.85546875" style="1862" customWidth="1"/>
    <col min="8196" max="8197" width="10" style="1862" customWidth="1"/>
    <col min="8198" max="8198" width="12.42578125" style="1862" customWidth="1"/>
    <col min="8199" max="8447" width="9.140625" style="1862"/>
    <col min="8448" max="8448" width="31.140625" style="1862" customWidth="1"/>
    <col min="8449" max="8449" width="10.42578125" style="1862" customWidth="1"/>
    <col min="8450" max="8450" width="9.140625" style="1862" customWidth="1"/>
    <col min="8451" max="8451" width="11.85546875" style="1862" customWidth="1"/>
    <col min="8452" max="8453" width="10" style="1862" customWidth="1"/>
    <col min="8454" max="8454" width="12.42578125" style="1862" customWidth="1"/>
    <col min="8455" max="8703" width="9.140625" style="1862"/>
    <col min="8704" max="8704" width="31.140625" style="1862" customWidth="1"/>
    <col min="8705" max="8705" width="10.42578125" style="1862" customWidth="1"/>
    <col min="8706" max="8706" width="9.140625" style="1862" customWidth="1"/>
    <col min="8707" max="8707" width="11.85546875" style="1862" customWidth="1"/>
    <col min="8708" max="8709" width="10" style="1862" customWidth="1"/>
    <col min="8710" max="8710" width="12.42578125" style="1862" customWidth="1"/>
    <col min="8711" max="8959" width="9.140625" style="1862"/>
    <col min="8960" max="8960" width="31.140625" style="1862" customWidth="1"/>
    <col min="8961" max="8961" width="10.42578125" style="1862" customWidth="1"/>
    <col min="8962" max="8962" width="9.140625" style="1862" customWidth="1"/>
    <col min="8963" max="8963" width="11.85546875" style="1862" customWidth="1"/>
    <col min="8964" max="8965" width="10" style="1862" customWidth="1"/>
    <col min="8966" max="8966" width="12.42578125" style="1862" customWidth="1"/>
    <col min="8967" max="9215" width="9.140625" style="1862"/>
    <col min="9216" max="9216" width="31.140625" style="1862" customWidth="1"/>
    <col min="9217" max="9217" width="10.42578125" style="1862" customWidth="1"/>
    <col min="9218" max="9218" width="9.140625" style="1862" customWidth="1"/>
    <col min="9219" max="9219" width="11.85546875" style="1862" customWidth="1"/>
    <col min="9220" max="9221" width="10" style="1862" customWidth="1"/>
    <col min="9222" max="9222" width="12.42578125" style="1862" customWidth="1"/>
    <col min="9223" max="9471" width="9.140625" style="1862"/>
    <col min="9472" max="9472" width="31.140625" style="1862" customWidth="1"/>
    <col min="9473" max="9473" width="10.42578125" style="1862" customWidth="1"/>
    <col min="9474" max="9474" width="9.140625" style="1862" customWidth="1"/>
    <col min="9475" max="9475" width="11.85546875" style="1862" customWidth="1"/>
    <col min="9476" max="9477" width="10" style="1862" customWidth="1"/>
    <col min="9478" max="9478" width="12.42578125" style="1862" customWidth="1"/>
    <col min="9479" max="9727" width="9.140625" style="1862"/>
    <col min="9728" max="9728" width="31.140625" style="1862" customWidth="1"/>
    <col min="9729" max="9729" width="10.42578125" style="1862" customWidth="1"/>
    <col min="9730" max="9730" width="9.140625" style="1862" customWidth="1"/>
    <col min="9731" max="9731" width="11.85546875" style="1862" customWidth="1"/>
    <col min="9732" max="9733" width="10" style="1862" customWidth="1"/>
    <col min="9734" max="9734" width="12.42578125" style="1862" customWidth="1"/>
    <col min="9735" max="9983" width="9.140625" style="1862"/>
    <col min="9984" max="9984" width="31.140625" style="1862" customWidth="1"/>
    <col min="9985" max="9985" width="10.42578125" style="1862" customWidth="1"/>
    <col min="9986" max="9986" width="9.140625" style="1862" customWidth="1"/>
    <col min="9987" max="9987" width="11.85546875" style="1862" customWidth="1"/>
    <col min="9988" max="9989" width="10" style="1862" customWidth="1"/>
    <col min="9990" max="9990" width="12.42578125" style="1862" customWidth="1"/>
    <col min="9991" max="10239" width="9.140625" style="1862"/>
    <col min="10240" max="10240" width="31.140625" style="1862" customWidth="1"/>
    <col min="10241" max="10241" width="10.42578125" style="1862" customWidth="1"/>
    <col min="10242" max="10242" width="9.140625" style="1862" customWidth="1"/>
    <col min="10243" max="10243" width="11.85546875" style="1862" customWidth="1"/>
    <col min="10244" max="10245" width="10" style="1862" customWidth="1"/>
    <col min="10246" max="10246" width="12.42578125" style="1862" customWidth="1"/>
    <col min="10247" max="10495" width="9.140625" style="1862"/>
    <col min="10496" max="10496" width="31.140625" style="1862" customWidth="1"/>
    <col min="10497" max="10497" width="10.42578125" style="1862" customWidth="1"/>
    <col min="10498" max="10498" width="9.140625" style="1862" customWidth="1"/>
    <col min="10499" max="10499" width="11.85546875" style="1862" customWidth="1"/>
    <col min="10500" max="10501" width="10" style="1862" customWidth="1"/>
    <col min="10502" max="10502" width="12.42578125" style="1862" customWidth="1"/>
    <col min="10503" max="10751" width="9.140625" style="1862"/>
    <col min="10752" max="10752" width="31.140625" style="1862" customWidth="1"/>
    <col min="10753" max="10753" width="10.42578125" style="1862" customWidth="1"/>
    <col min="10754" max="10754" width="9.140625" style="1862" customWidth="1"/>
    <col min="10755" max="10755" width="11.85546875" style="1862" customWidth="1"/>
    <col min="10756" max="10757" width="10" style="1862" customWidth="1"/>
    <col min="10758" max="10758" width="12.42578125" style="1862" customWidth="1"/>
    <col min="10759" max="11007" width="9.140625" style="1862"/>
    <col min="11008" max="11008" width="31.140625" style="1862" customWidth="1"/>
    <col min="11009" max="11009" width="10.42578125" style="1862" customWidth="1"/>
    <col min="11010" max="11010" width="9.140625" style="1862" customWidth="1"/>
    <col min="11011" max="11011" width="11.85546875" style="1862" customWidth="1"/>
    <col min="11012" max="11013" width="10" style="1862" customWidth="1"/>
    <col min="11014" max="11014" width="12.42578125" style="1862" customWidth="1"/>
    <col min="11015" max="11263" width="9.140625" style="1862"/>
    <col min="11264" max="11264" width="31.140625" style="1862" customWidth="1"/>
    <col min="11265" max="11265" width="10.42578125" style="1862" customWidth="1"/>
    <col min="11266" max="11266" width="9.140625" style="1862" customWidth="1"/>
    <col min="11267" max="11267" width="11.85546875" style="1862" customWidth="1"/>
    <col min="11268" max="11269" width="10" style="1862" customWidth="1"/>
    <col min="11270" max="11270" width="12.42578125" style="1862" customWidth="1"/>
    <col min="11271" max="11519" width="9.140625" style="1862"/>
    <col min="11520" max="11520" width="31.140625" style="1862" customWidth="1"/>
    <col min="11521" max="11521" width="10.42578125" style="1862" customWidth="1"/>
    <col min="11522" max="11522" width="9.140625" style="1862" customWidth="1"/>
    <col min="11523" max="11523" width="11.85546875" style="1862" customWidth="1"/>
    <col min="11524" max="11525" width="10" style="1862" customWidth="1"/>
    <col min="11526" max="11526" width="12.42578125" style="1862" customWidth="1"/>
    <col min="11527" max="11775" width="9.140625" style="1862"/>
    <col min="11776" max="11776" width="31.140625" style="1862" customWidth="1"/>
    <col min="11777" max="11777" width="10.42578125" style="1862" customWidth="1"/>
    <col min="11778" max="11778" width="9.140625" style="1862" customWidth="1"/>
    <col min="11779" max="11779" width="11.85546875" style="1862" customWidth="1"/>
    <col min="11780" max="11781" width="10" style="1862" customWidth="1"/>
    <col min="11782" max="11782" width="12.42578125" style="1862" customWidth="1"/>
    <col min="11783" max="12031" width="9.140625" style="1862"/>
    <col min="12032" max="12032" width="31.140625" style="1862" customWidth="1"/>
    <col min="12033" max="12033" width="10.42578125" style="1862" customWidth="1"/>
    <col min="12034" max="12034" width="9.140625" style="1862" customWidth="1"/>
    <col min="12035" max="12035" width="11.85546875" style="1862" customWidth="1"/>
    <col min="12036" max="12037" width="10" style="1862" customWidth="1"/>
    <col min="12038" max="12038" width="12.42578125" style="1862" customWidth="1"/>
    <col min="12039" max="12287" width="9.140625" style="1862"/>
    <col min="12288" max="12288" width="31.140625" style="1862" customWidth="1"/>
    <col min="12289" max="12289" width="10.42578125" style="1862" customWidth="1"/>
    <col min="12290" max="12290" width="9.140625" style="1862" customWidth="1"/>
    <col min="12291" max="12291" width="11.85546875" style="1862" customWidth="1"/>
    <col min="12292" max="12293" width="10" style="1862" customWidth="1"/>
    <col min="12294" max="12294" width="12.42578125" style="1862" customWidth="1"/>
    <col min="12295" max="12543" width="9.140625" style="1862"/>
    <col min="12544" max="12544" width="31.140625" style="1862" customWidth="1"/>
    <col min="12545" max="12545" width="10.42578125" style="1862" customWidth="1"/>
    <col min="12546" max="12546" width="9.140625" style="1862" customWidth="1"/>
    <col min="12547" max="12547" width="11.85546875" style="1862" customWidth="1"/>
    <col min="12548" max="12549" width="10" style="1862" customWidth="1"/>
    <col min="12550" max="12550" width="12.42578125" style="1862" customWidth="1"/>
    <col min="12551" max="12799" width="9.140625" style="1862"/>
    <col min="12800" max="12800" width="31.140625" style="1862" customWidth="1"/>
    <col min="12801" max="12801" width="10.42578125" style="1862" customWidth="1"/>
    <col min="12802" max="12802" width="9.140625" style="1862" customWidth="1"/>
    <col min="12803" max="12803" width="11.85546875" style="1862" customWidth="1"/>
    <col min="12804" max="12805" width="10" style="1862" customWidth="1"/>
    <col min="12806" max="12806" width="12.42578125" style="1862" customWidth="1"/>
    <col min="12807" max="13055" width="9.140625" style="1862"/>
    <col min="13056" max="13056" width="31.140625" style="1862" customWidth="1"/>
    <col min="13057" max="13057" width="10.42578125" style="1862" customWidth="1"/>
    <col min="13058" max="13058" width="9.140625" style="1862" customWidth="1"/>
    <col min="13059" max="13059" width="11.85546875" style="1862" customWidth="1"/>
    <col min="13060" max="13061" width="10" style="1862" customWidth="1"/>
    <col min="13062" max="13062" width="12.42578125" style="1862" customWidth="1"/>
    <col min="13063" max="13311" width="9.140625" style="1862"/>
    <col min="13312" max="13312" width="31.140625" style="1862" customWidth="1"/>
    <col min="13313" max="13313" width="10.42578125" style="1862" customWidth="1"/>
    <col min="13314" max="13314" width="9.140625" style="1862" customWidth="1"/>
    <col min="13315" max="13315" width="11.85546875" style="1862" customWidth="1"/>
    <col min="13316" max="13317" width="10" style="1862" customWidth="1"/>
    <col min="13318" max="13318" width="12.42578125" style="1862" customWidth="1"/>
    <col min="13319" max="13567" width="9.140625" style="1862"/>
    <col min="13568" max="13568" width="31.140625" style="1862" customWidth="1"/>
    <col min="13569" max="13569" width="10.42578125" style="1862" customWidth="1"/>
    <col min="13570" max="13570" width="9.140625" style="1862" customWidth="1"/>
    <col min="13571" max="13571" width="11.85546875" style="1862" customWidth="1"/>
    <col min="13572" max="13573" width="10" style="1862" customWidth="1"/>
    <col min="13574" max="13574" width="12.42578125" style="1862" customWidth="1"/>
    <col min="13575" max="13823" width="9.140625" style="1862"/>
    <col min="13824" max="13824" width="31.140625" style="1862" customWidth="1"/>
    <col min="13825" max="13825" width="10.42578125" style="1862" customWidth="1"/>
    <col min="13826" max="13826" width="9.140625" style="1862" customWidth="1"/>
    <col min="13827" max="13827" width="11.85546875" style="1862" customWidth="1"/>
    <col min="13828" max="13829" width="10" style="1862" customWidth="1"/>
    <col min="13830" max="13830" width="12.42578125" style="1862" customWidth="1"/>
    <col min="13831" max="14079" width="9.140625" style="1862"/>
    <col min="14080" max="14080" width="31.140625" style="1862" customWidth="1"/>
    <col min="14081" max="14081" width="10.42578125" style="1862" customWidth="1"/>
    <col min="14082" max="14082" width="9.140625" style="1862" customWidth="1"/>
    <col min="14083" max="14083" width="11.85546875" style="1862" customWidth="1"/>
    <col min="14084" max="14085" width="10" style="1862" customWidth="1"/>
    <col min="14086" max="14086" width="12.42578125" style="1862" customWidth="1"/>
    <col min="14087" max="14335" width="9.140625" style="1862"/>
    <col min="14336" max="14336" width="31.140625" style="1862" customWidth="1"/>
    <col min="14337" max="14337" width="10.42578125" style="1862" customWidth="1"/>
    <col min="14338" max="14338" width="9.140625" style="1862" customWidth="1"/>
    <col min="14339" max="14339" width="11.85546875" style="1862" customWidth="1"/>
    <col min="14340" max="14341" width="10" style="1862" customWidth="1"/>
    <col min="14342" max="14342" width="12.42578125" style="1862" customWidth="1"/>
    <col min="14343" max="14591" width="9.140625" style="1862"/>
    <col min="14592" max="14592" width="31.140625" style="1862" customWidth="1"/>
    <col min="14593" max="14593" width="10.42578125" style="1862" customWidth="1"/>
    <col min="14594" max="14594" width="9.140625" style="1862" customWidth="1"/>
    <col min="14595" max="14595" width="11.85546875" style="1862" customWidth="1"/>
    <col min="14596" max="14597" width="10" style="1862" customWidth="1"/>
    <col min="14598" max="14598" width="12.42578125" style="1862" customWidth="1"/>
    <col min="14599" max="14847" width="9.140625" style="1862"/>
    <col min="14848" max="14848" width="31.140625" style="1862" customWidth="1"/>
    <col min="14849" max="14849" width="10.42578125" style="1862" customWidth="1"/>
    <col min="14850" max="14850" width="9.140625" style="1862" customWidth="1"/>
    <col min="14851" max="14851" width="11.85546875" style="1862" customWidth="1"/>
    <col min="14852" max="14853" width="10" style="1862" customWidth="1"/>
    <col min="14854" max="14854" width="12.42578125" style="1862" customWidth="1"/>
    <col min="14855" max="15103" width="9.140625" style="1862"/>
    <col min="15104" max="15104" width="31.140625" style="1862" customWidth="1"/>
    <col min="15105" max="15105" width="10.42578125" style="1862" customWidth="1"/>
    <col min="15106" max="15106" width="9.140625" style="1862" customWidth="1"/>
    <col min="15107" max="15107" width="11.85546875" style="1862" customWidth="1"/>
    <col min="15108" max="15109" width="10" style="1862" customWidth="1"/>
    <col min="15110" max="15110" width="12.42578125" style="1862" customWidth="1"/>
    <col min="15111" max="15359" width="9.140625" style="1862"/>
    <col min="15360" max="15360" width="31.140625" style="1862" customWidth="1"/>
    <col min="15361" max="15361" width="10.42578125" style="1862" customWidth="1"/>
    <col min="15362" max="15362" width="9.140625" style="1862" customWidth="1"/>
    <col min="15363" max="15363" width="11.85546875" style="1862" customWidth="1"/>
    <col min="15364" max="15365" width="10" style="1862" customWidth="1"/>
    <col min="15366" max="15366" width="12.42578125" style="1862" customWidth="1"/>
    <col min="15367" max="15615" width="9.140625" style="1862"/>
    <col min="15616" max="15616" width="31.140625" style="1862" customWidth="1"/>
    <col min="15617" max="15617" width="10.42578125" style="1862" customWidth="1"/>
    <col min="15618" max="15618" width="9.140625" style="1862" customWidth="1"/>
    <col min="15619" max="15619" width="11.85546875" style="1862" customWidth="1"/>
    <col min="15620" max="15621" width="10" style="1862" customWidth="1"/>
    <col min="15622" max="15622" width="12.42578125" style="1862" customWidth="1"/>
    <col min="15623" max="15871" width="9.140625" style="1862"/>
    <col min="15872" max="15872" width="31.140625" style="1862" customWidth="1"/>
    <col min="15873" max="15873" width="10.42578125" style="1862" customWidth="1"/>
    <col min="15874" max="15874" width="9.140625" style="1862" customWidth="1"/>
    <col min="15875" max="15875" width="11.85546875" style="1862" customWidth="1"/>
    <col min="15876" max="15877" width="10" style="1862" customWidth="1"/>
    <col min="15878" max="15878" width="12.42578125" style="1862" customWidth="1"/>
    <col min="15879" max="16127" width="9.140625" style="1862"/>
    <col min="16128" max="16128" width="31.140625" style="1862" customWidth="1"/>
    <col min="16129" max="16129" width="10.42578125" style="1862" customWidth="1"/>
    <col min="16130" max="16130" width="9.140625" style="1862" customWidth="1"/>
    <col min="16131" max="16131" width="11.85546875" style="1862" customWidth="1"/>
    <col min="16132" max="16133" width="10" style="1862" customWidth="1"/>
    <col min="16134" max="16134" width="12.42578125" style="1862" customWidth="1"/>
    <col min="16135" max="16384" width="9.140625" style="1862"/>
  </cols>
  <sheetData>
    <row r="1" spans="1:12" ht="15" customHeight="1" x14ac:dyDescent="0.2">
      <c r="A1" s="2027" t="s">
        <v>1926</v>
      </c>
    </row>
    <row r="2" spans="1:12" ht="15" customHeight="1" x14ac:dyDescent="0.2">
      <c r="A2" s="2369" t="s">
        <v>1870</v>
      </c>
      <c r="B2" s="2369"/>
      <c r="C2" s="2369"/>
      <c r="D2" s="2369"/>
    </row>
    <row r="3" spans="1:12" ht="19.5" customHeight="1" x14ac:dyDescent="0.15">
      <c r="A3" s="2370" t="s">
        <v>1869</v>
      </c>
      <c r="B3" s="2370"/>
      <c r="C3" s="2370"/>
      <c r="D3" s="2370"/>
      <c r="E3" s="2378"/>
      <c r="F3" s="2378"/>
    </row>
    <row r="4" spans="1:12" s="1" customFormat="1" ht="12.95" customHeight="1" x14ac:dyDescent="0.25">
      <c r="A4" s="1659">
        <v>2020</v>
      </c>
      <c r="B4" s="1957"/>
      <c r="C4" s="1946"/>
      <c r="D4" s="1946"/>
      <c r="F4" s="1945" t="s">
        <v>1789</v>
      </c>
    </row>
    <row r="5" spans="1:12" s="1" customFormat="1" ht="11.1" customHeight="1" x14ac:dyDescent="0.25">
      <c r="A5" s="2016" t="s">
        <v>1775</v>
      </c>
      <c r="B5" s="2319" t="s">
        <v>0</v>
      </c>
      <c r="C5" s="2319" t="s">
        <v>1793</v>
      </c>
      <c r="D5" s="2320"/>
      <c r="E5" s="2320"/>
      <c r="F5" s="2319" t="s">
        <v>1827</v>
      </c>
    </row>
    <row r="6" spans="1:12" s="1" customFormat="1" ht="11.1" customHeight="1" x14ac:dyDescent="0.25">
      <c r="A6" s="2018"/>
      <c r="B6" s="2320"/>
      <c r="C6" s="2320"/>
      <c r="D6" s="2320"/>
      <c r="E6" s="2320"/>
      <c r="F6" s="2377"/>
    </row>
    <row r="7" spans="1:12" s="1" customFormat="1" ht="11.1" customHeight="1" x14ac:dyDescent="0.25">
      <c r="A7" s="2018"/>
      <c r="B7" s="2320"/>
      <c r="C7" s="2319" t="s">
        <v>0</v>
      </c>
      <c r="D7" s="2319" t="s">
        <v>1802</v>
      </c>
      <c r="E7" s="2319" t="s">
        <v>1826</v>
      </c>
      <c r="F7" s="2377"/>
    </row>
    <row r="8" spans="1:12" s="1" customFormat="1" ht="27.75" customHeight="1" x14ac:dyDescent="0.25">
      <c r="A8" s="2005" t="s">
        <v>752</v>
      </c>
      <c r="B8" s="2320"/>
      <c r="C8" s="2320"/>
      <c r="D8" s="2319"/>
      <c r="E8" s="2319"/>
      <c r="F8" s="2377"/>
      <c r="G8" s="1970"/>
      <c r="H8" s="1970"/>
      <c r="I8" s="1970"/>
      <c r="J8" s="1970"/>
      <c r="K8" s="1970"/>
      <c r="L8" s="1970"/>
    </row>
    <row r="9" spans="1:12" ht="6" customHeight="1" x14ac:dyDescent="0.15">
      <c r="A9" s="1863" t="s">
        <v>264</v>
      </c>
      <c r="B9" s="1985"/>
      <c r="C9" s="1863"/>
      <c r="D9" s="1863"/>
    </row>
    <row r="10" spans="1:12" s="1996" customFormat="1" ht="35.1" customHeight="1" x14ac:dyDescent="0.25">
      <c r="A10" s="892" t="s">
        <v>390</v>
      </c>
      <c r="B10" s="1943">
        <f>SUM(B11:B14)</f>
        <v>8614.1209999999992</v>
      </c>
      <c r="C10" s="1943">
        <f>SUM(C11:C14)</f>
        <v>7953.1429999999991</v>
      </c>
      <c r="D10" s="1943">
        <f>SUM(D11:D14)</f>
        <v>2118.0879999999997</v>
      </c>
      <c r="E10" s="1943">
        <f>SUM(E11:E14)</f>
        <v>5835.0550000000003</v>
      </c>
      <c r="F10" s="1943">
        <f>SUM(F11:F14)</f>
        <v>660.97800000000007</v>
      </c>
      <c r="G10" s="1948"/>
      <c r="H10" s="1948"/>
      <c r="I10" s="1948"/>
      <c r="J10" s="1948"/>
      <c r="K10" s="1948"/>
      <c r="L10" s="1948"/>
    </row>
    <row r="11" spans="1:12" s="1925" customFormat="1" ht="15" customHeight="1" x14ac:dyDescent="0.25">
      <c r="A11" s="1651" t="s">
        <v>1868</v>
      </c>
      <c r="B11" s="1949">
        <f>C11+F11</f>
        <v>5421.19</v>
      </c>
      <c r="C11" s="1949">
        <f>D11+E11</f>
        <v>4852.3449999999993</v>
      </c>
      <c r="D11" s="1949">
        <v>1581.692</v>
      </c>
      <c r="E11" s="1949">
        <v>3270.6529999999998</v>
      </c>
      <c r="F11" s="1949">
        <v>568.84500000000003</v>
      </c>
      <c r="G11" s="1948"/>
      <c r="H11" s="1948"/>
      <c r="I11" s="1948"/>
      <c r="J11" s="1948"/>
    </row>
    <row r="12" spans="1:12" s="1925" customFormat="1" ht="15" customHeight="1" x14ac:dyDescent="0.25">
      <c r="A12" s="890" t="s">
        <v>1867</v>
      </c>
      <c r="B12" s="1949">
        <f>C12+F12</f>
        <v>1018.413</v>
      </c>
      <c r="C12" s="1949">
        <f>D12+E12</f>
        <v>1018.413</v>
      </c>
      <c r="D12" s="1949">
        <v>119.608</v>
      </c>
      <c r="E12" s="1949">
        <v>898.80499999999995</v>
      </c>
      <c r="F12" s="1949">
        <v>0</v>
      </c>
      <c r="G12" s="1948"/>
      <c r="H12" s="1948"/>
      <c r="I12" s="1948"/>
      <c r="J12" s="1948"/>
    </row>
    <row r="13" spans="1:12" s="1925" customFormat="1" ht="15" customHeight="1" x14ac:dyDescent="0.25">
      <c r="A13" s="890" t="s">
        <v>1866</v>
      </c>
      <c r="B13" s="1949">
        <f>C13+F13</f>
        <v>1150.1199999999999</v>
      </c>
      <c r="C13" s="1949">
        <f>D13+E13</f>
        <v>1114.6099999999999</v>
      </c>
      <c r="D13" s="1949">
        <v>307.98399999999998</v>
      </c>
      <c r="E13" s="1949">
        <v>806.62599999999998</v>
      </c>
      <c r="F13" s="1949">
        <v>35.51</v>
      </c>
      <c r="G13" s="1948"/>
      <c r="H13" s="1948"/>
      <c r="I13" s="1948"/>
      <c r="J13" s="1948"/>
    </row>
    <row r="14" spans="1:12" s="1925" customFormat="1" ht="15" customHeight="1" x14ac:dyDescent="0.25">
      <c r="A14" s="890" t="s">
        <v>1831</v>
      </c>
      <c r="B14" s="1949">
        <f>C14+F14</f>
        <v>1024.3979999999999</v>
      </c>
      <c r="C14" s="1949">
        <f>D14+E14</f>
        <v>967.77499999999998</v>
      </c>
      <c r="D14" s="1949">
        <v>108.804</v>
      </c>
      <c r="E14" s="1949">
        <v>858.971</v>
      </c>
      <c r="F14" s="1949">
        <v>56.622999999999998</v>
      </c>
      <c r="G14" s="1948"/>
      <c r="H14" s="1948"/>
      <c r="I14" s="1948"/>
      <c r="J14" s="1948"/>
    </row>
    <row r="15" spans="1:12" s="1995" customFormat="1" ht="15" customHeight="1" x14ac:dyDescent="0.25">
      <c r="A15" s="890"/>
      <c r="B15" s="1949"/>
      <c r="C15" s="1950"/>
      <c r="D15" s="1950"/>
      <c r="E15" s="1"/>
      <c r="F15" s="1"/>
      <c r="G15" s="1948"/>
      <c r="H15" s="1948"/>
      <c r="I15" s="1948"/>
      <c r="J15" s="1948"/>
      <c r="K15" s="1948"/>
      <c r="L15" s="1948"/>
    </row>
    <row r="16" spans="1:12" s="1996" customFormat="1" ht="35.1" customHeight="1" x14ac:dyDescent="0.25">
      <c r="A16" s="1951" t="s">
        <v>389</v>
      </c>
      <c r="B16" s="1943">
        <f>SUM(B17:B20)</f>
        <v>8225.6309999999994</v>
      </c>
      <c r="C16" s="1943">
        <f>SUM(C17:C20)</f>
        <v>7621.2519999999995</v>
      </c>
      <c r="D16" s="1943">
        <f>SUM(D17:D20)</f>
        <v>2118.0879999999997</v>
      </c>
      <c r="E16" s="1943">
        <f>SUM(E17:E20)</f>
        <v>5503.1640000000007</v>
      </c>
      <c r="F16" s="1943">
        <f>SUM(F17:F20)</f>
        <v>604.37900000000002</v>
      </c>
      <c r="G16" s="1948"/>
      <c r="H16" s="1948"/>
      <c r="I16" s="1948"/>
      <c r="J16" s="1948"/>
      <c r="K16" s="1948"/>
      <c r="L16" s="1948"/>
    </row>
    <row r="17" spans="1:9" s="1925" customFormat="1" ht="15" customHeight="1" x14ac:dyDescent="0.25">
      <c r="A17" s="1651" t="s">
        <v>1868</v>
      </c>
      <c r="B17" s="1949">
        <f>C17+F17</f>
        <v>5217.8559999999998</v>
      </c>
      <c r="C17" s="1949">
        <f>D17+E17</f>
        <v>4702.482</v>
      </c>
      <c r="D17" s="1949">
        <v>1581.692</v>
      </c>
      <c r="E17" s="1949">
        <v>3120.79</v>
      </c>
      <c r="F17" s="1949">
        <v>515.37400000000002</v>
      </c>
      <c r="G17" s="1948"/>
      <c r="H17" s="1948"/>
      <c r="I17" s="1962"/>
    </row>
    <row r="18" spans="1:9" s="1925" customFormat="1" ht="15" customHeight="1" x14ac:dyDescent="0.25">
      <c r="A18" s="890" t="s">
        <v>1867</v>
      </c>
      <c r="B18" s="1949">
        <f>C18+F18</f>
        <v>909.58400000000006</v>
      </c>
      <c r="C18" s="1949">
        <f>D18+E18</f>
        <v>909.58400000000006</v>
      </c>
      <c r="D18" s="1949">
        <v>119.608</v>
      </c>
      <c r="E18" s="1949">
        <v>789.976</v>
      </c>
      <c r="F18" s="1949">
        <v>0</v>
      </c>
      <c r="G18" s="1948"/>
      <c r="H18" s="1948"/>
      <c r="I18" s="1962"/>
    </row>
    <row r="19" spans="1:9" s="1925" customFormat="1" ht="15" customHeight="1" x14ac:dyDescent="0.25">
      <c r="A19" s="890" t="s">
        <v>1866</v>
      </c>
      <c r="B19" s="1949">
        <f>C19+F19</f>
        <v>1101.7170000000001</v>
      </c>
      <c r="C19" s="1949">
        <f>D19+E19</f>
        <v>1069.335</v>
      </c>
      <c r="D19" s="1949">
        <v>307.98399999999998</v>
      </c>
      <c r="E19" s="1949">
        <v>761.351</v>
      </c>
      <c r="F19" s="1949">
        <v>32.381999999999998</v>
      </c>
      <c r="G19" s="1948"/>
      <c r="H19" s="1948"/>
      <c r="I19" s="1962"/>
    </row>
    <row r="20" spans="1:9" s="1925" customFormat="1" ht="15" customHeight="1" x14ac:dyDescent="0.25">
      <c r="A20" s="890" t="s">
        <v>1831</v>
      </c>
      <c r="B20" s="1949">
        <f>C20+F20</f>
        <v>996.47400000000005</v>
      </c>
      <c r="C20" s="1949">
        <f>D20+E20</f>
        <v>939.851</v>
      </c>
      <c r="D20" s="1949">
        <v>108.804</v>
      </c>
      <c r="E20" s="1949">
        <v>831.04700000000003</v>
      </c>
      <c r="F20" s="1949">
        <v>56.622999999999998</v>
      </c>
      <c r="G20" s="1948"/>
      <c r="H20" s="1948"/>
      <c r="I20" s="1962"/>
    </row>
    <row r="21" spans="1:9" s="1995" customFormat="1" ht="15" customHeight="1" x14ac:dyDescent="0.25">
      <c r="A21" s="1956"/>
      <c r="B21" s="1949"/>
      <c r="C21" s="1949"/>
      <c r="D21" s="1949"/>
      <c r="E21" s="1"/>
      <c r="F21" s="1"/>
      <c r="G21" s="1948"/>
      <c r="H21" s="1948"/>
      <c r="I21" s="1962"/>
    </row>
    <row r="22" spans="1:9" s="1996" customFormat="1" ht="35.1" customHeight="1" x14ac:dyDescent="0.25">
      <c r="A22" s="1951" t="s">
        <v>637</v>
      </c>
      <c r="B22" s="1943">
        <f>SUM(B23:B26)</f>
        <v>2687.1039999999998</v>
      </c>
      <c r="C22" s="1943">
        <f>SUM(C23:C26)</f>
        <v>2558.1909999999998</v>
      </c>
      <c r="D22" s="1943">
        <f>SUM(D23:D26)</f>
        <v>389.35500000000002</v>
      </c>
      <c r="E22" s="1943">
        <f>SUM(E23:E26)</f>
        <v>2168.8359999999998</v>
      </c>
      <c r="F22" s="1943">
        <f>SUM(F23:F26)</f>
        <v>128.91300000000001</v>
      </c>
      <c r="G22" s="1948"/>
      <c r="H22" s="1948"/>
      <c r="I22" s="1962"/>
    </row>
    <row r="23" spans="1:9" s="1995" customFormat="1" ht="15" customHeight="1" x14ac:dyDescent="0.25">
      <c r="A23" s="895" t="s">
        <v>1868</v>
      </c>
      <c r="B23" s="1949">
        <f>C23+F23</f>
        <v>1292.3999999999999</v>
      </c>
      <c r="C23" s="1949">
        <f>D23+E23</f>
        <v>1207.165</v>
      </c>
      <c r="D23" s="1950">
        <v>271.68700000000001</v>
      </c>
      <c r="E23" s="1950">
        <v>935.47799999999995</v>
      </c>
      <c r="F23" s="1949">
        <v>85.234999999999999</v>
      </c>
      <c r="G23" s="1948"/>
      <c r="H23" s="1948"/>
      <c r="I23" s="1962"/>
    </row>
    <row r="24" spans="1:9" s="1995" customFormat="1" ht="15" customHeight="1" x14ac:dyDescent="0.25">
      <c r="A24" s="888" t="s">
        <v>1867</v>
      </c>
      <c r="B24" s="1949">
        <f>C24+F24</f>
        <v>377.53500000000003</v>
      </c>
      <c r="C24" s="1949">
        <f>D24+E24</f>
        <v>377.53500000000003</v>
      </c>
      <c r="D24" s="1950">
        <v>0</v>
      </c>
      <c r="E24" s="1950">
        <v>377.53500000000003</v>
      </c>
      <c r="F24" s="1949">
        <v>0</v>
      </c>
      <c r="G24" s="1948"/>
      <c r="H24" s="1948"/>
      <c r="I24" s="1962"/>
    </row>
    <row r="25" spans="1:9" s="1995" customFormat="1" ht="15" customHeight="1" x14ac:dyDescent="0.25">
      <c r="A25" s="888" t="s">
        <v>1866</v>
      </c>
      <c r="B25" s="1949">
        <f>C25+F25</f>
        <v>268.03199999999998</v>
      </c>
      <c r="C25" s="1949">
        <f>D25+E25</f>
        <v>266.47199999999998</v>
      </c>
      <c r="D25" s="1950">
        <v>17.75</v>
      </c>
      <c r="E25" s="1950">
        <v>248.72200000000001</v>
      </c>
      <c r="F25" s="1949">
        <v>1.56</v>
      </c>
      <c r="G25" s="1948"/>
      <c r="H25" s="1948"/>
      <c r="I25" s="1962"/>
    </row>
    <row r="26" spans="1:9" s="1995" customFormat="1" ht="15" customHeight="1" x14ac:dyDescent="0.25">
      <c r="A26" s="888" t="s">
        <v>1831</v>
      </c>
      <c r="B26" s="1949">
        <f>C26+F26</f>
        <v>749.13700000000006</v>
      </c>
      <c r="C26" s="1949">
        <f>D26+E26</f>
        <v>707.01900000000001</v>
      </c>
      <c r="D26" s="1950">
        <v>99.918000000000006</v>
      </c>
      <c r="E26" s="1997">
        <v>607.101</v>
      </c>
      <c r="F26" s="1949">
        <v>42.118000000000002</v>
      </c>
      <c r="G26" s="1948"/>
      <c r="H26" s="1948"/>
      <c r="I26" s="1962"/>
    </row>
    <row r="27" spans="1:9" s="1995" customFormat="1" ht="15" customHeight="1" x14ac:dyDescent="0.25">
      <c r="A27" s="1956"/>
      <c r="B27" s="1949"/>
      <c r="C27" s="1950"/>
      <c r="D27" s="1950"/>
      <c r="E27" s="1"/>
      <c r="F27" s="1"/>
      <c r="G27" s="1948"/>
      <c r="H27" s="1948"/>
      <c r="I27" s="1962"/>
    </row>
    <row r="28" spans="1:9" s="1996" customFormat="1" ht="35.1" customHeight="1" x14ac:dyDescent="0.25">
      <c r="A28" s="1951" t="s">
        <v>1718</v>
      </c>
      <c r="B28" s="1943">
        <f>SUM(B29:B32)</f>
        <v>1819.0410000000002</v>
      </c>
      <c r="C28" s="1943">
        <f>SUM(C29:C32)</f>
        <v>1777.306</v>
      </c>
      <c r="D28" s="1943">
        <f>SUM(D29:D32)</f>
        <v>544.0920000000001</v>
      </c>
      <c r="E28" s="1943">
        <f>SUM(E29:E32)</f>
        <v>1233.2139999999999</v>
      </c>
      <c r="F28" s="1943">
        <f>SUM(F29:F32)</f>
        <v>41.734999999999999</v>
      </c>
      <c r="G28" s="1948"/>
      <c r="H28" s="1948"/>
      <c r="I28" s="1962"/>
    </row>
    <row r="29" spans="1:9" s="1995" customFormat="1" ht="15" customHeight="1" x14ac:dyDescent="0.25">
      <c r="A29" s="895" t="s">
        <v>1868</v>
      </c>
      <c r="B29" s="1949">
        <f>C29+F29</f>
        <v>1100.0740000000001</v>
      </c>
      <c r="C29" s="1949">
        <f>D29+E29</f>
        <v>1085.49</v>
      </c>
      <c r="D29" s="1950">
        <v>381.91</v>
      </c>
      <c r="E29" s="1950">
        <v>703.58</v>
      </c>
      <c r="F29" s="1949">
        <v>14.584</v>
      </c>
      <c r="G29" s="1948"/>
      <c r="H29" s="1948"/>
      <c r="I29" s="1962"/>
    </row>
    <row r="30" spans="1:9" s="1995" customFormat="1" ht="15" customHeight="1" x14ac:dyDescent="0.25">
      <c r="A30" s="888" t="s">
        <v>1867</v>
      </c>
      <c r="B30" s="1949">
        <f>C30+F30</f>
        <v>169.49699999999999</v>
      </c>
      <c r="C30" s="1949">
        <f>D30+E30</f>
        <v>169.49699999999999</v>
      </c>
      <c r="D30" s="1989">
        <v>12.47</v>
      </c>
      <c r="E30" s="1950">
        <v>157.02699999999999</v>
      </c>
      <c r="F30" s="1949">
        <v>0</v>
      </c>
      <c r="G30" s="1948"/>
      <c r="H30" s="1948"/>
      <c r="I30" s="1962"/>
    </row>
    <row r="31" spans="1:9" s="1995" customFormat="1" ht="15" customHeight="1" x14ac:dyDescent="0.25">
      <c r="A31" s="888" t="s">
        <v>1866</v>
      </c>
      <c r="B31" s="1949">
        <f>C31+F31</f>
        <v>465.11500000000001</v>
      </c>
      <c r="C31" s="1949">
        <f>D31+E31</f>
        <v>441.43299999999999</v>
      </c>
      <c r="D31" s="1950">
        <v>149.71199999999999</v>
      </c>
      <c r="E31" s="1950">
        <v>291.721</v>
      </c>
      <c r="F31" s="1959">
        <v>23.681999999999999</v>
      </c>
      <c r="G31" s="1948"/>
      <c r="H31" s="1948"/>
      <c r="I31" s="1962"/>
    </row>
    <row r="32" spans="1:9" s="1995" customFormat="1" ht="15" customHeight="1" x14ac:dyDescent="0.25">
      <c r="A32" s="888" t="s">
        <v>1831</v>
      </c>
      <c r="B32" s="1949">
        <f>C32+F32</f>
        <v>84.35499999999999</v>
      </c>
      <c r="C32" s="1949">
        <f>D32+E32</f>
        <v>80.885999999999996</v>
      </c>
      <c r="D32" s="1950">
        <v>0</v>
      </c>
      <c r="E32" s="1950">
        <v>80.885999999999996</v>
      </c>
      <c r="F32" s="1959">
        <v>3.4689999999999999</v>
      </c>
      <c r="G32" s="1948"/>
      <c r="H32" s="1948"/>
      <c r="I32" s="1962"/>
    </row>
    <row r="33" spans="1:9" s="1995" customFormat="1" ht="15" customHeight="1" x14ac:dyDescent="0.25">
      <c r="A33" s="888"/>
      <c r="B33" s="1955"/>
      <c r="C33" s="1954"/>
      <c r="D33" s="1954"/>
      <c r="E33" s="1"/>
      <c r="F33" s="1"/>
      <c r="G33" s="1948"/>
      <c r="H33" s="1948"/>
      <c r="I33" s="1962"/>
    </row>
    <row r="34" spans="1:9" s="1996" customFormat="1" ht="35.1" customHeight="1" x14ac:dyDescent="0.25">
      <c r="A34" s="1951" t="s">
        <v>1709</v>
      </c>
      <c r="B34" s="1943">
        <f>SUM(B35:B38)</f>
        <v>2368.9640000000004</v>
      </c>
      <c r="C34" s="1943">
        <f>SUM(C35:C38)</f>
        <v>2007.806</v>
      </c>
      <c r="D34" s="1943">
        <f>SUM(D35:D38)</f>
        <v>758.63200000000006</v>
      </c>
      <c r="E34" s="1943">
        <f>SUM(E35:E38)</f>
        <v>1249.174</v>
      </c>
      <c r="F34" s="1943">
        <f>SUM(F35:F38)</f>
        <v>361.15799999999996</v>
      </c>
      <c r="G34" s="1948"/>
      <c r="H34" s="1948"/>
      <c r="I34" s="1962"/>
    </row>
    <row r="35" spans="1:9" s="1995" customFormat="1" ht="15" customHeight="1" x14ac:dyDescent="0.25">
      <c r="A35" s="895" t="s">
        <v>1868</v>
      </c>
      <c r="B35" s="1949">
        <f>C35+F35</f>
        <v>1894.902</v>
      </c>
      <c r="C35" s="1949">
        <f>D35+E35</f>
        <v>1543.5500000000002</v>
      </c>
      <c r="D35" s="1950">
        <v>592.08500000000004</v>
      </c>
      <c r="E35" s="1950">
        <v>951.46500000000003</v>
      </c>
      <c r="F35" s="1949">
        <v>351.35199999999998</v>
      </c>
      <c r="G35" s="1948"/>
      <c r="H35" s="1948"/>
      <c r="I35" s="1962"/>
    </row>
    <row r="36" spans="1:9" s="1995" customFormat="1" ht="15" customHeight="1" x14ac:dyDescent="0.25">
      <c r="A36" s="888" t="s">
        <v>1867</v>
      </c>
      <c r="B36" s="1949">
        <f>C36+F36</f>
        <v>136.988</v>
      </c>
      <c r="C36" s="1949">
        <f>D36+E36</f>
        <v>136.988</v>
      </c>
      <c r="D36" s="1950">
        <v>107.13800000000001</v>
      </c>
      <c r="E36" s="1950">
        <v>29.85</v>
      </c>
      <c r="F36" s="1949">
        <v>0</v>
      </c>
      <c r="G36" s="1948"/>
      <c r="H36" s="1948"/>
      <c r="I36" s="1962"/>
    </row>
    <row r="37" spans="1:9" s="1995" customFormat="1" ht="15" customHeight="1" x14ac:dyDescent="0.25">
      <c r="A37" s="888" t="s">
        <v>1866</v>
      </c>
      <c r="B37" s="1949">
        <f>C37+F37</f>
        <v>207.78299999999999</v>
      </c>
      <c r="C37" s="1949">
        <f>D37+E37</f>
        <v>207.78299999999999</v>
      </c>
      <c r="D37" s="1950">
        <v>54.945999999999998</v>
      </c>
      <c r="E37" s="1950">
        <v>152.83699999999999</v>
      </c>
      <c r="F37" s="1949">
        <v>0</v>
      </c>
      <c r="G37" s="1948"/>
      <c r="H37" s="1948"/>
      <c r="I37" s="1962"/>
    </row>
    <row r="38" spans="1:9" s="1995" customFormat="1" ht="15" customHeight="1" x14ac:dyDescent="0.25">
      <c r="A38" s="888" t="s">
        <v>1831</v>
      </c>
      <c r="B38" s="1949">
        <f>C38+F38</f>
        <v>129.291</v>
      </c>
      <c r="C38" s="1949">
        <f>D38+E38</f>
        <v>119.485</v>
      </c>
      <c r="D38" s="1950">
        <v>4.4630000000000001</v>
      </c>
      <c r="E38" s="1950">
        <v>115.02200000000001</v>
      </c>
      <c r="F38" s="1949">
        <v>9.8059999999999992</v>
      </c>
      <c r="G38" s="1948"/>
      <c r="H38" s="1948"/>
      <c r="I38" s="1962"/>
    </row>
    <row r="39" spans="1:9" ht="4.5" customHeight="1" thickBot="1" x14ac:dyDescent="0.2">
      <c r="A39" s="1994"/>
      <c r="B39" s="1994"/>
      <c r="C39" s="1994"/>
      <c r="D39" s="1994"/>
      <c r="E39" s="1994"/>
      <c r="F39" s="1994"/>
    </row>
    <row r="40" spans="1:9" ht="4.5" customHeight="1" thickTop="1" x14ac:dyDescent="0.15">
      <c r="A40" s="1863"/>
    </row>
    <row r="41" spans="1:9" x14ac:dyDescent="0.15">
      <c r="A41" s="1863"/>
    </row>
    <row r="42" spans="1:9" x14ac:dyDescent="0.15">
      <c r="A42" s="1863"/>
    </row>
    <row r="43" spans="1:9" x14ac:dyDescent="0.15">
      <c r="A43" s="1863"/>
    </row>
    <row r="44" spans="1:9" x14ac:dyDescent="0.15">
      <c r="A44" s="1863"/>
      <c r="B44" s="1985"/>
      <c r="C44" s="1863"/>
      <c r="D44" s="1863"/>
    </row>
    <row r="45" spans="1:9" x14ac:dyDescent="0.15">
      <c r="A45" s="1863"/>
      <c r="B45" s="1985"/>
      <c r="C45" s="1863"/>
      <c r="D45" s="1863"/>
    </row>
    <row r="46" spans="1:9" x14ac:dyDescent="0.15">
      <c r="A46" s="1863"/>
      <c r="B46" s="1985"/>
      <c r="C46" s="1863"/>
      <c r="D46" s="1863"/>
    </row>
    <row r="47" spans="1:9" x14ac:dyDescent="0.15">
      <c r="A47" s="1863"/>
      <c r="B47" s="1985"/>
      <c r="C47" s="1863"/>
      <c r="D47" s="1863"/>
    </row>
    <row r="48" spans="1:9" x14ac:dyDescent="0.15">
      <c r="A48" s="1863"/>
      <c r="B48" s="1985"/>
      <c r="C48" s="1863"/>
      <c r="D48" s="1863"/>
    </row>
    <row r="49" spans="1:4" x14ac:dyDescent="0.15">
      <c r="A49" s="1863"/>
      <c r="B49" s="1985"/>
      <c r="C49" s="1863"/>
      <c r="D49" s="1863"/>
    </row>
    <row r="50" spans="1:4" x14ac:dyDescent="0.15">
      <c r="A50" s="1863"/>
      <c r="B50" s="1985"/>
      <c r="C50" s="1863"/>
      <c r="D50" s="1863"/>
    </row>
    <row r="51" spans="1:4" x14ac:dyDescent="0.15">
      <c r="A51" s="1863"/>
      <c r="B51" s="1985"/>
      <c r="C51" s="1863"/>
      <c r="D51" s="1863"/>
    </row>
    <row r="52" spans="1:4" x14ac:dyDescent="0.15">
      <c r="A52" s="1863"/>
      <c r="B52" s="1985"/>
      <c r="C52" s="1863"/>
      <c r="D52" s="1863"/>
    </row>
    <row r="53" spans="1:4" x14ac:dyDescent="0.15">
      <c r="A53" s="1863"/>
      <c r="B53" s="1985"/>
      <c r="C53" s="1863"/>
      <c r="D53" s="1863"/>
    </row>
    <row r="54" spans="1:4" x14ac:dyDescent="0.15">
      <c r="A54" s="1863"/>
      <c r="B54" s="1985"/>
      <c r="C54" s="1863"/>
      <c r="D54" s="1863"/>
    </row>
    <row r="55" spans="1:4" x14ac:dyDescent="0.15">
      <c r="A55" s="1863"/>
      <c r="B55" s="1985"/>
      <c r="C55" s="1863"/>
      <c r="D55" s="1863"/>
    </row>
    <row r="56" spans="1:4" x14ac:dyDescent="0.15">
      <c r="A56" s="1863"/>
      <c r="B56" s="1985"/>
      <c r="C56" s="1863"/>
      <c r="D56" s="1863"/>
    </row>
    <row r="57" spans="1:4" x14ac:dyDescent="0.15">
      <c r="A57" s="1863"/>
      <c r="B57" s="1985"/>
      <c r="C57" s="1863"/>
      <c r="D57" s="1863"/>
    </row>
    <row r="58" spans="1:4" x14ac:dyDescent="0.15">
      <c r="A58" s="1863"/>
      <c r="B58" s="1985"/>
      <c r="C58" s="1863"/>
      <c r="D58" s="1863"/>
    </row>
    <row r="59" spans="1:4" x14ac:dyDescent="0.15">
      <c r="A59" s="1863"/>
      <c r="B59" s="1985"/>
      <c r="C59" s="1863"/>
      <c r="D59" s="1863"/>
    </row>
    <row r="60" spans="1:4" x14ac:dyDescent="0.15">
      <c r="A60" s="1863"/>
      <c r="B60" s="1985"/>
      <c r="C60" s="1863"/>
      <c r="D60" s="1863"/>
    </row>
    <row r="61" spans="1:4" x14ac:dyDescent="0.15">
      <c r="A61" s="1863"/>
      <c r="B61" s="1985"/>
      <c r="C61" s="1863"/>
      <c r="D61" s="1863"/>
    </row>
    <row r="62" spans="1:4" x14ac:dyDescent="0.15">
      <c r="A62" s="1863"/>
      <c r="B62" s="1985"/>
      <c r="C62" s="1863"/>
      <c r="D62" s="1863"/>
    </row>
    <row r="63" spans="1:4" x14ac:dyDescent="0.15">
      <c r="A63" s="1863"/>
      <c r="B63" s="1985"/>
      <c r="C63" s="1863"/>
      <c r="D63" s="1863"/>
    </row>
    <row r="64" spans="1:4" x14ac:dyDescent="0.15">
      <c r="A64" s="1863"/>
      <c r="B64" s="1985"/>
      <c r="C64" s="1863"/>
      <c r="D64" s="1863"/>
    </row>
    <row r="65" spans="1:4" x14ac:dyDescent="0.15">
      <c r="A65" s="1863"/>
      <c r="B65" s="1985"/>
      <c r="C65" s="1863"/>
      <c r="D65" s="1863"/>
    </row>
    <row r="66" spans="1:4" x14ac:dyDescent="0.15">
      <c r="A66" s="1863"/>
      <c r="B66" s="1985"/>
      <c r="C66" s="1863"/>
      <c r="D66" s="1863"/>
    </row>
    <row r="67" spans="1:4" x14ac:dyDescent="0.15">
      <c r="A67" s="1863"/>
      <c r="B67" s="1985"/>
      <c r="C67" s="1863"/>
      <c r="D67" s="1863"/>
    </row>
    <row r="68" spans="1:4" x14ac:dyDescent="0.15">
      <c r="A68" s="1863"/>
      <c r="B68" s="1985"/>
      <c r="C68" s="1863"/>
      <c r="D68" s="1863"/>
    </row>
    <row r="69" spans="1:4" x14ac:dyDescent="0.15">
      <c r="A69" s="1863"/>
      <c r="B69" s="1985"/>
      <c r="C69" s="1863"/>
      <c r="D69" s="1863"/>
    </row>
    <row r="70" spans="1:4" x14ac:dyDescent="0.15">
      <c r="A70" s="1863"/>
      <c r="B70" s="1985"/>
      <c r="C70" s="1863"/>
      <c r="D70" s="1863"/>
    </row>
    <row r="71" spans="1:4" x14ac:dyDescent="0.15">
      <c r="A71" s="1863"/>
      <c r="B71" s="1985"/>
      <c r="C71" s="1863"/>
      <c r="D71" s="1863"/>
    </row>
    <row r="72" spans="1:4" x14ac:dyDescent="0.15">
      <c r="A72" s="1863"/>
      <c r="B72" s="1985"/>
      <c r="C72" s="1863"/>
      <c r="D72" s="1863"/>
    </row>
    <row r="73" spans="1:4" x14ac:dyDescent="0.15">
      <c r="A73" s="1863"/>
      <c r="B73" s="1985"/>
      <c r="C73" s="1863"/>
      <c r="D73" s="1863"/>
    </row>
    <row r="74" spans="1:4" x14ac:dyDescent="0.15">
      <c r="A74" s="1863"/>
      <c r="B74" s="1985"/>
      <c r="C74" s="1863"/>
      <c r="D74" s="1863"/>
    </row>
    <row r="75" spans="1:4" x14ac:dyDescent="0.15">
      <c r="A75" s="1863"/>
      <c r="B75" s="1985"/>
      <c r="C75" s="1863"/>
      <c r="D75" s="1863"/>
    </row>
    <row r="76" spans="1:4" x14ac:dyDescent="0.15">
      <c r="A76" s="1863"/>
      <c r="B76" s="1985"/>
      <c r="C76" s="1863"/>
      <c r="D76" s="1863"/>
    </row>
    <row r="77" spans="1:4" x14ac:dyDescent="0.15">
      <c r="A77" s="1863"/>
      <c r="B77" s="1985"/>
      <c r="C77" s="1863"/>
      <c r="D77" s="1863"/>
    </row>
    <row r="78" spans="1:4" x14ac:dyDescent="0.15">
      <c r="A78" s="1863"/>
      <c r="B78" s="1985"/>
      <c r="C78" s="1863"/>
      <c r="D78" s="1863"/>
    </row>
    <row r="79" spans="1:4" x14ac:dyDescent="0.15">
      <c r="A79" s="1863"/>
      <c r="B79" s="1985"/>
      <c r="C79" s="1863"/>
      <c r="D79" s="1863"/>
    </row>
    <row r="80" spans="1:4" x14ac:dyDescent="0.15">
      <c r="A80" s="1863"/>
      <c r="B80" s="1985"/>
      <c r="C80" s="1863"/>
      <c r="D80" s="1863"/>
    </row>
    <row r="81" spans="1:4" x14ac:dyDescent="0.15">
      <c r="A81" s="1863"/>
      <c r="B81" s="1985"/>
      <c r="C81" s="1863"/>
      <c r="D81" s="1863"/>
    </row>
    <row r="82" spans="1:4" x14ac:dyDescent="0.15">
      <c r="A82" s="1863"/>
      <c r="B82" s="1985"/>
      <c r="C82" s="1863"/>
      <c r="D82" s="1863"/>
    </row>
    <row r="83" spans="1:4" x14ac:dyDescent="0.15">
      <c r="A83" s="1863"/>
      <c r="B83" s="1985"/>
      <c r="C83" s="1863"/>
      <c r="D83" s="1863"/>
    </row>
    <row r="84" spans="1:4" x14ac:dyDescent="0.15">
      <c r="A84" s="1863"/>
      <c r="B84" s="1985"/>
      <c r="C84" s="1863"/>
      <c r="D84" s="1863"/>
    </row>
    <row r="85" spans="1:4" x14ac:dyDescent="0.15">
      <c r="A85" s="1863"/>
      <c r="B85" s="1985"/>
      <c r="C85" s="1863"/>
      <c r="D85" s="1863"/>
    </row>
    <row r="86" spans="1:4" x14ac:dyDescent="0.15">
      <c r="A86" s="1863"/>
      <c r="B86" s="1985"/>
      <c r="C86" s="1863"/>
      <c r="D86" s="1863"/>
    </row>
    <row r="87" spans="1:4" x14ac:dyDescent="0.15">
      <c r="A87" s="1863"/>
      <c r="B87" s="1985"/>
      <c r="C87" s="1863"/>
      <c r="D87" s="1863"/>
    </row>
    <row r="88" spans="1:4" x14ac:dyDescent="0.15">
      <c r="A88" s="1863"/>
      <c r="B88" s="1985"/>
      <c r="C88" s="1863"/>
      <c r="D88" s="1863"/>
    </row>
    <row r="89" spans="1:4" x14ac:dyDescent="0.15">
      <c r="A89" s="1863"/>
      <c r="B89" s="1985"/>
      <c r="C89" s="1863"/>
      <c r="D89" s="1863"/>
    </row>
    <row r="90" spans="1:4" x14ac:dyDescent="0.15">
      <c r="A90" s="1863"/>
      <c r="B90" s="1985"/>
      <c r="C90" s="1863"/>
      <c r="D90" s="1863"/>
    </row>
    <row r="91" spans="1:4" x14ac:dyDescent="0.15">
      <c r="A91" s="1863"/>
      <c r="B91" s="1985"/>
      <c r="C91" s="1863"/>
      <c r="D91" s="1863"/>
    </row>
    <row r="92" spans="1:4" x14ac:dyDescent="0.15">
      <c r="A92" s="1863"/>
      <c r="B92" s="1985"/>
      <c r="C92" s="1863"/>
      <c r="D92" s="1863"/>
    </row>
    <row r="93" spans="1:4" x14ac:dyDescent="0.15">
      <c r="A93" s="1863"/>
      <c r="B93" s="1985"/>
      <c r="C93" s="1863"/>
      <c r="D93" s="1863"/>
    </row>
    <row r="94" spans="1:4" x14ac:dyDescent="0.15">
      <c r="A94" s="1863"/>
      <c r="B94" s="1985"/>
      <c r="C94" s="1863"/>
      <c r="D94" s="1863"/>
    </row>
    <row r="95" spans="1:4" x14ac:dyDescent="0.15">
      <c r="A95" s="1863"/>
      <c r="B95" s="1985"/>
      <c r="C95" s="1863"/>
      <c r="D95" s="1863"/>
    </row>
    <row r="96" spans="1:4" x14ac:dyDescent="0.15">
      <c r="A96" s="1863"/>
      <c r="B96" s="1985"/>
      <c r="C96" s="1863"/>
      <c r="D96" s="1863"/>
    </row>
    <row r="97" spans="1:4" x14ac:dyDescent="0.15">
      <c r="A97" s="1863"/>
      <c r="B97" s="1985"/>
      <c r="C97" s="1863"/>
      <c r="D97" s="1863"/>
    </row>
    <row r="98" spans="1:4" x14ac:dyDescent="0.15">
      <c r="A98" s="1863"/>
      <c r="B98" s="1985"/>
      <c r="C98" s="1863"/>
      <c r="D98" s="1863"/>
    </row>
    <row r="99" spans="1:4" x14ac:dyDescent="0.15">
      <c r="A99" s="1863"/>
      <c r="B99" s="1985"/>
      <c r="C99" s="1863"/>
      <c r="D99" s="1863"/>
    </row>
    <row r="100" spans="1:4" x14ac:dyDescent="0.15">
      <c r="A100" s="1863"/>
      <c r="B100" s="1985"/>
      <c r="C100" s="1863"/>
      <c r="D100" s="1863"/>
    </row>
    <row r="101" spans="1:4" x14ac:dyDescent="0.15">
      <c r="A101" s="1863"/>
      <c r="B101" s="1985"/>
      <c r="C101" s="1863"/>
      <c r="D101" s="1863"/>
    </row>
    <row r="102" spans="1:4" x14ac:dyDescent="0.15">
      <c r="A102" s="1863"/>
      <c r="B102" s="1985"/>
      <c r="C102" s="1863"/>
      <c r="D102" s="1863"/>
    </row>
    <row r="103" spans="1:4" x14ac:dyDescent="0.15">
      <c r="A103" s="1863"/>
      <c r="B103" s="1985"/>
      <c r="C103" s="1863"/>
      <c r="D103" s="1863"/>
    </row>
    <row r="104" spans="1:4" x14ac:dyDescent="0.15">
      <c r="A104" s="1863"/>
      <c r="B104" s="1985"/>
      <c r="C104" s="1863"/>
      <c r="D104" s="1863"/>
    </row>
    <row r="105" spans="1:4" x14ac:dyDescent="0.15">
      <c r="A105" s="1863"/>
      <c r="B105" s="1985"/>
      <c r="C105" s="1863"/>
      <c r="D105" s="1863"/>
    </row>
    <row r="106" spans="1:4" x14ac:dyDescent="0.15">
      <c r="A106" s="1863"/>
      <c r="B106" s="1985"/>
      <c r="C106" s="1863"/>
      <c r="D106" s="1863"/>
    </row>
    <row r="107" spans="1:4" x14ac:dyDescent="0.15">
      <c r="A107" s="1863"/>
      <c r="B107" s="1985"/>
      <c r="C107" s="1863"/>
      <c r="D107" s="1863"/>
    </row>
    <row r="108" spans="1:4" x14ac:dyDescent="0.15">
      <c r="A108" s="1863"/>
      <c r="B108" s="1985"/>
      <c r="C108" s="1863"/>
      <c r="D108" s="1863"/>
    </row>
    <row r="109" spans="1:4" x14ac:dyDescent="0.15">
      <c r="A109" s="1863"/>
      <c r="B109" s="1985"/>
      <c r="C109" s="1863"/>
      <c r="D109" s="1863"/>
    </row>
    <row r="110" spans="1:4" x14ac:dyDescent="0.15">
      <c r="A110" s="1863"/>
      <c r="B110" s="1985"/>
      <c r="C110" s="1863"/>
      <c r="D110" s="1863"/>
    </row>
    <row r="111" spans="1:4" x14ac:dyDescent="0.15">
      <c r="A111" s="1863"/>
      <c r="B111" s="1985"/>
      <c r="C111" s="1863"/>
      <c r="D111" s="1863"/>
    </row>
    <row r="112" spans="1:4" x14ac:dyDescent="0.15">
      <c r="A112" s="1863"/>
      <c r="B112" s="1985"/>
      <c r="C112" s="1863"/>
      <c r="D112" s="1863"/>
    </row>
    <row r="113" spans="1:4" x14ac:dyDescent="0.15">
      <c r="A113" s="1863"/>
      <c r="B113" s="1985"/>
      <c r="C113" s="1863"/>
      <c r="D113" s="1863"/>
    </row>
    <row r="114" spans="1:4" x14ac:dyDescent="0.15">
      <c r="A114" s="1863"/>
      <c r="B114" s="1985"/>
      <c r="C114" s="1863"/>
      <c r="D114" s="1863"/>
    </row>
    <row r="115" spans="1:4" x14ac:dyDescent="0.15">
      <c r="A115" s="1863"/>
      <c r="B115" s="1985"/>
      <c r="C115" s="1863"/>
      <c r="D115" s="1863"/>
    </row>
    <row r="116" spans="1:4" x14ac:dyDescent="0.15">
      <c r="A116" s="1863"/>
      <c r="B116" s="1985"/>
      <c r="C116" s="1863"/>
      <c r="D116" s="1863"/>
    </row>
    <row r="117" spans="1:4" x14ac:dyDescent="0.15">
      <c r="A117" s="1863"/>
      <c r="B117" s="1985"/>
      <c r="C117" s="1863"/>
      <c r="D117" s="1863"/>
    </row>
    <row r="118" spans="1:4" x14ac:dyDescent="0.15">
      <c r="A118" s="1863"/>
      <c r="B118" s="1985"/>
      <c r="C118" s="1863"/>
      <c r="D118" s="1863"/>
    </row>
    <row r="119" spans="1:4" x14ac:dyDescent="0.15">
      <c r="A119" s="1863"/>
      <c r="B119" s="1985"/>
      <c r="C119" s="1863"/>
      <c r="D119" s="1863"/>
    </row>
    <row r="120" spans="1:4" x14ac:dyDescent="0.15">
      <c r="A120" s="1863"/>
      <c r="B120" s="1985"/>
      <c r="C120" s="1863"/>
      <c r="D120" s="1863"/>
    </row>
    <row r="121" spans="1:4" x14ac:dyDescent="0.15">
      <c r="A121" s="1863"/>
      <c r="B121" s="1985"/>
      <c r="C121" s="1863"/>
      <c r="D121" s="1863"/>
    </row>
    <row r="122" spans="1:4" x14ac:dyDescent="0.15">
      <c r="A122" s="1863"/>
      <c r="B122" s="1985"/>
      <c r="C122" s="1863"/>
      <c r="D122" s="1863"/>
    </row>
    <row r="123" spans="1:4" x14ac:dyDescent="0.15">
      <c r="A123" s="1863"/>
      <c r="B123" s="1985"/>
      <c r="C123" s="1863"/>
      <c r="D123" s="1863"/>
    </row>
    <row r="124" spans="1:4" x14ac:dyDescent="0.15">
      <c r="A124" s="1863"/>
      <c r="B124" s="1985"/>
      <c r="C124" s="1863"/>
      <c r="D124" s="1863"/>
    </row>
    <row r="125" spans="1:4" x14ac:dyDescent="0.15">
      <c r="A125" s="1863"/>
      <c r="B125" s="1985"/>
      <c r="C125" s="1863"/>
      <c r="D125" s="1863"/>
    </row>
    <row r="126" spans="1:4" x14ac:dyDescent="0.15">
      <c r="A126" s="1863"/>
      <c r="B126" s="1985"/>
      <c r="C126" s="1863"/>
      <c r="D126" s="1863"/>
    </row>
    <row r="127" spans="1:4" x14ac:dyDescent="0.15">
      <c r="A127" s="1863"/>
      <c r="B127" s="1985"/>
      <c r="C127" s="1863"/>
      <c r="D127" s="1863"/>
    </row>
    <row r="128" spans="1:4" x14ac:dyDescent="0.15">
      <c r="A128" s="1863"/>
      <c r="B128" s="1985"/>
      <c r="C128" s="1863"/>
      <c r="D128" s="1863"/>
    </row>
    <row r="129" spans="1:4" x14ac:dyDescent="0.15">
      <c r="A129" s="1863"/>
      <c r="B129" s="1985"/>
      <c r="C129" s="1863"/>
      <c r="D129" s="1863"/>
    </row>
    <row r="130" spans="1:4" x14ac:dyDescent="0.15">
      <c r="A130" s="1863"/>
      <c r="B130" s="1985"/>
      <c r="C130" s="1863"/>
      <c r="D130" s="1863"/>
    </row>
    <row r="131" spans="1:4" x14ac:dyDescent="0.15">
      <c r="A131" s="1863"/>
      <c r="B131" s="1985"/>
      <c r="C131" s="1863"/>
      <c r="D131" s="1863"/>
    </row>
    <row r="132" spans="1:4" x14ac:dyDescent="0.15">
      <c r="A132" s="1863"/>
      <c r="B132" s="1985"/>
      <c r="C132" s="1863"/>
      <c r="D132" s="1863"/>
    </row>
    <row r="133" spans="1:4" x14ac:dyDescent="0.15">
      <c r="A133" s="1863"/>
      <c r="B133" s="1985"/>
      <c r="C133" s="1863"/>
      <c r="D133" s="1863"/>
    </row>
    <row r="134" spans="1:4" x14ac:dyDescent="0.15">
      <c r="A134" s="1863"/>
      <c r="B134" s="1985"/>
      <c r="C134" s="1863"/>
      <c r="D134" s="1863"/>
    </row>
    <row r="135" spans="1:4" x14ac:dyDescent="0.15">
      <c r="A135" s="1863"/>
      <c r="B135" s="1985"/>
      <c r="C135" s="1863"/>
      <c r="D135" s="1863"/>
    </row>
    <row r="136" spans="1:4" x14ac:dyDescent="0.15">
      <c r="A136" s="1863"/>
      <c r="B136" s="1985"/>
      <c r="C136" s="1863"/>
      <c r="D136" s="1863"/>
    </row>
    <row r="137" spans="1:4" x14ac:dyDescent="0.15">
      <c r="A137" s="1863"/>
      <c r="B137" s="1985"/>
      <c r="C137" s="1863"/>
      <c r="D137" s="1863"/>
    </row>
    <row r="138" spans="1:4" x14ac:dyDescent="0.15">
      <c r="A138" s="1863"/>
      <c r="B138" s="1985"/>
      <c r="C138" s="1863"/>
      <c r="D138" s="1863"/>
    </row>
    <row r="139" spans="1:4" x14ac:dyDescent="0.15">
      <c r="A139" s="1863"/>
      <c r="B139" s="1985"/>
      <c r="C139" s="1863"/>
      <c r="D139" s="1863"/>
    </row>
    <row r="140" spans="1:4" x14ac:dyDescent="0.15">
      <c r="A140" s="1863"/>
      <c r="B140" s="1985"/>
      <c r="C140" s="1863"/>
      <c r="D140" s="1863"/>
    </row>
    <row r="141" spans="1:4" x14ac:dyDescent="0.15">
      <c r="A141" s="1863"/>
      <c r="B141" s="1985"/>
      <c r="C141" s="1863"/>
      <c r="D141" s="1863"/>
    </row>
    <row r="142" spans="1:4" x14ac:dyDescent="0.15">
      <c r="A142" s="1863"/>
      <c r="B142" s="1985"/>
      <c r="C142" s="1863"/>
      <c r="D142" s="1863"/>
    </row>
    <row r="143" spans="1:4" x14ac:dyDescent="0.15">
      <c r="A143" s="1863"/>
      <c r="B143" s="1985"/>
      <c r="C143" s="1863"/>
      <c r="D143" s="1863"/>
    </row>
    <row r="144" spans="1:4" x14ac:dyDescent="0.15">
      <c r="A144" s="1863"/>
      <c r="B144" s="1985"/>
      <c r="C144" s="1863"/>
      <c r="D144" s="1863"/>
    </row>
    <row r="145" spans="1:4" x14ac:dyDescent="0.15">
      <c r="A145" s="1863"/>
      <c r="B145" s="1985"/>
      <c r="C145" s="1863"/>
      <c r="D145" s="1863"/>
    </row>
    <row r="146" spans="1:4" x14ac:dyDescent="0.15">
      <c r="A146" s="1863"/>
      <c r="B146" s="1985"/>
      <c r="C146" s="1863"/>
      <c r="D146" s="1863"/>
    </row>
    <row r="147" spans="1:4" x14ac:dyDescent="0.15">
      <c r="A147" s="1863"/>
      <c r="B147" s="1985"/>
      <c r="C147" s="1863"/>
      <c r="D147" s="1863"/>
    </row>
    <row r="148" spans="1:4" x14ac:dyDescent="0.15">
      <c r="A148" s="1863"/>
      <c r="B148" s="1985"/>
      <c r="C148" s="1863"/>
      <c r="D148" s="1863"/>
    </row>
    <row r="149" spans="1:4" x14ac:dyDescent="0.15">
      <c r="A149" s="1863"/>
      <c r="B149" s="1985"/>
      <c r="C149" s="1863"/>
      <c r="D149" s="1863"/>
    </row>
    <row r="150" spans="1:4" x14ac:dyDescent="0.15">
      <c r="A150" s="1863"/>
      <c r="B150" s="1985"/>
      <c r="C150" s="1863"/>
      <c r="D150" s="1863"/>
    </row>
    <row r="151" spans="1:4" x14ac:dyDescent="0.15">
      <c r="A151" s="1863"/>
      <c r="B151" s="1985"/>
      <c r="C151" s="1863"/>
      <c r="D151" s="1863"/>
    </row>
    <row r="152" spans="1:4" x14ac:dyDescent="0.15">
      <c r="A152" s="1863"/>
      <c r="B152" s="1985"/>
      <c r="C152" s="1863"/>
      <c r="D152" s="1863"/>
    </row>
    <row r="153" spans="1:4" x14ac:dyDescent="0.15">
      <c r="A153" s="1863"/>
      <c r="B153" s="1985"/>
      <c r="C153" s="1863"/>
      <c r="D153" s="1863"/>
    </row>
    <row r="154" spans="1:4" x14ac:dyDescent="0.15">
      <c r="A154" s="1863"/>
      <c r="B154" s="1985"/>
      <c r="C154" s="1863"/>
      <c r="D154" s="1863"/>
    </row>
    <row r="155" spans="1:4" x14ac:dyDescent="0.15">
      <c r="A155" s="1863"/>
      <c r="B155" s="1985"/>
      <c r="C155" s="1863"/>
      <c r="D155" s="1863"/>
    </row>
    <row r="156" spans="1:4" x14ac:dyDescent="0.15">
      <c r="A156" s="1863"/>
      <c r="B156" s="1985"/>
      <c r="C156" s="1863"/>
      <c r="D156" s="1863"/>
    </row>
    <row r="157" spans="1:4" x14ac:dyDescent="0.15">
      <c r="A157" s="1863"/>
      <c r="B157" s="1985"/>
      <c r="C157" s="1863"/>
      <c r="D157" s="1863"/>
    </row>
    <row r="158" spans="1:4" x14ac:dyDescent="0.15">
      <c r="A158" s="1863"/>
      <c r="B158" s="1985"/>
      <c r="C158" s="1863"/>
      <c r="D158" s="1863"/>
    </row>
    <row r="159" spans="1:4" x14ac:dyDescent="0.15">
      <c r="A159" s="1863"/>
      <c r="B159" s="1985"/>
      <c r="C159" s="1863"/>
      <c r="D159" s="1863"/>
    </row>
    <row r="160" spans="1:4" x14ac:dyDescent="0.15">
      <c r="A160" s="1863"/>
      <c r="B160" s="1985"/>
      <c r="C160" s="1863"/>
      <c r="D160" s="1863"/>
    </row>
    <row r="161" spans="1:4" x14ac:dyDescent="0.15">
      <c r="A161" s="1863"/>
      <c r="B161" s="1985"/>
      <c r="C161" s="1863"/>
      <c r="D161" s="1863"/>
    </row>
    <row r="162" spans="1:4" x14ac:dyDescent="0.15">
      <c r="A162" s="1863"/>
      <c r="B162" s="1985"/>
      <c r="C162" s="1863"/>
      <c r="D162" s="1863"/>
    </row>
    <row r="163" spans="1:4" x14ac:dyDescent="0.15">
      <c r="A163" s="1863"/>
      <c r="B163" s="1985"/>
      <c r="C163" s="1863"/>
      <c r="D163" s="1863"/>
    </row>
    <row r="164" spans="1:4" x14ac:dyDescent="0.15">
      <c r="A164" s="1863"/>
      <c r="B164" s="1985"/>
      <c r="C164" s="1863"/>
      <c r="D164" s="1863"/>
    </row>
    <row r="165" spans="1:4" x14ac:dyDescent="0.15">
      <c r="A165" s="1863"/>
      <c r="B165" s="1985"/>
      <c r="C165" s="1863"/>
      <c r="D165" s="1863"/>
    </row>
    <row r="166" spans="1:4" x14ac:dyDescent="0.15">
      <c r="A166" s="1863"/>
      <c r="B166" s="1985"/>
      <c r="C166" s="1863"/>
      <c r="D166" s="1863"/>
    </row>
    <row r="167" spans="1:4" x14ac:dyDescent="0.15">
      <c r="A167" s="1863"/>
      <c r="B167" s="1985"/>
      <c r="C167" s="1863"/>
      <c r="D167" s="1863"/>
    </row>
    <row r="168" spans="1:4" x14ac:dyDescent="0.15">
      <c r="A168" s="1863"/>
      <c r="B168" s="1985"/>
      <c r="C168" s="1863"/>
      <c r="D168" s="1863"/>
    </row>
    <row r="169" spans="1:4" x14ac:dyDescent="0.15">
      <c r="A169" s="1863"/>
      <c r="B169" s="1985"/>
      <c r="C169" s="1863"/>
      <c r="D169" s="1863"/>
    </row>
    <row r="170" spans="1:4" x14ac:dyDescent="0.15">
      <c r="A170" s="1863"/>
      <c r="B170" s="1985"/>
      <c r="C170" s="1863"/>
      <c r="D170" s="1863"/>
    </row>
    <row r="171" spans="1:4" x14ac:dyDescent="0.15">
      <c r="A171" s="1863"/>
      <c r="B171" s="1985"/>
      <c r="C171" s="1863"/>
      <c r="D171" s="1863"/>
    </row>
    <row r="172" spans="1:4" x14ac:dyDescent="0.15">
      <c r="A172" s="1863"/>
      <c r="B172" s="1985"/>
      <c r="C172" s="1863"/>
      <c r="D172" s="1863"/>
    </row>
    <row r="173" spans="1:4" x14ac:dyDescent="0.15">
      <c r="A173" s="1863"/>
      <c r="B173" s="1985"/>
      <c r="C173" s="1863"/>
      <c r="D173" s="1863"/>
    </row>
    <row r="174" spans="1:4" x14ac:dyDescent="0.15">
      <c r="A174" s="1863"/>
      <c r="B174" s="1985"/>
      <c r="C174" s="1863"/>
      <c r="D174" s="1863"/>
    </row>
    <row r="175" spans="1:4" x14ac:dyDescent="0.15">
      <c r="A175" s="1863"/>
      <c r="B175" s="1985"/>
      <c r="C175" s="1863"/>
      <c r="D175" s="1863"/>
    </row>
    <row r="176" spans="1:4" x14ac:dyDescent="0.15">
      <c r="A176" s="1863"/>
      <c r="B176" s="1985"/>
      <c r="C176" s="1863"/>
      <c r="D176" s="1863"/>
    </row>
    <row r="177" spans="1:4" x14ac:dyDescent="0.15">
      <c r="A177" s="1863"/>
      <c r="B177" s="1985"/>
      <c r="C177" s="1863"/>
      <c r="D177" s="1863"/>
    </row>
    <row r="178" spans="1:4" x14ac:dyDescent="0.15">
      <c r="A178" s="1863"/>
      <c r="B178" s="1985"/>
      <c r="C178" s="1863"/>
      <c r="D178" s="1863"/>
    </row>
    <row r="179" spans="1:4" x14ac:dyDescent="0.15">
      <c r="A179" s="1863"/>
      <c r="B179" s="1985"/>
      <c r="C179" s="1863"/>
      <c r="D179" s="1863"/>
    </row>
    <row r="180" spans="1:4" x14ac:dyDescent="0.15">
      <c r="A180" s="1863"/>
      <c r="B180" s="1985"/>
      <c r="C180" s="1863"/>
      <c r="D180" s="1863"/>
    </row>
    <row r="181" spans="1:4" x14ac:dyDescent="0.15">
      <c r="A181" s="1863"/>
      <c r="B181" s="1985"/>
      <c r="C181" s="1863"/>
      <c r="D181" s="1863"/>
    </row>
    <row r="182" spans="1:4" x14ac:dyDescent="0.15">
      <c r="A182" s="1863"/>
      <c r="B182" s="1985"/>
      <c r="C182" s="1863"/>
      <c r="D182" s="1863"/>
    </row>
    <row r="183" spans="1:4" x14ac:dyDescent="0.15">
      <c r="A183" s="1863"/>
      <c r="B183" s="1985"/>
      <c r="C183" s="1863"/>
      <c r="D183" s="1863"/>
    </row>
    <row r="184" spans="1:4" x14ac:dyDescent="0.15">
      <c r="A184" s="1863"/>
      <c r="B184" s="1985"/>
      <c r="C184" s="1863"/>
      <c r="D184" s="1863"/>
    </row>
    <row r="185" spans="1:4" x14ac:dyDescent="0.15">
      <c r="A185" s="1863"/>
      <c r="B185" s="1985"/>
      <c r="C185" s="1863"/>
      <c r="D185" s="1863"/>
    </row>
    <row r="186" spans="1:4" x14ac:dyDescent="0.15">
      <c r="A186" s="1863"/>
      <c r="B186" s="1985"/>
      <c r="C186" s="1863"/>
      <c r="D186" s="1863"/>
    </row>
    <row r="187" spans="1:4" x14ac:dyDescent="0.15">
      <c r="A187" s="1863"/>
      <c r="B187" s="1985"/>
      <c r="C187" s="1863"/>
      <c r="D187" s="1863"/>
    </row>
    <row r="188" spans="1:4" x14ac:dyDescent="0.15">
      <c r="A188" s="1863"/>
      <c r="B188" s="1985"/>
      <c r="C188" s="1863"/>
      <c r="D188" s="1863"/>
    </row>
    <row r="189" spans="1:4" x14ac:dyDescent="0.15">
      <c r="A189" s="1863"/>
      <c r="B189" s="1985"/>
      <c r="C189" s="1863"/>
      <c r="D189" s="1863"/>
    </row>
    <row r="190" spans="1:4" x14ac:dyDescent="0.15">
      <c r="A190" s="1863"/>
      <c r="B190" s="1985"/>
      <c r="C190" s="1863"/>
      <c r="D190" s="1863"/>
    </row>
    <row r="191" spans="1:4" x14ac:dyDescent="0.15">
      <c r="A191" s="1863"/>
      <c r="B191" s="1985"/>
      <c r="C191" s="1863"/>
      <c r="D191" s="1863"/>
    </row>
    <row r="192" spans="1:4" x14ac:dyDescent="0.15">
      <c r="A192" s="1863"/>
      <c r="B192" s="1985"/>
      <c r="C192" s="1863"/>
      <c r="D192" s="1863"/>
    </row>
    <row r="193" spans="1:4" x14ac:dyDescent="0.15">
      <c r="A193" s="1863"/>
      <c r="B193" s="1985"/>
      <c r="C193" s="1863"/>
      <c r="D193" s="1863"/>
    </row>
    <row r="194" spans="1:4" x14ac:dyDescent="0.15">
      <c r="A194" s="1863"/>
      <c r="B194" s="1985"/>
      <c r="C194" s="1863"/>
      <c r="D194" s="1863"/>
    </row>
    <row r="195" spans="1:4" x14ac:dyDescent="0.15">
      <c r="A195" s="1863"/>
      <c r="B195" s="1985"/>
      <c r="C195" s="1863"/>
      <c r="D195" s="1863"/>
    </row>
    <row r="196" spans="1:4" x14ac:dyDescent="0.15">
      <c r="A196" s="1863"/>
      <c r="B196" s="1985"/>
      <c r="C196" s="1863"/>
      <c r="D196" s="1863"/>
    </row>
    <row r="197" spans="1:4" x14ac:dyDescent="0.15">
      <c r="A197" s="1863"/>
      <c r="B197" s="1985"/>
      <c r="C197" s="1863"/>
      <c r="D197" s="1863"/>
    </row>
    <row r="198" spans="1:4" x14ac:dyDescent="0.15">
      <c r="A198" s="1863"/>
      <c r="B198" s="1985"/>
      <c r="C198" s="1863"/>
      <c r="D198" s="1863"/>
    </row>
    <row r="199" spans="1:4" x14ac:dyDescent="0.15">
      <c r="A199" s="1863"/>
      <c r="B199" s="1985"/>
      <c r="C199" s="1863"/>
      <c r="D199" s="1863"/>
    </row>
    <row r="200" spans="1:4" x14ac:dyDescent="0.15">
      <c r="A200" s="1863"/>
      <c r="B200" s="1985"/>
      <c r="C200" s="1863"/>
      <c r="D200" s="1863"/>
    </row>
    <row r="201" spans="1:4" x14ac:dyDescent="0.15">
      <c r="A201" s="1863"/>
      <c r="B201" s="1985"/>
      <c r="C201" s="1863"/>
      <c r="D201" s="1863"/>
    </row>
    <row r="202" spans="1:4" x14ac:dyDescent="0.15">
      <c r="A202" s="1863"/>
      <c r="B202" s="1985"/>
      <c r="C202" s="1863"/>
      <c r="D202" s="1863"/>
    </row>
    <row r="203" spans="1:4" x14ac:dyDescent="0.15">
      <c r="A203" s="1863"/>
      <c r="B203" s="1985"/>
      <c r="C203" s="1863"/>
      <c r="D203" s="1863"/>
    </row>
    <row r="204" spans="1:4" x14ac:dyDescent="0.15">
      <c r="A204" s="1863"/>
      <c r="B204" s="1985"/>
      <c r="C204" s="1863"/>
      <c r="D204" s="1863"/>
    </row>
    <row r="205" spans="1:4" x14ac:dyDescent="0.15">
      <c r="A205" s="1863"/>
      <c r="B205" s="1985"/>
      <c r="C205" s="1863"/>
      <c r="D205" s="1863"/>
    </row>
    <row r="206" spans="1:4" x14ac:dyDescent="0.15">
      <c r="A206" s="1863"/>
      <c r="B206" s="1985"/>
      <c r="C206" s="1863"/>
      <c r="D206" s="1863"/>
    </row>
    <row r="207" spans="1:4" x14ac:dyDescent="0.15">
      <c r="A207" s="1863"/>
      <c r="B207" s="1985"/>
      <c r="C207" s="1863"/>
      <c r="D207" s="1863"/>
    </row>
    <row r="208" spans="1:4" x14ac:dyDescent="0.15">
      <c r="A208" s="1863"/>
      <c r="B208" s="1985"/>
      <c r="C208" s="1863"/>
      <c r="D208" s="1863"/>
    </row>
    <row r="209" spans="1:4" x14ac:dyDescent="0.15">
      <c r="A209" s="1863"/>
      <c r="B209" s="1985"/>
      <c r="C209" s="1863"/>
      <c r="D209" s="1863"/>
    </row>
    <row r="210" spans="1:4" x14ac:dyDescent="0.15">
      <c r="A210" s="1863"/>
      <c r="B210" s="1985"/>
      <c r="C210" s="1863"/>
      <c r="D210" s="1863"/>
    </row>
    <row r="211" spans="1:4" x14ac:dyDescent="0.15">
      <c r="A211" s="1863"/>
      <c r="B211" s="1985"/>
      <c r="C211" s="1863"/>
      <c r="D211" s="1863"/>
    </row>
    <row r="212" spans="1:4" x14ac:dyDescent="0.15">
      <c r="A212" s="1863"/>
      <c r="B212" s="1985"/>
      <c r="C212" s="1863"/>
      <c r="D212" s="1863"/>
    </row>
    <row r="213" spans="1:4" x14ac:dyDescent="0.15">
      <c r="A213" s="1863"/>
      <c r="B213" s="1985"/>
      <c r="C213" s="1863"/>
      <c r="D213" s="1863"/>
    </row>
    <row r="214" spans="1:4" x14ac:dyDescent="0.15">
      <c r="A214" s="1863"/>
      <c r="B214" s="1985"/>
      <c r="C214" s="1863"/>
      <c r="D214" s="1863"/>
    </row>
    <row r="215" spans="1:4" x14ac:dyDescent="0.15">
      <c r="A215" s="1863"/>
      <c r="B215" s="1985"/>
      <c r="C215" s="1863"/>
      <c r="D215" s="1863"/>
    </row>
    <row r="216" spans="1:4" x14ac:dyDescent="0.15">
      <c r="A216" s="1863"/>
      <c r="B216" s="1985"/>
      <c r="C216" s="1863"/>
      <c r="D216" s="1863"/>
    </row>
    <row r="217" spans="1:4" x14ac:dyDescent="0.15">
      <c r="A217" s="1863"/>
      <c r="B217" s="1985"/>
      <c r="C217" s="1863"/>
      <c r="D217" s="1863"/>
    </row>
    <row r="218" spans="1:4" x14ac:dyDescent="0.15">
      <c r="A218" s="1863"/>
      <c r="B218" s="1985"/>
      <c r="C218" s="1863"/>
      <c r="D218" s="1863"/>
    </row>
    <row r="219" spans="1:4" x14ac:dyDescent="0.15">
      <c r="A219" s="1863"/>
      <c r="B219" s="1985"/>
      <c r="C219" s="1863"/>
      <c r="D219" s="1863"/>
    </row>
    <row r="220" spans="1:4" x14ac:dyDescent="0.15">
      <c r="A220" s="1863"/>
      <c r="B220" s="1985"/>
      <c r="C220" s="1863"/>
      <c r="D220" s="1863"/>
    </row>
    <row r="221" spans="1:4" x14ac:dyDescent="0.15">
      <c r="A221" s="1863"/>
      <c r="B221" s="1985"/>
      <c r="C221" s="1863"/>
      <c r="D221" s="1863"/>
    </row>
    <row r="222" spans="1:4" x14ac:dyDescent="0.15">
      <c r="A222" s="1863"/>
      <c r="B222" s="1985"/>
      <c r="C222" s="1863"/>
      <c r="D222" s="1863"/>
    </row>
    <row r="223" spans="1:4" x14ac:dyDescent="0.15">
      <c r="A223" s="1863"/>
      <c r="B223" s="1985"/>
      <c r="C223" s="1863"/>
      <c r="D223" s="1863"/>
    </row>
    <row r="224" spans="1:4" x14ac:dyDescent="0.15">
      <c r="A224" s="1863"/>
      <c r="B224" s="1985"/>
      <c r="C224" s="1863"/>
      <c r="D224" s="1863"/>
    </row>
    <row r="225" spans="1:4" x14ac:dyDescent="0.15">
      <c r="A225" s="1863"/>
      <c r="B225" s="1985"/>
      <c r="C225" s="1863"/>
      <c r="D225" s="1863"/>
    </row>
    <row r="226" spans="1:4" x14ac:dyDescent="0.15">
      <c r="A226" s="1863"/>
      <c r="B226" s="1985"/>
      <c r="C226" s="1863"/>
      <c r="D226" s="1863"/>
    </row>
    <row r="227" spans="1:4" x14ac:dyDescent="0.15">
      <c r="A227" s="1863"/>
      <c r="B227" s="1985"/>
      <c r="C227" s="1863"/>
      <c r="D227" s="1863"/>
    </row>
    <row r="228" spans="1:4" x14ac:dyDescent="0.15">
      <c r="A228" s="1863"/>
      <c r="B228" s="1985"/>
      <c r="C228" s="1863"/>
      <c r="D228" s="1863"/>
    </row>
    <row r="229" spans="1:4" x14ac:dyDescent="0.15">
      <c r="A229" s="1863"/>
      <c r="B229" s="1985"/>
      <c r="C229" s="1863"/>
      <c r="D229" s="1863"/>
    </row>
    <row r="230" spans="1:4" x14ac:dyDescent="0.15">
      <c r="A230" s="1863"/>
      <c r="B230" s="1985"/>
      <c r="C230" s="1863"/>
      <c r="D230" s="1863"/>
    </row>
    <row r="231" spans="1:4" x14ac:dyDescent="0.15">
      <c r="A231" s="1863"/>
      <c r="B231" s="1985"/>
      <c r="C231" s="1863"/>
      <c r="D231" s="1863"/>
    </row>
    <row r="232" spans="1:4" x14ac:dyDescent="0.15">
      <c r="A232" s="1863"/>
      <c r="B232" s="1985"/>
      <c r="C232" s="1863"/>
      <c r="D232" s="1863"/>
    </row>
    <row r="233" spans="1:4" x14ac:dyDescent="0.15">
      <c r="A233" s="1863"/>
      <c r="B233" s="1985"/>
      <c r="C233" s="1863"/>
      <c r="D233" s="1863"/>
    </row>
    <row r="234" spans="1:4" x14ac:dyDescent="0.15">
      <c r="A234" s="1863"/>
      <c r="B234" s="1985"/>
      <c r="C234" s="1863"/>
      <c r="D234" s="1863"/>
    </row>
    <row r="235" spans="1:4" x14ac:dyDescent="0.15">
      <c r="A235" s="1863"/>
      <c r="B235" s="1985"/>
      <c r="C235" s="1863"/>
      <c r="D235" s="1863"/>
    </row>
    <row r="236" spans="1:4" x14ac:dyDescent="0.15">
      <c r="A236" s="1863"/>
      <c r="B236" s="1985"/>
      <c r="C236" s="1863"/>
      <c r="D236" s="1863"/>
    </row>
    <row r="237" spans="1:4" x14ac:dyDescent="0.15">
      <c r="A237" s="1863"/>
      <c r="B237" s="1985"/>
      <c r="C237" s="1863"/>
      <c r="D237" s="1863"/>
    </row>
    <row r="238" spans="1:4" x14ac:dyDescent="0.15">
      <c r="A238" s="1863"/>
      <c r="B238" s="1985"/>
      <c r="C238" s="1863"/>
      <c r="D238" s="1863"/>
    </row>
    <row r="239" spans="1:4" x14ac:dyDescent="0.15">
      <c r="A239" s="1863"/>
      <c r="B239" s="1985"/>
      <c r="C239" s="1863"/>
      <c r="D239" s="1863"/>
    </row>
    <row r="240" spans="1:4" x14ac:dyDescent="0.15">
      <c r="A240" s="1863"/>
      <c r="B240" s="1985"/>
      <c r="C240" s="1863"/>
      <c r="D240" s="1863"/>
    </row>
    <row r="241" spans="1:4" x14ac:dyDescent="0.15">
      <c r="A241" s="1863"/>
      <c r="B241" s="1985"/>
      <c r="C241" s="1863"/>
      <c r="D241" s="1863"/>
    </row>
    <row r="242" spans="1:4" x14ac:dyDescent="0.15">
      <c r="A242" s="1863"/>
      <c r="B242" s="1985"/>
      <c r="C242" s="1863"/>
      <c r="D242" s="1863"/>
    </row>
    <row r="243" spans="1:4" x14ac:dyDescent="0.15">
      <c r="A243" s="1863"/>
      <c r="B243" s="1985"/>
      <c r="C243" s="1863"/>
      <c r="D243" s="1863"/>
    </row>
    <row r="244" spans="1:4" x14ac:dyDescent="0.15">
      <c r="A244" s="1863"/>
      <c r="B244" s="1985"/>
      <c r="C244" s="1863"/>
      <c r="D244" s="1863"/>
    </row>
    <row r="245" spans="1:4" x14ac:dyDescent="0.15">
      <c r="A245" s="1863"/>
      <c r="B245" s="1985"/>
      <c r="C245" s="1863"/>
      <c r="D245" s="1863"/>
    </row>
    <row r="246" spans="1:4" x14ac:dyDescent="0.15">
      <c r="A246" s="1863"/>
      <c r="B246" s="1985"/>
      <c r="C246" s="1863"/>
      <c r="D246" s="1863"/>
    </row>
    <row r="247" spans="1:4" x14ac:dyDescent="0.15">
      <c r="A247" s="1863"/>
      <c r="B247" s="1985"/>
      <c r="C247" s="1863"/>
      <c r="D247" s="1863"/>
    </row>
    <row r="248" spans="1:4" x14ac:dyDescent="0.15">
      <c r="A248" s="1863"/>
      <c r="B248" s="1985"/>
      <c r="C248" s="1863"/>
      <c r="D248" s="1863"/>
    </row>
    <row r="249" spans="1:4" x14ac:dyDescent="0.15">
      <c r="A249" s="1863"/>
      <c r="B249" s="1985"/>
      <c r="C249" s="1863"/>
      <c r="D249" s="1863"/>
    </row>
    <row r="250" spans="1:4" x14ac:dyDescent="0.15">
      <c r="A250" s="1863"/>
      <c r="B250" s="1985"/>
      <c r="C250" s="1863"/>
      <c r="D250" s="1863"/>
    </row>
    <row r="251" spans="1:4" x14ac:dyDescent="0.15">
      <c r="A251" s="1863"/>
      <c r="B251" s="1985"/>
      <c r="C251" s="1863"/>
      <c r="D251" s="1863"/>
    </row>
    <row r="252" spans="1:4" x14ac:dyDescent="0.15">
      <c r="A252" s="1863"/>
      <c r="B252" s="1985"/>
      <c r="C252" s="1863"/>
      <c r="D252" s="1863"/>
    </row>
    <row r="253" spans="1:4" x14ac:dyDescent="0.15">
      <c r="A253" s="1863"/>
      <c r="B253" s="1985"/>
      <c r="C253" s="1863"/>
      <c r="D253" s="1863"/>
    </row>
    <row r="254" spans="1:4" x14ac:dyDescent="0.15">
      <c r="A254" s="1863"/>
      <c r="B254" s="1985"/>
      <c r="C254" s="1863"/>
      <c r="D254" s="1863"/>
    </row>
    <row r="255" spans="1:4" x14ac:dyDescent="0.15">
      <c r="A255" s="1863"/>
      <c r="B255" s="1985"/>
      <c r="C255" s="1863"/>
      <c r="D255" s="1863"/>
    </row>
    <row r="256" spans="1:4" x14ac:dyDescent="0.15">
      <c r="A256" s="1863"/>
      <c r="B256" s="1985"/>
      <c r="C256" s="1863"/>
      <c r="D256" s="1863"/>
    </row>
    <row r="257" spans="1:4" x14ac:dyDescent="0.15">
      <c r="A257" s="1863"/>
      <c r="B257" s="1985"/>
      <c r="C257" s="1863"/>
      <c r="D257" s="1863"/>
    </row>
    <row r="258" spans="1:4" x14ac:dyDescent="0.15">
      <c r="A258" s="1863"/>
      <c r="B258" s="1985"/>
      <c r="C258" s="1863"/>
      <c r="D258" s="1863"/>
    </row>
    <row r="259" spans="1:4" x14ac:dyDescent="0.15">
      <c r="A259" s="1863"/>
      <c r="B259" s="1985"/>
      <c r="C259" s="1863"/>
      <c r="D259" s="1863"/>
    </row>
    <row r="260" spans="1:4" x14ac:dyDescent="0.15">
      <c r="A260" s="1863"/>
      <c r="B260" s="1985"/>
      <c r="C260" s="1863"/>
      <c r="D260" s="1863"/>
    </row>
    <row r="261" spans="1:4" x14ac:dyDescent="0.15">
      <c r="A261" s="1863"/>
      <c r="B261" s="1985"/>
      <c r="C261" s="1863"/>
      <c r="D261" s="1863"/>
    </row>
    <row r="262" spans="1:4" x14ac:dyDescent="0.15">
      <c r="A262" s="1863"/>
      <c r="B262" s="1985"/>
      <c r="C262" s="1863"/>
      <c r="D262" s="1863"/>
    </row>
    <row r="263" spans="1:4" x14ac:dyDescent="0.15">
      <c r="A263" s="1863"/>
      <c r="B263" s="1985"/>
      <c r="C263" s="1863"/>
      <c r="D263" s="1863"/>
    </row>
    <row r="264" spans="1:4" x14ac:dyDescent="0.15">
      <c r="A264" s="1863"/>
      <c r="B264" s="1985"/>
      <c r="C264" s="1863"/>
      <c r="D264" s="1863"/>
    </row>
    <row r="265" spans="1:4" x14ac:dyDescent="0.15">
      <c r="A265" s="1863"/>
      <c r="B265" s="1985"/>
      <c r="C265" s="1863"/>
      <c r="D265" s="1863"/>
    </row>
    <row r="266" spans="1:4" x14ac:dyDescent="0.15">
      <c r="A266" s="1863"/>
      <c r="B266" s="1985"/>
      <c r="C266" s="1863"/>
      <c r="D266" s="1863"/>
    </row>
    <row r="267" spans="1:4" x14ac:dyDescent="0.15">
      <c r="A267" s="1863"/>
      <c r="B267" s="1985"/>
      <c r="C267" s="1863"/>
      <c r="D267" s="1863"/>
    </row>
    <row r="268" spans="1:4" x14ac:dyDescent="0.15">
      <c r="A268" s="1863"/>
      <c r="B268" s="1985"/>
      <c r="C268" s="1863"/>
      <c r="D268" s="1863"/>
    </row>
    <row r="269" spans="1:4" x14ac:dyDescent="0.15">
      <c r="A269" s="1863"/>
      <c r="B269" s="1985"/>
      <c r="C269" s="1863"/>
      <c r="D269" s="1863"/>
    </row>
    <row r="270" spans="1:4" x14ac:dyDescent="0.15">
      <c r="A270" s="1863"/>
      <c r="B270" s="1985"/>
      <c r="C270" s="1863"/>
      <c r="D270" s="1863"/>
    </row>
    <row r="271" spans="1:4" x14ac:dyDescent="0.15">
      <c r="A271" s="1863"/>
      <c r="B271" s="1985"/>
      <c r="C271" s="1863"/>
      <c r="D271" s="1863"/>
    </row>
    <row r="272" spans="1:4" x14ac:dyDescent="0.15">
      <c r="A272" s="1863"/>
      <c r="B272" s="1985"/>
      <c r="C272" s="1863"/>
      <c r="D272" s="1863"/>
    </row>
    <row r="273" spans="1:4" x14ac:dyDescent="0.15">
      <c r="A273" s="1863"/>
      <c r="B273" s="1985"/>
      <c r="C273" s="1863"/>
      <c r="D273" s="1863"/>
    </row>
    <row r="274" spans="1:4" x14ac:dyDescent="0.15">
      <c r="A274" s="1863"/>
      <c r="B274" s="1985"/>
      <c r="C274" s="1863"/>
      <c r="D274" s="1863"/>
    </row>
    <row r="275" spans="1:4" x14ac:dyDescent="0.15">
      <c r="A275" s="1863"/>
      <c r="B275" s="1985"/>
      <c r="C275" s="1863"/>
      <c r="D275" s="1863"/>
    </row>
    <row r="276" spans="1:4" x14ac:dyDescent="0.15">
      <c r="A276" s="1863"/>
      <c r="B276" s="1985"/>
      <c r="C276" s="1863"/>
      <c r="D276" s="1863"/>
    </row>
    <row r="277" spans="1:4" x14ac:dyDescent="0.15">
      <c r="A277" s="1863"/>
      <c r="B277" s="1985"/>
      <c r="C277" s="1863"/>
      <c r="D277" s="1863"/>
    </row>
    <row r="278" spans="1:4" x14ac:dyDescent="0.15">
      <c r="A278" s="1863"/>
      <c r="B278" s="1985"/>
      <c r="C278" s="1863"/>
      <c r="D278" s="1863"/>
    </row>
    <row r="279" spans="1:4" x14ac:dyDescent="0.15">
      <c r="A279" s="1863"/>
      <c r="B279" s="1985"/>
      <c r="C279" s="1863"/>
      <c r="D279" s="1863"/>
    </row>
    <row r="280" spans="1:4" x14ac:dyDescent="0.15">
      <c r="A280" s="1863"/>
      <c r="B280" s="1985"/>
      <c r="C280" s="1863"/>
      <c r="D280" s="1863"/>
    </row>
    <row r="281" spans="1:4" x14ac:dyDescent="0.15">
      <c r="A281" s="1863"/>
      <c r="B281" s="1985"/>
      <c r="C281" s="1863"/>
      <c r="D281" s="1863"/>
    </row>
    <row r="282" spans="1:4" x14ac:dyDescent="0.15">
      <c r="A282" s="1863"/>
      <c r="B282" s="1985"/>
      <c r="C282" s="1863"/>
      <c r="D282" s="1863"/>
    </row>
    <row r="283" spans="1:4" x14ac:dyDescent="0.15">
      <c r="A283" s="1863"/>
      <c r="B283" s="1985"/>
      <c r="C283" s="1863"/>
      <c r="D283" s="1863"/>
    </row>
    <row r="284" spans="1:4" x14ac:dyDescent="0.15">
      <c r="A284" s="1863"/>
      <c r="B284" s="1985"/>
      <c r="C284" s="1863"/>
      <c r="D284" s="1863"/>
    </row>
    <row r="285" spans="1:4" x14ac:dyDescent="0.15">
      <c r="A285" s="1863"/>
      <c r="B285" s="1985"/>
      <c r="C285" s="1863"/>
      <c r="D285" s="1863"/>
    </row>
    <row r="286" spans="1:4" x14ac:dyDescent="0.15">
      <c r="A286" s="1863"/>
      <c r="B286" s="1985"/>
      <c r="C286" s="1863"/>
      <c r="D286" s="1863"/>
    </row>
    <row r="287" spans="1:4" x14ac:dyDescent="0.15">
      <c r="A287" s="1863"/>
      <c r="B287" s="1985"/>
      <c r="C287" s="1863"/>
      <c r="D287" s="1863"/>
    </row>
    <row r="288" spans="1:4" x14ac:dyDescent="0.15">
      <c r="A288" s="1863"/>
      <c r="B288" s="1985"/>
      <c r="C288" s="1863"/>
      <c r="D288" s="1863"/>
    </row>
    <row r="289" spans="1:4" x14ac:dyDescent="0.15">
      <c r="A289" s="1863"/>
      <c r="B289" s="1985"/>
      <c r="C289" s="1863"/>
      <c r="D289" s="1863"/>
    </row>
    <row r="290" spans="1:4" x14ac:dyDescent="0.15">
      <c r="A290" s="1863"/>
      <c r="B290" s="1985"/>
      <c r="C290" s="1863"/>
      <c r="D290" s="1863"/>
    </row>
    <row r="291" spans="1:4" x14ac:dyDescent="0.15">
      <c r="A291" s="1863"/>
      <c r="B291" s="1985"/>
      <c r="C291" s="1863"/>
      <c r="D291" s="1863"/>
    </row>
    <row r="292" spans="1:4" x14ac:dyDescent="0.15">
      <c r="A292" s="1863"/>
      <c r="B292" s="1985"/>
      <c r="C292" s="1863"/>
      <c r="D292" s="1863"/>
    </row>
    <row r="293" spans="1:4" x14ac:dyDescent="0.15">
      <c r="A293" s="1863"/>
      <c r="B293" s="1985"/>
      <c r="C293" s="1863"/>
      <c r="D293" s="1863"/>
    </row>
    <row r="294" spans="1:4" x14ac:dyDescent="0.15">
      <c r="A294" s="1863"/>
      <c r="B294" s="1985"/>
      <c r="C294" s="1863"/>
      <c r="D294" s="1863"/>
    </row>
    <row r="295" spans="1:4" x14ac:dyDescent="0.15">
      <c r="A295" s="1863"/>
      <c r="B295" s="1985"/>
      <c r="C295" s="1863"/>
      <c r="D295" s="1863"/>
    </row>
    <row r="296" spans="1:4" x14ac:dyDescent="0.15">
      <c r="A296" s="1863"/>
      <c r="B296" s="1985"/>
      <c r="C296" s="1863"/>
      <c r="D296" s="1863"/>
    </row>
    <row r="297" spans="1:4" x14ac:dyDescent="0.15">
      <c r="A297" s="1863"/>
      <c r="B297" s="1985"/>
      <c r="C297" s="1863"/>
      <c r="D297" s="1863"/>
    </row>
    <row r="298" spans="1:4" x14ac:dyDescent="0.15">
      <c r="A298" s="1863"/>
      <c r="B298" s="1985"/>
      <c r="C298" s="1863"/>
      <c r="D298" s="1863"/>
    </row>
    <row r="299" spans="1:4" x14ac:dyDescent="0.15">
      <c r="A299" s="1863"/>
      <c r="B299" s="1985"/>
      <c r="C299" s="1863"/>
      <c r="D299" s="1863"/>
    </row>
    <row r="300" spans="1:4" x14ac:dyDescent="0.15">
      <c r="A300" s="1863"/>
      <c r="B300" s="1985"/>
      <c r="C300" s="1863"/>
      <c r="D300" s="1863"/>
    </row>
    <row r="301" spans="1:4" x14ac:dyDescent="0.15">
      <c r="A301" s="1863"/>
      <c r="B301" s="1985"/>
      <c r="C301" s="1863"/>
      <c r="D301" s="1863"/>
    </row>
    <row r="302" spans="1:4" x14ac:dyDescent="0.15">
      <c r="A302" s="1863"/>
      <c r="B302" s="1985"/>
      <c r="C302" s="1863"/>
      <c r="D302" s="1863"/>
    </row>
    <row r="303" spans="1:4" x14ac:dyDescent="0.15">
      <c r="A303" s="1863"/>
      <c r="B303" s="1985"/>
      <c r="C303" s="1863"/>
      <c r="D303" s="1863"/>
    </row>
    <row r="304" spans="1:4" x14ac:dyDescent="0.15">
      <c r="A304" s="1863"/>
      <c r="B304" s="1985"/>
      <c r="C304" s="1863"/>
      <c r="D304" s="1863"/>
    </row>
    <row r="305" spans="1:4" x14ac:dyDescent="0.15">
      <c r="A305" s="1863"/>
      <c r="B305" s="1985"/>
      <c r="C305" s="1863"/>
      <c r="D305" s="1863"/>
    </row>
    <row r="306" spans="1:4" x14ac:dyDescent="0.15">
      <c r="A306" s="1863"/>
      <c r="B306" s="1985"/>
      <c r="C306" s="1863"/>
      <c r="D306" s="1863"/>
    </row>
    <row r="307" spans="1:4" x14ac:dyDescent="0.15">
      <c r="A307" s="1863"/>
      <c r="B307" s="1985"/>
      <c r="C307" s="1863"/>
      <c r="D307" s="1863"/>
    </row>
    <row r="308" spans="1:4" x14ac:dyDescent="0.15">
      <c r="A308" s="1863"/>
      <c r="B308" s="1985"/>
      <c r="C308" s="1863"/>
      <c r="D308" s="1863"/>
    </row>
    <row r="309" spans="1:4" x14ac:dyDescent="0.15">
      <c r="A309" s="1863"/>
      <c r="B309" s="1985"/>
      <c r="C309" s="1863"/>
      <c r="D309" s="1863"/>
    </row>
    <row r="310" spans="1:4" x14ac:dyDescent="0.15">
      <c r="A310" s="1863"/>
      <c r="B310" s="1985"/>
      <c r="C310" s="1863"/>
      <c r="D310" s="1863"/>
    </row>
    <row r="311" spans="1:4" x14ac:dyDescent="0.15">
      <c r="A311" s="1863"/>
      <c r="B311" s="1985"/>
      <c r="C311" s="1863"/>
      <c r="D311" s="1863"/>
    </row>
    <row r="312" spans="1:4" x14ac:dyDescent="0.15">
      <c r="A312" s="1863"/>
      <c r="B312" s="1985"/>
      <c r="C312" s="1863"/>
      <c r="D312" s="1863"/>
    </row>
    <row r="313" spans="1:4" x14ac:dyDescent="0.15">
      <c r="A313" s="1863"/>
      <c r="B313" s="1985"/>
      <c r="C313" s="1863"/>
      <c r="D313" s="1863"/>
    </row>
    <row r="314" spans="1:4" x14ac:dyDescent="0.15">
      <c r="A314" s="1863"/>
      <c r="B314" s="1985"/>
      <c r="C314" s="1863"/>
      <c r="D314" s="1863"/>
    </row>
    <row r="315" spans="1:4" x14ac:dyDescent="0.15">
      <c r="A315" s="1863"/>
      <c r="B315" s="1985"/>
      <c r="C315" s="1863"/>
      <c r="D315" s="1863"/>
    </row>
    <row r="316" spans="1:4" x14ac:dyDescent="0.15">
      <c r="A316" s="1863"/>
      <c r="B316" s="1985"/>
      <c r="C316" s="1863"/>
      <c r="D316" s="1863"/>
    </row>
    <row r="317" spans="1:4" x14ac:dyDescent="0.15">
      <c r="A317" s="1863"/>
      <c r="B317" s="1985"/>
      <c r="C317" s="1863"/>
      <c r="D317" s="1863"/>
    </row>
    <row r="318" spans="1:4" x14ac:dyDescent="0.15">
      <c r="A318" s="1863"/>
      <c r="B318" s="1985"/>
      <c r="C318" s="1863"/>
      <c r="D318" s="1863"/>
    </row>
    <row r="319" spans="1:4" x14ac:dyDescent="0.15">
      <c r="A319" s="1863"/>
      <c r="B319" s="1985"/>
      <c r="C319" s="1863"/>
      <c r="D319" s="1863"/>
    </row>
    <row r="320" spans="1:4" x14ac:dyDescent="0.15">
      <c r="A320" s="1863"/>
      <c r="B320" s="1985"/>
      <c r="C320" s="1863"/>
      <c r="D320" s="1863"/>
    </row>
    <row r="321" spans="1:4" x14ac:dyDescent="0.15">
      <c r="A321" s="1863"/>
      <c r="B321" s="1985"/>
      <c r="C321" s="1863"/>
      <c r="D321" s="1863"/>
    </row>
    <row r="322" spans="1:4" x14ac:dyDescent="0.15">
      <c r="A322" s="1863"/>
      <c r="B322" s="1985"/>
      <c r="C322" s="1863"/>
      <c r="D322" s="1863"/>
    </row>
    <row r="323" spans="1:4" x14ac:dyDescent="0.15">
      <c r="A323" s="1863"/>
      <c r="B323" s="1985"/>
      <c r="C323" s="1863"/>
      <c r="D323" s="1863"/>
    </row>
    <row r="324" spans="1:4" x14ac:dyDescent="0.15">
      <c r="A324" s="1863"/>
      <c r="B324" s="1985"/>
      <c r="C324" s="1863"/>
      <c r="D324" s="1863"/>
    </row>
    <row r="325" spans="1:4" x14ac:dyDescent="0.15">
      <c r="A325" s="1863"/>
      <c r="B325" s="1985"/>
      <c r="C325" s="1863"/>
      <c r="D325" s="1863"/>
    </row>
    <row r="326" spans="1:4" x14ac:dyDescent="0.15">
      <c r="A326" s="1863"/>
      <c r="B326" s="1985"/>
      <c r="C326" s="1863"/>
      <c r="D326" s="1863"/>
    </row>
    <row r="327" spans="1:4" x14ac:dyDescent="0.15">
      <c r="A327" s="1863"/>
      <c r="B327" s="1985"/>
      <c r="C327" s="1863"/>
      <c r="D327" s="1863"/>
    </row>
    <row r="328" spans="1:4" x14ac:dyDescent="0.15">
      <c r="A328" s="1863"/>
      <c r="B328" s="1985"/>
      <c r="C328" s="1863"/>
      <c r="D328" s="1863"/>
    </row>
    <row r="329" spans="1:4" x14ac:dyDescent="0.15">
      <c r="A329" s="1863"/>
      <c r="B329" s="1985"/>
      <c r="C329" s="1863"/>
      <c r="D329" s="1863"/>
    </row>
    <row r="330" spans="1:4" x14ac:dyDescent="0.15">
      <c r="A330" s="1863"/>
      <c r="B330" s="1985"/>
      <c r="C330" s="1863"/>
      <c r="D330" s="1863"/>
    </row>
    <row r="331" spans="1:4" x14ac:dyDescent="0.15">
      <c r="A331" s="1863"/>
      <c r="B331" s="1985"/>
      <c r="C331" s="1863"/>
      <c r="D331" s="1863"/>
    </row>
    <row r="332" spans="1:4" x14ac:dyDescent="0.15">
      <c r="A332" s="1863"/>
      <c r="B332" s="1985"/>
      <c r="C332" s="1863"/>
      <c r="D332" s="1863"/>
    </row>
    <row r="333" spans="1:4" x14ac:dyDescent="0.15">
      <c r="A333" s="1863"/>
      <c r="B333" s="1985"/>
      <c r="C333" s="1863"/>
      <c r="D333" s="1863"/>
    </row>
    <row r="334" spans="1:4" x14ac:dyDescent="0.15">
      <c r="A334" s="1863"/>
      <c r="B334" s="1985"/>
      <c r="C334" s="1863"/>
      <c r="D334" s="1863"/>
    </row>
    <row r="335" spans="1:4" x14ac:dyDescent="0.15">
      <c r="A335" s="1863"/>
      <c r="B335" s="1985"/>
      <c r="C335" s="1863"/>
      <c r="D335" s="1863"/>
    </row>
    <row r="336" spans="1:4" x14ac:dyDescent="0.15">
      <c r="A336" s="1863"/>
      <c r="B336" s="1985"/>
      <c r="C336" s="1863"/>
      <c r="D336" s="1863"/>
    </row>
    <row r="337" spans="1:4" x14ac:dyDescent="0.15">
      <c r="A337" s="1863"/>
      <c r="B337" s="1985"/>
      <c r="C337" s="1863"/>
      <c r="D337" s="1863"/>
    </row>
    <row r="338" spans="1:4" x14ac:dyDescent="0.15">
      <c r="A338" s="1863"/>
      <c r="B338" s="1985"/>
      <c r="C338" s="1863"/>
      <c r="D338" s="1863"/>
    </row>
    <row r="339" spans="1:4" x14ac:dyDescent="0.15">
      <c r="A339" s="1863"/>
      <c r="B339" s="1985"/>
      <c r="C339" s="1863"/>
      <c r="D339" s="1863"/>
    </row>
    <row r="340" spans="1:4" x14ac:dyDescent="0.15">
      <c r="A340" s="1863"/>
      <c r="B340" s="1985"/>
      <c r="C340" s="1863"/>
      <c r="D340" s="1863"/>
    </row>
    <row r="341" spans="1:4" x14ac:dyDescent="0.15">
      <c r="A341" s="1863"/>
      <c r="B341" s="1985"/>
      <c r="C341" s="1863"/>
      <c r="D341" s="1863"/>
    </row>
    <row r="342" spans="1:4" x14ac:dyDescent="0.15">
      <c r="A342" s="1863"/>
      <c r="B342" s="1985"/>
      <c r="C342" s="1863"/>
      <c r="D342" s="1863"/>
    </row>
    <row r="343" spans="1:4" x14ac:dyDescent="0.15">
      <c r="A343" s="1863"/>
      <c r="B343" s="1985"/>
      <c r="C343" s="1863"/>
      <c r="D343" s="1863"/>
    </row>
    <row r="344" spans="1:4" x14ac:dyDescent="0.15">
      <c r="A344" s="1863"/>
      <c r="B344" s="1985"/>
      <c r="C344" s="1863"/>
      <c r="D344" s="1863"/>
    </row>
    <row r="345" spans="1:4" x14ac:dyDescent="0.15">
      <c r="A345" s="1863"/>
      <c r="B345" s="1985"/>
      <c r="C345" s="1863"/>
      <c r="D345" s="1863"/>
    </row>
    <row r="346" spans="1:4" x14ac:dyDescent="0.15">
      <c r="A346" s="1863"/>
      <c r="B346" s="1985"/>
      <c r="C346" s="1863"/>
      <c r="D346" s="1863"/>
    </row>
    <row r="347" spans="1:4" x14ac:dyDescent="0.15">
      <c r="A347" s="1863"/>
      <c r="B347" s="1985"/>
      <c r="C347" s="1863"/>
      <c r="D347" s="1863"/>
    </row>
    <row r="348" spans="1:4" x14ac:dyDescent="0.15">
      <c r="A348" s="1863"/>
      <c r="B348" s="1985"/>
      <c r="C348" s="1863"/>
      <c r="D348" s="1863"/>
    </row>
    <row r="349" spans="1:4" x14ac:dyDescent="0.15">
      <c r="A349" s="1863"/>
      <c r="B349" s="1985"/>
      <c r="C349" s="1863"/>
      <c r="D349" s="1863"/>
    </row>
    <row r="350" spans="1:4" x14ac:dyDescent="0.15">
      <c r="A350" s="1863"/>
      <c r="B350" s="1985"/>
      <c r="C350" s="1863"/>
      <c r="D350" s="1863"/>
    </row>
    <row r="351" spans="1:4" x14ac:dyDescent="0.15">
      <c r="A351" s="1863"/>
      <c r="B351" s="1985"/>
      <c r="C351" s="1863"/>
      <c r="D351" s="1863"/>
    </row>
    <row r="352" spans="1:4" x14ac:dyDescent="0.15">
      <c r="A352" s="1863"/>
      <c r="B352" s="1985"/>
      <c r="C352" s="1863"/>
      <c r="D352" s="1863"/>
    </row>
    <row r="353" spans="1:4" x14ac:dyDescent="0.15">
      <c r="A353" s="1863"/>
      <c r="B353" s="1985"/>
      <c r="C353" s="1863"/>
      <c r="D353" s="1863"/>
    </row>
    <row r="354" spans="1:4" x14ac:dyDescent="0.15">
      <c r="A354" s="1863"/>
      <c r="B354" s="1985"/>
      <c r="C354" s="1863"/>
      <c r="D354" s="1863"/>
    </row>
    <row r="355" spans="1:4" x14ac:dyDescent="0.15">
      <c r="A355" s="1863"/>
      <c r="B355" s="1985"/>
      <c r="C355" s="1863"/>
      <c r="D355" s="1863"/>
    </row>
    <row r="356" spans="1:4" x14ac:dyDescent="0.15">
      <c r="A356" s="1863"/>
      <c r="B356" s="1985"/>
      <c r="C356" s="1863"/>
      <c r="D356" s="1863"/>
    </row>
    <row r="357" spans="1:4" x14ac:dyDescent="0.15">
      <c r="A357" s="1863"/>
      <c r="B357" s="1985"/>
      <c r="C357" s="1863"/>
      <c r="D357" s="1863"/>
    </row>
    <row r="358" spans="1:4" x14ac:dyDescent="0.15">
      <c r="A358" s="1863"/>
      <c r="B358" s="1985"/>
      <c r="C358" s="1863"/>
      <c r="D358" s="1863"/>
    </row>
    <row r="359" spans="1:4" x14ac:dyDescent="0.15">
      <c r="A359" s="1863"/>
      <c r="B359" s="1985"/>
      <c r="C359" s="1863"/>
      <c r="D359" s="1863"/>
    </row>
    <row r="360" spans="1:4" x14ac:dyDescent="0.15">
      <c r="A360" s="1863"/>
      <c r="B360" s="1985"/>
      <c r="C360" s="1863"/>
      <c r="D360" s="1863"/>
    </row>
    <row r="361" spans="1:4" x14ac:dyDescent="0.15">
      <c r="A361" s="1863"/>
      <c r="B361" s="1985"/>
      <c r="C361" s="1863"/>
      <c r="D361" s="1863"/>
    </row>
    <row r="362" spans="1:4" x14ac:dyDescent="0.15">
      <c r="A362" s="1863"/>
      <c r="B362" s="1985"/>
      <c r="C362" s="1863"/>
      <c r="D362" s="1863"/>
    </row>
    <row r="363" spans="1:4" x14ac:dyDescent="0.15">
      <c r="A363" s="1863"/>
      <c r="B363" s="1985"/>
      <c r="C363" s="1863"/>
      <c r="D363" s="1863"/>
    </row>
    <row r="364" spans="1:4" x14ac:dyDescent="0.15">
      <c r="A364" s="1863"/>
      <c r="B364" s="1985"/>
      <c r="C364" s="1863"/>
      <c r="D364" s="1863"/>
    </row>
    <row r="365" spans="1:4" x14ac:dyDescent="0.15">
      <c r="A365" s="1863"/>
      <c r="B365" s="1985"/>
      <c r="C365" s="1863"/>
      <c r="D365" s="1863"/>
    </row>
    <row r="366" spans="1:4" x14ac:dyDescent="0.15">
      <c r="A366" s="1863"/>
      <c r="B366" s="1985"/>
      <c r="C366" s="1863"/>
      <c r="D366" s="1863"/>
    </row>
    <row r="367" spans="1:4" x14ac:dyDescent="0.15">
      <c r="A367" s="1863"/>
      <c r="B367" s="1985"/>
      <c r="C367" s="1863"/>
      <c r="D367" s="1863"/>
    </row>
    <row r="368" spans="1:4" x14ac:dyDescent="0.15">
      <c r="A368" s="1863"/>
      <c r="B368" s="1985"/>
      <c r="C368" s="1863"/>
      <c r="D368" s="1863"/>
    </row>
    <row r="369" spans="1:4" x14ac:dyDescent="0.15">
      <c r="A369" s="1863"/>
      <c r="B369" s="1985"/>
      <c r="C369" s="1863"/>
      <c r="D369" s="1863"/>
    </row>
    <row r="370" spans="1:4" x14ac:dyDescent="0.15">
      <c r="A370" s="1863"/>
      <c r="B370" s="1985"/>
      <c r="C370" s="1863"/>
      <c r="D370" s="1863"/>
    </row>
    <row r="371" spans="1:4" x14ac:dyDescent="0.15">
      <c r="A371" s="1863"/>
      <c r="B371" s="1985"/>
      <c r="C371" s="1863"/>
      <c r="D371" s="1863"/>
    </row>
    <row r="372" spans="1:4" x14ac:dyDescent="0.15">
      <c r="A372" s="1863"/>
      <c r="B372" s="1985"/>
      <c r="C372" s="1863"/>
      <c r="D372" s="1863"/>
    </row>
    <row r="373" spans="1:4" x14ac:dyDescent="0.15">
      <c r="A373" s="1863"/>
      <c r="B373" s="1985"/>
      <c r="C373" s="1863"/>
      <c r="D373" s="1863"/>
    </row>
    <row r="374" spans="1:4" x14ac:dyDescent="0.15">
      <c r="A374" s="1863"/>
      <c r="B374" s="1985"/>
      <c r="C374" s="1863"/>
      <c r="D374" s="1863"/>
    </row>
    <row r="375" spans="1:4" x14ac:dyDescent="0.15">
      <c r="A375" s="1863"/>
      <c r="B375" s="1985"/>
      <c r="C375" s="1863"/>
      <c r="D375" s="1863"/>
    </row>
    <row r="376" spans="1:4" x14ac:dyDescent="0.15">
      <c r="A376" s="1863"/>
      <c r="B376" s="1985"/>
      <c r="C376" s="1863"/>
      <c r="D376" s="1863"/>
    </row>
    <row r="377" spans="1:4" x14ac:dyDescent="0.15">
      <c r="A377" s="1863"/>
      <c r="B377" s="1985"/>
      <c r="C377" s="1863"/>
      <c r="D377" s="1863"/>
    </row>
    <row r="378" spans="1:4" x14ac:dyDescent="0.15">
      <c r="A378" s="1863"/>
      <c r="B378" s="1985"/>
      <c r="C378" s="1863"/>
      <c r="D378" s="1863"/>
    </row>
    <row r="379" spans="1:4" x14ac:dyDescent="0.15">
      <c r="A379" s="1863"/>
      <c r="B379" s="1985"/>
      <c r="C379" s="1863"/>
      <c r="D379" s="1863"/>
    </row>
    <row r="380" spans="1:4" x14ac:dyDescent="0.15">
      <c r="A380" s="1863"/>
      <c r="B380" s="1985"/>
      <c r="C380" s="1863"/>
      <c r="D380" s="1863"/>
    </row>
    <row r="381" spans="1:4" x14ac:dyDescent="0.15">
      <c r="A381" s="1863"/>
      <c r="B381" s="1985"/>
      <c r="C381" s="1863"/>
      <c r="D381" s="1863"/>
    </row>
    <row r="382" spans="1:4" x14ac:dyDescent="0.15">
      <c r="A382" s="1863"/>
      <c r="B382" s="1985"/>
      <c r="C382" s="1863"/>
      <c r="D382" s="1863"/>
    </row>
    <row r="383" spans="1:4" x14ac:dyDescent="0.15">
      <c r="A383" s="1863"/>
      <c r="B383" s="1985"/>
      <c r="C383" s="1863"/>
      <c r="D383" s="1863"/>
    </row>
    <row r="384" spans="1:4" x14ac:dyDescent="0.15">
      <c r="A384" s="1863"/>
      <c r="B384" s="1985"/>
      <c r="C384" s="1863"/>
      <c r="D384" s="1863"/>
    </row>
    <row r="385" spans="1:4" x14ac:dyDescent="0.15">
      <c r="A385" s="1863"/>
      <c r="B385" s="1985"/>
      <c r="C385" s="1863"/>
      <c r="D385" s="1863"/>
    </row>
    <row r="386" spans="1:4" x14ac:dyDescent="0.15">
      <c r="A386" s="1863"/>
      <c r="B386" s="1985"/>
      <c r="C386" s="1863"/>
      <c r="D386" s="1863"/>
    </row>
    <row r="387" spans="1:4" x14ac:dyDescent="0.15">
      <c r="A387" s="1863"/>
      <c r="B387" s="1985"/>
      <c r="C387" s="1863"/>
      <c r="D387" s="1863"/>
    </row>
    <row r="388" spans="1:4" x14ac:dyDescent="0.15">
      <c r="A388" s="1863"/>
      <c r="B388" s="1985"/>
      <c r="C388" s="1863"/>
      <c r="D388" s="1863"/>
    </row>
    <row r="389" spans="1:4" x14ac:dyDescent="0.15">
      <c r="A389" s="1863"/>
      <c r="B389" s="1985"/>
      <c r="C389" s="1863"/>
      <c r="D389" s="1863"/>
    </row>
    <row r="390" spans="1:4" x14ac:dyDescent="0.15">
      <c r="A390" s="1863"/>
      <c r="B390" s="1985"/>
      <c r="C390" s="1863"/>
      <c r="D390" s="1863"/>
    </row>
    <row r="391" spans="1:4" x14ac:dyDescent="0.15">
      <c r="A391" s="1863"/>
      <c r="B391" s="1985"/>
      <c r="C391" s="1863"/>
      <c r="D391" s="1863"/>
    </row>
    <row r="392" spans="1:4" x14ac:dyDescent="0.15">
      <c r="A392" s="1863"/>
      <c r="B392" s="1985"/>
      <c r="C392" s="1863"/>
      <c r="D392" s="1863"/>
    </row>
    <row r="393" spans="1:4" x14ac:dyDescent="0.15">
      <c r="A393" s="1863"/>
      <c r="B393" s="1985"/>
      <c r="C393" s="1863"/>
      <c r="D393" s="1863"/>
    </row>
    <row r="394" spans="1:4" x14ac:dyDescent="0.15">
      <c r="A394" s="1863"/>
      <c r="B394" s="1985"/>
      <c r="C394" s="1863"/>
      <c r="D394" s="1863"/>
    </row>
    <row r="395" spans="1:4" x14ac:dyDescent="0.15">
      <c r="A395" s="1863"/>
      <c r="B395" s="1985"/>
      <c r="C395" s="1863"/>
      <c r="D395" s="1863"/>
    </row>
    <row r="396" spans="1:4" x14ac:dyDescent="0.15">
      <c r="A396" s="1863"/>
      <c r="B396" s="1985"/>
      <c r="C396" s="1863"/>
      <c r="D396" s="1863"/>
    </row>
    <row r="397" spans="1:4" x14ac:dyDescent="0.15">
      <c r="A397" s="1863"/>
      <c r="B397" s="1985"/>
      <c r="C397" s="1863"/>
      <c r="D397" s="1863"/>
    </row>
    <row r="398" spans="1:4" x14ac:dyDescent="0.15">
      <c r="A398" s="1863"/>
      <c r="B398" s="1985"/>
      <c r="C398" s="1863"/>
      <c r="D398" s="1863"/>
    </row>
    <row r="399" spans="1:4" x14ac:dyDescent="0.15">
      <c r="A399" s="1863"/>
      <c r="B399" s="1985"/>
      <c r="C399" s="1863"/>
      <c r="D399" s="1863"/>
    </row>
    <row r="400" spans="1:4" x14ac:dyDescent="0.15">
      <c r="A400" s="1863"/>
      <c r="B400" s="1985"/>
      <c r="C400" s="1863"/>
      <c r="D400" s="1863"/>
    </row>
    <row r="401" spans="1:4" x14ac:dyDescent="0.15">
      <c r="A401" s="1863"/>
      <c r="B401" s="1985"/>
      <c r="C401" s="1863"/>
      <c r="D401" s="1863"/>
    </row>
    <row r="402" spans="1:4" x14ac:dyDescent="0.15">
      <c r="A402" s="1863"/>
      <c r="B402" s="1985"/>
      <c r="C402" s="1863"/>
      <c r="D402" s="1863"/>
    </row>
    <row r="403" spans="1:4" x14ac:dyDescent="0.15">
      <c r="A403" s="1863"/>
      <c r="B403" s="1985"/>
      <c r="C403" s="1863"/>
      <c r="D403" s="1863"/>
    </row>
    <row r="404" spans="1:4" x14ac:dyDescent="0.15">
      <c r="A404" s="1863"/>
      <c r="B404" s="1985"/>
      <c r="C404" s="1863"/>
      <c r="D404" s="1863"/>
    </row>
    <row r="405" spans="1:4" x14ac:dyDescent="0.15">
      <c r="A405" s="1863"/>
      <c r="B405" s="1985"/>
      <c r="C405" s="1863"/>
      <c r="D405" s="1863"/>
    </row>
    <row r="406" spans="1:4" x14ac:dyDescent="0.15">
      <c r="A406" s="1863"/>
      <c r="B406" s="1985"/>
      <c r="C406" s="1863"/>
      <c r="D406" s="1863"/>
    </row>
    <row r="407" spans="1:4" x14ac:dyDescent="0.15">
      <c r="A407" s="1863"/>
      <c r="B407" s="1985"/>
      <c r="C407" s="1863"/>
      <c r="D407" s="1863"/>
    </row>
    <row r="408" spans="1:4" x14ac:dyDescent="0.15">
      <c r="A408" s="1863"/>
      <c r="B408" s="1985"/>
      <c r="C408" s="1863"/>
      <c r="D408" s="1863"/>
    </row>
    <row r="409" spans="1:4" x14ac:dyDescent="0.15">
      <c r="A409" s="1863"/>
      <c r="B409" s="1985"/>
      <c r="C409" s="1863"/>
      <c r="D409" s="1863"/>
    </row>
    <row r="410" spans="1:4" x14ac:dyDescent="0.15">
      <c r="A410" s="1863"/>
      <c r="B410" s="1985"/>
      <c r="C410" s="1863"/>
      <c r="D410" s="1863"/>
    </row>
    <row r="411" spans="1:4" x14ac:dyDescent="0.15">
      <c r="A411" s="1863"/>
      <c r="B411" s="1985"/>
      <c r="C411" s="1863"/>
      <c r="D411" s="1863"/>
    </row>
    <row r="412" spans="1:4" x14ac:dyDescent="0.15">
      <c r="A412" s="1863"/>
      <c r="B412" s="1985"/>
      <c r="C412" s="1863"/>
      <c r="D412" s="1863"/>
    </row>
    <row r="413" spans="1:4" x14ac:dyDescent="0.15">
      <c r="A413" s="1863"/>
      <c r="B413" s="1985"/>
      <c r="C413" s="1863"/>
      <c r="D413" s="1863"/>
    </row>
    <row r="414" spans="1:4" x14ac:dyDescent="0.15">
      <c r="A414" s="1863"/>
      <c r="B414" s="1985"/>
      <c r="C414" s="1863"/>
      <c r="D414" s="1863"/>
    </row>
    <row r="415" spans="1:4" x14ac:dyDescent="0.15">
      <c r="A415" s="1863"/>
      <c r="B415" s="1985"/>
      <c r="C415" s="1863"/>
      <c r="D415" s="1863"/>
    </row>
    <row r="416" spans="1:4" x14ac:dyDescent="0.15">
      <c r="A416" s="1863"/>
      <c r="B416" s="1985"/>
      <c r="C416" s="1863"/>
      <c r="D416" s="1863"/>
    </row>
    <row r="417" spans="1:4" x14ac:dyDescent="0.15">
      <c r="A417" s="1863"/>
      <c r="B417" s="1985"/>
      <c r="C417" s="1863"/>
      <c r="D417" s="1863"/>
    </row>
    <row r="418" spans="1:4" x14ac:dyDescent="0.15">
      <c r="A418" s="1863"/>
      <c r="B418" s="1985"/>
      <c r="C418" s="1863"/>
      <c r="D418" s="1863"/>
    </row>
    <row r="419" spans="1:4" x14ac:dyDescent="0.15">
      <c r="A419" s="1863"/>
      <c r="B419" s="1985"/>
      <c r="C419" s="1863"/>
      <c r="D419" s="1863"/>
    </row>
    <row r="420" spans="1:4" x14ac:dyDescent="0.15">
      <c r="A420" s="1863"/>
      <c r="B420" s="1985"/>
      <c r="C420" s="1863"/>
      <c r="D420" s="1863"/>
    </row>
    <row r="421" spans="1:4" x14ac:dyDescent="0.15">
      <c r="A421" s="1863"/>
      <c r="B421" s="1985"/>
      <c r="C421" s="1863"/>
      <c r="D421" s="1863"/>
    </row>
    <row r="422" spans="1:4" x14ac:dyDescent="0.15">
      <c r="A422" s="1863"/>
      <c r="B422" s="1985"/>
      <c r="C422" s="1863"/>
      <c r="D422" s="1863"/>
    </row>
    <row r="423" spans="1:4" x14ac:dyDescent="0.15">
      <c r="A423" s="1863"/>
      <c r="B423" s="1985"/>
      <c r="C423" s="1863"/>
      <c r="D423" s="1863"/>
    </row>
    <row r="424" spans="1:4" x14ac:dyDescent="0.15">
      <c r="A424" s="1863"/>
      <c r="B424" s="1985"/>
      <c r="C424" s="1863"/>
      <c r="D424" s="1863"/>
    </row>
    <row r="425" spans="1:4" x14ac:dyDescent="0.15">
      <c r="A425" s="1863"/>
      <c r="B425" s="1985"/>
      <c r="C425" s="1863"/>
      <c r="D425" s="1863"/>
    </row>
    <row r="426" spans="1:4" x14ac:dyDescent="0.15">
      <c r="A426" s="1863"/>
      <c r="B426" s="1985"/>
      <c r="C426" s="1863"/>
      <c r="D426" s="1863"/>
    </row>
    <row r="427" spans="1:4" x14ac:dyDescent="0.15">
      <c r="A427" s="1863"/>
      <c r="B427" s="1985"/>
      <c r="C427" s="1863"/>
      <c r="D427" s="1863"/>
    </row>
    <row r="428" spans="1:4" x14ac:dyDescent="0.15">
      <c r="A428" s="1863"/>
      <c r="B428" s="1985"/>
      <c r="C428" s="1863"/>
      <c r="D428" s="1863"/>
    </row>
    <row r="429" spans="1:4" x14ac:dyDescent="0.15">
      <c r="A429" s="1863"/>
      <c r="B429" s="1985"/>
      <c r="C429" s="1863"/>
      <c r="D429" s="1863"/>
    </row>
    <row r="430" spans="1:4" x14ac:dyDescent="0.15">
      <c r="A430" s="1863"/>
      <c r="B430" s="1985"/>
      <c r="C430" s="1863"/>
      <c r="D430" s="1863"/>
    </row>
    <row r="431" spans="1:4" x14ac:dyDescent="0.15">
      <c r="A431" s="1863"/>
      <c r="B431" s="1985"/>
      <c r="C431" s="1863"/>
      <c r="D431" s="1863"/>
    </row>
    <row r="432" spans="1:4" x14ac:dyDescent="0.15">
      <c r="A432" s="1863"/>
      <c r="B432" s="1985"/>
      <c r="C432" s="1863"/>
      <c r="D432" s="1863"/>
    </row>
    <row r="433" spans="1:4" x14ac:dyDescent="0.15">
      <c r="A433" s="1863"/>
      <c r="B433" s="1985"/>
      <c r="C433" s="1863"/>
      <c r="D433" s="1863"/>
    </row>
    <row r="434" spans="1:4" x14ac:dyDescent="0.15">
      <c r="A434" s="1863"/>
      <c r="B434" s="1985"/>
      <c r="C434" s="1863"/>
      <c r="D434" s="1863"/>
    </row>
    <row r="435" spans="1:4" x14ac:dyDescent="0.15">
      <c r="A435" s="1863"/>
      <c r="B435" s="1985"/>
      <c r="C435" s="1863"/>
      <c r="D435" s="1863"/>
    </row>
    <row r="436" spans="1:4" x14ac:dyDescent="0.15">
      <c r="A436" s="1863"/>
      <c r="B436" s="1985"/>
      <c r="C436" s="1863"/>
      <c r="D436" s="1863"/>
    </row>
    <row r="437" spans="1:4" x14ac:dyDescent="0.15">
      <c r="A437" s="1863"/>
      <c r="B437" s="1985"/>
      <c r="C437" s="1863"/>
      <c r="D437" s="1863"/>
    </row>
    <row r="438" spans="1:4" x14ac:dyDescent="0.15">
      <c r="A438" s="1863"/>
      <c r="B438" s="1985"/>
      <c r="C438" s="1863"/>
      <c r="D438" s="1863"/>
    </row>
    <row r="439" spans="1:4" x14ac:dyDescent="0.15">
      <c r="A439" s="1863"/>
      <c r="B439" s="1985"/>
      <c r="C439" s="1863"/>
      <c r="D439" s="1863"/>
    </row>
    <row r="440" spans="1:4" x14ac:dyDescent="0.15">
      <c r="A440" s="1863"/>
      <c r="B440" s="1985"/>
      <c r="C440" s="1863"/>
      <c r="D440" s="1863"/>
    </row>
    <row r="441" spans="1:4" x14ac:dyDescent="0.15">
      <c r="A441" s="1863"/>
      <c r="B441" s="1985"/>
      <c r="C441" s="1863"/>
      <c r="D441" s="1863"/>
    </row>
    <row r="442" spans="1:4" x14ac:dyDescent="0.15">
      <c r="A442" s="1863"/>
      <c r="B442" s="1985"/>
      <c r="C442" s="1863"/>
      <c r="D442" s="1863"/>
    </row>
    <row r="443" spans="1:4" x14ac:dyDescent="0.15">
      <c r="A443" s="1863"/>
      <c r="B443" s="1985"/>
      <c r="C443" s="1863"/>
      <c r="D443" s="1863"/>
    </row>
    <row r="444" spans="1:4" x14ac:dyDescent="0.15">
      <c r="A444" s="1863"/>
      <c r="B444" s="1985"/>
      <c r="C444" s="1863"/>
      <c r="D444" s="1863"/>
    </row>
    <row r="445" spans="1:4" x14ac:dyDescent="0.15">
      <c r="A445" s="1863"/>
      <c r="B445" s="1985"/>
      <c r="C445" s="1863"/>
      <c r="D445" s="1863"/>
    </row>
    <row r="446" spans="1:4" x14ac:dyDescent="0.15">
      <c r="A446" s="1863"/>
      <c r="B446" s="1985"/>
      <c r="C446" s="1863"/>
      <c r="D446" s="1863"/>
    </row>
    <row r="447" spans="1:4" x14ac:dyDescent="0.15">
      <c r="A447" s="1863"/>
      <c r="B447" s="1985"/>
      <c r="C447" s="1863"/>
      <c r="D447" s="1863"/>
    </row>
    <row r="448" spans="1:4" x14ac:dyDescent="0.15">
      <c r="A448" s="1863"/>
      <c r="B448" s="1985"/>
      <c r="C448" s="1863"/>
      <c r="D448" s="1863"/>
    </row>
    <row r="449" spans="1:4" x14ac:dyDescent="0.15">
      <c r="A449" s="1863"/>
      <c r="B449" s="1985"/>
      <c r="C449" s="1863"/>
      <c r="D449" s="1863"/>
    </row>
    <row r="450" spans="1:4" x14ac:dyDescent="0.15">
      <c r="A450" s="1863"/>
      <c r="B450" s="1985"/>
      <c r="C450" s="1863"/>
      <c r="D450" s="1863"/>
    </row>
    <row r="451" spans="1:4" x14ac:dyDescent="0.15">
      <c r="A451" s="1863"/>
      <c r="B451" s="1985"/>
      <c r="C451" s="1863"/>
      <c r="D451" s="1863"/>
    </row>
    <row r="452" spans="1:4" x14ac:dyDescent="0.15">
      <c r="A452" s="1863"/>
      <c r="B452" s="1985"/>
      <c r="C452" s="1863"/>
      <c r="D452" s="1863"/>
    </row>
    <row r="453" spans="1:4" x14ac:dyDescent="0.15">
      <c r="A453" s="1863"/>
      <c r="B453" s="1985"/>
      <c r="C453" s="1863"/>
      <c r="D453" s="1863"/>
    </row>
    <row r="454" spans="1:4" x14ac:dyDescent="0.15">
      <c r="A454" s="1863"/>
      <c r="B454" s="1985"/>
      <c r="C454" s="1863"/>
      <c r="D454" s="1863"/>
    </row>
    <row r="455" spans="1:4" x14ac:dyDescent="0.15">
      <c r="A455" s="1863"/>
      <c r="B455" s="1985"/>
      <c r="C455" s="1863"/>
      <c r="D455" s="1863"/>
    </row>
    <row r="456" spans="1:4" x14ac:dyDescent="0.15">
      <c r="A456" s="1863"/>
      <c r="B456" s="1985"/>
      <c r="C456" s="1863"/>
      <c r="D456" s="1863"/>
    </row>
    <row r="457" spans="1:4" x14ac:dyDescent="0.15">
      <c r="A457" s="1863"/>
      <c r="B457" s="1985"/>
      <c r="C457" s="1863"/>
      <c r="D457" s="1863"/>
    </row>
    <row r="458" spans="1:4" x14ac:dyDescent="0.15">
      <c r="A458" s="1863"/>
      <c r="B458" s="1985"/>
      <c r="C458" s="1863"/>
      <c r="D458" s="1863"/>
    </row>
    <row r="459" spans="1:4" x14ac:dyDescent="0.15">
      <c r="A459" s="1863"/>
      <c r="B459" s="1985"/>
      <c r="C459" s="1863"/>
      <c r="D459" s="1863"/>
    </row>
    <row r="460" spans="1:4" x14ac:dyDescent="0.15">
      <c r="A460" s="1863"/>
      <c r="B460" s="1985"/>
      <c r="C460" s="1863"/>
      <c r="D460" s="1863"/>
    </row>
    <row r="461" spans="1:4" x14ac:dyDescent="0.15">
      <c r="A461" s="1863"/>
      <c r="B461" s="1985"/>
      <c r="C461" s="1863"/>
      <c r="D461" s="1863"/>
    </row>
    <row r="462" spans="1:4" x14ac:dyDescent="0.15">
      <c r="A462" s="1863"/>
      <c r="B462" s="1985"/>
      <c r="C462" s="1863"/>
      <c r="D462" s="1863"/>
    </row>
    <row r="463" spans="1:4" x14ac:dyDescent="0.15">
      <c r="A463" s="1863"/>
      <c r="B463" s="1985"/>
      <c r="C463" s="1863"/>
      <c r="D463" s="1863"/>
    </row>
    <row r="464" spans="1:4" x14ac:dyDescent="0.15">
      <c r="A464" s="1863"/>
      <c r="B464" s="1985"/>
      <c r="C464" s="1863"/>
      <c r="D464" s="1863"/>
    </row>
    <row r="465" spans="1:4" x14ac:dyDescent="0.15">
      <c r="A465" s="1863"/>
      <c r="B465" s="1985"/>
      <c r="C465" s="1863"/>
      <c r="D465" s="1863"/>
    </row>
    <row r="466" spans="1:4" x14ac:dyDescent="0.15">
      <c r="A466" s="1863"/>
      <c r="B466" s="1985"/>
      <c r="C466" s="1863"/>
      <c r="D466" s="1863"/>
    </row>
    <row r="467" spans="1:4" x14ac:dyDescent="0.15">
      <c r="A467" s="1863"/>
      <c r="B467" s="1985"/>
      <c r="C467" s="1863"/>
      <c r="D467" s="1863"/>
    </row>
    <row r="468" spans="1:4" x14ac:dyDescent="0.15">
      <c r="A468" s="1863"/>
      <c r="B468" s="1985"/>
      <c r="C468" s="1863"/>
      <c r="D468" s="1863"/>
    </row>
    <row r="469" spans="1:4" x14ac:dyDescent="0.15">
      <c r="A469" s="1863"/>
      <c r="B469" s="1985"/>
      <c r="C469" s="1863"/>
      <c r="D469" s="1863"/>
    </row>
    <row r="470" spans="1:4" x14ac:dyDescent="0.15">
      <c r="A470" s="1863"/>
      <c r="B470" s="1985"/>
      <c r="C470" s="1863"/>
      <c r="D470" s="1863"/>
    </row>
    <row r="471" spans="1:4" x14ac:dyDescent="0.15">
      <c r="A471" s="1863"/>
      <c r="B471" s="1985"/>
      <c r="C471" s="1863"/>
      <c r="D471" s="1863"/>
    </row>
    <row r="472" spans="1:4" x14ac:dyDescent="0.15">
      <c r="A472" s="1863"/>
      <c r="B472" s="1985"/>
      <c r="C472" s="1863"/>
      <c r="D472" s="1863"/>
    </row>
    <row r="473" spans="1:4" x14ac:dyDescent="0.15">
      <c r="A473" s="1863"/>
      <c r="B473" s="1985"/>
      <c r="C473" s="1863"/>
      <c r="D473" s="1863"/>
    </row>
    <row r="474" spans="1:4" x14ac:dyDescent="0.15">
      <c r="A474" s="1863"/>
      <c r="B474" s="1985"/>
      <c r="C474" s="1863"/>
      <c r="D474" s="1863"/>
    </row>
    <row r="475" spans="1:4" x14ac:dyDescent="0.15">
      <c r="A475" s="1863"/>
      <c r="B475" s="1985"/>
      <c r="C475" s="1863"/>
      <c r="D475" s="1863"/>
    </row>
    <row r="476" spans="1:4" x14ac:dyDescent="0.15">
      <c r="A476" s="1863"/>
      <c r="B476" s="1985"/>
      <c r="C476" s="1863"/>
      <c r="D476" s="1863"/>
    </row>
    <row r="477" spans="1:4" x14ac:dyDescent="0.15">
      <c r="A477" s="1863"/>
      <c r="B477" s="1985"/>
      <c r="C477" s="1863"/>
      <c r="D477" s="1863"/>
    </row>
    <row r="478" spans="1:4" x14ac:dyDescent="0.15">
      <c r="A478" s="1863"/>
      <c r="B478" s="1985"/>
      <c r="C478" s="1863"/>
      <c r="D478" s="1863"/>
    </row>
    <row r="479" spans="1:4" x14ac:dyDescent="0.15">
      <c r="A479" s="1863"/>
      <c r="B479" s="1985"/>
      <c r="C479" s="1863"/>
      <c r="D479" s="1863"/>
    </row>
    <row r="480" spans="1:4" x14ac:dyDescent="0.15">
      <c r="A480" s="1863"/>
      <c r="B480" s="1985"/>
      <c r="C480" s="1863"/>
      <c r="D480" s="1863"/>
    </row>
    <row r="481" spans="1:4" x14ac:dyDescent="0.15">
      <c r="A481" s="1863"/>
      <c r="B481" s="1985"/>
      <c r="C481" s="1863"/>
      <c r="D481" s="1863"/>
    </row>
    <row r="482" spans="1:4" x14ac:dyDescent="0.15">
      <c r="A482" s="1863"/>
      <c r="B482" s="1985"/>
      <c r="C482" s="1863"/>
      <c r="D482" s="1863"/>
    </row>
    <row r="483" spans="1:4" x14ac:dyDescent="0.15">
      <c r="A483" s="1863"/>
      <c r="B483" s="1985"/>
      <c r="C483" s="1863"/>
      <c r="D483" s="1863"/>
    </row>
    <row r="484" spans="1:4" x14ac:dyDescent="0.15">
      <c r="A484" s="1863"/>
      <c r="B484" s="1985"/>
      <c r="C484" s="1863"/>
      <c r="D484" s="1863"/>
    </row>
    <row r="485" spans="1:4" x14ac:dyDescent="0.15">
      <c r="A485" s="1863"/>
      <c r="B485" s="1985"/>
      <c r="C485" s="1863"/>
      <c r="D485" s="1863"/>
    </row>
    <row r="486" spans="1:4" x14ac:dyDescent="0.15">
      <c r="A486" s="1863"/>
      <c r="B486" s="1985"/>
      <c r="C486" s="1863"/>
      <c r="D486" s="1863"/>
    </row>
    <row r="487" spans="1:4" x14ac:dyDescent="0.15">
      <c r="A487" s="1863"/>
      <c r="B487" s="1985"/>
      <c r="C487" s="1863"/>
      <c r="D487" s="1863"/>
    </row>
    <row r="488" spans="1:4" x14ac:dyDescent="0.15">
      <c r="A488" s="1863"/>
      <c r="B488" s="1985"/>
      <c r="C488" s="1863"/>
      <c r="D488" s="1863"/>
    </row>
    <row r="489" spans="1:4" x14ac:dyDescent="0.15">
      <c r="A489" s="1863"/>
      <c r="B489" s="1985"/>
      <c r="C489" s="1863"/>
      <c r="D489" s="1863"/>
    </row>
    <row r="490" spans="1:4" x14ac:dyDescent="0.15">
      <c r="A490" s="1863"/>
      <c r="B490" s="1985"/>
      <c r="C490" s="1863"/>
      <c r="D490" s="1863"/>
    </row>
    <row r="491" spans="1:4" x14ac:dyDescent="0.15">
      <c r="A491" s="1863"/>
      <c r="B491" s="1985"/>
      <c r="C491" s="1863"/>
      <c r="D491" s="1863"/>
    </row>
    <row r="492" spans="1:4" x14ac:dyDescent="0.15">
      <c r="A492" s="1863"/>
      <c r="B492" s="1985"/>
      <c r="C492" s="1863"/>
      <c r="D492" s="1863"/>
    </row>
    <row r="493" spans="1:4" x14ac:dyDescent="0.15">
      <c r="A493" s="1863"/>
      <c r="B493" s="1985"/>
      <c r="C493" s="1863"/>
      <c r="D493" s="1863"/>
    </row>
    <row r="494" spans="1:4" x14ac:dyDescent="0.15">
      <c r="A494" s="1863"/>
      <c r="B494" s="1985"/>
      <c r="C494" s="1863"/>
      <c r="D494" s="1863"/>
    </row>
    <row r="495" spans="1:4" x14ac:dyDescent="0.15">
      <c r="A495" s="1863"/>
      <c r="B495" s="1985"/>
      <c r="C495" s="1863"/>
      <c r="D495" s="1863"/>
    </row>
    <row r="496" spans="1:4" x14ac:dyDescent="0.15">
      <c r="A496" s="1863"/>
      <c r="B496" s="1985"/>
      <c r="C496" s="1863"/>
      <c r="D496" s="1863"/>
    </row>
    <row r="497" spans="1:4" x14ac:dyDescent="0.15">
      <c r="A497" s="1863"/>
      <c r="B497" s="1985"/>
      <c r="C497" s="1863"/>
      <c r="D497" s="1863"/>
    </row>
    <row r="498" spans="1:4" x14ac:dyDescent="0.15">
      <c r="A498" s="1863"/>
      <c r="B498" s="1985"/>
      <c r="C498" s="1863"/>
      <c r="D498" s="1863"/>
    </row>
    <row r="499" spans="1:4" x14ac:dyDescent="0.15">
      <c r="A499" s="1863"/>
      <c r="B499" s="1985"/>
      <c r="C499" s="1863"/>
      <c r="D499" s="1863"/>
    </row>
    <row r="500" spans="1:4" x14ac:dyDescent="0.15">
      <c r="A500" s="1863"/>
      <c r="B500" s="1985"/>
      <c r="C500" s="1863"/>
      <c r="D500" s="1863"/>
    </row>
    <row r="501" spans="1:4" x14ac:dyDescent="0.15">
      <c r="A501" s="1863"/>
      <c r="B501" s="1985"/>
      <c r="C501" s="1863"/>
      <c r="D501" s="1863"/>
    </row>
    <row r="502" spans="1:4" x14ac:dyDescent="0.15">
      <c r="A502" s="1863"/>
      <c r="B502" s="1985"/>
      <c r="C502" s="1863"/>
      <c r="D502" s="1863"/>
    </row>
    <row r="503" spans="1:4" x14ac:dyDescent="0.15">
      <c r="A503" s="1863"/>
      <c r="B503" s="1985"/>
      <c r="C503" s="1863"/>
      <c r="D503" s="1863"/>
    </row>
    <row r="504" spans="1:4" x14ac:dyDescent="0.15">
      <c r="A504" s="1863"/>
      <c r="B504" s="1985"/>
      <c r="C504" s="1863"/>
      <c r="D504" s="1863"/>
    </row>
    <row r="505" spans="1:4" x14ac:dyDescent="0.15">
      <c r="A505" s="1863"/>
      <c r="B505" s="1985"/>
      <c r="C505" s="1863"/>
      <c r="D505" s="1863"/>
    </row>
    <row r="506" spans="1:4" x14ac:dyDescent="0.15">
      <c r="A506" s="1863"/>
      <c r="B506" s="1985"/>
      <c r="C506" s="1863"/>
      <c r="D506" s="1863"/>
    </row>
    <row r="507" spans="1:4" x14ac:dyDescent="0.15">
      <c r="A507" s="1863"/>
      <c r="B507" s="1985"/>
      <c r="C507" s="1863"/>
      <c r="D507" s="1863"/>
    </row>
    <row r="508" spans="1:4" x14ac:dyDescent="0.15">
      <c r="A508" s="1863"/>
      <c r="B508" s="1985"/>
      <c r="C508" s="1863"/>
      <c r="D508" s="1863"/>
    </row>
    <row r="509" spans="1:4" x14ac:dyDescent="0.15">
      <c r="A509" s="1863"/>
      <c r="B509" s="1985"/>
      <c r="C509" s="1863"/>
      <c r="D509" s="1863"/>
    </row>
    <row r="510" spans="1:4" x14ac:dyDescent="0.15">
      <c r="A510" s="1863"/>
      <c r="B510" s="1985"/>
      <c r="C510" s="1863"/>
      <c r="D510" s="1863"/>
    </row>
    <row r="511" spans="1:4" x14ac:dyDescent="0.15">
      <c r="A511" s="1863"/>
      <c r="B511" s="1985"/>
      <c r="C511" s="1863"/>
      <c r="D511" s="1863"/>
    </row>
    <row r="512" spans="1:4" x14ac:dyDescent="0.15">
      <c r="A512" s="1863"/>
      <c r="B512" s="1985"/>
      <c r="C512" s="1863"/>
      <c r="D512" s="1863"/>
    </row>
    <row r="513" spans="1:4" x14ac:dyDescent="0.15">
      <c r="A513" s="1863"/>
      <c r="B513" s="1985"/>
      <c r="C513" s="1863"/>
      <c r="D513" s="1863"/>
    </row>
    <row r="514" spans="1:4" x14ac:dyDescent="0.15">
      <c r="A514" s="1863"/>
      <c r="B514" s="1985"/>
      <c r="C514" s="1863"/>
      <c r="D514" s="1863"/>
    </row>
    <row r="515" spans="1:4" x14ac:dyDescent="0.15">
      <c r="A515" s="1863"/>
      <c r="B515" s="1985"/>
      <c r="C515" s="1863"/>
      <c r="D515" s="1863"/>
    </row>
    <row r="516" spans="1:4" x14ac:dyDescent="0.15">
      <c r="A516" s="1863"/>
      <c r="B516" s="1985"/>
      <c r="C516" s="1863"/>
      <c r="D516" s="1863"/>
    </row>
    <row r="517" spans="1:4" x14ac:dyDescent="0.15">
      <c r="A517" s="1863"/>
      <c r="B517" s="1985"/>
      <c r="C517" s="1863"/>
      <c r="D517" s="1863"/>
    </row>
    <row r="518" spans="1:4" x14ac:dyDescent="0.15">
      <c r="A518" s="1863"/>
      <c r="B518" s="1985"/>
      <c r="C518" s="1863"/>
      <c r="D518" s="1863"/>
    </row>
    <row r="519" spans="1:4" x14ac:dyDescent="0.15">
      <c r="A519" s="1863"/>
      <c r="B519" s="1985"/>
      <c r="C519" s="1863"/>
      <c r="D519" s="1863"/>
    </row>
    <row r="520" spans="1:4" x14ac:dyDescent="0.15">
      <c r="A520" s="1863"/>
      <c r="B520" s="1985"/>
      <c r="C520" s="1863"/>
      <c r="D520" s="1863"/>
    </row>
    <row r="521" spans="1:4" x14ac:dyDescent="0.15">
      <c r="A521" s="1863"/>
      <c r="B521" s="1985"/>
      <c r="C521" s="1863"/>
      <c r="D521" s="1863"/>
    </row>
    <row r="522" spans="1:4" x14ac:dyDescent="0.15">
      <c r="A522" s="1863"/>
      <c r="B522" s="1985"/>
      <c r="C522" s="1863"/>
      <c r="D522" s="1863"/>
    </row>
    <row r="523" spans="1:4" x14ac:dyDescent="0.15">
      <c r="A523" s="1863"/>
      <c r="B523" s="1985"/>
      <c r="C523" s="1863"/>
      <c r="D523" s="1863"/>
    </row>
    <row r="524" spans="1:4" x14ac:dyDescent="0.15">
      <c r="A524" s="1863"/>
      <c r="B524" s="1985"/>
      <c r="C524" s="1863"/>
      <c r="D524" s="1863"/>
    </row>
    <row r="525" spans="1:4" x14ac:dyDescent="0.15">
      <c r="A525" s="1863"/>
      <c r="B525" s="1985"/>
      <c r="C525" s="1863"/>
      <c r="D525" s="1863"/>
    </row>
    <row r="526" spans="1:4" x14ac:dyDescent="0.15">
      <c r="A526" s="1863"/>
      <c r="B526" s="1985"/>
      <c r="C526" s="1863"/>
      <c r="D526" s="1863"/>
    </row>
    <row r="527" spans="1:4" x14ac:dyDescent="0.15">
      <c r="A527" s="1863"/>
      <c r="B527" s="1985"/>
      <c r="C527" s="1863"/>
      <c r="D527" s="1863"/>
    </row>
    <row r="528" spans="1:4" x14ac:dyDescent="0.15">
      <c r="A528" s="1863"/>
      <c r="B528" s="1985"/>
      <c r="C528" s="1863"/>
      <c r="D528" s="1863"/>
    </row>
    <row r="529" spans="1:4" x14ac:dyDescent="0.15">
      <c r="A529" s="1863"/>
      <c r="B529" s="1985"/>
      <c r="C529" s="1863"/>
      <c r="D529" s="1863"/>
    </row>
    <row r="530" spans="1:4" x14ac:dyDescent="0.15">
      <c r="A530" s="1863"/>
      <c r="B530" s="1985"/>
      <c r="C530" s="1863"/>
      <c r="D530" s="1863"/>
    </row>
    <row r="531" spans="1:4" x14ac:dyDescent="0.15">
      <c r="A531" s="1863"/>
      <c r="B531" s="1985"/>
      <c r="C531" s="1863"/>
      <c r="D531" s="1863"/>
    </row>
    <row r="532" spans="1:4" x14ac:dyDescent="0.15">
      <c r="A532" s="1863"/>
      <c r="B532" s="1985"/>
      <c r="C532" s="1863"/>
      <c r="D532" s="1863"/>
    </row>
    <row r="533" spans="1:4" x14ac:dyDescent="0.15">
      <c r="A533" s="1863"/>
      <c r="B533" s="1985"/>
      <c r="C533" s="1863"/>
      <c r="D533" s="1863"/>
    </row>
    <row r="534" spans="1:4" x14ac:dyDescent="0.15">
      <c r="A534" s="1863"/>
      <c r="B534" s="1985"/>
      <c r="C534" s="1863"/>
      <c r="D534" s="1863"/>
    </row>
    <row r="535" spans="1:4" x14ac:dyDescent="0.15">
      <c r="A535" s="1863"/>
      <c r="B535" s="1985"/>
      <c r="C535" s="1863"/>
      <c r="D535" s="1863"/>
    </row>
    <row r="536" spans="1:4" x14ac:dyDescent="0.15">
      <c r="A536" s="1863"/>
      <c r="B536" s="1985"/>
      <c r="C536" s="1863"/>
      <c r="D536" s="1863"/>
    </row>
    <row r="537" spans="1:4" x14ac:dyDescent="0.15">
      <c r="A537" s="1863"/>
      <c r="B537" s="1985"/>
      <c r="C537" s="1863"/>
      <c r="D537" s="1863"/>
    </row>
    <row r="538" spans="1:4" x14ac:dyDescent="0.15">
      <c r="A538" s="1863"/>
      <c r="B538" s="1985"/>
      <c r="C538" s="1863"/>
      <c r="D538" s="1863"/>
    </row>
    <row r="539" spans="1:4" x14ac:dyDescent="0.15">
      <c r="A539" s="1863"/>
      <c r="B539" s="1985"/>
      <c r="C539" s="1863"/>
      <c r="D539" s="1863"/>
    </row>
    <row r="540" spans="1:4" x14ac:dyDescent="0.15">
      <c r="A540" s="1863"/>
      <c r="B540" s="1985"/>
      <c r="C540" s="1863"/>
      <c r="D540" s="1863"/>
    </row>
    <row r="541" spans="1:4" x14ac:dyDescent="0.15">
      <c r="A541" s="1863"/>
      <c r="B541" s="1985"/>
      <c r="C541" s="1863"/>
      <c r="D541" s="1863"/>
    </row>
    <row r="542" spans="1:4" x14ac:dyDescent="0.15">
      <c r="A542" s="1863"/>
      <c r="B542" s="1985"/>
      <c r="C542" s="1863"/>
      <c r="D542" s="1863"/>
    </row>
    <row r="543" spans="1:4" x14ac:dyDescent="0.15">
      <c r="A543" s="1863"/>
      <c r="B543" s="1985"/>
      <c r="C543" s="1863"/>
      <c r="D543" s="1863"/>
    </row>
    <row r="544" spans="1:4" x14ac:dyDescent="0.15">
      <c r="A544" s="1863"/>
      <c r="B544" s="1985"/>
      <c r="C544" s="1863"/>
      <c r="D544" s="1863"/>
    </row>
    <row r="545" spans="1:4" x14ac:dyDescent="0.15">
      <c r="A545" s="1863"/>
      <c r="B545" s="1985"/>
      <c r="C545" s="1863"/>
      <c r="D545" s="1863"/>
    </row>
    <row r="546" spans="1:4" x14ac:dyDescent="0.15">
      <c r="A546" s="1863"/>
      <c r="B546" s="1985"/>
      <c r="C546" s="1863"/>
      <c r="D546" s="1863"/>
    </row>
    <row r="547" spans="1:4" x14ac:dyDescent="0.15">
      <c r="A547" s="1863"/>
      <c r="B547" s="1985"/>
      <c r="C547" s="1863"/>
      <c r="D547" s="1863"/>
    </row>
    <row r="548" spans="1:4" x14ac:dyDescent="0.15">
      <c r="A548" s="1863"/>
      <c r="B548" s="1985"/>
      <c r="C548" s="1863"/>
      <c r="D548" s="1863"/>
    </row>
    <row r="549" spans="1:4" x14ac:dyDescent="0.15">
      <c r="A549" s="1863"/>
      <c r="B549" s="1985"/>
      <c r="C549" s="1863"/>
      <c r="D549" s="1863"/>
    </row>
    <row r="550" spans="1:4" x14ac:dyDescent="0.15">
      <c r="A550" s="1863"/>
      <c r="B550" s="1985"/>
      <c r="C550" s="1863"/>
      <c r="D550" s="1863"/>
    </row>
    <row r="551" spans="1:4" x14ac:dyDescent="0.15">
      <c r="A551" s="1863"/>
      <c r="B551" s="1985"/>
      <c r="C551" s="1863"/>
      <c r="D551" s="1863"/>
    </row>
    <row r="552" spans="1:4" x14ac:dyDescent="0.15">
      <c r="A552" s="1863"/>
      <c r="B552" s="1985"/>
      <c r="C552" s="1863"/>
      <c r="D552" s="1863"/>
    </row>
    <row r="553" spans="1:4" x14ac:dyDescent="0.15">
      <c r="A553" s="1863"/>
      <c r="B553" s="1985"/>
      <c r="C553" s="1863"/>
      <c r="D553" s="1863"/>
    </row>
    <row r="554" spans="1:4" x14ac:dyDescent="0.15">
      <c r="A554" s="1863"/>
      <c r="B554" s="1985"/>
      <c r="C554" s="1863"/>
      <c r="D554" s="1863"/>
    </row>
    <row r="555" spans="1:4" x14ac:dyDescent="0.15">
      <c r="A555" s="1863"/>
      <c r="B555" s="1985"/>
      <c r="C555" s="1863"/>
      <c r="D555" s="1863"/>
    </row>
    <row r="556" spans="1:4" x14ac:dyDescent="0.15">
      <c r="A556" s="1863"/>
      <c r="B556" s="1985"/>
      <c r="C556" s="1863"/>
      <c r="D556" s="1863"/>
    </row>
    <row r="557" spans="1:4" x14ac:dyDescent="0.15">
      <c r="A557" s="1863"/>
      <c r="B557" s="1985"/>
      <c r="C557" s="1863"/>
      <c r="D557" s="1863"/>
    </row>
    <row r="558" spans="1:4" x14ac:dyDescent="0.15">
      <c r="A558" s="1863"/>
      <c r="B558" s="1985"/>
      <c r="C558" s="1863"/>
      <c r="D558" s="1863"/>
    </row>
    <row r="559" spans="1:4" x14ac:dyDescent="0.15">
      <c r="A559" s="1863"/>
      <c r="B559" s="1985"/>
      <c r="C559" s="1863"/>
      <c r="D559" s="1863"/>
    </row>
    <row r="560" spans="1:4" x14ac:dyDescent="0.15">
      <c r="A560" s="1863"/>
      <c r="B560" s="1985"/>
      <c r="C560" s="1863"/>
      <c r="D560" s="1863"/>
    </row>
    <row r="561" spans="1:4" x14ac:dyDescent="0.15">
      <c r="A561" s="1863"/>
      <c r="B561" s="1985"/>
      <c r="C561" s="1863"/>
      <c r="D561" s="1863"/>
    </row>
    <row r="562" spans="1:4" x14ac:dyDescent="0.15">
      <c r="A562" s="1863"/>
      <c r="B562" s="1985"/>
      <c r="C562" s="1863"/>
      <c r="D562" s="1863"/>
    </row>
    <row r="563" spans="1:4" x14ac:dyDescent="0.15">
      <c r="A563" s="1863"/>
      <c r="B563" s="1985"/>
      <c r="C563" s="1863"/>
      <c r="D563" s="1863"/>
    </row>
    <row r="564" spans="1:4" x14ac:dyDescent="0.15">
      <c r="A564" s="1863"/>
      <c r="B564" s="1985"/>
      <c r="C564" s="1863"/>
      <c r="D564" s="1863"/>
    </row>
    <row r="565" spans="1:4" x14ac:dyDescent="0.15">
      <c r="A565" s="1863"/>
      <c r="B565" s="1985"/>
      <c r="C565" s="1863"/>
      <c r="D565" s="1863"/>
    </row>
    <row r="566" spans="1:4" x14ac:dyDescent="0.15">
      <c r="A566" s="1863"/>
      <c r="B566" s="1985"/>
      <c r="C566" s="1863"/>
      <c r="D566" s="1863"/>
    </row>
    <row r="567" spans="1:4" x14ac:dyDescent="0.15">
      <c r="A567" s="1863"/>
      <c r="B567" s="1985"/>
      <c r="C567" s="1863"/>
      <c r="D567" s="1863"/>
    </row>
    <row r="568" spans="1:4" x14ac:dyDescent="0.15">
      <c r="A568" s="1863"/>
      <c r="B568" s="1985"/>
      <c r="C568" s="1863"/>
      <c r="D568" s="1863"/>
    </row>
    <row r="569" spans="1:4" x14ac:dyDescent="0.15">
      <c r="A569" s="1863"/>
      <c r="B569" s="1985"/>
      <c r="C569" s="1863"/>
      <c r="D569" s="1863"/>
    </row>
    <row r="570" spans="1:4" x14ac:dyDescent="0.15">
      <c r="A570" s="1863"/>
      <c r="B570" s="1985"/>
      <c r="C570" s="1863"/>
      <c r="D570" s="1863"/>
    </row>
    <row r="571" spans="1:4" x14ac:dyDescent="0.15">
      <c r="A571" s="1863"/>
      <c r="B571" s="1985"/>
      <c r="C571" s="1863"/>
      <c r="D571" s="1863"/>
    </row>
    <row r="572" spans="1:4" x14ac:dyDescent="0.15">
      <c r="A572" s="1863"/>
      <c r="B572" s="1985"/>
      <c r="C572" s="1863"/>
      <c r="D572" s="1863"/>
    </row>
    <row r="573" spans="1:4" x14ac:dyDescent="0.15">
      <c r="A573" s="1863"/>
      <c r="B573" s="1985"/>
      <c r="C573" s="1863"/>
      <c r="D573" s="1863"/>
    </row>
    <row r="574" spans="1:4" x14ac:dyDescent="0.15">
      <c r="A574" s="1863"/>
      <c r="B574" s="1985"/>
      <c r="C574" s="1863"/>
      <c r="D574" s="1863"/>
    </row>
    <row r="575" spans="1:4" x14ac:dyDescent="0.15">
      <c r="A575" s="1863"/>
      <c r="B575" s="1985"/>
      <c r="C575" s="1863"/>
      <c r="D575" s="1863"/>
    </row>
    <row r="576" spans="1:4" x14ac:dyDescent="0.15">
      <c r="A576" s="1863"/>
      <c r="B576" s="1985"/>
      <c r="C576" s="1863"/>
      <c r="D576" s="1863"/>
    </row>
    <row r="577" spans="1:4" x14ac:dyDescent="0.15">
      <c r="A577" s="1863"/>
      <c r="B577" s="1985"/>
      <c r="C577" s="1863"/>
      <c r="D577" s="1863"/>
    </row>
    <row r="578" spans="1:4" x14ac:dyDescent="0.15">
      <c r="A578" s="1863"/>
      <c r="B578" s="1985"/>
      <c r="C578" s="1863"/>
      <c r="D578" s="1863"/>
    </row>
    <row r="579" spans="1:4" x14ac:dyDescent="0.15">
      <c r="A579" s="1863"/>
      <c r="B579" s="1985"/>
      <c r="C579" s="1863"/>
      <c r="D579" s="1863"/>
    </row>
    <row r="580" spans="1:4" x14ac:dyDescent="0.15">
      <c r="A580" s="1863"/>
      <c r="B580" s="1985"/>
      <c r="C580" s="1863"/>
      <c r="D580" s="1863"/>
    </row>
    <row r="581" spans="1:4" x14ac:dyDescent="0.15">
      <c r="A581" s="1863"/>
      <c r="B581" s="1985"/>
      <c r="C581" s="1863"/>
      <c r="D581" s="1863"/>
    </row>
    <row r="582" spans="1:4" x14ac:dyDescent="0.15">
      <c r="A582" s="1863"/>
      <c r="B582" s="1985"/>
      <c r="C582" s="1863"/>
      <c r="D582" s="1863"/>
    </row>
    <row r="583" spans="1:4" x14ac:dyDescent="0.15">
      <c r="A583" s="1863"/>
      <c r="B583" s="1985"/>
      <c r="C583" s="1863"/>
      <c r="D583" s="1863"/>
    </row>
    <row r="584" spans="1:4" x14ac:dyDescent="0.15">
      <c r="A584" s="1863"/>
      <c r="B584" s="1985"/>
      <c r="C584" s="1863"/>
      <c r="D584" s="1863"/>
    </row>
    <row r="585" spans="1:4" x14ac:dyDescent="0.15">
      <c r="A585" s="1863"/>
      <c r="B585" s="1985"/>
      <c r="C585" s="1863"/>
      <c r="D585" s="1863"/>
    </row>
    <row r="586" spans="1:4" x14ac:dyDescent="0.15">
      <c r="A586" s="1863"/>
      <c r="B586" s="1985"/>
      <c r="C586" s="1863"/>
      <c r="D586" s="1863"/>
    </row>
    <row r="587" spans="1:4" x14ac:dyDescent="0.15">
      <c r="A587" s="1863"/>
      <c r="B587" s="1985"/>
      <c r="C587" s="1863"/>
      <c r="D587" s="1863"/>
    </row>
    <row r="588" spans="1:4" x14ac:dyDescent="0.15">
      <c r="A588" s="1863"/>
      <c r="B588" s="1985"/>
      <c r="C588" s="1863"/>
      <c r="D588" s="1863"/>
    </row>
    <row r="589" spans="1:4" x14ac:dyDescent="0.15">
      <c r="A589" s="1863"/>
      <c r="B589" s="1985"/>
      <c r="C589" s="1863"/>
      <c r="D589" s="1863"/>
    </row>
    <row r="590" spans="1:4" x14ac:dyDescent="0.15">
      <c r="A590" s="1863"/>
      <c r="B590" s="1985"/>
      <c r="C590" s="1863"/>
      <c r="D590" s="1863"/>
    </row>
    <row r="591" spans="1:4" x14ac:dyDescent="0.15">
      <c r="A591" s="1863"/>
      <c r="B591" s="1985"/>
      <c r="C591" s="1863"/>
      <c r="D591" s="1863"/>
    </row>
    <row r="592" spans="1:4" x14ac:dyDescent="0.15">
      <c r="A592" s="1863"/>
      <c r="B592" s="1985"/>
      <c r="C592" s="1863"/>
      <c r="D592" s="1863"/>
    </row>
    <row r="593" spans="1:4" x14ac:dyDescent="0.15">
      <c r="A593" s="1863"/>
      <c r="B593" s="1985"/>
      <c r="C593" s="1863"/>
      <c r="D593" s="1863"/>
    </row>
    <row r="594" spans="1:4" x14ac:dyDescent="0.15">
      <c r="A594" s="1863"/>
      <c r="B594" s="1985"/>
      <c r="C594" s="1863"/>
      <c r="D594" s="1863"/>
    </row>
    <row r="595" spans="1:4" x14ac:dyDescent="0.15">
      <c r="A595" s="1863"/>
      <c r="B595" s="1985"/>
      <c r="C595" s="1863"/>
      <c r="D595" s="1863"/>
    </row>
    <row r="596" spans="1:4" x14ac:dyDescent="0.15">
      <c r="A596" s="1863"/>
      <c r="B596" s="1985"/>
      <c r="C596" s="1863"/>
      <c r="D596" s="1863"/>
    </row>
    <row r="597" spans="1:4" x14ac:dyDescent="0.15">
      <c r="A597" s="1863"/>
      <c r="B597" s="1985"/>
      <c r="C597" s="1863"/>
      <c r="D597" s="1863"/>
    </row>
    <row r="598" spans="1:4" x14ac:dyDescent="0.15">
      <c r="A598" s="1863"/>
      <c r="B598" s="1985"/>
      <c r="C598" s="1863"/>
      <c r="D598" s="1863"/>
    </row>
    <row r="599" spans="1:4" x14ac:dyDescent="0.15">
      <c r="A599" s="1863"/>
      <c r="B599" s="1985"/>
      <c r="C599" s="1863"/>
      <c r="D599" s="1863"/>
    </row>
    <row r="600" spans="1:4" x14ac:dyDescent="0.15">
      <c r="A600" s="1863"/>
      <c r="B600" s="1985"/>
      <c r="C600" s="1863"/>
      <c r="D600" s="1863"/>
    </row>
    <row r="601" spans="1:4" x14ac:dyDescent="0.15">
      <c r="A601" s="1863"/>
      <c r="B601" s="1985"/>
      <c r="C601" s="1863"/>
      <c r="D601" s="1863"/>
    </row>
    <row r="602" spans="1:4" x14ac:dyDescent="0.15">
      <c r="A602" s="1863"/>
      <c r="B602" s="1985"/>
      <c r="C602" s="1863"/>
      <c r="D602" s="1863"/>
    </row>
    <row r="603" spans="1:4" x14ac:dyDescent="0.15">
      <c r="A603" s="1863"/>
      <c r="B603" s="1985"/>
      <c r="C603" s="1863"/>
      <c r="D603" s="1863"/>
    </row>
    <row r="604" spans="1:4" x14ac:dyDescent="0.15">
      <c r="A604" s="1863"/>
      <c r="B604" s="1985"/>
      <c r="C604" s="1863"/>
      <c r="D604" s="1863"/>
    </row>
    <row r="605" spans="1:4" x14ac:dyDescent="0.15">
      <c r="A605" s="1863"/>
      <c r="B605" s="1985"/>
      <c r="C605" s="1863"/>
      <c r="D605" s="1863"/>
    </row>
    <row r="606" spans="1:4" x14ac:dyDescent="0.15">
      <c r="A606" s="1863"/>
      <c r="B606" s="1985"/>
      <c r="C606" s="1863"/>
      <c r="D606" s="1863"/>
    </row>
    <row r="607" spans="1:4" x14ac:dyDescent="0.15">
      <c r="A607" s="1863"/>
      <c r="B607" s="1985"/>
      <c r="C607" s="1863"/>
      <c r="D607" s="1863"/>
    </row>
    <row r="608" spans="1:4" x14ac:dyDescent="0.15">
      <c r="A608" s="1863"/>
      <c r="B608" s="1985"/>
      <c r="C608" s="1863"/>
      <c r="D608" s="1863"/>
    </row>
    <row r="609" spans="1:4" x14ac:dyDescent="0.15">
      <c r="A609" s="1863"/>
      <c r="B609" s="1985"/>
      <c r="C609" s="1863"/>
      <c r="D609" s="1863"/>
    </row>
    <row r="610" spans="1:4" x14ac:dyDescent="0.15">
      <c r="A610" s="1863"/>
      <c r="B610" s="1985"/>
      <c r="C610" s="1863"/>
      <c r="D610" s="1863"/>
    </row>
    <row r="611" spans="1:4" x14ac:dyDescent="0.15">
      <c r="A611" s="1863"/>
      <c r="B611" s="1985"/>
      <c r="C611" s="1863"/>
      <c r="D611" s="1863"/>
    </row>
    <row r="612" spans="1:4" x14ac:dyDescent="0.15">
      <c r="A612" s="1863"/>
      <c r="B612" s="1985"/>
      <c r="C612" s="1863"/>
      <c r="D612" s="1863"/>
    </row>
    <row r="613" spans="1:4" x14ac:dyDescent="0.15">
      <c r="A613" s="1863"/>
      <c r="B613" s="1985"/>
      <c r="C613" s="1863"/>
      <c r="D613" s="1863"/>
    </row>
    <row r="614" spans="1:4" x14ac:dyDescent="0.15">
      <c r="A614" s="1863"/>
      <c r="B614" s="1985"/>
      <c r="C614" s="1863"/>
      <c r="D614" s="1863"/>
    </row>
    <row r="615" spans="1:4" x14ac:dyDescent="0.15">
      <c r="A615" s="1863"/>
      <c r="B615" s="1985"/>
      <c r="C615" s="1863"/>
      <c r="D615" s="1863"/>
    </row>
    <row r="616" spans="1:4" x14ac:dyDescent="0.15">
      <c r="A616" s="1863"/>
      <c r="B616" s="1985"/>
      <c r="C616" s="1863"/>
      <c r="D616" s="1863"/>
    </row>
    <row r="617" spans="1:4" x14ac:dyDescent="0.15">
      <c r="A617" s="1863"/>
      <c r="B617" s="1985"/>
      <c r="C617" s="1863"/>
      <c r="D617" s="1863"/>
    </row>
    <row r="618" spans="1:4" x14ac:dyDescent="0.15">
      <c r="A618" s="1863"/>
      <c r="B618" s="1985"/>
      <c r="C618" s="1863"/>
      <c r="D618" s="1863"/>
    </row>
    <row r="619" spans="1:4" x14ac:dyDescent="0.15">
      <c r="A619" s="1863"/>
      <c r="B619" s="1985"/>
      <c r="C619" s="1863"/>
      <c r="D619" s="1863"/>
    </row>
    <row r="620" spans="1:4" x14ac:dyDescent="0.15">
      <c r="A620" s="1863"/>
      <c r="B620" s="1985"/>
      <c r="C620" s="1863"/>
      <c r="D620" s="1863"/>
    </row>
    <row r="621" spans="1:4" x14ac:dyDescent="0.15">
      <c r="A621" s="1863"/>
      <c r="B621" s="1985"/>
      <c r="C621" s="1863"/>
      <c r="D621" s="1863"/>
    </row>
    <row r="622" spans="1:4" x14ac:dyDescent="0.15">
      <c r="A622" s="1863"/>
      <c r="B622" s="1985"/>
      <c r="C622" s="1863"/>
      <c r="D622" s="1863"/>
    </row>
    <row r="623" spans="1:4" x14ac:dyDescent="0.15">
      <c r="A623" s="1863"/>
      <c r="B623" s="1985"/>
      <c r="C623" s="1863"/>
      <c r="D623" s="1863"/>
    </row>
    <row r="624" spans="1:4" x14ac:dyDescent="0.15">
      <c r="A624" s="1863"/>
      <c r="B624" s="1985"/>
      <c r="C624" s="1863"/>
      <c r="D624" s="1863"/>
    </row>
    <row r="625" spans="1:4" x14ac:dyDescent="0.15">
      <c r="A625" s="1863"/>
      <c r="B625" s="1985"/>
      <c r="C625" s="1863"/>
      <c r="D625" s="1863"/>
    </row>
    <row r="626" spans="1:4" x14ac:dyDescent="0.15">
      <c r="A626" s="1863"/>
      <c r="B626" s="1985"/>
      <c r="C626" s="1863"/>
      <c r="D626" s="1863"/>
    </row>
    <row r="627" spans="1:4" x14ac:dyDescent="0.15">
      <c r="A627" s="1863"/>
      <c r="B627" s="1985"/>
      <c r="C627" s="1863"/>
      <c r="D627" s="1863"/>
    </row>
    <row r="628" spans="1:4" x14ac:dyDescent="0.15">
      <c r="A628" s="1863"/>
      <c r="B628" s="1985"/>
      <c r="C628" s="1863"/>
      <c r="D628" s="1863"/>
    </row>
    <row r="629" spans="1:4" x14ac:dyDescent="0.15">
      <c r="A629" s="1863"/>
      <c r="B629" s="1985"/>
      <c r="C629" s="1863"/>
      <c r="D629" s="1863"/>
    </row>
    <row r="630" spans="1:4" x14ac:dyDescent="0.15">
      <c r="A630" s="1863"/>
      <c r="B630" s="1985"/>
      <c r="C630" s="1863"/>
      <c r="D630" s="1863"/>
    </row>
    <row r="631" spans="1:4" x14ac:dyDescent="0.15">
      <c r="A631" s="1863"/>
      <c r="B631" s="1985"/>
      <c r="C631" s="1863"/>
      <c r="D631" s="1863"/>
    </row>
    <row r="632" spans="1:4" x14ac:dyDescent="0.15">
      <c r="A632" s="1863"/>
      <c r="B632" s="1985"/>
      <c r="C632" s="1863"/>
      <c r="D632" s="1863"/>
    </row>
    <row r="633" spans="1:4" x14ac:dyDescent="0.15">
      <c r="A633" s="1863"/>
      <c r="B633" s="1985"/>
      <c r="C633" s="1863"/>
      <c r="D633" s="1863"/>
    </row>
    <row r="634" spans="1:4" x14ac:dyDescent="0.15">
      <c r="A634" s="1863"/>
      <c r="B634" s="1985"/>
      <c r="C634" s="1863"/>
      <c r="D634" s="1863"/>
    </row>
    <row r="635" spans="1:4" x14ac:dyDescent="0.15">
      <c r="A635" s="1863"/>
      <c r="B635" s="1985"/>
      <c r="C635" s="1863"/>
      <c r="D635" s="1863"/>
    </row>
    <row r="636" spans="1:4" x14ac:dyDescent="0.15">
      <c r="A636" s="1863"/>
      <c r="B636" s="1985"/>
      <c r="C636" s="1863"/>
      <c r="D636" s="1863"/>
    </row>
    <row r="637" spans="1:4" x14ac:dyDescent="0.15">
      <c r="A637" s="1863"/>
      <c r="B637" s="1985"/>
      <c r="C637" s="1863"/>
      <c r="D637" s="1863"/>
    </row>
    <row r="638" spans="1:4" x14ac:dyDescent="0.15">
      <c r="A638" s="1863"/>
      <c r="B638" s="1985"/>
      <c r="C638" s="1863"/>
      <c r="D638" s="1863"/>
    </row>
    <row r="639" spans="1:4" x14ac:dyDescent="0.15">
      <c r="A639" s="1863"/>
      <c r="B639" s="1985"/>
      <c r="C639" s="1863"/>
      <c r="D639" s="1863"/>
    </row>
    <row r="640" spans="1:4" x14ac:dyDescent="0.15">
      <c r="A640" s="1863"/>
      <c r="B640" s="1985"/>
      <c r="C640" s="1863"/>
      <c r="D640" s="1863"/>
    </row>
    <row r="641" spans="1:4" x14ac:dyDescent="0.15">
      <c r="A641" s="1863"/>
      <c r="B641" s="1985"/>
      <c r="C641" s="1863"/>
      <c r="D641" s="1863"/>
    </row>
    <row r="642" spans="1:4" x14ac:dyDescent="0.15">
      <c r="A642" s="1863"/>
      <c r="B642" s="1985"/>
      <c r="C642" s="1863"/>
      <c r="D642" s="1863"/>
    </row>
    <row r="643" spans="1:4" x14ac:dyDescent="0.15">
      <c r="A643" s="1863"/>
      <c r="B643" s="1985"/>
      <c r="C643" s="1863"/>
      <c r="D643" s="1863"/>
    </row>
    <row r="644" spans="1:4" x14ac:dyDescent="0.15">
      <c r="A644" s="1863"/>
      <c r="B644" s="1985"/>
      <c r="C644" s="1863"/>
      <c r="D644" s="1863"/>
    </row>
    <row r="645" spans="1:4" x14ac:dyDescent="0.15">
      <c r="A645" s="1863"/>
      <c r="B645" s="1985"/>
      <c r="C645" s="1863"/>
      <c r="D645" s="1863"/>
    </row>
    <row r="646" spans="1:4" x14ac:dyDescent="0.15">
      <c r="A646" s="1863"/>
      <c r="B646" s="1985"/>
      <c r="C646" s="1863"/>
      <c r="D646" s="1863"/>
    </row>
    <row r="647" spans="1:4" x14ac:dyDescent="0.15">
      <c r="A647" s="1863"/>
      <c r="B647" s="1985"/>
      <c r="C647" s="1863"/>
      <c r="D647" s="1863"/>
    </row>
    <row r="648" spans="1:4" x14ac:dyDescent="0.15">
      <c r="A648" s="1863"/>
      <c r="B648" s="1985"/>
      <c r="C648" s="1863"/>
      <c r="D648" s="1863"/>
    </row>
    <row r="649" spans="1:4" x14ac:dyDescent="0.15">
      <c r="A649" s="1863"/>
      <c r="B649" s="1985"/>
      <c r="C649" s="1863"/>
      <c r="D649" s="1863"/>
    </row>
    <row r="650" spans="1:4" x14ac:dyDescent="0.15">
      <c r="A650" s="1863"/>
      <c r="B650" s="1985"/>
      <c r="C650" s="1863"/>
      <c r="D650" s="1863"/>
    </row>
    <row r="651" spans="1:4" x14ac:dyDescent="0.15">
      <c r="A651" s="1863"/>
      <c r="B651" s="1985"/>
      <c r="C651" s="1863"/>
      <c r="D651" s="1863"/>
    </row>
    <row r="652" spans="1:4" x14ac:dyDescent="0.15">
      <c r="A652" s="1863"/>
      <c r="B652" s="1985"/>
      <c r="C652" s="1863"/>
      <c r="D652" s="1863"/>
    </row>
    <row r="653" spans="1:4" x14ac:dyDescent="0.15">
      <c r="A653" s="1863"/>
      <c r="B653" s="1985"/>
      <c r="C653" s="1863"/>
      <c r="D653" s="1863"/>
    </row>
    <row r="654" spans="1:4" x14ac:dyDescent="0.15">
      <c r="A654" s="1863"/>
      <c r="B654" s="1985"/>
      <c r="C654" s="1863"/>
      <c r="D654" s="1863"/>
    </row>
    <row r="655" spans="1:4" x14ac:dyDescent="0.15">
      <c r="A655" s="1863"/>
      <c r="B655" s="1985"/>
      <c r="C655" s="1863"/>
      <c r="D655" s="1863"/>
    </row>
    <row r="656" spans="1:4" x14ac:dyDescent="0.15">
      <c r="A656" s="1863"/>
      <c r="B656" s="1985"/>
      <c r="C656" s="1863"/>
      <c r="D656" s="1863"/>
    </row>
    <row r="657" spans="1:4" x14ac:dyDescent="0.15">
      <c r="A657" s="1863"/>
      <c r="B657" s="1985"/>
      <c r="C657" s="1863"/>
      <c r="D657" s="1863"/>
    </row>
    <row r="658" spans="1:4" x14ac:dyDescent="0.15">
      <c r="A658" s="1863"/>
      <c r="B658" s="1985"/>
      <c r="C658" s="1863"/>
      <c r="D658" s="1863"/>
    </row>
    <row r="659" spans="1:4" x14ac:dyDescent="0.15">
      <c r="A659" s="1863"/>
      <c r="B659" s="1985"/>
      <c r="C659" s="1863"/>
      <c r="D659" s="1863"/>
    </row>
    <row r="660" spans="1:4" x14ac:dyDescent="0.15">
      <c r="A660" s="1863"/>
      <c r="B660" s="1985"/>
      <c r="C660" s="1863"/>
      <c r="D660" s="1863"/>
    </row>
    <row r="661" spans="1:4" x14ac:dyDescent="0.15">
      <c r="A661" s="1863"/>
      <c r="B661" s="1985"/>
      <c r="C661" s="1863"/>
      <c r="D661" s="1863"/>
    </row>
    <row r="662" spans="1:4" x14ac:dyDescent="0.15">
      <c r="A662" s="1863"/>
      <c r="B662" s="1985"/>
      <c r="C662" s="1863"/>
      <c r="D662" s="1863"/>
    </row>
    <row r="663" spans="1:4" x14ac:dyDescent="0.15">
      <c r="A663" s="1863"/>
      <c r="B663" s="1985"/>
      <c r="C663" s="1863"/>
      <c r="D663" s="1863"/>
    </row>
    <row r="664" spans="1:4" x14ac:dyDescent="0.15">
      <c r="A664" s="1863"/>
      <c r="B664" s="1985"/>
      <c r="C664" s="1863"/>
      <c r="D664" s="1863"/>
    </row>
    <row r="665" spans="1:4" x14ac:dyDescent="0.15">
      <c r="A665" s="1863"/>
      <c r="B665" s="1985"/>
      <c r="C665" s="1863"/>
      <c r="D665" s="1863"/>
    </row>
    <row r="666" spans="1:4" x14ac:dyDescent="0.15">
      <c r="A666" s="1863"/>
      <c r="B666" s="1985"/>
      <c r="C666" s="1863"/>
      <c r="D666" s="1863"/>
    </row>
    <row r="667" spans="1:4" x14ac:dyDescent="0.15">
      <c r="A667" s="1863"/>
      <c r="B667" s="1985"/>
      <c r="C667" s="1863"/>
      <c r="D667" s="1863"/>
    </row>
    <row r="668" spans="1:4" x14ac:dyDescent="0.15">
      <c r="A668" s="1863"/>
      <c r="B668" s="1985"/>
      <c r="C668" s="1863"/>
      <c r="D668" s="1863"/>
    </row>
    <row r="669" spans="1:4" x14ac:dyDescent="0.15">
      <c r="A669" s="1863"/>
      <c r="B669" s="1985"/>
      <c r="C669" s="1863"/>
      <c r="D669" s="1863"/>
    </row>
    <row r="670" spans="1:4" x14ac:dyDescent="0.15">
      <c r="A670" s="1863"/>
      <c r="B670" s="1985"/>
      <c r="C670" s="1863"/>
      <c r="D670" s="1863"/>
    </row>
    <row r="671" spans="1:4" x14ac:dyDescent="0.15">
      <c r="A671" s="1863"/>
      <c r="B671" s="1985"/>
      <c r="C671" s="1863"/>
      <c r="D671" s="1863"/>
    </row>
    <row r="672" spans="1:4" x14ac:dyDescent="0.15">
      <c r="A672" s="1863"/>
      <c r="B672" s="1985"/>
      <c r="C672" s="1863"/>
      <c r="D672" s="1863"/>
    </row>
    <row r="673" spans="1:4" x14ac:dyDescent="0.15">
      <c r="A673" s="1863"/>
      <c r="B673" s="1985"/>
      <c r="C673" s="1863"/>
      <c r="D673" s="1863"/>
    </row>
    <row r="674" spans="1:4" x14ac:dyDescent="0.15">
      <c r="A674" s="1863"/>
      <c r="B674" s="1985"/>
      <c r="C674" s="1863"/>
      <c r="D674" s="1863"/>
    </row>
    <row r="675" spans="1:4" x14ac:dyDescent="0.15">
      <c r="A675" s="1863"/>
      <c r="B675" s="1985"/>
      <c r="C675" s="1863"/>
      <c r="D675" s="1863"/>
    </row>
    <row r="676" spans="1:4" x14ac:dyDescent="0.15">
      <c r="A676" s="1863"/>
      <c r="B676" s="1985"/>
      <c r="C676" s="1863"/>
      <c r="D676" s="1863"/>
    </row>
    <row r="677" spans="1:4" x14ac:dyDescent="0.15">
      <c r="A677" s="1863"/>
      <c r="B677" s="1985"/>
      <c r="C677" s="1863"/>
      <c r="D677" s="1863"/>
    </row>
    <row r="678" spans="1:4" x14ac:dyDescent="0.15">
      <c r="A678" s="1863"/>
      <c r="B678" s="1985"/>
      <c r="C678" s="1863"/>
      <c r="D678" s="1863"/>
    </row>
    <row r="679" spans="1:4" x14ac:dyDescent="0.15">
      <c r="A679" s="1863"/>
      <c r="B679" s="1985"/>
      <c r="C679" s="1863"/>
      <c r="D679" s="1863"/>
    </row>
    <row r="680" spans="1:4" x14ac:dyDescent="0.15">
      <c r="A680" s="1863"/>
      <c r="B680" s="1985"/>
      <c r="C680" s="1863"/>
      <c r="D680" s="1863"/>
    </row>
    <row r="681" spans="1:4" x14ac:dyDescent="0.15">
      <c r="A681" s="1863"/>
      <c r="B681" s="1985"/>
      <c r="C681" s="1863"/>
      <c r="D681" s="1863"/>
    </row>
    <row r="682" spans="1:4" x14ac:dyDescent="0.15">
      <c r="A682" s="1863"/>
      <c r="B682" s="1985"/>
      <c r="C682" s="1863"/>
      <c r="D682" s="1863"/>
    </row>
    <row r="683" spans="1:4" x14ac:dyDescent="0.15">
      <c r="A683" s="1863"/>
      <c r="B683" s="1985"/>
      <c r="C683" s="1863"/>
      <c r="D683" s="1863"/>
    </row>
    <row r="684" spans="1:4" x14ac:dyDescent="0.15">
      <c r="A684" s="1863"/>
      <c r="B684" s="1985"/>
      <c r="C684" s="1863"/>
      <c r="D684" s="1863"/>
    </row>
    <row r="685" spans="1:4" x14ac:dyDescent="0.15">
      <c r="A685" s="1863"/>
      <c r="B685" s="1985"/>
      <c r="C685" s="1863"/>
      <c r="D685" s="1863"/>
    </row>
    <row r="686" spans="1:4" x14ac:dyDescent="0.15">
      <c r="A686" s="1863"/>
      <c r="B686" s="1985"/>
      <c r="C686" s="1863"/>
      <c r="D686" s="1863"/>
    </row>
    <row r="687" spans="1:4" x14ac:dyDescent="0.15">
      <c r="A687" s="1863"/>
      <c r="B687" s="1985"/>
      <c r="C687" s="1863"/>
      <c r="D687" s="1863"/>
    </row>
    <row r="688" spans="1:4" x14ac:dyDescent="0.15">
      <c r="A688" s="1863"/>
      <c r="B688" s="1985"/>
      <c r="C688" s="1863"/>
      <c r="D688" s="1863"/>
    </row>
    <row r="689" spans="1:4" x14ac:dyDescent="0.15">
      <c r="A689" s="1863"/>
      <c r="B689" s="1985"/>
      <c r="C689" s="1863"/>
      <c r="D689" s="1863"/>
    </row>
    <row r="690" spans="1:4" x14ac:dyDescent="0.15">
      <c r="A690" s="1863"/>
      <c r="B690" s="1985"/>
      <c r="C690" s="1863"/>
      <c r="D690" s="1863"/>
    </row>
    <row r="691" spans="1:4" x14ac:dyDescent="0.15">
      <c r="A691" s="1863"/>
      <c r="B691" s="1985"/>
      <c r="C691" s="1863"/>
      <c r="D691" s="1863"/>
    </row>
    <row r="692" spans="1:4" x14ac:dyDescent="0.15">
      <c r="A692" s="1863"/>
      <c r="B692" s="1985"/>
      <c r="C692" s="1863"/>
      <c r="D692" s="1863"/>
    </row>
    <row r="693" spans="1:4" x14ac:dyDescent="0.15">
      <c r="A693" s="1863"/>
      <c r="B693" s="1985"/>
      <c r="C693" s="1863"/>
      <c r="D693" s="1863"/>
    </row>
    <row r="694" spans="1:4" x14ac:dyDescent="0.15">
      <c r="A694" s="1863"/>
      <c r="B694" s="1985"/>
      <c r="C694" s="1863"/>
      <c r="D694" s="1863"/>
    </row>
    <row r="695" spans="1:4" x14ac:dyDescent="0.15">
      <c r="A695" s="1863"/>
      <c r="B695" s="1985"/>
      <c r="C695" s="1863"/>
      <c r="D695" s="1863"/>
    </row>
    <row r="696" spans="1:4" x14ac:dyDescent="0.15">
      <c r="A696" s="1863"/>
      <c r="B696" s="1985"/>
      <c r="C696" s="1863"/>
      <c r="D696" s="1863"/>
    </row>
    <row r="697" spans="1:4" x14ac:dyDescent="0.15">
      <c r="A697" s="1863"/>
      <c r="B697" s="1985"/>
      <c r="C697" s="1863"/>
      <c r="D697" s="1863"/>
    </row>
    <row r="698" spans="1:4" x14ac:dyDescent="0.15">
      <c r="A698" s="1863"/>
      <c r="B698" s="1985"/>
      <c r="C698" s="1863"/>
      <c r="D698" s="1863"/>
    </row>
    <row r="699" spans="1:4" x14ac:dyDescent="0.15">
      <c r="A699" s="1863"/>
      <c r="B699" s="1985"/>
      <c r="C699" s="1863"/>
      <c r="D699" s="1863"/>
    </row>
    <row r="700" spans="1:4" x14ac:dyDescent="0.15">
      <c r="A700" s="1863"/>
      <c r="B700" s="1985"/>
      <c r="C700" s="1863"/>
      <c r="D700" s="1863"/>
    </row>
    <row r="701" spans="1:4" x14ac:dyDescent="0.15">
      <c r="A701" s="1863"/>
      <c r="B701" s="1985"/>
      <c r="C701" s="1863"/>
      <c r="D701" s="1863"/>
    </row>
    <row r="702" spans="1:4" x14ac:dyDescent="0.15">
      <c r="A702" s="1863"/>
      <c r="B702" s="1985"/>
      <c r="C702" s="1863"/>
      <c r="D702" s="1863"/>
    </row>
    <row r="703" spans="1:4" x14ac:dyDescent="0.15">
      <c r="A703" s="1863"/>
      <c r="B703" s="1985"/>
      <c r="C703" s="1863"/>
      <c r="D703" s="1863"/>
    </row>
    <row r="704" spans="1:4" x14ac:dyDescent="0.15">
      <c r="A704" s="1863"/>
      <c r="B704" s="1985"/>
      <c r="C704" s="1863"/>
      <c r="D704" s="1863"/>
    </row>
    <row r="705" spans="1:4" x14ac:dyDescent="0.15">
      <c r="A705" s="1863"/>
      <c r="B705" s="1985"/>
      <c r="C705" s="1863"/>
      <c r="D705" s="1863"/>
    </row>
    <row r="706" spans="1:4" x14ac:dyDescent="0.15">
      <c r="A706" s="1863"/>
      <c r="B706" s="1985"/>
      <c r="C706" s="1863"/>
      <c r="D706" s="1863"/>
    </row>
    <row r="707" spans="1:4" x14ac:dyDescent="0.15">
      <c r="A707" s="1863"/>
      <c r="B707" s="1985"/>
      <c r="C707" s="1863"/>
      <c r="D707" s="1863"/>
    </row>
    <row r="708" spans="1:4" x14ac:dyDescent="0.15">
      <c r="A708" s="1863"/>
      <c r="B708" s="1985"/>
      <c r="C708" s="1863"/>
      <c r="D708" s="1863"/>
    </row>
    <row r="709" spans="1:4" x14ac:dyDescent="0.15">
      <c r="A709" s="1863"/>
      <c r="B709" s="1985"/>
      <c r="C709" s="1863"/>
      <c r="D709" s="1863"/>
    </row>
    <row r="710" spans="1:4" x14ac:dyDescent="0.15">
      <c r="A710" s="1863"/>
      <c r="B710" s="1985"/>
      <c r="C710" s="1863"/>
      <c r="D710" s="1863"/>
    </row>
    <row r="711" spans="1:4" x14ac:dyDescent="0.15">
      <c r="A711" s="1863"/>
      <c r="B711" s="1985"/>
      <c r="C711" s="1863"/>
      <c r="D711" s="1863"/>
    </row>
    <row r="712" spans="1:4" x14ac:dyDescent="0.15">
      <c r="A712" s="1863"/>
      <c r="B712" s="1985"/>
      <c r="C712" s="1863"/>
      <c r="D712" s="1863"/>
    </row>
    <row r="713" spans="1:4" x14ac:dyDescent="0.15">
      <c r="A713" s="1863"/>
      <c r="B713" s="1985"/>
      <c r="C713" s="1863"/>
      <c r="D713" s="1863"/>
    </row>
    <row r="714" spans="1:4" x14ac:dyDescent="0.15">
      <c r="A714" s="1863"/>
      <c r="B714" s="1985"/>
      <c r="C714" s="1863"/>
      <c r="D714" s="1863"/>
    </row>
    <row r="715" spans="1:4" x14ac:dyDescent="0.15">
      <c r="A715" s="1863"/>
      <c r="B715" s="1985"/>
      <c r="C715" s="1863"/>
      <c r="D715" s="1863"/>
    </row>
    <row r="716" spans="1:4" x14ac:dyDescent="0.15">
      <c r="A716" s="1863"/>
      <c r="B716" s="1985"/>
      <c r="C716" s="1863"/>
      <c r="D716" s="1863"/>
    </row>
    <row r="717" spans="1:4" x14ac:dyDescent="0.15">
      <c r="A717" s="1863"/>
      <c r="B717" s="1985"/>
      <c r="C717" s="1863"/>
      <c r="D717" s="1863"/>
    </row>
    <row r="718" spans="1:4" x14ac:dyDescent="0.15">
      <c r="A718" s="1863"/>
      <c r="B718" s="1985"/>
      <c r="C718" s="1863"/>
      <c r="D718" s="1863"/>
    </row>
    <row r="719" spans="1:4" x14ac:dyDescent="0.15">
      <c r="A719" s="1863"/>
      <c r="B719" s="1985"/>
      <c r="C719" s="1863"/>
      <c r="D719" s="1863"/>
    </row>
    <row r="720" spans="1:4" x14ac:dyDescent="0.15">
      <c r="A720" s="1863"/>
      <c r="B720" s="1985"/>
      <c r="C720" s="1863"/>
      <c r="D720" s="1863"/>
    </row>
    <row r="721" spans="1:4" x14ac:dyDescent="0.15">
      <c r="A721" s="1863"/>
      <c r="B721" s="1985"/>
      <c r="C721" s="1863"/>
      <c r="D721" s="1863"/>
    </row>
    <row r="722" spans="1:4" x14ac:dyDescent="0.15">
      <c r="A722" s="1863"/>
      <c r="B722" s="1985"/>
      <c r="C722" s="1863"/>
      <c r="D722" s="1863"/>
    </row>
    <row r="723" spans="1:4" x14ac:dyDescent="0.15">
      <c r="A723" s="1863"/>
      <c r="B723" s="1985"/>
      <c r="C723" s="1863"/>
      <c r="D723" s="1863"/>
    </row>
    <row r="724" spans="1:4" x14ac:dyDescent="0.15">
      <c r="A724" s="1863"/>
      <c r="B724" s="1985"/>
      <c r="C724" s="1863"/>
      <c r="D724" s="1863"/>
    </row>
    <row r="725" spans="1:4" x14ac:dyDescent="0.15">
      <c r="A725" s="1863"/>
      <c r="B725" s="1985"/>
      <c r="C725" s="1863"/>
      <c r="D725" s="1863"/>
    </row>
    <row r="726" spans="1:4" x14ac:dyDescent="0.15">
      <c r="A726" s="1863"/>
      <c r="B726" s="1985"/>
      <c r="C726" s="1863"/>
      <c r="D726" s="1863"/>
    </row>
    <row r="727" spans="1:4" x14ac:dyDescent="0.15">
      <c r="A727" s="1863"/>
      <c r="B727" s="1985"/>
      <c r="C727" s="1863"/>
      <c r="D727" s="1863"/>
    </row>
    <row r="728" spans="1:4" x14ac:dyDescent="0.15">
      <c r="A728" s="1863"/>
      <c r="B728" s="1985"/>
      <c r="C728" s="1863"/>
      <c r="D728" s="1863"/>
    </row>
    <row r="729" spans="1:4" x14ac:dyDescent="0.15">
      <c r="A729" s="1863"/>
      <c r="B729" s="1985"/>
      <c r="C729" s="1863"/>
      <c r="D729" s="1863"/>
    </row>
    <row r="730" spans="1:4" x14ac:dyDescent="0.15">
      <c r="A730" s="1863"/>
      <c r="B730" s="1985"/>
      <c r="C730" s="1863"/>
      <c r="D730" s="1863"/>
    </row>
    <row r="731" spans="1:4" x14ac:dyDescent="0.15">
      <c r="A731" s="1863"/>
      <c r="B731" s="1985"/>
      <c r="C731" s="1863"/>
      <c r="D731" s="1863"/>
    </row>
    <row r="732" spans="1:4" x14ac:dyDescent="0.15">
      <c r="A732" s="1863"/>
      <c r="B732" s="1985"/>
      <c r="C732" s="1863"/>
      <c r="D732" s="1863"/>
    </row>
    <row r="733" spans="1:4" x14ac:dyDescent="0.15">
      <c r="A733" s="1863"/>
      <c r="B733" s="1985"/>
      <c r="C733" s="1863"/>
      <c r="D733" s="1863"/>
    </row>
    <row r="734" spans="1:4" x14ac:dyDescent="0.15">
      <c r="A734" s="1863"/>
      <c r="B734" s="1985"/>
      <c r="C734" s="1863"/>
      <c r="D734" s="1863"/>
    </row>
    <row r="735" spans="1:4" x14ac:dyDescent="0.15">
      <c r="A735" s="1863"/>
      <c r="B735" s="1985"/>
      <c r="C735" s="1863"/>
      <c r="D735" s="1863"/>
    </row>
    <row r="736" spans="1:4" x14ac:dyDescent="0.15">
      <c r="A736" s="1863"/>
      <c r="B736" s="1985"/>
      <c r="C736" s="1863"/>
      <c r="D736" s="1863"/>
    </row>
    <row r="737" spans="1:4" x14ac:dyDescent="0.15">
      <c r="A737" s="1863"/>
      <c r="B737" s="1985"/>
      <c r="C737" s="1863"/>
      <c r="D737" s="1863"/>
    </row>
    <row r="738" spans="1:4" x14ac:dyDescent="0.15">
      <c r="A738" s="1863"/>
      <c r="B738" s="1985"/>
      <c r="C738" s="1863"/>
      <c r="D738" s="1863"/>
    </row>
    <row r="739" spans="1:4" x14ac:dyDescent="0.15">
      <c r="A739" s="1863"/>
      <c r="B739" s="1985"/>
      <c r="C739" s="1863"/>
      <c r="D739" s="1863"/>
    </row>
    <row r="740" spans="1:4" x14ac:dyDescent="0.15">
      <c r="A740" s="1863"/>
      <c r="B740" s="1985"/>
      <c r="C740" s="1863"/>
      <c r="D740" s="1863"/>
    </row>
    <row r="741" spans="1:4" x14ac:dyDescent="0.15">
      <c r="A741" s="1863"/>
      <c r="B741" s="1985"/>
      <c r="C741" s="1863"/>
      <c r="D741" s="1863"/>
    </row>
    <row r="742" spans="1:4" x14ac:dyDescent="0.15">
      <c r="A742" s="1863"/>
      <c r="B742" s="1985"/>
      <c r="C742" s="1863"/>
      <c r="D742" s="1863"/>
    </row>
    <row r="743" spans="1:4" x14ac:dyDescent="0.15">
      <c r="A743" s="1863"/>
      <c r="B743" s="1985"/>
      <c r="C743" s="1863"/>
      <c r="D743" s="1863"/>
    </row>
    <row r="744" spans="1:4" x14ac:dyDescent="0.15">
      <c r="A744" s="1863"/>
      <c r="B744" s="1985"/>
      <c r="C744" s="1863"/>
      <c r="D744" s="1863"/>
    </row>
    <row r="745" spans="1:4" x14ac:dyDescent="0.15">
      <c r="A745" s="1863"/>
      <c r="B745" s="1985"/>
      <c r="C745" s="1863"/>
      <c r="D745" s="1863"/>
    </row>
    <row r="746" spans="1:4" x14ac:dyDescent="0.15">
      <c r="A746" s="1863"/>
      <c r="B746" s="1985"/>
      <c r="C746" s="1863"/>
      <c r="D746" s="1863"/>
    </row>
    <row r="747" spans="1:4" x14ac:dyDescent="0.15">
      <c r="A747" s="1863"/>
      <c r="B747" s="1985"/>
      <c r="C747" s="1863"/>
      <c r="D747" s="1863"/>
    </row>
    <row r="748" spans="1:4" x14ac:dyDescent="0.15">
      <c r="A748" s="1863"/>
      <c r="B748" s="1985"/>
      <c r="C748" s="1863"/>
      <c r="D748" s="1863"/>
    </row>
    <row r="749" spans="1:4" x14ac:dyDescent="0.15">
      <c r="A749" s="1863"/>
      <c r="B749" s="1985"/>
      <c r="C749" s="1863"/>
      <c r="D749" s="1863"/>
    </row>
    <row r="750" spans="1:4" x14ac:dyDescent="0.15">
      <c r="A750" s="1863"/>
      <c r="B750" s="1985"/>
      <c r="C750" s="1863"/>
      <c r="D750" s="1863"/>
    </row>
    <row r="751" spans="1:4" x14ac:dyDescent="0.15">
      <c r="A751" s="1863"/>
      <c r="B751" s="1985"/>
      <c r="C751" s="1863"/>
      <c r="D751" s="1863"/>
    </row>
    <row r="752" spans="1:4" x14ac:dyDescent="0.15">
      <c r="A752" s="1863"/>
      <c r="B752" s="1985"/>
      <c r="C752" s="1863"/>
      <c r="D752" s="1863"/>
    </row>
    <row r="753" spans="1:4" x14ac:dyDescent="0.15">
      <c r="A753" s="1863"/>
      <c r="B753" s="1985"/>
      <c r="C753" s="1863"/>
      <c r="D753" s="1863"/>
    </row>
    <row r="754" spans="1:4" x14ac:dyDescent="0.15">
      <c r="A754" s="1863"/>
      <c r="B754" s="1985"/>
      <c r="C754" s="1863"/>
      <c r="D754" s="1863"/>
    </row>
    <row r="755" spans="1:4" x14ac:dyDescent="0.15">
      <c r="A755" s="1863"/>
      <c r="B755" s="1985"/>
      <c r="C755" s="1863"/>
      <c r="D755" s="1863"/>
    </row>
    <row r="756" spans="1:4" x14ac:dyDescent="0.15">
      <c r="A756" s="1863"/>
      <c r="B756" s="1985"/>
      <c r="C756" s="1863"/>
      <c r="D756" s="1863"/>
    </row>
    <row r="757" spans="1:4" x14ac:dyDescent="0.15">
      <c r="A757" s="1863"/>
      <c r="B757" s="1985"/>
      <c r="C757" s="1863"/>
      <c r="D757" s="1863"/>
    </row>
    <row r="758" spans="1:4" x14ac:dyDescent="0.15">
      <c r="A758" s="1863"/>
      <c r="B758" s="1985"/>
      <c r="C758" s="1863"/>
      <c r="D758" s="1863"/>
    </row>
    <row r="759" spans="1:4" x14ac:dyDescent="0.15">
      <c r="A759" s="1863"/>
      <c r="B759" s="1985"/>
      <c r="C759" s="1863"/>
      <c r="D759" s="1863"/>
    </row>
    <row r="760" spans="1:4" x14ac:dyDescent="0.15">
      <c r="A760" s="1863"/>
      <c r="B760" s="1985"/>
      <c r="C760" s="1863"/>
      <c r="D760" s="1863"/>
    </row>
    <row r="761" spans="1:4" x14ac:dyDescent="0.15">
      <c r="A761" s="1863"/>
      <c r="B761" s="1985"/>
      <c r="C761" s="1863"/>
      <c r="D761" s="1863"/>
    </row>
    <row r="762" spans="1:4" x14ac:dyDescent="0.15">
      <c r="A762" s="1863"/>
      <c r="B762" s="1985"/>
      <c r="C762" s="1863"/>
      <c r="D762" s="1863"/>
    </row>
    <row r="763" spans="1:4" x14ac:dyDescent="0.15">
      <c r="A763" s="1863"/>
      <c r="B763" s="1985"/>
      <c r="C763" s="1863"/>
      <c r="D763" s="1863"/>
    </row>
    <row r="764" spans="1:4" x14ac:dyDescent="0.15">
      <c r="A764" s="1863"/>
      <c r="B764" s="1985"/>
      <c r="C764" s="1863"/>
      <c r="D764" s="1863"/>
    </row>
    <row r="765" spans="1:4" x14ac:dyDescent="0.15">
      <c r="A765" s="1863"/>
      <c r="B765" s="1985"/>
      <c r="C765" s="1863"/>
      <c r="D765" s="1863"/>
    </row>
    <row r="766" spans="1:4" x14ac:dyDescent="0.15">
      <c r="A766" s="1863"/>
      <c r="B766" s="1985"/>
      <c r="C766" s="1863"/>
      <c r="D766" s="1863"/>
    </row>
    <row r="767" spans="1:4" x14ac:dyDescent="0.15">
      <c r="A767" s="1863"/>
      <c r="B767" s="1985"/>
      <c r="C767" s="1863"/>
      <c r="D767" s="1863"/>
    </row>
    <row r="768" spans="1:4" x14ac:dyDescent="0.15">
      <c r="A768" s="1863"/>
      <c r="B768" s="1985"/>
      <c r="C768" s="1863"/>
      <c r="D768" s="1863"/>
    </row>
    <row r="769" spans="1:4" x14ac:dyDescent="0.15">
      <c r="A769" s="1863"/>
      <c r="B769" s="1985"/>
      <c r="C769" s="1863"/>
      <c r="D769" s="1863"/>
    </row>
    <row r="770" spans="1:4" x14ac:dyDescent="0.15">
      <c r="A770" s="1863"/>
      <c r="B770" s="1985"/>
      <c r="C770" s="1863"/>
      <c r="D770" s="1863"/>
    </row>
    <row r="771" spans="1:4" x14ac:dyDescent="0.15">
      <c r="A771" s="1863"/>
      <c r="B771" s="1985"/>
      <c r="C771" s="1863"/>
      <c r="D771" s="1863"/>
    </row>
    <row r="772" spans="1:4" x14ac:dyDescent="0.15">
      <c r="A772" s="1863"/>
      <c r="B772" s="1985"/>
      <c r="C772" s="1863"/>
      <c r="D772" s="1863"/>
    </row>
    <row r="773" spans="1:4" x14ac:dyDescent="0.15">
      <c r="A773" s="1863"/>
      <c r="B773" s="1985"/>
      <c r="C773" s="1863"/>
      <c r="D773" s="1863"/>
    </row>
    <row r="774" spans="1:4" x14ac:dyDescent="0.15">
      <c r="A774" s="1863"/>
      <c r="B774" s="1985"/>
      <c r="C774" s="1863"/>
      <c r="D774" s="1863"/>
    </row>
    <row r="775" spans="1:4" x14ac:dyDescent="0.15">
      <c r="A775" s="1863"/>
      <c r="B775" s="1985"/>
      <c r="C775" s="1863"/>
      <c r="D775" s="1863"/>
    </row>
    <row r="776" spans="1:4" x14ac:dyDescent="0.15">
      <c r="A776" s="1863"/>
      <c r="B776" s="1985"/>
      <c r="C776" s="1863"/>
      <c r="D776" s="1863"/>
    </row>
    <row r="777" spans="1:4" x14ac:dyDescent="0.15">
      <c r="A777" s="1863"/>
      <c r="B777" s="1985"/>
      <c r="C777" s="1863"/>
      <c r="D777" s="1863"/>
    </row>
    <row r="778" spans="1:4" x14ac:dyDescent="0.15">
      <c r="A778" s="1863"/>
      <c r="B778" s="1985"/>
      <c r="C778" s="1863"/>
      <c r="D778" s="1863"/>
    </row>
    <row r="779" spans="1:4" x14ac:dyDescent="0.15">
      <c r="A779" s="1863"/>
      <c r="B779" s="1985"/>
      <c r="C779" s="1863"/>
      <c r="D779" s="1863"/>
    </row>
    <row r="780" spans="1:4" x14ac:dyDescent="0.15">
      <c r="A780" s="1863"/>
      <c r="B780" s="1985"/>
      <c r="C780" s="1863"/>
      <c r="D780" s="1863"/>
    </row>
    <row r="781" spans="1:4" x14ac:dyDescent="0.15">
      <c r="A781" s="1863"/>
      <c r="B781" s="1985"/>
      <c r="C781" s="1863"/>
      <c r="D781" s="1863"/>
    </row>
    <row r="782" spans="1:4" x14ac:dyDescent="0.15">
      <c r="A782" s="1863"/>
      <c r="B782" s="1985"/>
      <c r="C782" s="1863"/>
      <c r="D782" s="1863"/>
    </row>
    <row r="783" spans="1:4" x14ac:dyDescent="0.15">
      <c r="A783" s="1863"/>
      <c r="B783" s="1985"/>
      <c r="C783" s="1863"/>
      <c r="D783" s="1863"/>
    </row>
    <row r="784" spans="1:4" x14ac:dyDescent="0.15">
      <c r="A784" s="1863"/>
      <c r="B784" s="1985"/>
      <c r="C784" s="1863"/>
      <c r="D784" s="1863"/>
    </row>
    <row r="785" spans="1:4" x14ac:dyDescent="0.15">
      <c r="A785" s="1863"/>
      <c r="B785" s="1985"/>
      <c r="C785" s="1863"/>
      <c r="D785" s="1863"/>
    </row>
    <row r="786" spans="1:4" x14ac:dyDescent="0.15">
      <c r="A786" s="1863"/>
      <c r="B786" s="1985"/>
      <c r="C786" s="1863"/>
      <c r="D786" s="1863"/>
    </row>
    <row r="787" spans="1:4" x14ac:dyDescent="0.15">
      <c r="A787" s="1863"/>
      <c r="B787" s="1985"/>
      <c r="C787" s="1863"/>
      <c r="D787" s="1863"/>
    </row>
    <row r="788" spans="1:4" x14ac:dyDescent="0.15">
      <c r="A788" s="1863"/>
      <c r="B788" s="1985"/>
      <c r="C788" s="1863"/>
      <c r="D788" s="1863"/>
    </row>
    <row r="789" spans="1:4" x14ac:dyDescent="0.15">
      <c r="A789" s="1863"/>
      <c r="B789" s="1985"/>
      <c r="C789" s="1863"/>
      <c r="D789" s="1863"/>
    </row>
    <row r="790" spans="1:4" x14ac:dyDescent="0.15">
      <c r="A790" s="1863"/>
      <c r="B790" s="1985"/>
      <c r="C790" s="1863"/>
      <c r="D790" s="1863"/>
    </row>
    <row r="791" spans="1:4" x14ac:dyDescent="0.15">
      <c r="A791" s="1863"/>
      <c r="B791" s="1985"/>
      <c r="C791" s="1863"/>
      <c r="D791" s="1863"/>
    </row>
    <row r="792" spans="1:4" x14ac:dyDescent="0.15">
      <c r="A792" s="1863"/>
      <c r="B792" s="1985"/>
      <c r="C792" s="1863"/>
      <c r="D792" s="1863"/>
    </row>
    <row r="793" spans="1:4" x14ac:dyDescent="0.15">
      <c r="A793" s="1863"/>
      <c r="B793" s="1985"/>
      <c r="C793" s="1863"/>
      <c r="D793" s="1863"/>
    </row>
    <row r="794" spans="1:4" x14ac:dyDescent="0.15">
      <c r="A794" s="1863"/>
      <c r="B794" s="1985"/>
      <c r="C794" s="1863"/>
      <c r="D794" s="1863"/>
    </row>
    <row r="795" spans="1:4" x14ac:dyDescent="0.15">
      <c r="A795" s="1863"/>
      <c r="B795" s="1985"/>
      <c r="C795" s="1863"/>
      <c r="D795" s="1863"/>
    </row>
    <row r="796" spans="1:4" x14ac:dyDescent="0.15">
      <c r="A796" s="1863"/>
      <c r="B796" s="1985"/>
      <c r="C796" s="1863"/>
      <c r="D796" s="1863"/>
    </row>
    <row r="797" spans="1:4" x14ac:dyDescent="0.15">
      <c r="A797" s="1863"/>
      <c r="B797" s="1985"/>
      <c r="C797" s="1863"/>
      <c r="D797" s="1863"/>
    </row>
    <row r="798" spans="1:4" x14ac:dyDescent="0.15">
      <c r="A798" s="1863"/>
      <c r="B798" s="1985"/>
      <c r="C798" s="1863"/>
      <c r="D798" s="1863"/>
    </row>
    <row r="799" spans="1:4" x14ac:dyDescent="0.15">
      <c r="A799" s="1863"/>
      <c r="B799" s="1985"/>
      <c r="C799" s="1863"/>
      <c r="D799" s="1863"/>
    </row>
    <row r="800" spans="1:4" x14ac:dyDescent="0.15">
      <c r="A800" s="1863"/>
      <c r="B800" s="1985"/>
      <c r="C800" s="1863"/>
      <c r="D800" s="1863"/>
    </row>
    <row r="801" spans="1:4" x14ac:dyDescent="0.15">
      <c r="A801" s="1863"/>
      <c r="B801" s="1985"/>
      <c r="C801" s="1863"/>
      <c r="D801" s="1863"/>
    </row>
    <row r="802" spans="1:4" x14ac:dyDescent="0.15">
      <c r="A802" s="1863"/>
      <c r="B802" s="1985"/>
      <c r="C802" s="1863"/>
      <c r="D802" s="1863"/>
    </row>
    <row r="803" spans="1:4" x14ac:dyDescent="0.15">
      <c r="A803" s="1863"/>
      <c r="B803" s="1985"/>
      <c r="C803" s="1863"/>
      <c r="D803" s="1863"/>
    </row>
    <row r="804" spans="1:4" x14ac:dyDescent="0.15">
      <c r="A804" s="1863"/>
      <c r="B804" s="1985"/>
      <c r="C804" s="1863"/>
      <c r="D804" s="1863"/>
    </row>
    <row r="805" spans="1:4" x14ac:dyDescent="0.15">
      <c r="A805" s="1863"/>
      <c r="B805" s="1985"/>
      <c r="C805" s="1863"/>
      <c r="D805" s="1863"/>
    </row>
    <row r="806" spans="1:4" x14ac:dyDescent="0.15">
      <c r="A806" s="1863"/>
      <c r="B806" s="1985"/>
      <c r="C806" s="1863"/>
      <c r="D806" s="1863"/>
    </row>
    <row r="807" spans="1:4" x14ac:dyDescent="0.15">
      <c r="A807" s="1863"/>
      <c r="B807" s="1985"/>
      <c r="C807" s="1863"/>
      <c r="D807" s="1863"/>
    </row>
    <row r="808" spans="1:4" x14ac:dyDescent="0.15">
      <c r="A808" s="1863"/>
      <c r="B808" s="1985"/>
      <c r="C808" s="1863"/>
      <c r="D808" s="1863"/>
    </row>
    <row r="809" spans="1:4" x14ac:dyDescent="0.15">
      <c r="A809" s="1863"/>
      <c r="B809" s="1985"/>
      <c r="C809" s="1863"/>
      <c r="D809" s="1863"/>
    </row>
    <row r="810" spans="1:4" x14ac:dyDescent="0.15">
      <c r="A810" s="1863"/>
      <c r="B810" s="1985"/>
      <c r="C810" s="1863"/>
      <c r="D810" s="1863"/>
    </row>
    <row r="811" spans="1:4" x14ac:dyDescent="0.15">
      <c r="A811" s="1863"/>
      <c r="B811" s="1985"/>
      <c r="C811" s="1863"/>
      <c r="D811" s="1863"/>
    </row>
    <row r="812" spans="1:4" x14ac:dyDescent="0.15">
      <c r="A812" s="1863"/>
      <c r="B812" s="1985"/>
      <c r="C812" s="1863"/>
      <c r="D812" s="1863"/>
    </row>
    <row r="813" spans="1:4" x14ac:dyDescent="0.15">
      <c r="A813" s="1863"/>
      <c r="B813" s="1985"/>
      <c r="C813" s="1863"/>
      <c r="D813" s="1863"/>
    </row>
    <row r="814" spans="1:4" x14ac:dyDescent="0.15">
      <c r="A814" s="1863"/>
      <c r="B814" s="1985"/>
      <c r="C814" s="1863"/>
      <c r="D814" s="1863"/>
    </row>
    <row r="815" spans="1:4" x14ac:dyDescent="0.15">
      <c r="A815" s="1863"/>
      <c r="B815" s="1985"/>
      <c r="C815" s="1863"/>
      <c r="D815" s="1863"/>
    </row>
    <row r="816" spans="1:4" x14ac:dyDescent="0.15">
      <c r="A816" s="1863"/>
      <c r="B816" s="1985"/>
      <c r="C816" s="1863"/>
      <c r="D816" s="1863"/>
    </row>
    <row r="817" spans="1:4" x14ac:dyDescent="0.15">
      <c r="A817" s="1863"/>
      <c r="B817" s="1985"/>
      <c r="C817" s="1863"/>
      <c r="D817" s="1863"/>
    </row>
    <row r="818" spans="1:4" x14ac:dyDescent="0.15">
      <c r="A818" s="1863"/>
      <c r="B818" s="1985"/>
      <c r="C818" s="1863"/>
      <c r="D818" s="1863"/>
    </row>
    <row r="819" spans="1:4" x14ac:dyDescent="0.15">
      <c r="A819" s="1863"/>
      <c r="B819" s="1985"/>
      <c r="C819" s="1863"/>
      <c r="D819" s="1863"/>
    </row>
    <row r="820" spans="1:4" x14ac:dyDescent="0.15">
      <c r="A820" s="1863"/>
      <c r="B820" s="1985"/>
      <c r="C820" s="1863"/>
      <c r="D820" s="1863"/>
    </row>
    <row r="821" spans="1:4" x14ac:dyDescent="0.15">
      <c r="A821" s="1863"/>
      <c r="B821" s="1985"/>
      <c r="C821" s="1863"/>
      <c r="D821" s="1863"/>
    </row>
    <row r="822" spans="1:4" x14ac:dyDescent="0.15">
      <c r="A822" s="1863"/>
      <c r="B822" s="1985"/>
      <c r="C822" s="1863"/>
      <c r="D822" s="1863"/>
    </row>
    <row r="823" spans="1:4" x14ac:dyDescent="0.15">
      <c r="A823" s="1863"/>
      <c r="B823" s="1985"/>
      <c r="C823" s="1863"/>
      <c r="D823" s="1863"/>
    </row>
    <row r="824" spans="1:4" x14ac:dyDescent="0.15">
      <c r="A824" s="1863"/>
      <c r="B824" s="1985"/>
      <c r="C824" s="1863"/>
      <c r="D824" s="1863"/>
    </row>
    <row r="825" spans="1:4" x14ac:dyDescent="0.15">
      <c r="A825" s="1863"/>
      <c r="B825" s="1985"/>
      <c r="C825" s="1863"/>
      <c r="D825" s="1863"/>
    </row>
    <row r="826" spans="1:4" x14ac:dyDescent="0.15">
      <c r="A826" s="1863"/>
      <c r="B826" s="1985"/>
      <c r="C826" s="1863"/>
      <c r="D826" s="1863"/>
    </row>
    <row r="827" spans="1:4" x14ac:dyDescent="0.15">
      <c r="A827" s="1863"/>
      <c r="B827" s="1985"/>
      <c r="C827" s="1863"/>
      <c r="D827" s="1863"/>
    </row>
    <row r="828" spans="1:4" x14ac:dyDescent="0.15">
      <c r="A828" s="1863"/>
      <c r="B828" s="1985"/>
      <c r="C828" s="1863"/>
      <c r="D828" s="1863"/>
    </row>
    <row r="829" spans="1:4" x14ac:dyDescent="0.15">
      <c r="A829" s="1863"/>
      <c r="B829" s="1985"/>
      <c r="C829" s="1863"/>
      <c r="D829" s="1863"/>
    </row>
    <row r="830" spans="1:4" x14ac:dyDescent="0.15">
      <c r="A830" s="1863"/>
      <c r="B830" s="1985"/>
      <c r="C830" s="1863"/>
      <c r="D830" s="1863"/>
    </row>
    <row r="831" spans="1:4" x14ac:dyDescent="0.15">
      <c r="A831" s="1863"/>
      <c r="B831" s="1985"/>
      <c r="C831" s="1863"/>
      <c r="D831" s="1863"/>
    </row>
    <row r="832" spans="1:4" x14ac:dyDescent="0.15">
      <c r="A832" s="1863"/>
      <c r="B832" s="1985"/>
      <c r="C832" s="1863"/>
      <c r="D832" s="1863"/>
    </row>
    <row r="833" spans="1:4" x14ac:dyDescent="0.15">
      <c r="A833" s="1863"/>
      <c r="B833" s="1985"/>
      <c r="C833" s="1863"/>
      <c r="D833" s="1863"/>
    </row>
    <row r="834" spans="1:4" x14ac:dyDescent="0.15">
      <c r="A834" s="1863"/>
      <c r="B834" s="1985"/>
      <c r="C834" s="1863"/>
      <c r="D834" s="1863"/>
    </row>
    <row r="835" spans="1:4" x14ac:dyDescent="0.15">
      <c r="A835" s="1863"/>
      <c r="B835" s="1985"/>
      <c r="C835" s="1863"/>
      <c r="D835" s="1863"/>
    </row>
    <row r="836" spans="1:4" x14ac:dyDescent="0.15">
      <c r="A836" s="1863"/>
      <c r="B836" s="1985"/>
      <c r="C836" s="1863"/>
      <c r="D836" s="1863"/>
    </row>
    <row r="837" spans="1:4" x14ac:dyDescent="0.15">
      <c r="A837" s="1863"/>
      <c r="B837" s="1985"/>
      <c r="C837" s="1863"/>
      <c r="D837" s="1863"/>
    </row>
    <row r="838" spans="1:4" x14ac:dyDescent="0.15">
      <c r="A838" s="1863"/>
      <c r="B838" s="1985"/>
      <c r="C838" s="1863"/>
      <c r="D838" s="1863"/>
    </row>
    <row r="839" spans="1:4" x14ac:dyDescent="0.15">
      <c r="A839" s="1863"/>
      <c r="B839" s="1985"/>
      <c r="C839" s="1863"/>
      <c r="D839" s="1863"/>
    </row>
    <row r="840" spans="1:4" x14ac:dyDescent="0.15">
      <c r="A840" s="1863"/>
      <c r="B840" s="1985"/>
      <c r="C840" s="1863"/>
      <c r="D840" s="1863"/>
    </row>
    <row r="841" spans="1:4" x14ac:dyDescent="0.15">
      <c r="A841" s="1863"/>
      <c r="B841" s="1985"/>
      <c r="C841" s="1863"/>
      <c r="D841" s="1863"/>
    </row>
    <row r="842" spans="1:4" x14ac:dyDescent="0.15">
      <c r="A842" s="1863"/>
      <c r="B842" s="1985"/>
      <c r="C842" s="1863"/>
      <c r="D842" s="1863"/>
    </row>
    <row r="843" spans="1:4" x14ac:dyDescent="0.15">
      <c r="A843" s="1863"/>
      <c r="B843" s="1985"/>
      <c r="C843" s="1863"/>
      <c r="D843" s="1863"/>
    </row>
    <row r="844" spans="1:4" x14ac:dyDescent="0.15">
      <c r="A844" s="1863"/>
      <c r="B844" s="1985"/>
      <c r="C844" s="1863"/>
      <c r="D844" s="1863"/>
    </row>
    <row r="845" spans="1:4" x14ac:dyDescent="0.15">
      <c r="A845" s="1863"/>
      <c r="B845" s="1985"/>
      <c r="C845" s="1863"/>
      <c r="D845" s="1863"/>
    </row>
    <row r="846" spans="1:4" x14ac:dyDescent="0.15">
      <c r="A846" s="1863"/>
      <c r="B846" s="1985"/>
      <c r="C846" s="1863"/>
      <c r="D846" s="1863"/>
    </row>
    <row r="847" spans="1:4" x14ac:dyDescent="0.15">
      <c r="A847" s="1863"/>
      <c r="B847" s="1985"/>
      <c r="C847" s="1863"/>
      <c r="D847" s="1863"/>
    </row>
    <row r="848" spans="1:4" x14ac:dyDescent="0.15">
      <c r="A848" s="1863"/>
      <c r="B848" s="1985"/>
      <c r="C848" s="1863"/>
      <c r="D848" s="1863"/>
    </row>
    <row r="849" spans="1:4" x14ac:dyDescent="0.15">
      <c r="A849" s="1863"/>
      <c r="B849" s="1985"/>
      <c r="C849" s="1863"/>
      <c r="D849" s="1863"/>
    </row>
    <row r="850" spans="1:4" x14ac:dyDescent="0.15">
      <c r="A850" s="1863"/>
      <c r="B850" s="1985"/>
      <c r="C850" s="1863"/>
      <c r="D850" s="1863"/>
    </row>
    <row r="851" spans="1:4" x14ac:dyDescent="0.15">
      <c r="A851" s="1863"/>
      <c r="B851" s="1985"/>
      <c r="C851" s="1863"/>
      <c r="D851" s="1863"/>
    </row>
    <row r="852" spans="1:4" x14ac:dyDescent="0.15">
      <c r="A852" s="1863"/>
      <c r="B852" s="1985"/>
      <c r="C852" s="1863"/>
      <c r="D852" s="1863"/>
    </row>
    <row r="853" spans="1:4" x14ac:dyDescent="0.15">
      <c r="A853" s="1863"/>
      <c r="B853" s="1985"/>
      <c r="C853" s="1863"/>
      <c r="D853" s="1863"/>
    </row>
    <row r="854" spans="1:4" x14ac:dyDescent="0.15">
      <c r="A854" s="1863"/>
      <c r="B854" s="1985"/>
      <c r="C854" s="1863"/>
      <c r="D854" s="1863"/>
    </row>
    <row r="855" spans="1:4" x14ac:dyDescent="0.15">
      <c r="A855" s="1863"/>
      <c r="B855" s="1985"/>
      <c r="C855" s="1863"/>
      <c r="D855" s="1863"/>
    </row>
    <row r="856" spans="1:4" x14ac:dyDescent="0.15">
      <c r="A856" s="1863"/>
      <c r="B856" s="1985"/>
      <c r="C856" s="1863"/>
      <c r="D856" s="1863"/>
    </row>
    <row r="857" spans="1:4" x14ac:dyDescent="0.15">
      <c r="A857" s="1863"/>
      <c r="B857" s="1985"/>
      <c r="C857" s="1863"/>
      <c r="D857" s="1863"/>
    </row>
    <row r="858" spans="1:4" x14ac:dyDescent="0.15">
      <c r="A858" s="1863"/>
      <c r="B858" s="1985"/>
      <c r="C858" s="1863"/>
      <c r="D858" s="1863"/>
    </row>
    <row r="859" spans="1:4" x14ac:dyDescent="0.15">
      <c r="A859" s="1863"/>
      <c r="B859" s="1985"/>
      <c r="C859" s="1863"/>
      <c r="D859" s="1863"/>
    </row>
    <row r="860" spans="1:4" x14ac:dyDescent="0.15">
      <c r="A860" s="1863"/>
      <c r="B860" s="1985"/>
      <c r="C860" s="1863"/>
      <c r="D860" s="1863"/>
    </row>
    <row r="861" spans="1:4" x14ac:dyDescent="0.15">
      <c r="A861" s="1863"/>
      <c r="B861" s="1985"/>
      <c r="C861" s="1863"/>
      <c r="D861" s="1863"/>
    </row>
    <row r="862" spans="1:4" x14ac:dyDescent="0.15">
      <c r="A862" s="1863"/>
      <c r="B862" s="1985"/>
      <c r="C862" s="1863"/>
      <c r="D862" s="1863"/>
    </row>
    <row r="863" spans="1:4" x14ac:dyDescent="0.15">
      <c r="A863" s="1863"/>
      <c r="B863" s="1985"/>
      <c r="C863" s="1863"/>
      <c r="D863" s="1863"/>
    </row>
    <row r="864" spans="1:4" x14ac:dyDescent="0.15">
      <c r="A864" s="1863"/>
      <c r="B864" s="1985"/>
      <c r="C864" s="1863"/>
      <c r="D864" s="1863"/>
    </row>
    <row r="865" spans="1:4" x14ac:dyDescent="0.15">
      <c r="A865" s="1863"/>
      <c r="B865" s="1985"/>
      <c r="C865" s="1863"/>
      <c r="D865" s="1863"/>
    </row>
    <row r="866" spans="1:4" x14ac:dyDescent="0.15">
      <c r="A866" s="1863"/>
      <c r="B866" s="1985"/>
      <c r="C866" s="1863"/>
      <c r="D866" s="1863"/>
    </row>
    <row r="867" spans="1:4" x14ac:dyDescent="0.15">
      <c r="A867" s="1863"/>
      <c r="B867" s="1985"/>
      <c r="C867" s="1863"/>
      <c r="D867" s="1863"/>
    </row>
    <row r="868" spans="1:4" x14ac:dyDescent="0.15">
      <c r="A868" s="1863"/>
      <c r="B868" s="1985"/>
      <c r="C868" s="1863"/>
      <c r="D868" s="1863"/>
    </row>
    <row r="869" spans="1:4" x14ac:dyDescent="0.15">
      <c r="A869" s="1863"/>
      <c r="B869" s="1985"/>
      <c r="C869" s="1863"/>
      <c r="D869" s="1863"/>
    </row>
    <row r="870" spans="1:4" x14ac:dyDescent="0.15">
      <c r="A870" s="1863"/>
      <c r="B870" s="1985"/>
      <c r="C870" s="1863"/>
      <c r="D870" s="1863"/>
    </row>
    <row r="871" spans="1:4" x14ac:dyDescent="0.15">
      <c r="A871" s="1863"/>
      <c r="B871" s="1985"/>
      <c r="C871" s="1863"/>
      <c r="D871" s="1863"/>
    </row>
    <row r="872" spans="1:4" x14ac:dyDescent="0.15">
      <c r="A872" s="1863"/>
      <c r="B872" s="1985"/>
      <c r="C872" s="1863"/>
      <c r="D872" s="1863"/>
    </row>
    <row r="873" spans="1:4" x14ac:dyDescent="0.15">
      <c r="A873" s="1863"/>
      <c r="B873" s="1985"/>
      <c r="C873" s="1863"/>
      <c r="D873" s="1863"/>
    </row>
    <row r="874" spans="1:4" x14ac:dyDescent="0.15">
      <c r="A874" s="1863"/>
      <c r="B874" s="1985"/>
      <c r="C874" s="1863"/>
      <c r="D874" s="1863"/>
    </row>
    <row r="875" spans="1:4" x14ac:dyDescent="0.15">
      <c r="A875" s="1863"/>
      <c r="B875" s="1985"/>
      <c r="C875" s="1863"/>
      <c r="D875" s="1863"/>
    </row>
    <row r="876" spans="1:4" x14ac:dyDescent="0.15">
      <c r="A876" s="1863"/>
      <c r="B876" s="1985"/>
      <c r="C876" s="1863"/>
      <c r="D876" s="1863"/>
    </row>
    <row r="877" spans="1:4" x14ac:dyDescent="0.15">
      <c r="A877" s="1863"/>
      <c r="B877" s="1985"/>
      <c r="C877" s="1863"/>
      <c r="D877" s="1863"/>
    </row>
    <row r="878" spans="1:4" x14ac:dyDescent="0.15">
      <c r="A878" s="1863"/>
      <c r="B878" s="1985"/>
      <c r="C878" s="1863"/>
      <c r="D878" s="1863"/>
    </row>
    <row r="879" spans="1:4" x14ac:dyDescent="0.15">
      <c r="A879" s="1863"/>
      <c r="B879" s="1985"/>
      <c r="C879" s="1863"/>
      <c r="D879" s="1863"/>
    </row>
    <row r="880" spans="1:4" x14ac:dyDescent="0.15">
      <c r="A880" s="1863"/>
      <c r="B880" s="1985"/>
      <c r="C880" s="1863"/>
      <c r="D880" s="1863"/>
    </row>
    <row r="881" spans="1:4" x14ac:dyDescent="0.15">
      <c r="A881" s="1863"/>
      <c r="B881" s="1985"/>
      <c r="C881" s="1863"/>
      <c r="D881" s="1863"/>
    </row>
    <row r="882" spans="1:4" x14ac:dyDescent="0.15">
      <c r="A882" s="1863"/>
      <c r="B882" s="1985"/>
      <c r="C882" s="1863"/>
      <c r="D882" s="1863"/>
    </row>
    <row r="883" spans="1:4" x14ac:dyDescent="0.15">
      <c r="A883" s="1863"/>
      <c r="B883" s="1985"/>
      <c r="C883" s="1863"/>
      <c r="D883" s="1863"/>
    </row>
    <row r="884" spans="1:4" x14ac:dyDescent="0.15">
      <c r="A884" s="1863"/>
      <c r="B884" s="1985"/>
      <c r="C884" s="1863"/>
      <c r="D884" s="1863"/>
    </row>
    <row r="885" spans="1:4" x14ac:dyDescent="0.15">
      <c r="A885" s="1863"/>
      <c r="B885" s="1985"/>
      <c r="C885" s="1863"/>
      <c r="D885" s="1863"/>
    </row>
    <row r="886" spans="1:4" x14ac:dyDescent="0.15">
      <c r="A886" s="1863"/>
      <c r="B886" s="1985"/>
      <c r="C886" s="1863"/>
      <c r="D886" s="1863"/>
    </row>
    <row r="887" spans="1:4" x14ac:dyDescent="0.15">
      <c r="A887" s="1863"/>
      <c r="B887" s="1985"/>
      <c r="C887" s="1863"/>
      <c r="D887" s="1863"/>
    </row>
    <row r="888" spans="1:4" x14ac:dyDescent="0.15">
      <c r="A888" s="1863"/>
      <c r="B888" s="1985"/>
      <c r="C888" s="1863"/>
      <c r="D888" s="1863"/>
    </row>
    <row r="889" spans="1:4" x14ac:dyDescent="0.15">
      <c r="A889" s="1863"/>
      <c r="B889" s="1985"/>
      <c r="C889" s="1863"/>
      <c r="D889" s="1863"/>
    </row>
    <row r="890" spans="1:4" x14ac:dyDescent="0.15">
      <c r="A890" s="1863"/>
      <c r="B890" s="1985"/>
      <c r="C890" s="1863"/>
      <c r="D890" s="1863"/>
    </row>
    <row r="891" spans="1:4" x14ac:dyDescent="0.15">
      <c r="A891" s="1863"/>
      <c r="B891" s="1985"/>
      <c r="C891" s="1863"/>
      <c r="D891" s="1863"/>
    </row>
    <row r="892" spans="1:4" x14ac:dyDescent="0.15">
      <c r="A892" s="1863"/>
      <c r="B892" s="1985"/>
      <c r="C892" s="1863"/>
      <c r="D892" s="1863"/>
    </row>
    <row r="893" spans="1:4" x14ac:dyDescent="0.15">
      <c r="A893" s="1863"/>
      <c r="B893" s="1985"/>
      <c r="C893" s="1863"/>
      <c r="D893" s="1863"/>
    </row>
    <row r="894" spans="1:4" x14ac:dyDescent="0.15">
      <c r="A894" s="1863"/>
      <c r="B894" s="1985"/>
      <c r="C894" s="1863"/>
      <c r="D894" s="1863"/>
    </row>
    <row r="895" spans="1:4" x14ac:dyDescent="0.15">
      <c r="A895" s="1863"/>
      <c r="B895" s="1985"/>
      <c r="C895" s="1863"/>
      <c r="D895" s="1863"/>
    </row>
    <row r="896" spans="1:4" x14ac:dyDescent="0.15">
      <c r="A896" s="1863"/>
      <c r="B896" s="1985"/>
      <c r="C896" s="1863"/>
      <c r="D896" s="1863"/>
    </row>
    <row r="897" spans="1:4" x14ac:dyDescent="0.15">
      <c r="A897" s="1863"/>
      <c r="B897" s="1985"/>
      <c r="C897" s="1863"/>
      <c r="D897" s="1863"/>
    </row>
    <row r="898" spans="1:4" x14ac:dyDescent="0.15">
      <c r="A898" s="1863"/>
      <c r="B898" s="1985"/>
      <c r="C898" s="1863"/>
      <c r="D898" s="1863"/>
    </row>
    <row r="899" spans="1:4" x14ac:dyDescent="0.15">
      <c r="A899" s="1863"/>
      <c r="B899" s="1985"/>
      <c r="C899" s="1863"/>
      <c r="D899" s="1863"/>
    </row>
    <row r="900" spans="1:4" x14ac:dyDescent="0.15">
      <c r="A900" s="1863"/>
      <c r="B900" s="1985"/>
      <c r="C900" s="1863"/>
      <c r="D900" s="1863"/>
    </row>
    <row r="901" spans="1:4" x14ac:dyDescent="0.15">
      <c r="A901" s="1863"/>
      <c r="B901" s="1985"/>
      <c r="C901" s="1863"/>
      <c r="D901" s="1863"/>
    </row>
    <row r="902" spans="1:4" x14ac:dyDescent="0.15">
      <c r="A902" s="1863"/>
      <c r="B902" s="1985"/>
      <c r="C902" s="1863"/>
      <c r="D902" s="1863"/>
    </row>
    <row r="903" spans="1:4" x14ac:dyDescent="0.15">
      <c r="A903" s="1863"/>
      <c r="B903" s="1985"/>
      <c r="C903" s="1863"/>
      <c r="D903" s="1863"/>
    </row>
    <row r="904" spans="1:4" x14ac:dyDescent="0.15">
      <c r="A904" s="1863"/>
      <c r="B904" s="1985"/>
      <c r="C904" s="1863"/>
      <c r="D904" s="1863"/>
    </row>
    <row r="905" spans="1:4" x14ac:dyDescent="0.15">
      <c r="A905" s="1863"/>
      <c r="B905" s="1985"/>
      <c r="C905" s="1863"/>
      <c r="D905" s="1863"/>
    </row>
    <row r="906" spans="1:4" x14ac:dyDescent="0.15">
      <c r="A906" s="1863"/>
      <c r="B906" s="1985"/>
      <c r="C906" s="1863"/>
      <c r="D906" s="1863"/>
    </row>
    <row r="907" spans="1:4" x14ac:dyDescent="0.15">
      <c r="A907" s="1863"/>
      <c r="B907" s="1985"/>
      <c r="C907" s="1863"/>
      <c r="D907" s="1863"/>
    </row>
    <row r="908" spans="1:4" x14ac:dyDescent="0.15">
      <c r="A908" s="1863"/>
      <c r="B908" s="1985"/>
      <c r="C908" s="1863"/>
      <c r="D908" s="1863"/>
    </row>
    <row r="909" spans="1:4" x14ac:dyDescent="0.15">
      <c r="A909" s="1863"/>
      <c r="B909" s="1985"/>
      <c r="C909" s="1863"/>
      <c r="D909" s="1863"/>
    </row>
    <row r="910" spans="1:4" x14ac:dyDescent="0.15">
      <c r="A910" s="1863"/>
      <c r="B910" s="1985"/>
      <c r="C910" s="1863"/>
      <c r="D910" s="1863"/>
    </row>
    <row r="911" spans="1:4" x14ac:dyDescent="0.15">
      <c r="A911" s="1863"/>
      <c r="B911" s="1985"/>
      <c r="C911" s="1863"/>
      <c r="D911" s="1863"/>
    </row>
    <row r="912" spans="1:4" x14ac:dyDescent="0.15">
      <c r="A912" s="1863"/>
      <c r="B912" s="1985"/>
      <c r="C912" s="1863"/>
      <c r="D912" s="1863"/>
    </row>
    <row r="913" spans="1:4" x14ac:dyDescent="0.15">
      <c r="A913" s="1863"/>
      <c r="B913" s="1985"/>
      <c r="C913" s="1863"/>
      <c r="D913" s="1863"/>
    </row>
    <row r="914" spans="1:4" x14ac:dyDescent="0.15">
      <c r="A914" s="1863"/>
      <c r="B914" s="1985"/>
      <c r="C914" s="1863"/>
      <c r="D914" s="1863"/>
    </row>
    <row r="915" spans="1:4" x14ac:dyDescent="0.15">
      <c r="A915" s="1863"/>
      <c r="B915" s="1985"/>
      <c r="C915" s="1863"/>
      <c r="D915" s="1863"/>
    </row>
    <row r="916" spans="1:4" x14ac:dyDescent="0.15">
      <c r="A916" s="1863"/>
      <c r="B916" s="1985"/>
      <c r="C916" s="1863"/>
      <c r="D916" s="1863"/>
    </row>
    <row r="917" spans="1:4" x14ac:dyDescent="0.15">
      <c r="A917" s="1863"/>
      <c r="B917" s="1985"/>
      <c r="C917" s="1863"/>
      <c r="D917" s="1863"/>
    </row>
    <row r="918" spans="1:4" x14ac:dyDescent="0.15">
      <c r="A918" s="1863"/>
      <c r="B918" s="1985"/>
      <c r="C918" s="1863"/>
      <c r="D918" s="1863"/>
    </row>
    <row r="919" spans="1:4" x14ac:dyDescent="0.15">
      <c r="A919" s="1863"/>
      <c r="B919" s="1985"/>
      <c r="C919" s="1863"/>
      <c r="D919" s="1863"/>
    </row>
    <row r="920" spans="1:4" x14ac:dyDescent="0.15">
      <c r="A920" s="1863"/>
      <c r="B920" s="1985"/>
      <c r="C920" s="1863"/>
      <c r="D920" s="1863"/>
    </row>
    <row r="921" spans="1:4" x14ac:dyDescent="0.15">
      <c r="A921" s="1863"/>
      <c r="B921" s="1985"/>
      <c r="C921" s="1863"/>
      <c r="D921" s="1863"/>
    </row>
    <row r="922" spans="1:4" x14ac:dyDescent="0.15">
      <c r="A922" s="1863"/>
      <c r="B922" s="1985"/>
      <c r="C922" s="1863"/>
      <c r="D922" s="1863"/>
    </row>
    <row r="923" spans="1:4" x14ac:dyDescent="0.15">
      <c r="A923" s="1863"/>
      <c r="B923" s="1985"/>
      <c r="C923" s="1863"/>
      <c r="D923" s="1863"/>
    </row>
    <row r="924" spans="1:4" x14ac:dyDescent="0.15">
      <c r="A924" s="1863"/>
      <c r="B924" s="1985"/>
      <c r="C924" s="1863"/>
      <c r="D924" s="1863"/>
    </row>
    <row r="925" spans="1:4" x14ac:dyDescent="0.15">
      <c r="A925" s="1863"/>
      <c r="B925" s="1985"/>
      <c r="C925" s="1863"/>
      <c r="D925" s="1863"/>
    </row>
    <row r="926" spans="1:4" x14ac:dyDescent="0.15">
      <c r="A926" s="1863"/>
      <c r="B926" s="1985"/>
      <c r="C926" s="1863"/>
      <c r="D926" s="1863"/>
    </row>
    <row r="927" spans="1:4" x14ac:dyDescent="0.15">
      <c r="A927" s="1863"/>
      <c r="B927" s="1985"/>
      <c r="C927" s="1863"/>
      <c r="D927" s="1863"/>
    </row>
    <row r="928" spans="1:4" x14ac:dyDescent="0.15">
      <c r="A928" s="1863"/>
      <c r="B928" s="1985"/>
      <c r="C928" s="1863"/>
      <c r="D928" s="1863"/>
    </row>
    <row r="929" spans="1:4" x14ac:dyDescent="0.15">
      <c r="A929" s="1863"/>
      <c r="B929" s="1985"/>
      <c r="C929" s="1863"/>
      <c r="D929" s="1863"/>
    </row>
    <row r="930" spans="1:4" x14ac:dyDescent="0.15">
      <c r="A930" s="1863"/>
      <c r="B930" s="1985"/>
      <c r="C930" s="1863"/>
      <c r="D930" s="1863"/>
    </row>
    <row r="931" spans="1:4" x14ac:dyDescent="0.15">
      <c r="A931" s="1863"/>
      <c r="B931" s="1985"/>
      <c r="C931" s="1863"/>
      <c r="D931" s="1863"/>
    </row>
    <row r="932" spans="1:4" x14ac:dyDescent="0.15">
      <c r="A932" s="1863"/>
      <c r="B932" s="1985"/>
      <c r="C932" s="1863"/>
      <c r="D932" s="1863"/>
    </row>
    <row r="933" spans="1:4" x14ac:dyDescent="0.15">
      <c r="A933" s="1863"/>
      <c r="B933" s="1985"/>
      <c r="C933" s="1863"/>
      <c r="D933" s="1863"/>
    </row>
    <row r="934" spans="1:4" x14ac:dyDescent="0.15">
      <c r="A934" s="1863"/>
      <c r="B934" s="1985"/>
      <c r="C934" s="1863"/>
      <c r="D934" s="1863"/>
    </row>
    <row r="935" spans="1:4" x14ac:dyDescent="0.15">
      <c r="A935" s="1863"/>
      <c r="B935" s="1985"/>
      <c r="C935" s="1863"/>
      <c r="D935" s="1863"/>
    </row>
    <row r="936" spans="1:4" x14ac:dyDescent="0.15">
      <c r="A936" s="1863"/>
      <c r="B936" s="1985"/>
      <c r="C936" s="1863"/>
      <c r="D936" s="1863"/>
    </row>
    <row r="937" spans="1:4" x14ac:dyDescent="0.15">
      <c r="A937" s="1863"/>
      <c r="B937" s="1985"/>
      <c r="C937" s="1863"/>
      <c r="D937" s="1863"/>
    </row>
    <row r="938" spans="1:4" x14ac:dyDescent="0.15">
      <c r="A938" s="1863"/>
      <c r="B938" s="1985"/>
      <c r="C938" s="1863"/>
      <c r="D938" s="1863"/>
    </row>
    <row r="939" spans="1:4" x14ac:dyDescent="0.15">
      <c r="A939" s="1863"/>
      <c r="B939" s="1985"/>
      <c r="C939" s="1863"/>
      <c r="D939" s="1863"/>
    </row>
    <row r="940" spans="1:4" x14ac:dyDescent="0.15">
      <c r="A940" s="1863"/>
      <c r="B940" s="1985"/>
      <c r="C940" s="1863"/>
      <c r="D940" s="1863"/>
    </row>
    <row r="941" spans="1:4" x14ac:dyDescent="0.15">
      <c r="A941" s="1863"/>
      <c r="B941" s="1985"/>
      <c r="C941" s="1863"/>
      <c r="D941" s="1863"/>
    </row>
    <row r="942" spans="1:4" x14ac:dyDescent="0.15">
      <c r="A942" s="1863"/>
      <c r="B942" s="1985"/>
      <c r="C942" s="1863"/>
      <c r="D942" s="1863"/>
    </row>
    <row r="943" spans="1:4" x14ac:dyDescent="0.15">
      <c r="A943" s="1863"/>
      <c r="B943" s="1985"/>
      <c r="C943" s="1863"/>
      <c r="D943" s="1863"/>
    </row>
    <row r="944" spans="1:4" x14ac:dyDescent="0.15">
      <c r="A944" s="1863"/>
      <c r="B944" s="1985"/>
      <c r="C944" s="1863"/>
      <c r="D944" s="1863"/>
    </row>
    <row r="945" spans="1:4" x14ac:dyDescent="0.15">
      <c r="A945" s="1863"/>
      <c r="B945" s="1985"/>
      <c r="C945" s="1863"/>
      <c r="D945" s="1863"/>
    </row>
    <row r="946" spans="1:4" x14ac:dyDescent="0.15">
      <c r="A946" s="1863"/>
      <c r="B946" s="1985"/>
      <c r="C946" s="1863"/>
      <c r="D946" s="1863"/>
    </row>
    <row r="947" spans="1:4" x14ac:dyDescent="0.15">
      <c r="A947" s="1863"/>
      <c r="B947" s="1985"/>
      <c r="C947" s="1863"/>
      <c r="D947" s="1863"/>
    </row>
    <row r="948" spans="1:4" x14ac:dyDescent="0.15">
      <c r="A948" s="1863"/>
      <c r="B948" s="1985"/>
      <c r="C948" s="1863"/>
      <c r="D948" s="1863"/>
    </row>
    <row r="949" spans="1:4" x14ac:dyDescent="0.15">
      <c r="A949" s="1863"/>
      <c r="B949" s="1985"/>
      <c r="C949" s="1863"/>
      <c r="D949" s="1863"/>
    </row>
    <row r="950" spans="1:4" x14ac:dyDescent="0.15">
      <c r="A950" s="1863"/>
      <c r="B950" s="1985"/>
      <c r="C950" s="1863"/>
      <c r="D950" s="1863"/>
    </row>
    <row r="951" spans="1:4" x14ac:dyDescent="0.15">
      <c r="A951" s="1863"/>
      <c r="B951" s="1985"/>
      <c r="C951" s="1863"/>
      <c r="D951" s="1863"/>
    </row>
    <row r="952" spans="1:4" x14ac:dyDescent="0.15">
      <c r="A952" s="1863"/>
      <c r="B952" s="1985"/>
      <c r="C952" s="1863"/>
      <c r="D952" s="1863"/>
    </row>
    <row r="953" spans="1:4" x14ac:dyDescent="0.15">
      <c r="A953" s="1863"/>
      <c r="B953" s="1985"/>
      <c r="C953" s="1863"/>
      <c r="D953" s="1863"/>
    </row>
    <row r="954" spans="1:4" x14ac:dyDescent="0.15">
      <c r="A954" s="1863"/>
      <c r="B954" s="1985"/>
      <c r="C954" s="1863"/>
      <c r="D954" s="1863"/>
    </row>
    <row r="955" spans="1:4" x14ac:dyDescent="0.15">
      <c r="A955" s="1863"/>
      <c r="B955" s="1985"/>
      <c r="C955" s="1863"/>
      <c r="D955" s="1863"/>
    </row>
    <row r="956" spans="1:4" x14ac:dyDescent="0.15">
      <c r="A956" s="1863"/>
      <c r="B956" s="1985"/>
      <c r="C956" s="1863"/>
      <c r="D956" s="1863"/>
    </row>
    <row r="957" spans="1:4" x14ac:dyDescent="0.15">
      <c r="A957" s="1863"/>
      <c r="B957" s="1985"/>
      <c r="C957" s="1863"/>
      <c r="D957" s="1863"/>
    </row>
    <row r="958" spans="1:4" x14ac:dyDescent="0.15">
      <c r="A958" s="1863"/>
      <c r="B958" s="1985"/>
      <c r="C958" s="1863"/>
      <c r="D958" s="1863"/>
    </row>
    <row r="959" spans="1:4" x14ac:dyDescent="0.15">
      <c r="A959" s="1863"/>
      <c r="B959" s="1985"/>
      <c r="C959" s="1863"/>
      <c r="D959" s="1863"/>
    </row>
    <row r="960" spans="1:4" x14ac:dyDescent="0.15">
      <c r="A960" s="1863"/>
      <c r="B960" s="1985"/>
      <c r="C960" s="1863"/>
      <c r="D960" s="1863"/>
    </row>
    <row r="961" spans="1:4" x14ac:dyDescent="0.15">
      <c r="A961" s="1863"/>
      <c r="B961" s="1985"/>
      <c r="C961" s="1863"/>
      <c r="D961" s="1863"/>
    </row>
    <row r="962" spans="1:4" x14ac:dyDescent="0.15">
      <c r="A962" s="1863"/>
      <c r="B962" s="1985"/>
      <c r="C962" s="1863"/>
      <c r="D962" s="1863"/>
    </row>
    <row r="963" spans="1:4" x14ac:dyDescent="0.15">
      <c r="A963" s="1863"/>
      <c r="B963" s="1985"/>
      <c r="C963" s="1863"/>
      <c r="D963" s="1863"/>
    </row>
    <row r="964" spans="1:4" x14ac:dyDescent="0.15">
      <c r="A964" s="1863"/>
      <c r="B964" s="1985"/>
      <c r="C964" s="1863"/>
      <c r="D964" s="1863"/>
    </row>
    <row r="965" spans="1:4" x14ac:dyDescent="0.15">
      <c r="A965" s="1863"/>
      <c r="B965" s="1985"/>
      <c r="C965" s="1863"/>
      <c r="D965" s="1863"/>
    </row>
    <row r="966" spans="1:4" x14ac:dyDescent="0.15">
      <c r="A966" s="1863"/>
      <c r="B966" s="1985"/>
      <c r="C966" s="1863"/>
      <c r="D966" s="1863"/>
    </row>
    <row r="967" spans="1:4" x14ac:dyDescent="0.15">
      <c r="A967" s="1863"/>
      <c r="B967" s="1985"/>
      <c r="C967" s="1863"/>
      <c r="D967" s="1863"/>
    </row>
    <row r="968" spans="1:4" x14ac:dyDescent="0.15">
      <c r="A968" s="1863"/>
      <c r="B968" s="1985"/>
      <c r="C968" s="1863"/>
      <c r="D968" s="1863"/>
    </row>
    <row r="969" spans="1:4" x14ac:dyDescent="0.15">
      <c r="A969" s="1863"/>
      <c r="B969" s="1985"/>
      <c r="C969" s="1863"/>
      <c r="D969" s="1863"/>
    </row>
    <row r="970" spans="1:4" x14ac:dyDescent="0.15">
      <c r="A970" s="1863"/>
      <c r="B970" s="1985"/>
      <c r="C970" s="1863"/>
      <c r="D970" s="1863"/>
    </row>
    <row r="971" spans="1:4" x14ac:dyDescent="0.15">
      <c r="A971" s="1863"/>
      <c r="B971" s="1985"/>
      <c r="C971" s="1863"/>
      <c r="D971" s="1863"/>
    </row>
    <row r="972" spans="1:4" x14ac:dyDescent="0.15">
      <c r="A972" s="1863"/>
      <c r="B972" s="1985"/>
      <c r="C972" s="1863"/>
      <c r="D972" s="1863"/>
    </row>
    <row r="973" spans="1:4" x14ac:dyDescent="0.15">
      <c r="A973" s="1863"/>
      <c r="B973" s="1985"/>
      <c r="C973" s="1863"/>
      <c r="D973" s="1863"/>
    </row>
    <row r="974" spans="1:4" x14ac:dyDescent="0.15">
      <c r="A974" s="1863"/>
      <c r="B974" s="1985"/>
      <c r="C974" s="1863"/>
      <c r="D974" s="1863"/>
    </row>
    <row r="975" spans="1:4" x14ac:dyDescent="0.15">
      <c r="A975" s="1863"/>
      <c r="B975" s="1985"/>
      <c r="C975" s="1863"/>
      <c r="D975" s="1863"/>
    </row>
    <row r="976" spans="1:4" x14ac:dyDescent="0.15">
      <c r="A976" s="1863"/>
      <c r="B976" s="1985"/>
      <c r="C976" s="1863"/>
      <c r="D976" s="1863"/>
    </row>
    <row r="977" spans="1:4" x14ac:dyDescent="0.15">
      <c r="A977" s="1863"/>
      <c r="B977" s="1985"/>
      <c r="C977" s="1863"/>
      <c r="D977" s="1863"/>
    </row>
    <row r="978" spans="1:4" x14ac:dyDescent="0.15">
      <c r="A978" s="1863"/>
      <c r="B978" s="1985"/>
      <c r="C978" s="1863"/>
      <c r="D978" s="1863"/>
    </row>
    <row r="979" spans="1:4" x14ac:dyDescent="0.15">
      <c r="A979" s="1863"/>
      <c r="B979" s="1985"/>
      <c r="C979" s="1863"/>
      <c r="D979" s="1863"/>
    </row>
    <row r="980" spans="1:4" x14ac:dyDescent="0.15">
      <c r="A980" s="1863"/>
      <c r="B980" s="1985"/>
      <c r="C980" s="1863"/>
      <c r="D980" s="1863"/>
    </row>
    <row r="981" spans="1:4" x14ac:dyDescent="0.15">
      <c r="A981" s="1863"/>
      <c r="B981" s="1985"/>
      <c r="C981" s="1863"/>
      <c r="D981" s="1863"/>
    </row>
    <row r="982" spans="1:4" x14ac:dyDescent="0.15">
      <c r="A982" s="1863"/>
      <c r="B982" s="1985"/>
      <c r="C982" s="1863"/>
      <c r="D982" s="1863"/>
    </row>
    <row r="983" spans="1:4" x14ac:dyDescent="0.15">
      <c r="A983" s="1863"/>
      <c r="B983" s="1985"/>
      <c r="C983" s="1863"/>
      <c r="D983" s="1863"/>
    </row>
  </sheetData>
  <mergeCells count="8">
    <mergeCell ref="A2:D2"/>
    <mergeCell ref="A3:F3"/>
    <mergeCell ref="B5:B8"/>
    <mergeCell ref="C5:E6"/>
    <mergeCell ref="F5:F8"/>
    <mergeCell ref="C7:C8"/>
    <mergeCell ref="D7:D8"/>
    <mergeCell ref="E7:E8"/>
  </mergeCells>
  <conditionalFormatting sqref="B16:F20 B34:F38 B22:F26 B10:F14 B28:F32">
    <cfRule type="cellIs" dxfId="55" priority="2" stopIfTrue="1" operator="between">
      <formula>0.0001</formula>
      <formula>0.045</formula>
    </cfRule>
  </conditionalFormatting>
  <conditionalFormatting sqref="B10:F40">
    <cfRule type="cellIs" dxfId="54" priority="1" stopIfTrue="1" operator="between">
      <formula>0.001</formula>
      <formula>0.045</formula>
    </cfRule>
  </conditionalFormatting>
  <hyperlinks>
    <hyperlink ref="A1" location="Índice!A1" display="Voltar ao índice" xr:uid="{9FB2E2DF-41DD-4535-A62D-DCB0917449E3}"/>
  </hyperlinks>
  <pageMargins left="0.78740157480314965" right="0.78740157480314965" top="1.1811023622047243" bottom="0.78740157480314965" header="0" footer="0"/>
  <pageSetup paperSize="9" orientation="portrait" horizontalDpi="300" verticalDpi="300" r:id="rId1"/>
  <headerFooter alignWithMargins="0"/>
  <drawing r:id="rId2"/>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28C7F5-746B-4476-B082-39C85BC8A20B}">
  <dimension ref="A1:M977"/>
  <sheetViews>
    <sheetView showGridLines="0" zoomScaleNormal="100" workbookViewId="0">
      <selection activeCell="A2" sqref="A2:D2"/>
    </sheetView>
  </sheetViews>
  <sheetFormatPr defaultRowHeight="9" x14ac:dyDescent="0.15"/>
  <cols>
    <col min="1" max="1" width="25" style="1862" customWidth="1"/>
    <col min="2" max="2" width="11" style="1886" customWidth="1"/>
    <col min="3" max="3" width="11.140625" style="1862" customWidth="1"/>
    <col min="4" max="4" width="9.42578125" style="1862" customWidth="1"/>
    <col min="5" max="5" width="10.5703125" style="1862" customWidth="1"/>
    <col min="6" max="6" width="9.85546875" style="1862" customWidth="1"/>
    <col min="7" max="255" width="9.140625" style="1862"/>
    <col min="256" max="256" width="27.140625" style="1862" customWidth="1"/>
    <col min="257" max="257" width="11" style="1862" customWidth="1"/>
    <col min="258" max="258" width="12.85546875" style="1862" customWidth="1"/>
    <col min="259" max="259" width="9.42578125" style="1862" customWidth="1"/>
    <col min="260" max="260" width="10" style="1862" customWidth="1"/>
    <col min="261" max="261" width="10.5703125" style="1862" customWidth="1"/>
    <col min="262" max="262" width="9.85546875" style="1862" customWidth="1"/>
    <col min="263" max="511" width="9.140625" style="1862"/>
    <col min="512" max="512" width="27.140625" style="1862" customWidth="1"/>
    <col min="513" max="513" width="11" style="1862" customWidth="1"/>
    <col min="514" max="514" width="12.85546875" style="1862" customWidth="1"/>
    <col min="515" max="515" width="9.42578125" style="1862" customWidth="1"/>
    <col min="516" max="516" width="10" style="1862" customWidth="1"/>
    <col min="517" max="517" width="10.5703125" style="1862" customWidth="1"/>
    <col min="518" max="518" width="9.85546875" style="1862" customWidth="1"/>
    <col min="519" max="767" width="9.140625" style="1862"/>
    <col min="768" max="768" width="27.140625" style="1862" customWidth="1"/>
    <col min="769" max="769" width="11" style="1862" customWidth="1"/>
    <col min="770" max="770" width="12.85546875" style="1862" customWidth="1"/>
    <col min="771" max="771" width="9.42578125" style="1862" customWidth="1"/>
    <col min="772" max="772" width="10" style="1862" customWidth="1"/>
    <col min="773" max="773" width="10.5703125" style="1862" customWidth="1"/>
    <col min="774" max="774" width="9.85546875" style="1862" customWidth="1"/>
    <col min="775" max="1023" width="9.140625" style="1862"/>
    <col min="1024" max="1024" width="27.140625" style="1862" customWidth="1"/>
    <col min="1025" max="1025" width="11" style="1862" customWidth="1"/>
    <col min="1026" max="1026" width="12.85546875" style="1862" customWidth="1"/>
    <col min="1027" max="1027" width="9.42578125" style="1862" customWidth="1"/>
    <col min="1028" max="1028" width="10" style="1862" customWidth="1"/>
    <col min="1029" max="1029" width="10.5703125" style="1862" customWidth="1"/>
    <col min="1030" max="1030" width="9.85546875" style="1862" customWidth="1"/>
    <col min="1031" max="1279" width="9.140625" style="1862"/>
    <col min="1280" max="1280" width="27.140625" style="1862" customWidth="1"/>
    <col min="1281" max="1281" width="11" style="1862" customWidth="1"/>
    <col min="1282" max="1282" width="12.85546875" style="1862" customWidth="1"/>
    <col min="1283" max="1283" width="9.42578125" style="1862" customWidth="1"/>
    <col min="1284" max="1284" width="10" style="1862" customWidth="1"/>
    <col min="1285" max="1285" width="10.5703125" style="1862" customWidth="1"/>
    <col min="1286" max="1286" width="9.85546875" style="1862" customWidth="1"/>
    <col min="1287" max="1535" width="9.140625" style="1862"/>
    <col min="1536" max="1536" width="27.140625" style="1862" customWidth="1"/>
    <col min="1537" max="1537" width="11" style="1862" customWidth="1"/>
    <col min="1538" max="1538" width="12.85546875" style="1862" customWidth="1"/>
    <col min="1539" max="1539" width="9.42578125" style="1862" customWidth="1"/>
    <col min="1540" max="1540" width="10" style="1862" customWidth="1"/>
    <col min="1541" max="1541" width="10.5703125" style="1862" customWidth="1"/>
    <col min="1542" max="1542" width="9.85546875" style="1862" customWidth="1"/>
    <col min="1543" max="1791" width="9.140625" style="1862"/>
    <col min="1792" max="1792" width="27.140625" style="1862" customWidth="1"/>
    <col min="1793" max="1793" width="11" style="1862" customWidth="1"/>
    <col min="1794" max="1794" width="12.85546875" style="1862" customWidth="1"/>
    <col min="1795" max="1795" width="9.42578125" style="1862" customWidth="1"/>
    <col min="1796" max="1796" width="10" style="1862" customWidth="1"/>
    <col min="1797" max="1797" width="10.5703125" style="1862" customWidth="1"/>
    <col min="1798" max="1798" width="9.85546875" style="1862" customWidth="1"/>
    <col min="1799" max="2047" width="9.140625" style="1862"/>
    <col min="2048" max="2048" width="27.140625" style="1862" customWidth="1"/>
    <col min="2049" max="2049" width="11" style="1862" customWidth="1"/>
    <col min="2050" max="2050" width="12.85546875" style="1862" customWidth="1"/>
    <col min="2051" max="2051" width="9.42578125" style="1862" customWidth="1"/>
    <col min="2052" max="2052" width="10" style="1862" customWidth="1"/>
    <col min="2053" max="2053" width="10.5703125" style="1862" customWidth="1"/>
    <col min="2054" max="2054" width="9.85546875" style="1862" customWidth="1"/>
    <col min="2055" max="2303" width="9.140625" style="1862"/>
    <col min="2304" max="2304" width="27.140625" style="1862" customWidth="1"/>
    <col min="2305" max="2305" width="11" style="1862" customWidth="1"/>
    <col min="2306" max="2306" width="12.85546875" style="1862" customWidth="1"/>
    <col min="2307" max="2307" width="9.42578125" style="1862" customWidth="1"/>
    <col min="2308" max="2308" width="10" style="1862" customWidth="1"/>
    <col min="2309" max="2309" width="10.5703125" style="1862" customWidth="1"/>
    <col min="2310" max="2310" width="9.85546875" style="1862" customWidth="1"/>
    <col min="2311" max="2559" width="9.140625" style="1862"/>
    <col min="2560" max="2560" width="27.140625" style="1862" customWidth="1"/>
    <col min="2561" max="2561" width="11" style="1862" customWidth="1"/>
    <col min="2562" max="2562" width="12.85546875" style="1862" customWidth="1"/>
    <col min="2563" max="2563" width="9.42578125" style="1862" customWidth="1"/>
    <col min="2564" max="2564" width="10" style="1862" customWidth="1"/>
    <col min="2565" max="2565" width="10.5703125" style="1862" customWidth="1"/>
    <col min="2566" max="2566" width="9.85546875" style="1862" customWidth="1"/>
    <col min="2567" max="2815" width="9.140625" style="1862"/>
    <col min="2816" max="2816" width="27.140625" style="1862" customWidth="1"/>
    <col min="2817" max="2817" width="11" style="1862" customWidth="1"/>
    <col min="2818" max="2818" width="12.85546875" style="1862" customWidth="1"/>
    <col min="2819" max="2819" width="9.42578125" style="1862" customWidth="1"/>
    <col min="2820" max="2820" width="10" style="1862" customWidth="1"/>
    <col min="2821" max="2821" width="10.5703125" style="1862" customWidth="1"/>
    <col min="2822" max="2822" width="9.85546875" style="1862" customWidth="1"/>
    <col min="2823" max="3071" width="9.140625" style="1862"/>
    <col min="3072" max="3072" width="27.140625" style="1862" customWidth="1"/>
    <col min="3073" max="3073" width="11" style="1862" customWidth="1"/>
    <col min="3074" max="3074" width="12.85546875" style="1862" customWidth="1"/>
    <col min="3075" max="3075" width="9.42578125" style="1862" customWidth="1"/>
    <col min="3076" max="3076" width="10" style="1862" customWidth="1"/>
    <col min="3077" max="3077" width="10.5703125" style="1862" customWidth="1"/>
    <col min="3078" max="3078" width="9.85546875" style="1862" customWidth="1"/>
    <col min="3079" max="3327" width="9.140625" style="1862"/>
    <col min="3328" max="3328" width="27.140625" style="1862" customWidth="1"/>
    <col min="3329" max="3329" width="11" style="1862" customWidth="1"/>
    <col min="3330" max="3330" width="12.85546875" style="1862" customWidth="1"/>
    <col min="3331" max="3331" width="9.42578125" style="1862" customWidth="1"/>
    <col min="3332" max="3332" width="10" style="1862" customWidth="1"/>
    <col min="3333" max="3333" width="10.5703125" style="1862" customWidth="1"/>
    <col min="3334" max="3334" width="9.85546875" style="1862" customWidth="1"/>
    <col min="3335" max="3583" width="9.140625" style="1862"/>
    <col min="3584" max="3584" width="27.140625" style="1862" customWidth="1"/>
    <col min="3585" max="3585" width="11" style="1862" customWidth="1"/>
    <col min="3586" max="3586" width="12.85546875" style="1862" customWidth="1"/>
    <col min="3587" max="3587" width="9.42578125" style="1862" customWidth="1"/>
    <col min="3588" max="3588" width="10" style="1862" customWidth="1"/>
    <col min="3589" max="3589" width="10.5703125" style="1862" customWidth="1"/>
    <col min="3590" max="3590" width="9.85546875" style="1862" customWidth="1"/>
    <col min="3591" max="3839" width="9.140625" style="1862"/>
    <col min="3840" max="3840" width="27.140625" style="1862" customWidth="1"/>
    <col min="3841" max="3841" width="11" style="1862" customWidth="1"/>
    <col min="3842" max="3842" width="12.85546875" style="1862" customWidth="1"/>
    <col min="3843" max="3843" width="9.42578125" style="1862" customWidth="1"/>
    <col min="3844" max="3844" width="10" style="1862" customWidth="1"/>
    <col min="3845" max="3845" width="10.5703125" style="1862" customWidth="1"/>
    <col min="3846" max="3846" width="9.85546875" style="1862" customWidth="1"/>
    <col min="3847" max="4095" width="9.140625" style="1862"/>
    <col min="4096" max="4096" width="27.140625" style="1862" customWidth="1"/>
    <col min="4097" max="4097" width="11" style="1862" customWidth="1"/>
    <col min="4098" max="4098" width="12.85546875" style="1862" customWidth="1"/>
    <col min="4099" max="4099" width="9.42578125" style="1862" customWidth="1"/>
    <col min="4100" max="4100" width="10" style="1862" customWidth="1"/>
    <col min="4101" max="4101" width="10.5703125" style="1862" customWidth="1"/>
    <col min="4102" max="4102" width="9.85546875" style="1862" customWidth="1"/>
    <col min="4103" max="4351" width="9.140625" style="1862"/>
    <col min="4352" max="4352" width="27.140625" style="1862" customWidth="1"/>
    <col min="4353" max="4353" width="11" style="1862" customWidth="1"/>
    <col min="4354" max="4354" width="12.85546875" style="1862" customWidth="1"/>
    <col min="4355" max="4355" width="9.42578125" style="1862" customWidth="1"/>
    <col min="4356" max="4356" width="10" style="1862" customWidth="1"/>
    <col min="4357" max="4357" width="10.5703125" style="1862" customWidth="1"/>
    <col min="4358" max="4358" width="9.85546875" style="1862" customWidth="1"/>
    <col min="4359" max="4607" width="9.140625" style="1862"/>
    <col min="4608" max="4608" width="27.140625" style="1862" customWidth="1"/>
    <col min="4609" max="4609" width="11" style="1862" customWidth="1"/>
    <col min="4610" max="4610" width="12.85546875" style="1862" customWidth="1"/>
    <col min="4611" max="4611" width="9.42578125" style="1862" customWidth="1"/>
    <col min="4612" max="4612" width="10" style="1862" customWidth="1"/>
    <col min="4613" max="4613" width="10.5703125" style="1862" customWidth="1"/>
    <col min="4614" max="4614" width="9.85546875" style="1862" customWidth="1"/>
    <col min="4615" max="4863" width="9.140625" style="1862"/>
    <col min="4864" max="4864" width="27.140625" style="1862" customWidth="1"/>
    <col min="4865" max="4865" width="11" style="1862" customWidth="1"/>
    <col min="4866" max="4866" width="12.85546875" style="1862" customWidth="1"/>
    <col min="4867" max="4867" width="9.42578125" style="1862" customWidth="1"/>
    <col min="4868" max="4868" width="10" style="1862" customWidth="1"/>
    <col min="4869" max="4869" width="10.5703125" style="1862" customWidth="1"/>
    <col min="4870" max="4870" width="9.85546875" style="1862" customWidth="1"/>
    <col min="4871" max="5119" width="9.140625" style="1862"/>
    <col min="5120" max="5120" width="27.140625" style="1862" customWidth="1"/>
    <col min="5121" max="5121" width="11" style="1862" customWidth="1"/>
    <col min="5122" max="5122" width="12.85546875" style="1862" customWidth="1"/>
    <col min="5123" max="5123" width="9.42578125" style="1862" customWidth="1"/>
    <col min="5124" max="5124" width="10" style="1862" customWidth="1"/>
    <col min="5125" max="5125" width="10.5703125" style="1862" customWidth="1"/>
    <col min="5126" max="5126" width="9.85546875" style="1862" customWidth="1"/>
    <col min="5127" max="5375" width="9.140625" style="1862"/>
    <col min="5376" max="5376" width="27.140625" style="1862" customWidth="1"/>
    <col min="5377" max="5377" width="11" style="1862" customWidth="1"/>
    <col min="5378" max="5378" width="12.85546875" style="1862" customWidth="1"/>
    <col min="5379" max="5379" width="9.42578125" style="1862" customWidth="1"/>
    <col min="5380" max="5380" width="10" style="1862" customWidth="1"/>
    <col min="5381" max="5381" width="10.5703125" style="1862" customWidth="1"/>
    <col min="5382" max="5382" width="9.85546875" style="1862" customWidth="1"/>
    <col min="5383" max="5631" width="9.140625" style="1862"/>
    <col min="5632" max="5632" width="27.140625" style="1862" customWidth="1"/>
    <col min="5633" max="5633" width="11" style="1862" customWidth="1"/>
    <col min="5634" max="5634" width="12.85546875" style="1862" customWidth="1"/>
    <col min="5635" max="5635" width="9.42578125" style="1862" customWidth="1"/>
    <col min="5636" max="5636" width="10" style="1862" customWidth="1"/>
    <col min="5637" max="5637" width="10.5703125" style="1862" customWidth="1"/>
    <col min="5638" max="5638" width="9.85546875" style="1862" customWidth="1"/>
    <col min="5639" max="5887" width="9.140625" style="1862"/>
    <col min="5888" max="5888" width="27.140625" style="1862" customWidth="1"/>
    <col min="5889" max="5889" width="11" style="1862" customWidth="1"/>
    <col min="5890" max="5890" width="12.85546875" style="1862" customWidth="1"/>
    <col min="5891" max="5891" width="9.42578125" style="1862" customWidth="1"/>
    <col min="5892" max="5892" width="10" style="1862" customWidth="1"/>
    <col min="5893" max="5893" width="10.5703125" style="1862" customWidth="1"/>
    <col min="5894" max="5894" width="9.85546875" style="1862" customWidth="1"/>
    <col min="5895" max="6143" width="9.140625" style="1862"/>
    <col min="6144" max="6144" width="27.140625" style="1862" customWidth="1"/>
    <col min="6145" max="6145" width="11" style="1862" customWidth="1"/>
    <col min="6146" max="6146" width="12.85546875" style="1862" customWidth="1"/>
    <col min="6147" max="6147" width="9.42578125" style="1862" customWidth="1"/>
    <col min="6148" max="6148" width="10" style="1862" customWidth="1"/>
    <col min="6149" max="6149" width="10.5703125" style="1862" customWidth="1"/>
    <col min="6150" max="6150" width="9.85546875" style="1862" customWidth="1"/>
    <col min="6151" max="6399" width="9.140625" style="1862"/>
    <col min="6400" max="6400" width="27.140625" style="1862" customWidth="1"/>
    <col min="6401" max="6401" width="11" style="1862" customWidth="1"/>
    <col min="6402" max="6402" width="12.85546875" style="1862" customWidth="1"/>
    <col min="6403" max="6403" width="9.42578125" style="1862" customWidth="1"/>
    <col min="6404" max="6404" width="10" style="1862" customWidth="1"/>
    <col min="6405" max="6405" width="10.5703125" style="1862" customWidth="1"/>
    <col min="6406" max="6406" width="9.85546875" style="1862" customWidth="1"/>
    <col min="6407" max="6655" width="9.140625" style="1862"/>
    <col min="6656" max="6656" width="27.140625" style="1862" customWidth="1"/>
    <col min="6657" max="6657" width="11" style="1862" customWidth="1"/>
    <col min="6658" max="6658" width="12.85546875" style="1862" customWidth="1"/>
    <col min="6659" max="6659" width="9.42578125" style="1862" customWidth="1"/>
    <col min="6660" max="6660" width="10" style="1862" customWidth="1"/>
    <col min="6661" max="6661" width="10.5703125" style="1862" customWidth="1"/>
    <col min="6662" max="6662" width="9.85546875" style="1862" customWidth="1"/>
    <col min="6663" max="6911" width="9.140625" style="1862"/>
    <col min="6912" max="6912" width="27.140625" style="1862" customWidth="1"/>
    <col min="6913" max="6913" width="11" style="1862" customWidth="1"/>
    <col min="6914" max="6914" width="12.85546875" style="1862" customWidth="1"/>
    <col min="6915" max="6915" width="9.42578125" style="1862" customWidth="1"/>
    <col min="6916" max="6916" width="10" style="1862" customWidth="1"/>
    <col min="6917" max="6917" width="10.5703125" style="1862" customWidth="1"/>
    <col min="6918" max="6918" width="9.85546875" style="1862" customWidth="1"/>
    <col min="6919" max="7167" width="9.140625" style="1862"/>
    <col min="7168" max="7168" width="27.140625" style="1862" customWidth="1"/>
    <col min="7169" max="7169" width="11" style="1862" customWidth="1"/>
    <col min="7170" max="7170" width="12.85546875" style="1862" customWidth="1"/>
    <col min="7171" max="7171" width="9.42578125" style="1862" customWidth="1"/>
    <col min="7172" max="7172" width="10" style="1862" customWidth="1"/>
    <col min="7173" max="7173" width="10.5703125" style="1862" customWidth="1"/>
    <col min="7174" max="7174" width="9.85546875" style="1862" customWidth="1"/>
    <col min="7175" max="7423" width="9.140625" style="1862"/>
    <col min="7424" max="7424" width="27.140625" style="1862" customWidth="1"/>
    <col min="7425" max="7425" width="11" style="1862" customWidth="1"/>
    <col min="7426" max="7426" width="12.85546875" style="1862" customWidth="1"/>
    <col min="7427" max="7427" width="9.42578125" style="1862" customWidth="1"/>
    <col min="7428" max="7428" width="10" style="1862" customWidth="1"/>
    <col min="7429" max="7429" width="10.5703125" style="1862" customWidth="1"/>
    <col min="7430" max="7430" width="9.85546875" style="1862" customWidth="1"/>
    <col min="7431" max="7679" width="9.140625" style="1862"/>
    <col min="7680" max="7680" width="27.140625" style="1862" customWidth="1"/>
    <col min="7681" max="7681" width="11" style="1862" customWidth="1"/>
    <col min="7682" max="7682" width="12.85546875" style="1862" customWidth="1"/>
    <col min="7683" max="7683" width="9.42578125" style="1862" customWidth="1"/>
    <col min="7684" max="7684" width="10" style="1862" customWidth="1"/>
    <col min="7685" max="7685" width="10.5703125" style="1862" customWidth="1"/>
    <col min="7686" max="7686" width="9.85546875" style="1862" customWidth="1"/>
    <col min="7687" max="7935" width="9.140625" style="1862"/>
    <col min="7936" max="7936" width="27.140625" style="1862" customWidth="1"/>
    <col min="7937" max="7937" width="11" style="1862" customWidth="1"/>
    <col min="7938" max="7938" width="12.85546875" style="1862" customWidth="1"/>
    <col min="7939" max="7939" width="9.42578125" style="1862" customWidth="1"/>
    <col min="7940" max="7940" width="10" style="1862" customWidth="1"/>
    <col min="7941" max="7941" width="10.5703125" style="1862" customWidth="1"/>
    <col min="7942" max="7942" width="9.85546875" style="1862" customWidth="1"/>
    <col min="7943" max="8191" width="9.140625" style="1862"/>
    <col min="8192" max="8192" width="27.140625" style="1862" customWidth="1"/>
    <col min="8193" max="8193" width="11" style="1862" customWidth="1"/>
    <col min="8194" max="8194" width="12.85546875" style="1862" customWidth="1"/>
    <col min="8195" max="8195" width="9.42578125" style="1862" customWidth="1"/>
    <col min="8196" max="8196" width="10" style="1862" customWidth="1"/>
    <col min="8197" max="8197" width="10.5703125" style="1862" customWidth="1"/>
    <col min="8198" max="8198" width="9.85546875" style="1862" customWidth="1"/>
    <col min="8199" max="8447" width="9.140625" style="1862"/>
    <col min="8448" max="8448" width="27.140625" style="1862" customWidth="1"/>
    <col min="8449" max="8449" width="11" style="1862" customWidth="1"/>
    <col min="8450" max="8450" width="12.85546875" style="1862" customWidth="1"/>
    <col min="8451" max="8451" width="9.42578125" style="1862" customWidth="1"/>
    <col min="8452" max="8452" width="10" style="1862" customWidth="1"/>
    <col min="8453" max="8453" width="10.5703125" style="1862" customWidth="1"/>
    <col min="8454" max="8454" width="9.85546875" style="1862" customWidth="1"/>
    <col min="8455" max="8703" width="9.140625" style="1862"/>
    <col min="8704" max="8704" width="27.140625" style="1862" customWidth="1"/>
    <col min="8705" max="8705" width="11" style="1862" customWidth="1"/>
    <col min="8706" max="8706" width="12.85546875" style="1862" customWidth="1"/>
    <col min="8707" max="8707" width="9.42578125" style="1862" customWidth="1"/>
    <col min="8708" max="8708" width="10" style="1862" customWidth="1"/>
    <col min="8709" max="8709" width="10.5703125" style="1862" customWidth="1"/>
    <col min="8710" max="8710" width="9.85546875" style="1862" customWidth="1"/>
    <col min="8711" max="8959" width="9.140625" style="1862"/>
    <col min="8960" max="8960" width="27.140625" style="1862" customWidth="1"/>
    <col min="8961" max="8961" width="11" style="1862" customWidth="1"/>
    <col min="8962" max="8962" width="12.85546875" style="1862" customWidth="1"/>
    <col min="8963" max="8963" width="9.42578125" style="1862" customWidth="1"/>
    <col min="8964" max="8964" width="10" style="1862" customWidth="1"/>
    <col min="8965" max="8965" width="10.5703125" style="1862" customWidth="1"/>
    <col min="8966" max="8966" width="9.85546875" style="1862" customWidth="1"/>
    <col min="8967" max="9215" width="9.140625" style="1862"/>
    <col min="9216" max="9216" width="27.140625" style="1862" customWidth="1"/>
    <col min="9217" max="9217" width="11" style="1862" customWidth="1"/>
    <col min="9218" max="9218" width="12.85546875" style="1862" customWidth="1"/>
    <col min="9219" max="9219" width="9.42578125" style="1862" customWidth="1"/>
    <col min="9220" max="9220" width="10" style="1862" customWidth="1"/>
    <col min="9221" max="9221" width="10.5703125" style="1862" customWidth="1"/>
    <col min="9222" max="9222" width="9.85546875" style="1862" customWidth="1"/>
    <col min="9223" max="9471" width="9.140625" style="1862"/>
    <col min="9472" max="9472" width="27.140625" style="1862" customWidth="1"/>
    <col min="9473" max="9473" width="11" style="1862" customWidth="1"/>
    <col min="9474" max="9474" width="12.85546875" style="1862" customWidth="1"/>
    <col min="9475" max="9475" width="9.42578125" style="1862" customWidth="1"/>
    <col min="9476" max="9476" width="10" style="1862" customWidth="1"/>
    <col min="9477" max="9477" width="10.5703125" style="1862" customWidth="1"/>
    <col min="9478" max="9478" width="9.85546875" style="1862" customWidth="1"/>
    <col min="9479" max="9727" width="9.140625" style="1862"/>
    <col min="9728" max="9728" width="27.140625" style="1862" customWidth="1"/>
    <col min="9729" max="9729" width="11" style="1862" customWidth="1"/>
    <col min="9730" max="9730" width="12.85546875" style="1862" customWidth="1"/>
    <col min="9731" max="9731" width="9.42578125" style="1862" customWidth="1"/>
    <col min="9732" max="9732" width="10" style="1862" customWidth="1"/>
    <col min="9733" max="9733" width="10.5703125" style="1862" customWidth="1"/>
    <col min="9734" max="9734" width="9.85546875" style="1862" customWidth="1"/>
    <col min="9735" max="9983" width="9.140625" style="1862"/>
    <col min="9984" max="9984" width="27.140625" style="1862" customWidth="1"/>
    <col min="9985" max="9985" width="11" style="1862" customWidth="1"/>
    <col min="9986" max="9986" width="12.85546875" style="1862" customWidth="1"/>
    <col min="9987" max="9987" width="9.42578125" style="1862" customWidth="1"/>
    <col min="9988" max="9988" width="10" style="1862" customWidth="1"/>
    <col min="9989" max="9989" width="10.5703125" style="1862" customWidth="1"/>
    <col min="9990" max="9990" width="9.85546875" style="1862" customWidth="1"/>
    <col min="9991" max="10239" width="9.140625" style="1862"/>
    <col min="10240" max="10240" width="27.140625" style="1862" customWidth="1"/>
    <col min="10241" max="10241" width="11" style="1862" customWidth="1"/>
    <col min="10242" max="10242" width="12.85546875" style="1862" customWidth="1"/>
    <col min="10243" max="10243" width="9.42578125" style="1862" customWidth="1"/>
    <col min="10244" max="10244" width="10" style="1862" customWidth="1"/>
    <col min="10245" max="10245" width="10.5703125" style="1862" customWidth="1"/>
    <col min="10246" max="10246" width="9.85546875" style="1862" customWidth="1"/>
    <col min="10247" max="10495" width="9.140625" style="1862"/>
    <col min="10496" max="10496" width="27.140625" style="1862" customWidth="1"/>
    <col min="10497" max="10497" width="11" style="1862" customWidth="1"/>
    <col min="10498" max="10498" width="12.85546875" style="1862" customWidth="1"/>
    <col min="10499" max="10499" width="9.42578125" style="1862" customWidth="1"/>
    <col min="10500" max="10500" width="10" style="1862" customWidth="1"/>
    <col min="10501" max="10501" width="10.5703125" style="1862" customWidth="1"/>
    <col min="10502" max="10502" width="9.85546875" style="1862" customWidth="1"/>
    <col min="10503" max="10751" width="9.140625" style="1862"/>
    <col min="10752" max="10752" width="27.140625" style="1862" customWidth="1"/>
    <col min="10753" max="10753" width="11" style="1862" customWidth="1"/>
    <col min="10754" max="10754" width="12.85546875" style="1862" customWidth="1"/>
    <col min="10755" max="10755" width="9.42578125" style="1862" customWidth="1"/>
    <col min="10756" max="10756" width="10" style="1862" customWidth="1"/>
    <col min="10757" max="10757" width="10.5703125" style="1862" customWidth="1"/>
    <col min="10758" max="10758" width="9.85546875" style="1862" customWidth="1"/>
    <col min="10759" max="11007" width="9.140625" style="1862"/>
    <col min="11008" max="11008" width="27.140625" style="1862" customWidth="1"/>
    <col min="11009" max="11009" width="11" style="1862" customWidth="1"/>
    <col min="11010" max="11010" width="12.85546875" style="1862" customWidth="1"/>
    <col min="11011" max="11011" width="9.42578125" style="1862" customWidth="1"/>
    <col min="11012" max="11012" width="10" style="1862" customWidth="1"/>
    <col min="11013" max="11013" width="10.5703125" style="1862" customWidth="1"/>
    <col min="11014" max="11014" width="9.85546875" style="1862" customWidth="1"/>
    <col min="11015" max="11263" width="9.140625" style="1862"/>
    <col min="11264" max="11264" width="27.140625" style="1862" customWidth="1"/>
    <col min="11265" max="11265" width="11" style="1862" customWidth="1"/>
    <col min="11266" max="11266" width="12.85546875" style="1862" customWidth="1"/>
    <col min="11267" max="11267" width="9.42578125" style="1862" customWidth="1"/>
    <col min="11268" max="11268" width="10" style="1862" customWidth="1"/>
    <col min="11269" max="11269" width="10.5703125" style="1862" customWidth="1"/>
    <col min="11270" max="11270" width="9.85546875" style="1862" customWidth="1"/>
    <col min="11271" max="11519" width="9.140625" style="1862"/>
    <col min="11520" max="11520" width="27.140625" style="1862" customWidth="1"/>
    <col min="11521" max="11521" width="11" style="1862" customWidth="1"/>
    <col min="11522" max="11522" width="12.85546875" style="1862" customWidth="1"/>
    <col min="11523" max="11523" width="9.42578125" style="1862" customWidth="1"/>
    <col min="11524" max="11524" width="10" style="1862" customWidth="1"/>
    <col min="11525" max="11525" width="10.5703125" style="1862" customWidth="1"/>
    <col min="11526" max="11526" width="9.85546875" style="1862" customWidth="1"/>
    <col min="11527" max="11775" width="9.140625" style="1862"/>
    <col min="11776" max="11776" width="27.140625" style="1862" customWidth="1"/>
    <col min="11777" max="11777" width="11" style="1862" customWidth="1"/>
    <col min="11778" max="11778" width="12.85546875" style="1862" customWidth="1"/>
    <col min="11779" max="11779" width="9.42578125" style="1862" customWidth="1"/>
    <col min="11780" max="11780" width="10" style="1862" customWidth="1"/>
    <col min="11781" max="11781" width="10.5703125" style="1862" customWidth="1"/>
    <col min="11782" max="11782" width="9.85546875" style="1862" customWidth="1"/>
    <col min="11783" max="12031" width="9.140625" style="1862"/>
    <col min="12032" max="12032" width="27.140625" style="1862" customWidth="1"/>
    <col min="12033" max="12033" width="11" style="1862" customWidth="1"/>
    <col min="12034" max="12034" width="12.85546875" style="1862" customWidth="1"/>
    <col min="12035" max="12035" width="9.42578125" style="1862" customWidth="1"/>
    <col min="12036" max="12036" width="10" style="1862" customWidth="1"/>
    <col min="12037" max="12037" width="10.5703125" style="1862" customWidth="1"/>
    <col min="12038" max="12038" width="9.85546875" style="1862" customWidth="1"/>
    <col min="12039" max="12287" width="9.140625" style="1862"/>
    <col min="12288" max="12288" width="27.140625" style="1862" customWidth="1"/>
    <col min="12289" max="12289" width="11" style="1862" customWidth="1"/>
    <col min="12290" max="12290" width="12.85546875" style="1862" customWidth="1"/>
    <col min="12291" max="12291" width="9.42578125" style="1862" customWidth="1"/>
    <col min="12292" max="12292" width="10" style="1862" customWidth="1"/>
    <col min="12293" max="12293" width="10.5703125" style="1862" customWidth="1"/>
    <col min="12294" max="12294" width="9.85546875" style="1862" customWidth="1"/>
    <col min="12295" max="12543" width="9.140625" style="1862"/>
    <col min="12544" max="12544" width="27.140625" style="1862" customWidth="1"/>
    <col min="12545" max="12545" width="11" style="1862" customWidth="1"/>
    <col min="12546" max="12546" width="12.85546875" style="1862" customWidth="1"/>
    <col min="12547" max="12547" width="9.42578125" style="1862" customWidth="1"/>
    <col min="12548" max="12548" width="10" style="1862" customWidth="1"/>
    <col min="12549" max="12549" width="10.5703125" style="1862" customWidth="1"/>
    <col min="12550" max="12550" width="9.85546875" style="1862" customWidth="1"/>
    <col min="12551" max="12799" width="9.140625" style="1862"/>
    <col min="12800" max="12800" width="27.140625" style="1862" customWidth="1"/>
    <col min="12801" max="12801" width="11" style="1862" customWidth="1"/>
    <col min="12802" max="12802" width="12.85546875" style="1862" customWidth="1"/>
    <col min="12803" max="12803" width="9.42578125" style="1862" customWidth="1"/>
    <col min="12804" max="12804" width="10" style="1862" customWidth="1"/>
    <col min="12805" max="12805" width="10.5703125" style="1862" customWidth="1"/>
    <col min="12806" max="12806" width="9.85546875" style="1862" customWidth="1"/>
    <col min="12807" max="13055" width="9.140625" style="1862"/>
    <col min="13056" max="13056" width="27.140625" style="1862" customWidth="1"/>
    <col min="13057" max="13057" width="11" style="1862" customWidth="1"/>
    <col min="13058" max="13058" width="12.85546875" style="1862" customWidth="1"/>
    <col min="13059" max="13059" width="9.42578125" style="1862" customWidth="1"/>
    <col min="13060" max="13060" width="10" style="1862" customWidth="1"/>
    <col min="13061" max="13061" width="10.5703125" style="1862" customWidth="1"/>
    <col min="13062" max="13062" width="9.85546875" style="1862" customWidth="1"/>
    <col min="13063" max="13311" width="9.140625" style="1862"/>
    <col min="13312" max="13312" width="27.140625" style="1862" customWidth="1"/>
    <col min="13313" max="13313" width="11" style="1862" customWidth="1"/>
    <col min="13314" max="13314" width="12.85546875" style="1862" customWidth="1"/>
    <col min="13315" max="13315" width="9.42578125" style="1862" customWidth="1"/>
    <col min="13316" max="13316" width="10" style="1862" customWidth="1"/>
    <col min="13317" max="13317" width="10.5703125" style="1862" customWidth="1"/>
    <col min="13318" max="13318" width="9.85546875" style="1862" customWidth="1"/>
    <col min="13319" max="13567" width="9.140625" style="1862"/>
    <col min="13568" max="13568" width="27.140625" style="1862" customWidth="1"/>
    <col min="13569" max="13569" width="11" style="1862" customWidth="1"/>
    <col min="13570" max="13570" width="12.85546875" style="1862" customWidth="1"/>
    <col min="13571" max="13571" width="9.42578125" style="1862" customWidth="1"/>
    <col min="13572" max="13572" width="10" style="1862" customWidth="1"/>
    <col min="13573" max="13573" width="10.5703125" style="1862" customWidth="1"/>
    <col min="13574" max="13574" width="9.85546875" style="1862" customWidth="1"/>
    <col min="13575" max="13823" width="9.140625" style="1862"/>
    <col min="13824" max="13824" width="27.140625" style="1862" customWidth="1"/>
    <col min="13825" max="13825" width="11" style="1862" customWidth="1"/>
    <col min="13826" max="13826" width="12.85546875" style="1862" customWidth="1"/>
    <col min="13827" max="13827" width="9.42578125" style="1862" customWidth="1"/>
    <col min="13828" max="13828" width="10" style="1862" customWidth="1"/>
    <col min="13829" max="13829" width="10.5703125" style="1862" customWidth="1"/>
    <col min="13830" max="13830" width="9.85546875" style="1862" customWidth="1"/>
    <col min="13831" max="14079" width="9.140625" style="1862"/>
    <col min="14080" max="14080" width="27.140625" style="1862" customWidth="1"/>
    <col min="14081" max="14081" width="11" style="1862" customWidth="1"/>
    <col min="14082" max="14082" width="12.85546875" style="1862" customWidth="1"/>
    <col min="14083" max="14083" width="9.42578125" style="1862" customWidth="1"/>
    <col min="14084" max="14084" width="10" style="1862" customWidth="1"/>
    <col min="14085" max="14085" width="10.5703125" style="1862" customWidth="1"/>
    <col min="14086" max="14086" width="9.85546875" style="1862" customWidth="1"/>
    <col min="14087" max="14335" width="9.140625" style="1862"/>
    <col min="14336" max="14336" width="27.140625" style="1862" customWidth="1"/>
    <col min="14337" max="14337" width="11" style="1862" customWidth="1"/>
    <col min="14338" max="14338" width="12.85546875" style="1862" customWidth="1"/>
    <col min="14339" max="14339" width="9.42578125" style="1862" customWidth="1"/>
    <col min="14340" max="14340" width="10" style="1862" customWidth="1"/>
    <col min="14341" max="14341" width="10.5703125" style="1862" customWidth="1"/>
    <col min="14342" max="14342" width="9.85546875" style="1862" customWidth="1"/>
    <col min="14343" max="14591" width="9.140625" style="1862"/>
    <col min="14592" max="14592" width="27.140625" style="1862" customWidth="1"/>
    <col min="14593" max="14593" width="11" style="1862" customWidth="1"/>
    <col min="14594" max="14594" width="12.85546875" style="1862" customWidth="1"/>
    <col min="14595" max="14595" width="9.42578125" style="1862" customWidth="1"/>
    <col min="14596" max="14596" width="10" style="1862" customWidth="1"/>
    <col min="14597" max="14597" width="10.5703125" style="1862" customWidth="1"/>
    <col min="14598" max="14598" width="9.85546875" style="1862" customWidth="1"/>
    <col min="14599" max="14847" width="9.140625" style="1862"/>
    <col min="14848" max="14848" width="27.140625" style="1862" customWidth="1"/>
    <col min="14849" max="14849" width="11" style="1862" customWidth="1"/>
    <col min="14850" max="14850" width="12.85546875" style="1862" customWidth="1"/>
    <col min="14851" max="14851" width="9.42578125" style="1862" customWidth="1"/>
    <col min="14852" max="14852" width="10" style="1862" customWidth="1"/>
    <col min="14853" max="14853" width="10.5703125" style="1862" customWidth="1"/>
    <col min="14854" max="14854" width="9.85546875" style="1862" customWidth="1"/>
    <col min="14855" max="15103" width="9.140625" style="1862"/>
    <col min="15104" max="15104" width="27.140625" style="1862" customWidth="1"/>
    <col min="15105" max="15105" width="11" style="1862" customWidth="1"/>
    <col min="15106" max="15106" width="12.85546875" style="1862" customWidth="1"/>
    <col min="15107" max="15107" width="9.42578125" style="1862" customWidth="1"/>
    <col min="15108" max="15108" width="10" style="1862" customWidth="1"/>
    <col min="15109" max="15109" width="10.5703125" style="1862" customWidth="1"/>
    <col min="15110" max="15110" width="9.85546875" style="1862" customWidth="1"/>
    <col min="15111" max="15359" width="9.140625" style="1862"/>
    <col min="15360" max="15360" width="27.140625" style="1862" customWidth="1"/>
    <col min="15361" max="15361" width="11" style="1862" customWidth="1"/>
    <col min="15362" max="15362" width="12.85546875" style="1862" customWidth="1"/>
    <col min="15363" max="15363" width="9.42578125" style="1862" customWidth="1"/>
    <col min="15364" max="15364" width="10" style="1862" customWidth="1"/>
    <col min="15365" max="15365" width="10.5703125" style="1862" customWidth="1"/>
    <col min="15366" max="15366" width="9.85546875" style="1862" customWidth="1"/>
    <col min="15367" max="15615" width="9.140625" style="1862"/>
    <col min="15616" max="15616" width="27.140625" style="1862" customWidth="1"/>
    <col min="15617" max="15617" width="11" style="1862" customWidth="1"/>
    <col min="15618" max="15618" width="12.85546875" style="1862" customWidth="1"/>
    <col min="15619" max="15619" width="9.42578125" style="1862" customWidth="1"/>
    <col min="15620" max="15620" width="10" style="1862" customWidth="1"/>
    <col min="15621" max="15621" width="10.5703125" style="1862" customWidth="1"/>
    <col min="15622" max="15622" width="9.85546875" style="1862" customWidth="1"/>
    <col min="15623" max="15871" width="9.140625" style="1862"/>
    <col min="15872" max="15872" width="27.140625" style="1862" customWidth="1"/>
    <col min="15873" max="15873" width="11" style="1862" customWidth="1"/>
    <col min="15874" max="15874" width="12.85546875" style="1862" customWidth="1"/>
    <col min="15875" max="15875" width="9.42578125" style="1862" customWidth="1"/>
    <col min="15876" max="15876" width="10" style="1862" customWidth="1"/>
    <col min="15877" max="15877" width="10.5703125" style="1862" customWidth="1"/>
    <col min="15878" max="15878" width="9.85546875" style="1862" customWidth="1"/>
    <col min="15879" max="16127" width="9.140625" style="1862"/>
    <col min="16128" max="16128" width="27.140625" style="1862" customWidth="1"/>
    <col min="16129" max="16129" width="11" style="1862" customWidth="1"/>
    <col min="16130" max="16130" width="12.85546875" style="1862" customWidth="1"/>
    <col min="16131" max="16131" width="9.42578125" style="1862" customWidth="1"/>
    <col min="16132" max="16132" width="10" style="1862" customWidth="1"/>
    <col min="16133" max="16133" width="10.5703125" style="1862" customWidth="1"/>
    <col min="16134" max="16134" width="9.85546875" style="1862" customWidth="1"/>
    <col min="16135" max="16384" width="9.140625" style="1862"/>
  </cols>
  <sheetData>
    <row r="1" spans="1:13" ht="15" customHeight="1" x14ac:dyDescent="0.2">
      <c r="A1" s="2027" t="s">
        <v>1926</v>
      </c>
    </row>
    <row r="2" spans="1:13" ht="15" customHeight="1" x14ac:dyDescent="0.2">
      <c r="A2" s="2369" t="s">
        <v>1870</v>
      </c>
      <c r="B2" s="2369"/>
      <c r="C2" s="2369"/>
      <c r="D2" s="2369"/>
    </row>
    <row r="3" spans="1:13" ht="19.5" customHeight="1" x14ac:dyDescent="0.15">
      <c r="A3" s="2370" t="s">
        <v>1872</v>
      </c>
      <c r="B3" s="2370"/>
      <c r="C3" s="2370"/>
      <c r="D3" s="2370"/>
      <c r="E3" s="2383"/>
      <c r="F3" s="2383"/>
    </row>
    <row r="4" spans="1:13" s="1" customFormat="1" ht="12.95" customHeight="1" x14ac:dyDescent="0.25">
      <c r="A4" s="1659">
        <v>2020</v>
      </c>
      <c r="B4" s="1957"/>
      <c r="C4" s="1946"/>
      <c r="D4" s="1946"/>
      <c r="F4" s="1945" t="s">
        <v>1789</v>
      </c>
    </row>
    <row r="5" spans="1:13" s="1" customFormat="1" ht="11.1" customHeight="1" x14ac:dyDescent="0.25">
      <c r="A5" s="2016" t="s">
        <v>1775</v>
      </c>
      <c r="B5" s="2319" t="s">
        <v>0</v>
      </c>
      <c r="C5" s="2319" t="s">
        <v>1793</v>
      </c>
      <c r="D5" s="2320"/>
      <c r="E5" s="2320"/>
      <c r="F5" s="2319" t="s">
        <v>1827</v>
      </c>
    </row>
    <row r="6" spans="1:13" s="1" customFormat="1" ht="11.1" customHeight="1" x14ac:dyDescent="0.25">
      <c r="A6" s="2018"/>
      <c r="B6" s="2320"/>
      <c r="C6" s="2320"/>
      <c r="D6" s="2320"/>
      <c r="E6" s="2320"/>
      <c r="F6" s="2377"/>
    </row>
    <row r="7" spans="1:13" s="1" customFormat="1" ht="11.1" customHeight="1" x14ac:dyDescent="0.25">
      <c r="A7" s="2018"/>
      <c r="B7" s="2320"/>
      <c r="C7" s="2319" t="s">
        <v>0</v>
      </c>
      <c r="D7" s="2319" t="s">
        <v>1802</v>
      </c>
      <c r="E7" s="2319" t="s">
        <v>1826</v>
      </c>
      <c r="F7" s="2377"/>
    </row>
    <row r="8" spans="1:13" s="1" customFormat="1" ht="27" customHeight="1" x14ac:dyDescent="0.25">
      <c r="A8" s="2005" t="s">
        <v>752</v>
      </c>
      <c r="B8" s="2320"/>
      <c r="C8" s="2320"/>
      <c r="D8" s="2319"/>
      <c r="E8" s="2319"/>
      <c r="F8" s="2377"/>
    </row>
    <row r="9" spans="1:13" s="1" customFormat="1" ht="6" customHeight="1" x14ac:dyDescent="0.25">
      <c r="A9" s="888" t="s">
        <v>264</v>
      </c>
      <c r="B9" s="890"/>
      <c r="C9" s="888"/>
      <c r="D9" s="888"/>
    </row>
    <row r="10" spans="1:13" s="8" customFormat="1" ht="35.1" customHeight="1" x14ac:dyDescent="0.25">
      <c r="A10" s="892" t="s">
        <v>634</v>
      </c>
      <c r="B10" s="1943">
        <f>SUM(B11:B14)</f>
        <v>1111.076</v>
      </c>
      <c r="C10" s="1943">
        <f>SUM(C11:C14)</f>
        <v>1038.5029999999999</v>
      </c>
      <c r="D10" s="1943">
        <f>SUM(D11:D14)</f>
        <v>403.26400000000001</v>
      </c>
      <c r="E10" s="1943">
        <f>SUM(E11:E14)</f>
        <v>635.23900000000003</v>
      </c>
      <c r="F10" s="1943">
        <f>SUM(F11:F14)</f>
        <v>72.573000000000008</v>
      </c>
      <c r="G10" s="1948"/>
      <c r="H10" s="1948"/>
      <c r="I10" s="1962"/>
      <c r="J10" s="1965"/>
      <c r="K10" s="1965"/>
      <c r="L10" s="1965"/>
      <c r="M10" s="1965"/>
    </row>
    <row r="11" spans="1:13" s="8" customFormat="1" ht="15" customHeight="1" x14ac:dyDescent="0.25">
      <c r="A11" s="895" t="s">
        <v>1868</v>
      </c>
      <c r="B11" s="1949">
        <f>+C11+F11</f>
        <v>768.65200000000004</v>
      </c>
      <c r="C11" s="1949">
        <f>D11+E11</f>
        <v>704.44900000000007</v>
      </c>
      <c r="D11" s="1950">
        <v>313.26499999999999</v>
      </c>
      <c r="E11" s="1950">
        <v>391.18400000000003</v>
      </c>
      <c r="F11" s="1949">
        <v>64.203000000000003</v>
      </c>
      <c r="G11" s="1948"/>
      <c r="H11" s="1948"/>
      <c r="I11" s="1948"/>
      <c r="J11" s="1948"/>
      <c r="K11" s="1965"/>
      <c r="L11" s="1965"/>
      <c r="M11" s="1965"/>
    </row>
    <row r="12" spans="1:13" s="8" customFormat="1" ht="15" customHeight="1" x14ac:dyDescent="0.25">
      <c r="A12" s="888" t="s">
        <v>1867</v>
      </c>
      <c r="B12" s="1949">
        <f>+C12+F12</f>
        <v>153.98599999999999</v>
      </c>
      <c r="C12" s="1949">
        <f>D12+E12</f>
        <v>153.98599999999999</v>
      </c>
      <c r="D12" s="1950">
        <v>0</v>
      </c>
      <c r="E12" s="1950">
        <v>153.98599999999999</v>
      </c>
      <c r="F12" s="1949">
        <v>0</v>
      </c>
      <c r="G12" s="1948"/>
      <c r="H12" s="1948"/>
      <c r="I12" s="1948"/>
      <c r="J12" s="1948"/>
      <c r="K12" s="1965"/>
      <c r="L12" s="1965"/>
      <c r="M12" s="1965"/>
    </row>
    <row r="13" spans="1:13" s="8" customFormat="1" ht="15" customHeight="1" x14ac:dyDescent="0.25">
      <c r="A13" s="888" t="s">
        <v>1866</v>
      </c>
      <c r="B13" s="1949">
        <f>+C13+F13</f>
        <v>154.74699999999999</v>
      </c>
      <c r="C13" s="1949">
        <f>D13+E13</f>
        <v>147.607</v>
      </c>
      <c r="D13" s="1950">
        <v>85.575999999999993</v>
      </c>
      <c r="E13" s="1998">
        <v>62.030999999999999</v>
      </c>
      <c r="F13" s="1949">
        <v>7.14</v>
      </c>
      <c r="G13" s="1948"/>
      <c r="H13" s="1948"/>
      <c r="I13" s="1948"/>
      <c r="J13" s="1948"/>
      <c r="K13" s="1965"/>
      <c r="L13" s="1965"/>
      <c r="M13" s="1965"/>
    </row>
    <row r="14" spans="1:13" s="8" customFormat="1" ht="15" customHeight="1" x14ac:dyDescent="0.25">
      <c r="A14" s="888" t="s">
        <v>1831</v>
      </c>
      <c r="B14" s="1949">
        <f>+C14+F14</f>
        <v>33.690999999999995</v>
      </c>
      <c r="C14" s="1949">
        <f>D14+E14</f>
        <v>32.460999999999999</v>
      </c>
      <c r="D14" s="1950">
        <v>4.423</v>
      </c>
      <c r="E14" s="1950">
        <v>28.038</v>
      </c>
      <c r="F14" s="1960">
        <v>1.23</v>
      </c>
      <c r="G14" s="1948"/>
      <c r="H14" s="1948"/>
      <c r="I14" s="1948"/>
      <c r="J14" s="1948"/>
      <c r="K14" s="1965"/>
      <c r="L14" s="1965"/>
      <c r="M14" s="1965"/>
    </row>
    <row r="15" spans="1:13" s="1" customFormat="1" ht="15" customHeight="1" x14ac:dyDescent="0.25">
      <c r="A15" s="890"/>
      <c r="B15" s="1949"/>
      <c r="C15" s="1950"/>
      <c r="D15" s="1950"/>
    </row>
    <row r="16" spans="1:13" s="1784" customFormat="1" ht="35.1" customHeight="1" x14ac:dyDescent="0.25">
      <c r="A16" s="1951" t="s">
        <v>633</v>
      </c>
      <c r="B16" s="1943">
        <f>SUM(B17:B20)</f>
        <v>239.446</v>
      </c>
      <c r="C16" s="1943">
        <f>SUM(C17:C20)</f>
        <v>239.446</v>
      </c>
      <c r="D16" s="1943">
        <f>SUM(D17:D20)</f>
        <v>22.745000000000001</v>
      </c>
      <c r="E16" s="1943">
        <f>SUM(E17:E20)</f>
        <v>216.70099999999999</v>
      </c>
      <c r="F16" s="1943">
        <f>SUM(F17:F20)</f>
        <v>0</v>
      </c>
      <c r="G16" s="1948"/>
      <c r="H16" s="1948"/>
      <c r="I16" s="1962"/>
      <c r="J16" s="1961"/>
      <c r="K16" s="1961"/>
      <c r="L16" s="1961"/>
      <c r="M16" s="1961"/>
    </row>
    <row r="17" spans="1:13" s="8" customFormat="1" ht="15" customHeight="1" x14ac:dyDescent="0.25">
      <c r="A17" s="895" t="s">
        <v>1868</v>
      </c>
      <c r="B17" s="1949">
        <f>+C17+F17</f>
        <v>161.828</v>
      </c>
      <c r="C17" s="1949">
        <f>D17+E17</f>
        <v>161.828</v>
      </c>
      <c r="D17" s="1950">
        <v>22.745000000000001</v>
      </c>
      <c r="E17" s="1989">
        <v>139.083</v>
      </c>
      <c r="F17" s="1949">
        <v>0</v>
      </c>
      <c r="G17" s="1948"/>
      <c r="H17" s="1948"/>
      <c r="I17" s="1962"/>
      <c r="J17" s="1999"/>
      <c r="K17" s="1999"/>
      <c r="L17" s="1999"/>
      <c r="M17" s="1999"/>
    </row>
    <row r="18" spans="1:13" s="8" customFormat="1" ht="15" customHeight="1" x14ac:dyDescent="0.25">
      <c r="A18" s="888" t="s">
        <v>1867</v>
      </c>
      <c r="B18" s="1949">
        <f>+C18+F18</f>
        <v>71.578000000000003</v>
      </c>
      <c r="C18" s="1949">
        <f>D18+E18</f>
        <v>71.578000000000003</v>
      </c>
      <c r="D18" s="1950">
        <v>0</v>
      </c>
      <c r="E18" s="1950">
        <v>71.578000000000003</v>
      </c>
      <c r="F18" s="1949">
        <v>0</v>
      </c>
      <c r="G18" s="1948"/>
      <c r="H18" s="1948"/>
      <c r="I18" s="1962"/>
      <c r="J18" s="1965"/>
      <c r="K18" s="1965"/>
      <c r="L18" s="1965"/>
      <c r="M18" s="1965"/>
    </row>
    <row r="19" spans="1:13" s="8" customFormat="1" ht="15" customHeight="1" x14ac:dyDescent="0.25">
      <c r="A19" s="888" t="s">
        <v>1866</v>
      </c>
      <c r="B19" s="1949">
        <f>+C19+F19</f>
        <v>6.04</v>
      </c>
      <c r="C19" s="1949">
        <f>D19+E19</f>
        <v>6.04</v>
      </c>
      <c r="D19" s="1950">
        <v>0</v>
      </c>
      <c r="E19" s="1989">
        <v>6.04</v>
      </c>
      <c r="F19" s="1949">
        <v>0</v>
      </c>
      <c r="G19" s="1948"/>
      <c r="H19" s="1948"/>
      <c r="I19" s="1962"/>
      <c r="J19" s="1965"/>
      <c r="K19" s="1965"/>
      <c r="L19" s="1965"/>
      <c r="M19" s="1965"/>
    </row>
    <row r="20" spans="1:13" s="8" customFormat="1" ht="15" customHeight="1" x14ac:dyDescent="0.25">
      <c r="A20" s="888" t="s">
        <v>1831</v>
      </c>
      <c r="B20" s="1921">
        <f>+C20+F20</f>
        <v>0</v>
      </c>
      <c r="C20" s="1921">
        <f>D20+E20</f>
        <v>0</v>
      </c>
      <c r="D20" s="1950">
        <v>0</v>
      </c>
      <c r="E20" s="1950">
        <v>0</v>
      </c>
      <c r="F20" s="1949">
        <v>0</v>
      </c>
      <c r="G20" s="1948"/>
      <c r="H20" s="1948"/>
      <c r="I20" s="1962"/>
      <c r="J20" s="1965"/>
      <c r="K20" s="1965"/>
      <c r="L20" s="1965"/>
      <c r="M20" s="1965"/>
    </row>
    <row r="21" spans="1:13" s="1" customFormat="1" ht="15" customHeight="1" x14ac:dyDescent="0.25">
      <c r="A21" s="1956"/>
      <c r="B21" s="1949"/>
      <c r="C21" s="1949"/>
      <c r="D21" s="1949"/>
    </row>
    <row r="22" spans="1:13" s="1784" customFormat="1" ht="35.1" customHeight="1" x14ac:dyDescent="0.25">
      <c r="A22" s="1951" t="s">
        <v>1840</v>
      </c>
      <c r="B22" s="1943">
        <f>SUM(B23:B26)</f>
        <v>357.08299999999997</v>
      </c>
      <c r="C22" s="1943">
        <f>SUM(C23:C26)</f>
        <v>300.48399999999998</v>
      </c>
      <c r="D22" s="1943">
        <f>SUM(D23:D26)</f>
        <v>0</v>
      </c>
      <c r="E22" s="1943">
        <f>SUM(E23:E26)</f>
        <v>300.48399999999998</v>
      </c>
      <c r="F22" s="1943">
        <f>SUM(F23:F26)</f>
        <v>56.598999999999997</v>
      </c>
      <c r="G22" s="1948"/>
      <c r="H22" s="1948"/>
      <c r="I22" s="1962"/>
    </row>
    <row r="23" spans="1:13" s="1" customFormat="1" ht="15" customHeight="1" x14ac:dyDescent="0.25">
      <c r="A23" s="895" t="s">
        <v>1868</v>
      </c>
      <c r="B23" s="1949">
        <f>+C23+F23</f>
        <v>185.988</v>
      </c>
      <c r="C23" s="1949">
        <f>D23+E23</f>
        <v>132.517</v>
      </c>
      <c r="D23" s="1950">
        <v>0</v>
      </c>
      <c r="E23" s="1950">
        <v>132.517</v>
      </c>
      <c r="F23" s="1949">
        <v>53.470999999999997</v>
      </c>
      <c r="G23" s="1948"/>
      <c r="H23" s="1948"/>
      <c r="I23" s="1962"/>
    </row>
    <row r="24" spans="1:13" s="1" customFormat="1" ht="15" customHeight="1" x14ac:dyDescent="0.25">
      <c r="A24" s="888" t="s">
        <v>1867</v>
      </c>
      <c r="B24" s="1949">
        <f>+C24+F24</f>
        <v>108.121</v>
      </c>
      <c r="C24" s="1949">
        <f>D24+E24</f>
        <v>108.121</v>
      </c>
      <c r="D24" s="1998">
        <v>0</v>
      </c>
      <c r="E24" s="1950">
        <v>108.121</v>
      </c>
      <c r="F24" s="1949">
        <v>0</v>
      </c>
      <c r="G24" s="1948"/>
      <c r="H24" s="1948"/>
      <c r="I24" s="1962"/>
    </row>
    <row r="25" spans="1:13" s="1" customFormat="1" ht="15" customHeight="1" x14ac:dyDescent="0.25">
      <c r="A25" s="888" t="s">
        <v>1866</v>
      </c>
      <c r="B25" s="1949">
        <f>+C25+F25</f>
        <v>35.049999999999997</v>
      </c>
      <c r="C25" s="1949">
        <f>D25+E25</f>
        <v>31.922000000000001</v>
      </c>
      <c r="D25" s="1950">
        <v>0</v>
      </c>
      <c r="E25" s="1997">
        <v>31.922000000000001</v>
      </c>
      <c r="F25" s="1949">
        <v>3.1280000000000001</v>
      </c>
      <c r="G25" s="1948"/>
      <c r="H25" s="1948"/>
      <c r="I25" s="1962"/>
    </row>
    <row r="26" spans="1:13" s="1" customFormat="1" ht="15" customHeight="1" x14ac:dyDescent="0.25">
      <c r="A26" s="888" t="s">
        <v>1831</v>
      </c>
      <c r="B26" s="1949">
        <f>+C26+F26</f>
        <v>27.923999999999999</v>
      </c>
      <c r="C26" s="1949">
        <f>D26+E26</f>
        <v>27.923999999999999</v>
      </c>
      <c r="D26" s="1950">
        <v>0</v>
      </c>
      <c r="E26" s="1950">
        <v>27.923999999999999</v>
      </c>
      <c r="F26" s="1949">
        <v>0</v>
      </c>
      <c r="G26" s="1948"/>
      <c r="H26" s="1948"/>
      <c r="I26" s="1962"/>
    </row>
    <row r="27" spans="1:13" s="1" customFormat="1" ht="15" customHeight="1" x14ac:dyDescent="0.25">
      <c r="A27" s="1956"/>
      <c r="B27" s="1949"/>
      <c r="C27" s="1950"/>
      <c r="D27" s="1949"/>
      <c r="E27" s="8"/>
      <c r="F27" s="8"/>
    </row>
    <row r="28" spans="1:13" s="1784" customFormat="1" ht="35.1" customHeight="1" x14ac:dyDescent="0.25">
      <c r="A28" s="1951" t="s">
        <v>1839</v>
      </c>
      <c r="B28" s="1943">
        <f>SUM(B29:B32)</f>
        <v>31.406999999999996</v>
      </c>
      <c r="C28" s="1943">
        <f>SUM(C29:C32)</f>
        <v>31.406999999999996</v>
      </c>
      <c r="D28" s="1943">
        <f>SUM(D29:D32)</f>
        <v>0</v>
      </c>
      <c r="E28" s="1943">
        <f>SUM(E29:E32)</f>
        <v>31.406999999999996</v>
      </c>
      <c r="F28" s="1943">
        <f>SUM(F29:F32)</f>
        <v>0</v>
      </c>
      <c r="G28" s="1948"/>
      <c r="H28" s="1948"/>
      <c r="I28" s="1962"/>
    </row>
    <row r="29" spans="1:13" s="1" customFormat="1" ht="15" customHeight="1" x14ac:dyDescent="0.25">
      <c r="A29" s="895" t="s">
        <v>1868</v>
      </c>
      <c r="B29" s="1949">
        <f>+C29+F29</f>
        <v>17.346</v>
      </c>
      <c r="C29" s="1949">
        <f>D29+E29</f>
        <v>17.346</v>
      </c>
      <c r="D29" s="1950">
        <v>0</v>
      </c>
      <c r="E29" s="1950">
        <v>17.346</v>
      </c>
      <c r="F29" s="1949">
        <v>0</v>
      </c>
      <c r="G29" s="1948"/>
      <c r="H29" s="1948"/>
      <c r="I29" s="1962"/>
    </row>
    <row r="30" spans="1:13" s="1" customFormat="1" ht="15" customHeight="1" x14ac:dyDescent="0.25">
      <c r="A30" s="888" t="s">
        <v>1867</v>
      </c>
      <c r="B30" s="1949">
        <f>+C30+F30</f>
        <v>0.70799999999999996</v>
      </c>
      <c r="C30" s="1949">
        <f>D30+E30</f>
        <v>0.70799999999999996</v>
      </c>
      <c r="D30" s="1950">
        <v>0</v>
      </c>
      <c r="E30" s="1950">
        <v>0.70799999999999996</v>
      </c>
      <c r="F30" s="1949">
        <v>0</v>
      </c>
      <c r="G30" s="1948"/>
      <c r="H30" s="1948"/>
      <c r="I30" s="1962"/>
    </row>
    <row r="31" spans="1:13" s="1" customFormat="1" ht="15" customHeight="1" x14ac:dyDescent="0.25">
      <c r="A31" s="888" t="s">
        <v>1866</v>
      </c>
      <c r="B31" s="1949">
        <f>+C31+F31</f>
        <v>13.353</v>
      </c>
      <c r="C31" s="1949">
        <f>D31+E31</f>
        <v>13.353</v>
      </c>
      <c r="D31" s="1950">
        <v>0</v>
      </c>
      <c r="E31" s="1950">
        <v>13.353</v>
      </c>
      <c r="F31" s="1949">
        <v>0</v>
      </c>
      <c r="G31" s="1948"/>
      <c r="H31" s="1948"/>
      <c r="I31" s="1962"/>
    </row>
    <row r="32" spans="1:13" s="1" customFormat="1" ht="15" customHeight="1" x14ac:dyDescent="0.25">
      <c r="A32" s="888" t="s">
        <v>1831</v>
      </c>
      <c r="B32" s="1949">
        <f>+C32+F32</f>
        <v>0</v>
      </c>
      <c r="C32" s="1949">
        <f>D32+E32</f>
        <v>0</v>
      </c>
      <c r="D32" s="1950">
        <v>0</v>
      </c>
      <c r="E32" s="1950">
        <v>0</v>
      </c>
      <c r="F32" s="1949">
        <v>0</v>
      </c>
      <c r="G32" s="1948"/>
      <c r="H32" s="1948"/>
      <c r="I32" s="1962"/>
    </row>
    <row r="33" spans="1:9" s="1" customFormat="1" ht="9.75" customHeight="1" thickBot="1" x14ac:dyDescent="0.3">
      <c r="A33" s="1653"/>
      <c r="B33" s="1653"/>
      <c r="C33" s="1653"/>
      <c r="D33" s="1653"/>
      <c r="E33" s="1653"/>
      <c r="F33" s="1653"/>
      <c r="G33" s="1948"/>
      <c r="H33" s="1948"/>
      <c r="I33" s="1962"/>
    </row>
    <row r="34" spans="1:9" s="1" customFormat="1" ht="3.75" customHeight="1" thickTop="1" x14ac:dyDescent="0.25">
      <c r="A34" s="888"/>
      <c r="B34" s="888"/>
      <c r="C34" s="888"/>
      <c r="D34" s="888"/>
      <c r="E34" s="888"/>
      <c r="F34" s="888"/>
    </row>
    <row r="35" spans="1:9" s="1" customFormat="1" ht="12" customHeight="1" x14ac:dyDescent="0.25">
      <c r="A35" s="1648" t="s">
        <v>1800</v>
      </c>
      <c r="B35" s="1648"/>
      <c r="C35" s="1648"/>
      <c r="D35" s="1648"/>
      <c r="E35" s="888"/>
    </row>
    <row r="36" spans="1:9" ht="4.5" customHeight="1" x14ac:dyDescent="0.15">
      <c r="A36" s="1863"/>
    </row>
    <row r="37" spans="1:9" s="1894" customFormat="1" ht="12" customHeight="1" x14ac:dyDescent="0.25">
      <c r="A37" s="1929" t="s">
        <v>280</v>
      </c>
      <c r="B37" s="1870"/>
      <c r="C37" s="1870"/>
      <c r="D37" s="1870"/>
      <c r="F37" s="1908"/>
    </row>
    <row r="38" spans="1:9" s="1894" customFormat="1" ht="27.75" customHeight="1" x14ac:dyDescent="0.25">
      <c r="A38" s="2380" t="s">
        <v>1871</v>
      </c>
      <c r="B38" s="2380"/>
      <c r="C38" s="2380"/>
      <c r="D38" s="2380"/>
      <c r="E38" s="2380"/>
      <c r="F38" s="2380"/>
    </row>
    <row r="39" spans="1:9" x14ac:dyDescent="0.15">
      <c r="A39" s="1863"/>
      <c r="B39" s="1985"/>
      <c r="C39" s="1863"/>
      <c r="D39" s="1863"/>
    </row>
    <row r="40" spans="1:9" x14ac:dyDescent="0.15">
      <c r="A40" s="1863"/>
      <c r="B40" s="1985"/>
      <c r="C40" s="1863"/>
      <c r="D40" s="1863"/>
    </row>
    <row r="41" spans="1:9" x14ac:dyDescent="0.15">
      <c r="A41" s="1863"/>
      <c r="B41" s="1985"/>
      <c r="C41" s="1863"/>
      <c r="D41" s="1863"/>
    </row>
    <row r="42" spans="1:9" x14ac:dyDescent="0.15">
      <c r="A42" s="1863"/>
      <c r="B42" s="1985"/>
      <c r="C42" s="1863"/>
      <c r="D42" s="1863"/>
    </row>
    <row r="43" spans="1:9" x14ac:dyDescent="0.15">
      <c r="A43" s="1863"/>
      <c r="B43" s="1985"/>
      <c r="C43" s="1863"/>
      <c r="D43" s="1863"/>
    </row>
    <row r="44" spans="1:9" x14ac:dyDescent="0.15">
      <c r="A44" s="1863"/>
      <c r="B44" s="1985"/>
      <c r="C44" s="1863"/>
      <c r="D44" s="1863"/>
    </row>
    <row r="45" spans="1:9" x14ac:dyDescent="0.15">
      <c r="A45" s="1863"/>
      <c r="B45" s="1985"/>
      <c r="C45" s="1863"/>
      <c r="D45" s="1863"/>
    </row>
    <row r="46" spans="1:9" x14ac:dyDescent="0.15">
      <c r="A46" s="1863"/>
      <c r="B46" s="1985"/>
      <c r="C46" s="1863"/>
      <c r="D46" s="1863"/>
    </row>
    <row r="47" spans="1:9" x14ac:dyDescent="0.15">
      <c r="A47" s="1863"/>
      <c r="B47" s="1985"/>
      <c r="C47" s="1863"/>
      <c r="D47" s="1863"/>
    </row>
    <row r="48" spans="1:9" x14ac:dyDescent="0.15">
      <c r="A48" s="1863"/>
      <c r="B48" s="1985"/>
      <c r="C48" s="1863"/>
      <c r="D48" s="1863"/>
    </row>
    <row r="49" spans="1:4" x14ac:dyDescent="0.15">
      <c r="A49" s="1863"/>
      <c r="B49" s="1985"/>
      <c r="C49" s="1863"/>
      <c r="D49" s="1863"/>
    </row>
    <row r="50" spans="1:4" x14ac:dyDescent="0.15">
      <c r="A50" s="1863"/>
      <c r="B50" s="1985"/>
      <c r="C50" s="1863"/>
      <c r="D50" s="1863"/>
    </row>
    <row r="51" spans="1:4" x14ac:dyDescent="0.15">
      <c r="A51" s="1863"/>
      <c r="B51" s="1985"/>
      <c r="C51" s="1863"/>
      <c r="D51" s="1863"/>
    </row>
    <row r="52" spans="1:4" x14ac:dyDescent="0.15">
      <c r="A52" s="1863"/>
      <c r="B52" s="1985"/>
      <c r="C52" s="1863"/>
      <c r="D52" s="1863"/>
    </row>
    <row r="53" spans="1:4" x14ac:dyDescent="0.15">
      <c r="A53" s="1863"/>
      <c r="B53" s="1985"/>
      <c r="C53" s="1863"/>
      <c r="D53" s="1863"/>
    </row>
    <row r="54" spans="1:4" x14ac:dyDescent="0.15">
      <c r="A54" s="1863"/>
      <c r="B54" s="1985"/>
      <c r="C54" s="1863"/>
      <c r="D54" s="1863"/>
    </row>
    <row r="55" spans="1:4" x14ac:dyDescent="0.15">
      <c r="A55" s="1863"/>
      <c r="B55" s="1985"/>
      <c r="C55" s="1863"/>
      <c r="D55" s="1863"/>
    </row>
    <row r="56" spans="1:4" x14ac:dyDescent="0.15">
      <c r="A56" s="1863"/>
      <c r="B56" s="1985"/>
      <c r="C56" s="1863"/>
      <c r="D56" s="1863"/>
    </row>
    <row r="57" spans="1:4" x14ac:dyDescent="0.15">
      <c r="A57" s="1863"/>
      <c r="B57" s="1985"/>
      <c r="C57" s="1863"/>
      <c r="D57" s="1863"/>
    </row>
    <row r="58" spans="1:4" x14ac:dyDescent="0.15">
      <c r="A58" s="1863"/>
      <c r="B58" s="1985"/>
      <c r="C58" s="1863"/>
      <c r="D58" s="1863"/>
    </row>
    <row r="59" spans="1:4" x14ac:dyDescent="0.15">
      <c r="A59" s="1863"/>
      <c r="B59" s="1985"/>
      <c r="C59" s="1863"/>
      <c r="D59" s="1863"/>
    </row>
    <row r="60" spans="1:4" x14ac:dyDescent="0.15">
      <c r="A60" s="1863"/>
      <c r="B60" s="1985"/>
      <c r="C60" s="1863"/>
      <c r="D60" s="1863"/>
    </row>
    <row r="61" spans="1:4" x14ac:dyDescent="0.15">
      <c r="A61" s="1863"/>
      <c r="B61" s="1985"/>
      <c r="C61" s="1863"/>
      <c r="D61" s="1863"/>
    </row>
    <row r="62" spans="1:4" x14ac:dyDescent="0.15">
      <c r="A62" s="1863"/>
      <c r="B62" s="1985"/>
      <c r="C62" s="1863"/>
      <c r="D62" s="1863"/>
    </row>
    <row r="63" spans="1:4" x14ac:dyDescent="0.15">
      <c r="A63" s="1863"/>
      <c r="B63" s="1985"/>
      <c r="C63" s="1863"/>
      <c r="D63" s="1863"/>
    </row>
    <row r="64" spans="1:4" x14ac:dyDescent="0.15">
      <c r="A64" s="1863"/>
      <c r="B64" s="1985"/>
      <c r="C64" s="1863"/>
      <c r="D64" s="1863"/>
    </row>
    <row r="65" spans="1:4" x14ac:dyDescent="0.15">
      <c r="A65" s="1863"/>
      <c r="B65" s="1985"/>
      <c r="C65" s="1863"/>
      <c r="D65" s="1863"/>
    </row>
    <row r="66" spans="1:4" x14ac:dyDescent="0.15">
      <c r="A66" s="1863"/>
      <c r="B66" s="1985"/>
      <c r="C66" s="1863"/>
      <c r="D66" s="1863"/>
    </row>
    <row r="67" spans="1:4" x14ac:dyDescent="0.15">
      <c r="A67" s="1863"/>
      <c r="B67" s="1985"/>
      <c r="C67" s="1863"/>
      <c r="D67" s="1863"/>
    </row>
    <row r="68" spans="1:4" x14ac:dyDescent="0.15">
      <c r="A68" s="1863"/>
      <c r="B68" s="1985"/>
      <c r="C68" s="1863"/>
      <c r="D68" s="1863"/>
    </row>
    <row r="69" spans="1:4" x14ac:dyDescent="0.15">
      <c r="A69" s="1863"/>
      <c r="B69" s="1985"/>
      <c r="C69" s="1863"/>
      <c r="D69" s="1863"/>
    </row>
    <row r="70" spans="1:4" x14ac:dyDescent="0.15">
      <c r="A70" s="1863"/>
      <c r="B70" s="1985"/>
      <c r="C70" s="1863"/>
      <c r="D70" s="1863"/>
    </row>
    <row r="71" spans="1:4" x14ac:dyDescent="0.15">
      <c r="A71" s="1863"/>
      <c r="B71" s="1985"/>
      <c r="C71" s="1863"/>
      <c r="D71" s="1863"/>
    </row>
    <row r="72" spans="1:4" x14ac:dyDescent="0.15">
      <c r="A72" s="1863"/>
      <c r="B72" s="1985"/>
      <c r="C72" s="1863"/>
      <c r="D72" s="1863"/>
    </row>
    <row r="73" spans="1:4" x14ac:dyDescent="0.15">
      <c r="A73" s="1863"/>
      <c r="B73" s="1985"/>
      <c r="C73" s="1863"/>
      <c r="D73" s="1863"/>
    </row>
    <row r="74" spans="1:4" x14ac:dyDescent="0.15">
      <c r="A74" s="1863"/>
      <c r="B74" s="1985"/>
      <c r="C74" s="1863"/>
      <c r="D74" s="1863"/>
    </row>
    <row r="75" spans="1:4" x14ac:dyDescent="0.15">
      <c r="A75" s="1863"/>
      <c r="B75" s="1985"/>
      <c r="C75" s="1863"/>
      <c r="D75" s="1863"/>
    </row>
    <row r="76" spans="1:4" x14ac:dyDescent="0.15">
      <c r="A76" s="1863"/>
      <c r="B76" s="1985"/>
      <c r="C76" s="1863"/>
      <c r="D76" s="1863"/>
    </row>
    <row r="77" spans="1:4" x14ac:dyDescent="0.15">
      <c r="A77" s="1863"/>
      <c r="B77" s="1985"/>
      <c r="C77" s="1863"/>
      <c r="D77" s="1863"/>
    </row>
    <row r="78" spans="1:4" x14ac:dyDescent="0.15">
      <c r="A78" s="1863"/>
      <c r="B78" s="1985"/>
      <c r="C78" s="1863"/>
      <c r="D78" s="1863"/>
    </row>
    <row r="79" spans="1:4" x14ac:dyDescent="0.15">
      <c r="A79" s="1863"/>
      <c r="B79" s="1985"/>
      <c r="C79" s="1863"/>
      <c r="D79" s="1863"/>
    </row>
    <row r="80" spans="1:4" x14ac:dyDescent="0.15">
      <c r="A80" s="1863"/>
      <c r="B80" s="1985"/>
      <c r="C80" s="1863"/>
      <c r="D80" s="1863"/>
    </row>
    <row r="81" spans="1:4" x14ac:dyDescent="0.15">
      <c r="A81" s="1863"/>
      <c r="B81" s="1985"/>
      <c r="C81" s="1863"/>
      <c r="D81" s="1863"/>
    </row>
    <row r="82" spans="1:4" x14ac:dyDescent="0.15">
      <c r="A82" s="1863"/>
      <c r="B82" s="1985"/>
      <c r="C82" s="1863"/>
      <c r="D82" s="1863"/>
    </row>
    <row r="83" spans="1:4" x14ac:dyDescent="0.15">
      <c r="A83" s="1863"/>
      <c r="B83" s="1985"/>
      <c r="C83" s="1863"/>
      <c r="D83" s="1863"/>
    </row>
    <row r="84" spans="1:4" x14ac:dyDescent="0.15">
      <c r="A84" s="1863"/>
      <c r="B84" s="1985"/>
      <c r="C84" s="1863"/>
      <c r="D84" s="1863"/>
    </row>
    <row r="85" spans="1:4" x14ac:dyDescent="0.15">
      <c r="A85" s="1863"/>
      <c r="B85" s="1985"/>
      <c r="C85" s="1863"/>
      <c r="D85" s="1863"/>
    </row>
    <row r="86" spans="1:4" x14ac:dyDescent="0.15">
      <c r="A86" s="1863"/>
      <c r="B86" s="1985"/>
      <c r="C86" s="1863"/>
      <c r="D86" s="1863"/>
    </row>
    <row r="87" spans="1:4" x14ac:dyDescent="0.15">
      <c r="A87" s="1863"/>
      <c r="B87" s="1985"/>
      <c r="C87" s="1863"/>
      <c r="D87" s="1863"/>
    </row>
    <row r="88" spans="1:4" x14ac:dyDescent="0.15">
      <c r="A88" s="1863"/>
      <c r="B88" s="1985"/>
      <c r="C88" s="1863"/>
      <c r="D88" s="1863"/>
    </row>
    <row r="89" spans="1:4" x14ac:dyDescent="0.15">
      <c r="A89" s="1863"/>
      <c r="B89" s="1985"/>
      <c r="C89" s="1863"/>
      <c r="D89" s="1863"/>
    </row>
    <row r="90" spans="1:4" x14ac:dyDescent="0.15">
      <c r="A90" s="1863"/>
      <c r="B90" s="1985"/>
      <c r="C90" s="1863"/>
      <c r="D90" s="1863"/>
    </row>
    <row r="91" spans="1:4" x14ac:dyDescent="0.15">
      <c r="A91" s="1863"/>
      <c r="B91" s="1985"/>
      <c r="C91" s="1863"/>
      <c r="D91" s="1863"/>
    </row>
    <row r="92" spans="1:4" x14ac:dyDescent="0.15">
      <c r="A92" s="1863"/>
      <c r="B92" s="1985"/>
      <c r="C92" s="1863"/>
      <c r="D92" s="1863"/>
    </row>
    <row r="93" spans="1:4" x14ac:dyDescent="0.15">
      <c r="A93" s="1863"/>
      <c r="B93" s="1985"/>
      <c r="C93" s="1863"/>
      <c r="D93" s="1863"/>
    </row>
    <row r="94" spans="1:4" x14ac:dyDescent="0.15">
      <c r="A94" s="1863"/>
      <c r="B94" s="1985"/>
      <c r="C94" s="1863"/>
      <c r="D94" s="1863"/>
    </row>
    <row r="95" spans="1:4" x14ac:dyDescent="0.15">
      <c r="A95" s="1863"/>
      <c r="B95" s="1985"/>
      <c r="C95" s="1863"/>
      <c r="D95" s="1863"/>
    </row>
    <row r="96" spans="1:4" x14ac:dyDescent="0.15">
      <c r="A96" s="1863"/>
      <c r="B96" s="1985"/>
      <c r="C96" s="1863"/>
      <c r="D96" s="1863"/>
    </row>
    <row r="97" spans="1:4" x14ac:dyDescent="0.15">
      <c r="A97" s="1863"/>
      <c r="B97" s="1985"/>
      <c r="C97" s="1863"/>
      <c r="D97" s="1863"/>
    </row>
    <row r="98" spans="1:4" x14ac:dyDescent="0.15">
      <c r="A98" s="1863"/>
      <c r="B98" s="1985"/>
      <c r="C98" s="1863"/>
      <c r="D98" s="1863"/>
    </row>
    <row r="99" spans="1:4" x14ac:dyDescent="0.15">
      <c r="A99" s="1863"/>
      <c r="B99" s="1985"/>
      <c r="C99" s="1863"/>
      <c r="D99" s="1863"/>
    </row>
    <row r="100" spans="1:4" x14ac:dyDescent="0.15">
      <c r="A100" s="1863"/>
      <c r="B100" s="1985"/>
      <c r="C100" s="1863"/>
      <c r="D100" s="1863"/>
    </row>
    <row r="101" spans="1:4" x14ac:dyDescent="0.15">
      <c r="A101" s="1863"/>
      <c r="B101" s="1985"/>
      <c r="C101" s="1863"/>
      <c r="D101" s="1863"/>
    </row>
    <row r="102" spans="1:4" x14ac:dyDescent="0.15">
      <c r="A102" s="1863"/>
      <c r="B102" s="1985"/>
      <c r="C102" s="1863"/>
      <c r="D102" s="1863"/>
    </row>
    <row r="103" spans="1:4" x14ac:dyDescent="0.15">
      <c r="A103" s="1863"/>
      <c r="B103" s="1985"/>
      <c r="C103" s="1863"/>
      <c r="D103" s="1863"/>
    </row>
    <row r="104" spans="1:4" x14ac:dyDescent="0.15">
      <c r="A104" s="1863"/>
      <c r="B104" s="1985"/>
      <c r="C104" s="1863"/>
      <c r="D104" s="1863"/>
    </row>
    <row r="105" spans="1:4" x14ac:dyDescent="0.15">
      <c r="A105" s="1863"/>
      <c r="B105" s="1985"/>
      <c r="C105" s="1863"/>
      <c r="D105" s="1863"/>
    </row>
    <row r="106" spans="1:4" x14ac:dyDescent="0.15">
      <c r="A106" s="1863"/>
      <c r="B106" s="1985"/>
      <c r="C106" s="1863"/>
      <c r="D106" s="1863"/>
    </row>
    <row r="107" spans="1:4" x14ac:dyDescent="0.15">
      <c r="A107" s="1863"/>
      <c r="B107" s="1985"/>
      <c r="C107" s="1863"/>
      <c r="D107" s="1863"/>
    </row>
    <row r="108" spans="1:4" x14ac:dyDescent="0.15">
      <c r="A108" s="1863"/>
      <c r="B108" s="1985"/>
      <c r="C108" s="1863"/>
      <c r="D108" s="1863"/>
    </row>
    <row r="109" spans="1:4" x14ac:dyDescent="0.15">
      <c r="A109" s="1863"/>
      <c r="B109" s="1985"/>
      <c r="C109" s="1863"/>
      <c r="D109" s="1863"/>
    </row>
    <row r="110" spans="1:4" x14ac:dyDescent="0.15">
      <c r="A110" s="1863"/>
      <c r="B110" s="1985"/>
      <c r="C110" s="1863"/>
      <c r="D110" s="1863"/>
    </row>
    <row r="111" spans="1:4" x14ac:dyDescent="0.15">
      <c r="A111" s="1863"/>
      <c r="B111" s="1985"/>
      <c r="C111" s="1863"/>
      <c r="D111" s="1863"/>
    </row>
    <row r="112" spans="1:4" x14ac:dyDescent="0.15">
      <c r="A112" s="1863"/>
      <c r="B112" s="1985"/>
      <c r="C112" s="1863"/>
      <c r="D112" s="1863"/>
    </row>
    <row r="113" spans="1:4" x14ac:dyDescent="0.15">
      <c r="A113" s="1863"/>
      <c r="B113" s="1985"/>
      <c r="C113" s="1863"/>
      <c r="D113" s="1863"/>
    </row>
    <row r="114" spans="1:4" x14ac:dyDescent="0.15">
      <c r="A114" s="1863"/>
      <c r="B114" s="1985"/>
      <c r="C114" s="1863"/>
      <c r="D114" s="1863"/>
    </row>
    <row r="115" spans="1:4" x14ac:dyDescent="0.15">
      <c r="A115" s="1863"/>
      <c r="B115" s="1985"/>
      <c r="C115" s="1863"/>
      <c r="D115" s="1863"/>
    </row>
    <row r="116" spans="1:4" x14ac:dyDescent="0.15">
      <c r="A116" s="1863"/>
      <c r="B116" s="1985"/>
      <c r="C116" s="1863"/>
      <c r="D116" s="1863"/>
    </row>
    <row r="117" spans="1:4" x14ac:dyDescent="0.15">
      <c r="A117" s="1863"/>
      <c r="B117" s="1985"/>
      <c r="C117" s="1863"/>
      <c r="D117" s="1863"/>
    </row>
    <row r="118" spans="1:4" x14ac:dyDescent="0.15">
      <c r="A118" s="1863"/>
      <c r="B118" s="1985"/>
      <c r="C118" s="1863"/>
      <c r="D118" s="1863"/>
    </row>
    <row r="119" spans="1:4" x14ac:dyDescent="0.15">
      <c r="A119" s="1863"/>
      <c r="B119" s="1985"/>
      <c r="C119" s="1863"/>
      <c r="D119" s="1863"/>
    </row>
    <row r="120" spans="1:4" x14ac:dyDescent="0.15">
      <c r="A120" s="1863"/>
      <c r="B120" s="1985"/>
      <c r="C120" s="1863"/>
      <c r="D120" s="1863"/>
    </row>
    <row r="121" spans="1:4" x14ac:dyDescent="0.15">
      <c r="A121" s="1863"/>
      <c r="B121" s="1985"/>
      <c r="C121" s="1863"/>
      <c r="D121" s="1863"/>
    </row>
    <row r="122" spans="1:4" x14ac:dyDescent="0.15">
      <c r="A122" s="1863"/>
      <c r="B122" s="1985"/>
      <c r="C122" s="1863"/>
      <c r="D122" s="1863"/>
    </row>
    <row r="123" spans="1:4" x14ac:dyDescent="0.15">
      <c r="A123" s="1863"/>
      <c r="B123" s="1985"/>
      <c r="C123" s="1863"/>
      <c r="D123" s="1863"/>
    </row>
    <row r="124" spans="1:4" x14ac:dyDescent="0.15">
      <c r="A124" s="1863"/>
      <c r="B124" s="1985"/>
      <c r="C124" s="1863"/>
      <c r="D124" s="1863"/>
    </row>
    <row r="125" spans="1:4" x14ac:dyDescent="0.15">
      <c r="A125" s="1863"/>
      <c r="B125" s="1985"/>
      <c r="C125" s="1863"/>
      <c r="D125" s="1863"/>
    </row>
    <row r="126" spans="1:4" x14ac:dyDescent="0.15">
      <c r="A126" s="1863"/>
      <c r="B126" s="1985"/>
      <c r="C126" s="1863"/>
      <c r="D126" s="1863"/>
    </row>
    <row r="127" spans="1:4" x14ac:dyDescent="0.15">
      <c r="A127" s="1863"/>
      <c r="B127" s="1985"/>
      <c r="C127" s="1863"/>
      <c r="D127" s="1863"/>
    </row>
    <row r="128" spans="1:4" x14ac:dyDescent="0.15">
      <c r="A128" s="1863"/>
      <c r="B128" s="1985"/>
      <c r="C128" s="1863"/>
      <c r="D128" s="1863"/>
    </row>
    <row r="129" spans="1:4" x14ac:dyDescent="0.15">
      <c r="A129" s="1863"/>
      <c r="B129" s="1985"/>
      <c r="C129" s="1863"/>
      <c r="D129" s="1863"/>
    </row>
    <row r="130" spans="1:4" x14ac:dyDescent="0.15">
      <c r="A130" s="1863"/>
      <c r="B130" s="1985"/>
      <c r="C130" s="1863"/>
      <c r="D130" s="1863"/>
    </row>
    <row r="131" spans="1:4" x14ac:dyDescent="0.15">
      <c r="A131" s="1863"/>
      <c r="B131" s="1985"/>
      <c r="C131" s="1863"/>
      <c r="D131" s="1863"/>
    </row>
    <row r="132" spans="1:4" x14ac:dyDescent="0.15">
      <c r="A132" s="1863"/>
      <c r="B132" s="1985"/>
      <c r="C132" s="1863"/>
      <c r="D132" s="1863"/>
    </row>
    <row r="133" spans="1:4" x14ac:dyDescent="0.15">
      <c r="A133" s="1863"/>
      <c r="B133" s="1985"/>
      <c r="C133" s="1863"/>
      <c r="D133" s="1863"/>
    </row>
    <row r="134" spans="1:4" x14ac:dyDescent="0.15">
      <c r="A134" s="1863"/>
      <c r="B134" s="1985"/>
      <c r="C134" s="1863"/>
      <c r="D134" s="1863"/>
    </row>
    <row r="135" spans="1:4" x14ac:dyDescent="0.15">
      <c r="A135" s="1863"/>
      <c r="B135" s="1985"/>
      <c r="C135" s="1863"/>
      <c r="D135" s="1863"/>
    </row>
    <row r="136" spans="1:4" x14ac:dyDescent="0.15">
      <c r="A136" s="1863"/>
      <c r="B136" s="1985"/>
      <c r="C136" s="1863"/>
      <c r="D136" s="1863"/>
    </row>
    <row r="137" spans="1:4" x14ac:dyDescent="0.15">
      <c r="A137" s="1863"/>
      <c r="B137" s="1985"/>
      <c r="C137" s="1863"/>
      <c r="D137" s="1863"/>
    </row>
    <row r="138" spans="1:4" x14ac:dyDescent="0.15">
      <c r="A138" s="1863"/>
      <c r="B138" s="1985"/>
      <c r="C138" s="1863"/>
      <c r="D138" s="1863"/>
    </row>
    <row r="139" spans="1:4" x14ac:dyDescent="0.15">
      <c r="A139" s="1863"/>
      <c r="B139" s="1985"/>
      <c r="C139" s="1863"/>
      <c r="D139" s="1863"/>
    </row>
    <row r="140" spans="1:4" x14ac:dyDescent="0.15">
      <c r="A140" s="1863"/>
      <c r="B140" s="1985"/>
      <c r="C140" s="1863"/>
      <c r="D140" s="1863"/>
    </row>
    <row r="141" spans="1:4" x14ac:dyDescent="0.15">
      <c r="A141" s="1863"/>
      <c r="B141" s="1985"/>
      <c r="C141" s="1863"/>
      <c r="D141" s="1863"/>
    </row>
    <row r="142" spans="1:4" x14ac:dyDescent="0.15">
      <c r="A142" s="1863"/>
      <c r="B142" s="1985"/>
      <c r="C142" s="1863"/>
      <c r="D142" s="1863"/>
    </row>
    <row r="143" spans="1:4" x14ac:dyDescent="0.15">
      <c r="A143" s="1863"/>
      <c r="B143" s="1985"/>
      <c r="C143" s="1863"/>
      <c r="D143" s="1863"/>
    </row>
    <row r="144" spans="1:4" x14ac:dyDescent="0.15">
      <c r="A144" s="1863"/>
      <c r="B144" s="1985"/>
      <c r="C144" s="1863"/>
      <c r="D144" s="1863"/>
    </row>
    <row r="145" spans="1:4" x14ac:dyDescent="0.15">
      <c r="A145" s="1863"/>
      <c r="B145" s="1985"/>
      <c r="C145" s="1863"/>
      <c r="D145" s="1863"/>
    </row>
    <row r="146" spans="1:4" x14ac:dyDescent="0.15">
      <c r="A146" s="1863"/>
      <c r="B146" s="1985"/>
      <c r="C146" s="1863"/>
      <c r="D146" s="1863"/>
    </row>
    <row r="147" spans="1:4" x14ac:dyDescent="0.15">
      <c r="A147" s="1863"/>
      <c r="B147" s="1985"/>
      <c r="C147" s="1863"/>
      <c r="D147" s="1863"/>
    </row>
    <row r="148" spans="1:4" x14ac:dyDescent="0.15">
      <c r="A148" s="1863"/>
      <c r="B148" s="1985"/>
      <c r="C148" s="1863"/>
      <c r="D148" s="1863"/>
    </row>
    <row r="149" spans="1:4" x14ac:dyDescent="0.15">
      <c r="A149" s="1863"/>
      <c r="B149" s="1985"/>
      <c r="C149" s="1863"/>
      <c r="D149" s="1863"/>
    </row>
    <row r="150" spans="1:4" x14ac:dyDescent="0.15">
      <c r="A150" s="1863"/>
      <c r="B150" s="1985"/>
      <c r="C150" s="1863"/>
      <c r="D150" s="1863"/>
    </row>
    <row r="151" spans="1:4" x14ac:dyDescent="0.15">
      <c r="A151" s="1863"/>
      <c r="B151" s="1985"/>
      <c r="C151" s="1863"/>
      <c r="D151" s="1863"/>
    </row>
    <row r="152" spans="1:4" x14ac:dyDescent="0.15">
      <c r="A152" s="1863"/>
      <c r="B152" s="1985"/>
      <c r="C152" s="1863"/>
      <c r="D152" s="1863"/>
    </row>
    <row r="153" spans="1:4" x14ac:dyDescent="0.15">
      <c r="A153" s="1863"/>
      <c r="B153" s="1985"/>
      <c r="C153" s="1863"/>
      <c r="D153" s="1863"/>
    </row>
    <row r="154" spans="1:4" x14ac:dyDescent="0.15">
      <c r="A154" s="1863"/>
      <c r="B154" s="1985"/>
      <c r="C154" s="1863"/>
      <c r="D154" s="1863"/>
    </row>
    <row r="155" spans="1:4" x14ac:dyDescent="0.15">
      <c r="A155" s="1863"/>
      <c r="B155" s="1985"/>
      <c r="C155" s="1863"/>
      <c r="D155" s="1863"/>
    </row>
    <row r="156" spans="1:4" x14ac:dyDescent="0.15">
      <c r="A156" s="1863"/>
      <c r="B156" s="1985"/>
      <c r="C156" s="1863"/>
      <c r="D156" s="1863"/>
    </row>
    <row r="157" spans="1:4" x14ac:dyDescent="0.15">
      <c r="A157" s="1863"/>
      <c r="B157" s="1985"/>
      <c r="C157" s="1863"/>
      <c r="D157" s="1863"/>
    </row>
    <row r="158" spans="1:4" x14ac:dyDescent="0.15">
      <c r="A158" s="1863"/>
      <c r="B158" s="1985"/>
      <c r="C158" s="1863"/>
      <c r="D158" s="1863"/>
    </row>
    <row r="159" spans="1:4" x14ac:dyDescent="0.15">
      <c r="A159" s="1863"/>
      <c r="B159" s="1985"/>
      <c r="C159" s="1863"/>
      <c r="D159" s="1863"/>
    </row>
    <row r="160" spans="1:4" x14ac:dyDescent="0.15">
      <c r="A160" s="1863"/>
      <c r="B160" s="1985"/>
      <c r="C160" s="1863"/>
      <c r="D160" s="1863"/>
    </row>
    <row r="161" spans="1:4" x14ac:dyDescent="0.15">
      <c r="A161" s="1863"/>
      <c r="B161" s="1985"/>
      <c r="C161" s="1863"/>
      <c r="D161" s="1863"/>
    </row>
    <row r="162" spans="1:4" x14ac:dyDescent="0.15">
      <c r="A162" s="1863"/>
      <c r="B162" s="1985"/>
      <c r="C162" s="1863"/>
      <c r="D162" s="1863"/>
    </row>
    <row r="163" spans="1:4" x14ac:dyDescent="0.15">
      <c r="A163" s="1863"/>
      <c r="B163" s="1985"/>
      <c r="C163" s="1863"/>
      <c r="D163" s="1863"/>
    </row>
    <row r="164" spans="1:4" x14ac:dyDescent="0.15">
      <c r="A164" s="1863"/>
      <c r="B164" s="1985"/>
      <c r="C164" s="1863"/>
      <c r="D164" s="1863"/>
    </row>
    <row r="165" spans="1:4" x14ac:dyDescent="0.15">
      <c r="A165" s="1863"/>
      <c r="B165" s="1985"/>
      <c r="C165" s="1863"/>
      <c r="D165" s="1863"/>
    </row>
    <row r="166" spans="1:4" x14ac:dyDescent="0.15">
      <c r="A166" s="1863"/>
      <c r="B166" s="1985"/>
      <c r="C166" s="1863"/>
      <c r="D166" s="1863"/>
    </row>
    <row r="167" spans="1:4" x14ac:dyDescent="0.15">
      <c r="A167" s="1863"/>
      <c r="B167" s="1985"/>
      <c r="C167" s="1863"/>
      <c r="D167" s="1863"/>
    </row>
    <row r="168" spans="1:4" x14ac:dyDescent="0.15">
      <c r="A168" s="1863"/>
      <c r="B168" s="1985"/>
      <c r="C168" s="1863"/>
      <c r="D168" s="1863"/>
    </row>
    <row r="169" spans="1:4" x14ac:dyDescent="0.15">
      <c r="A169" s="1863"/>
      <c r="B169" s="1985"/>
      <c r="C169" s="1863"/>
      <c r="D169" s="1863"/>
    </row>
    <row r="170" spans="1:4" x14ac:dyDescent="0.15">
      <c r="A170" s="1863"/>
      <c r="B170" s="1985"/>
      <c r="C170" s="1863"/>
      <c r="D170" s="1863"/>
    </row>
    <row r="171" spans="1:4" x14ac:dyDescent="0.15">
      <c r="A171" s="1863"/>
      <c r="B171" s="1985"/>
      <c r="C171" s="1863"/>
      <c r="D171" s="1863"/>
    </row>
    <row r="172" spans="1:4" x14ac:dyDescent="0.15">
      <c r="A172" s="1863"/>
      <c r="B172" s="1985"/>
      <c r="C172" s="1863"/>
      <c r="D172" s="1863"/>
    </row>
    <row r="173" spans="1:4" x14ac:dyDescent="0.15">
      <c r="A173" s="1863"/>
      <c r="B173" s="1985"/>
      <c r="C173" s="1863"/>
      <c r="D173" s="1863"/>
    </row>
    <row r="174" spans="1:4" x14ac:dyDescent="0.15">
      <c r="A174" s="1863"/>
      <c r="B174" s="1985"/>
      <c r="C174" s="1863"/>
      <c r="D174" s="1863"/>
    </row>
    <row r="175" spans="1:4" x14ac:dyDescent="0.15">
      <c r="A175" s="1863"/>
      <c r="B175" s="1985"/>
      <c r="C175" s="1863"/>
      <c r="D175" s="1863"/>
    </row>
    <row r="176" spans="1:4" x14ac:dyDescent="0.15">
      <c r="A176" s="1863"/>
      <c r="B176" s="1985"/>
      <c r="C176" s="1863"/>
      <c r="D176" s="1863"/>
    </row>
    <row r="177" spans="1:4" x14ac:dyDescent="0.15">
      <c r="A177" s="1863"/>
      <c r="B177" s="1985"/>
      <c r="C177" s="1863"/>
      <c r="D177" s="1863"/>
    </row>
    <row r="178" spans="1:4" x14ac:dyDescent="0.15">
      <c r="A178" s="1863"/>
      <c r="B178" s="1985"/>
      <c r="C178" s="1863"/>
      <c r="D178" s="1863"/>
    </row>
    <row r="179" spans="1:4" x14ac:dyDescent="0.15">
      <c r="A179" s="1863"/>
      <c r="B179" s="1985"/>
      <c r="C179" s="1863"/>
      <c r="D179" s="1863"/>
    </row>
    <row r="180" spans="1:4" x14ac:dyDescent="0.15">
      <c r="A180" s="1863"/>
      <c r="B180" s="1985"/>
      <c r="C180" s="1863"/>
      <c r="D180" s="1863"/>
    </row>
    <row r="181" spans="1:4" x14ac:dyDescent="0.15">
      <c r="A181" s="1863"/>
      <c r="B181" s="1985"/>
      <c r="C181" s="1863"/>
      <c r="D181" s="1863"/>
    </row>
    <row r="182" spans="1:4" x14ac:dyDescent="0.15">
      <c r="A182" s="1863"/>
      <c r="B182" s="1985"/>
      <c r="C182" s="1863"/>
      <c r="D182" s="1863"/>
    </row>
    <row r="183" spans="1:4" x14ac:dyDescent="0.15">
      <c r="A183" s="1863"/>
      <c r="B183" s="1985"/>
      <c r="C183" s="1863"/>
      <c r="D183" s="1863"/>
    </row>
    <row r="184" spans="1:4" x14ac:dyDescent="0.15">
      <c r="A184" s="1863"/>
      <c r="B184" s="1985"/>
      <c r="C184" s="1863"/>
      <c r="D184" s="1863"/>
    </row>
    <row r="185" spans="1:4" x14ac:dyDescent="0.15">
      <c r="A185" s="1863"/>
      <c r="B185" s="1985"/>
      <c r="C185" s="1863"/>
      <c r="D185" s="1863"/>
    </row>
    <row r="186" spans="1:4" x14ac:dyDescent="0.15">
      <c r="A186" s="1863"/>
      <c r="B186" s="1985"/>
      <c r="C186" s="1863"/>
      <c r="D186" s="1863"/>
    </row>
    <row r="187" spans="1:4" x14ac:dyDescent="0.15">
      <c r="A187" s="1863"/>
      <c r="B187" s="1985"/>
      <c r="C187" s="1863"/>
      <c r="D187" s="1863"/>
    </row>
    <row r="188" spans="1:4" x14ac:dyDescent="0.15">
      <c r="A188" s="1863"/>
      <c r="B188" s="1985"/>
      <c r="C188" s="1863"/>
      <c r="D188" s="1863"/>
    </row>
    <row r="189" spans="1:4" x14ac:dyDescent="0.15">
      <c r="A189" s="1863"/>
      <c r="B189" s="1985"/>
      <c r="C189" s="1863"/>
      <c r="D189" s="1863"/>
    </row>
    <row r="190" spans="1:4" x14ac:dyDescent="0.15">
      <c r="A190" s="1863"/>
      <c r="B190" s="1985"/>
      <c r="C190" s="1863"/>
      <c r="D190" s="1863"/>
    </row>
    <row r="191" spans="1:4" x14ac:dyDescent="0.15">
      <c r="A191" s="1863"/>
      <c r="B191" s="1985"/>
      <c r="C191" s="1863"/>
      <c r="D191" s="1863"/>
    </row>
    <row r="192" spans="1:4" x14ac:dyDescent="0.15">
      <c r="A192" s="1863"/>
      <c r="B192" s="1985"/>
      <c r="C192" s="1863"/>
      <c r="D192" s="1863"/>
    </row>
    <row r="193" spans="1:4" x14ac:dyDescent="0.15">
      <c r="A193" s="1863"/>
      <c r="B193" s="1985"/>
      <c r="C193" s="1863"/>
      <c r="D193" s="1863"/>
    </row>
    <row r="194" spans="1:4" x14ac:dyDescent="0.15">
      <c r="A194" s="1863"/>
      <c r="B194" s="1985"/>
      <c r="C194" s="1863"/>
      <c r="D194" s="1863"/>
    </row>
    <row r="195" spans="1:4" x14ac:dyDescent="0.15">
      <c r="A195" s="1863"/>
      <c r="B195" s="1985"/>
      <c r="C195" s="1863"/>
      <c r="D195" s="1863"/>
    </row>
    <row r="196" spans="1:4" x14ac:dyDescent="0.15">
      <c r="A196" s="1863"/>
      <c r="B196" s="1985"/>
      <c r="C196" s="1863"/>
      <c r="D196" s="1863"/>
    </row>
    <row r="197" spans="1:4" x14ac:dyDescent="0.15">
      <c r="A197" s="1863"/>
      <c r="B197" s="1985"/>
      <c r="C197" s="1863"/>
      <c r="D197" s="1863"/>
    </row>
    <row r="198" spans="1:4" x14ac:dyDescent="0.15">
      <c r="A198" s="1863"/>
      <c r="B198" s="1985"/>
      <c r="C198" s="1863"/>
      <c r="D198" s="1863"/>
    </row>
    <row r="199" spans="1:4" x14ac:dyDescent="0.15">
      <c r="A199" s="1863"/>
      <c r="B199" s="1985"/>
      <c r="C199" s="1863"/>
      <c r="D199" s="1863"/>
    </row>
    <row r="200" spans="1:4" x14ac:dyDescent="0.15">
      <c r="A200" s="1863"/>
      <c r="B200" s="1985"/>
      <c r="C200" s="1863"/>
      <c r="D200" s="1863"/>
    </row>
    <row r="201" spans="1:4" x14ac:dyDescent="0.15">
      <c r="A201" s="1863"/>
      <c r="B201" s="1985"/>
      <c r="C201" s="1863"/>
      <c r="D201" s="1863"/>
    </row>
    <row r="202" spans="1:4" x14ac:dyDescent="0.15">
      <c r="A202" s="1863"/>
      <c r="B202" s="1985"/>
      <c r="C202" s="1863"/>
      <c r="D202" s="1863"/>
    </row>
    <row r="203" spans="1:4" x14ac:dyDescent="0.15">
      <c r="A203" s="1863"/>
      <c r="B203" s="1985"/>
      <c r="C203" s="1863"/>
      <c r="D203" s="1863"/>
    </row>
    <row r="204" spans="1:4" x14ac:dyDescent="0.15">
      <c r="A204" s="1863"/>
      <c r="B204" s="1985"/>
      <c r="C204" s="1863"/>
      <c r="D204" s="1863"/>
    </row>
    <row r="205" spans="1:4" x14ac:dyDescent="0.15">
      <c r="A205" s="1863"/>
      <c r="B205" s="1985"/>
      <c r="C205" s="1863"/>
      <c r="D205" s="1863"/>
    </row>
    <row r="206" spans="1:4" x14ac:dyDescent="0.15">
      <c r="A206" s="1863"/>
      <c r="B206" s="1985"/>
      <c r="C206" s="1863"/>
      <c r="D206" s="1863"/>
    </row>
    <row r="207" spans="1:4" x14ac:dyDescent="0.15">
      <c r="A207" s="1863"/>
      <c r="B207" s="1985"/>
      <c r="C207" s="1863"/>
      <c r="D207" s="1863"/>
    </row>
    <row r="208" spans="1:4" x14ac:dyDescent="0.15">
      <c r="A208" s="1863"/>
      <c r="B208" s="1985"/>
      <c r="C208" s="1863"/>
      <c r="D208" s="1863"/>
    </row>
    <row r="209" spans="1:4" x14ac:dyDescent="0.15">
      <c r="A209" s="1863"/>
      <c r="B209" s="1985"/>
      <c r="C209" s="1863"/>
      <c r="D209" s="1863"/>
    </row>
    <row r="210" spans="1:4" x14ac:dyDescent="0.15">
      <c r="A210" s="1863"/>
      <c r="B210" s="1985"/>
      <c r="C210" s="1863"/>
      <c r="D210" s="1863"/>
    </row>
    <row r="211" spans="1:4" x14ac:dyDescent="0.15">
      <c r="A211" s="1863"/>
      <c r="B211" s="1985"/>
      <c r="C211" s="1863"/>
      <c r="D211" s="1863"/>
    </row>
    <row r="212" spans="1:4" x14ac:dyDescent="0.15">
      <c r="A212" s="1863"/>
      <c r="B212" s="1985"/>
      <c r="C212" s="1863"/>
      <c r="D212" s="1863"/>
    </row>
    <row r="213" spans="1:4" x14ac:dyDescent="0.15">
      <c r="A213" s="1863"/>
      <c r="B213" s="1985"/>
      <c r="C213" s="1863"/>
      <c r="D213" s="1863"/>
    </row>
    <row r="214" spans="1:4" x14ac:dyDescent="0.15">
      <c r="A214" s="1863"/>
      <c r="B214" s="1985"/>
      <c r="C214" s="1863"/>
      <c r="D214" s="1863"/>
    </row>
    <row r="215" spans="1:4" x14ac:dyDescent="0.15">
      <c r="A215" s="1863"/>
      <c r="B215" s="1985"/>
      <c r="C215" s="1863"/>
      <c r="D215" s="1863"/>
    </row>
    <row r="216" spans="1:4" x14ac:dyDescent="0.15">
      <c r="A216" s="1863"/>
      <c r="B216" s="1985"/>
      <c r="C216" s="1863"/>
      <c r="D216" s="1863"/>
    </row>
    <row r="217" spans="1:4" x14ac:dyDescent="0.15">
      <c r="A217" s="1863"/>
      <c r="B217" s="1985"/>
      <c r="C217" s="1863"/>
      <c r="D217" s="1863"/>
    </row>
    <row r="218" spans="1:4" x14ac:dyDescent="0.15">
      <c r="A218" s="1863"/>
      <c r="B218" s="1985"/>
      <c r="C218" s="1863"/>
      <c r="D218" s="1863"/>
    </row>
    <row r="219" spans="1:4" x14ac:dyDescent="0.15">
      <c r="A219" s="1863"/>
      <c r="B219" s="1985"/>
      <c r="C219" s="1863"/>
      <c r="D219" s="1863"/>
    </row>
    <row r="220" spans="1:4" x14ac:dyDescent="0.15">
      <c r="A220" s="1863"/>
      <c r="B220" s="1985"/>
      <c r="C220" s="1863"/>
      <c r="D220" s="1863"/>
    </row>
    <row r="221" spans="1:4" x14ac:dyDescent="0.15">
      <c r="A221" s="1863"/>
      <c r="B221" s="1985"/>
      <c r="C221" s="1863"/>
      <c r="D221" s="1863"/>
    </row>
    <row r="222" spans="1:4" x14ac:dyDescent="0.15">
      <c r="A222" s="1863"/>
      <c r="B222" s="1985"/>
      <c r="C222" s="1863"/>
      <c r="D222" s="1863"/>
    </row>
    <row r="223" spans="1:4" x14ac:dyDescent="0.15">
      <c r="A223" s="1863"/>
      <c r="B223" s="1985"/>
      <c r="C223" s="1863"/>
      <c r="D223" s="1863"/>
    </row>
    <row r="224" spans="1:4" x14ac:dyDescent="0.15">
      <c r="A224" s="1863"/>
      <c r="B224" s="1985"/>
      <c r="C224" s="1863"/>
      <c r="D224" s="1863"/>
    </row>
    <row r="225" spans="1:4" x14ac:dyDescent="0.15">
      <c r="A225" s="1863"/>
      <c r="B225" s="1985"/>
      <c r="C225" s="1863"/>
      <c r="D225" s="1863"/>
    </row>
    <row r="226" spans="1:4" x14ac:dyDescent="0.15">
      <c r="A226" s="1863"/>
      <c r="B226" s="1985"/>
      <c r="C226" s="1863"/>
      <c r="D226" s="1863"/>
    </row>
    <row r="227" spans="1:4" x14ac:dyDescent="0.15">
      <c r="A227" s="1863"/>
      <c r="B227" s="1985"/>
      <c r="C227" s="1863"/>
      <c r="D227" s="1863"/>
    </row>
    <row r="228" spans="1:4" x14ac:dyDescent="0.15">
      <c r="A228" s="1863"/>
      <c r="B228" s="1985"/>
      <c r="C228" s="1863"/>
      <c r="D228" s="1863"/>
    </row>
    <row r="229" spans="1:4" x14ac:dyDescent="0.15">
      <c r="A229" s="1863"/>
      <c r="B229" s="1985"/>
      <c r="C229" s="1863"/>
      <c r="D229" s="1863"/>
    </row>
    <row r="230" spans="1:4" x14ac:dyDescent="0.15">
      <c r="A230" s="1863"/>
      <c r="B230" s="1985"/>
      <c r="C230" s="1863"/>
      <c r="D230" s="1863"/>
    </row>
    <row r="231" spans="1:4" x14ac:dyDescent="0.15">
      <c r="A231" s="1863"/>
      <c r="B231" s="1985"/>
      <c r="C231" s="1863"/>
      <c r="D231" s="1863"/>
    </row>
    <row r="232" spans="1:4" x14ac:dyDescent="0.15">
      <c r="A232" s="1863"/>
      <c r="B232" s="1985"/>
      <c r="C232" s="1863"/>
      <c r="D232" s="1863"/>
    </row>
    <row r="233" spans="1:4" x14ac:dyDescent="0.15">
      <c r="A233" s="1863"/>
      <c r="B233" s="1985"/>
      <c r="C233" s="1863"/>
      <c r="D233" s="1863"/>
    </row>
    <row r="234" spans="1:4" x14ac:dyDescent="0.15">
      <c r="A234" s="1863"/>
      <c r="B234" s="1985"/>
      <c r="C234" s="1863"/>
      <c r="D234" s="1863"/>
    </row>
    <row r="235" spans="1:4" x14ac:dyDescent="0.15">
      <c r="A235" s="1863"/>
      <c r="B235" s="1985"/>
      <c r="C235" s="1863"/>
      <c r="D235" s="1863"/>
    </row>
    <row r="236" spans="1:4" x14ac:dyDescent="0.15">
      <c r="A236" s="1863"/>
      <c r="B236" s="1985"/>
      <c r="C236" s="1863"/>
      <c r="D236" s="1863"/>
    </row>
    <row r="237" spans="1:4" x14ac:dyDescent="0.15">
      <c r="A237" s="1863"/>
      <c r="B237" s="1985"/>
      <c r="C237" s="1863"/>
      <c r="D237" s="1863"/>
    </row>
    <row r="238" spans="1:4" x14ac:dyDescent="0.15">
      <c r="A238" s="1863"/>
      <c r="B238" s="1985"/>
      <c r="C238" s="1863"/>
      <c r="D238" s="1863"/>
    </row>
    <row r="239" spans="1:4" x14ac:dyDescent="0.15">
      <c r="A239" s="1863"/>
      <c r="B239" s="1985"/>
      <c r="C239" s="1863"/>
      <c r="D239" s="1863"/>
    </row>
    <row r="240" spans="1:4" x14ac:dyDescent="0.15">
      <c r="A240" s="1863"/>
      <c r="B240" s="1985"/>
      <c r="C240" s="1863"/>
      <c r="D240" s="1863"/>
    </row>
    <row r="241" spans="1:4" x14ac:dyDescent="0.15">
      <c r="A241" s="1863"/>
      <c r="B241" s="1985"/>
      <c r="C241" s="1863"/>
      <c r="D241" s="1863"/>
    </row>
    <row r="242" spans="1:4" x14ac:dyDescent="0.15">
      <c r="A242" s="1863"/>
      <c r="B242" s="1985"/>
      <c r="C242" s="1863"/>
      <c r="D242" s="1863"/>
    </row>
    <row r="243" spans="1:4" x14ac:dyDescent="0.15">
      <c r="A243" s="1863"/>
      <c r="B243" s="1985"/>
      <c r="C243" s="1863"/>
      <c r="D243" s="1863"/>
    </row>
    <row r="244" spans="1:4" x14ac:dyDescent="0.15">
      <c r="A244" s="1863"/>
      <c r="B244" s="1985"/>
      <c r="C244" s="1863"/>
      <c r="D244" s="1863"/>
    </row>
    <row r="245" spans="1:4" x14ac:dyDescent="0.15">
      <c r="A245" s="1863"/>
      <c r="B245" s="1985"/>
      <c r="C245" s="1863"/>
      <c r="D245" s="1863"/>
    </row>
    <row r="246" spans="1:4" x14ac:dyDescent="0.15">
      <c r="A246" s="1863"/>
      <c r="B246" s="1985"/>
      <c r="C246" s="1863"/>
      <c r="D246" s="1863"/>
    </row>
    <row r="247" spans="1:4" x14ac:dyDescent="0.15">
      <c r="A247" s="1863"/>
      <c r="B247" s="1985"/>
      <c r="C247" s="1863"/>
      <c r="D247" s="1863"/>
    </row>
    <row r="248" spans="1:4" x14ac:dyDescent="0.15">
      <c r="A248" s="1863"/>
      <c r="B248" s="1985"/>
      <c r="C248" s="1863"/>
      <c r="D248" s="1863"/>
    </row>
    <row r="249" spans="1:4" x14ac:dyDescent="0.15">
      <c r="A249" s="1863"/>
      <c r="B249" s="1985"/>
      <c r="C249" s="1863"/>
      <c r="D249" s="1863"/>
    </row>
    <row r="250" spans="1:4" x14ac:dyDescent="0.15">
      <c r="A250" s="1863"/>
      <c r="B250" s="1985"/>
      <c r="C250" s="1863"/>
      <c r="D250" s="1863"/>
    </row>
    <row r="251" spans="1:4" x14ac:dyDescent="0.15">
      <c r="A251" s="1863"/>
      <c r="B251" s="1985"/>
      <c r="C251" s="1863"/>
      <c r="D251" s="1863"/>
    </row>
    <row r="252" spans="1:4" x14ac:dyDescent="0.15">
      <c r="A252" s="1863"/>
      <c r="B252" s="1985"/>
      <c r="C252" s="1863"/>
      <c r="D252" s="1863"/>
    </row>
    <row r="253" spans="1:4" x14ac:dyDescent="0.15">
      <c r="A253" s="1863"/>
      <c r="B253" s="1985"/>
      <c r="C253" s="1863"/>
      <c r="D253" s="1863"/>
    </row>
    <row r="254" spans="1:4" x14ac:dyDescent="0.15">
      <c r="A254" s="1863"/>
      <c r="B254" s="1985"/>
      <c r="C254" s="1863"/>
      <c r="D254" s="1863"/>
    </row>
    <row r="255" spans="1:4" x14ac:dyDescent="0.15">
      <c r="A255" s="1863"/>
      <c r="B255" s="1985"/>
      <c r="C255" s="1863"/>
      <c r="D255" s="1863"/>
    </row>
    <row r="256" spans="1:4" x14ac:dyDescent="0.15">
      <c r="A256" s="1863"/>
      <c r="B256" s="1985"/>
      <c r="C256" s="1863"/>
      <c r="D256" s="1863"/>
    </row>
    <row r="257" spans="1:4" x14ac:dyDescent="0.15">
      <c r="A257" s="1863"/>
      <c r="B257" s="1985"/>
      <c r="C257" s="1863"/>
      <c r="D257" s="1863"/>
    </row>
    <row r="258" spans="1:4" x14ac:dyDescent="0.15">
      <c r="A258" s="1863"/>
      <c r="B258" s="1985"/>
      <c r="C258" s="1863"/>
      <c r="D258" s="1863"/>
    </row>
    <row r="259" spans="1:4" x14ac:dyDescent="0.15">
      <c r="A259" s="1863"/>
      <c r="B259" s="1985"/>
      <c r="C259" s="1863"/>
      <c r="D259" s="1863"/>
    </row>
    <row r="260" spans="1:4" x14ac:dyDescent="0.15">
      <c r="A260" s="1863"/>
      <c r="B260" s="1985"/>
      <c r="C260" s="1863"/>
      <c r="D260" s="1863"/>
    </row>
    <row r="261" spans="1:4" x14ac:dyDescent="0.15">
      <c r="A261" s="1863"/>
      <c r="B261" s="1985"/>
      <c r="C261" s="1863"/>
      <c r="D261" s="1863"/>
    </row>
    <row r="262" spans="1:4" x14ac:dyDescent="0.15">
      <c r="A262" s="1863"/>
      <c r="B262" s="1985"/>
      <c r="C262" s="1863"/>
      <c r="D262" s="1863"/>
    </row>
    <row r="263" spans="1:4" x14ac:dyDescent="0.15">
      <c r="A263" s="1863"/>
      <c r="B263" s="1985"/>
      <c r="C263" s="1863"/>
      <c r="D263" s="1863"/>
    </row>
    <row r="264" spans="1:4" x14ac:dyDescent="0.15">
      <c r="A264" s="1863"/>
      <c r="B264" s="1985"/>
      <c r="C264" s="1863"/>
      <c r="D264" s="1863"/>
    </row>
    <row r="265" spans="1:4" x14ac:dyDescent="0.15">
      <c r="A265" s="1863"/>
      <c r="B265" s="1985"/>
      <c r="C265" s="1863"/>
      <c r="D265" s="1863"/>
    </row>
    <row r="266" spans="1:4" x14ac:dyDescent="0.15">
      <c r="A266" s="1863"/>
      <c r="B266" s="1985"/>
      <c r="C266" s="1863"/>
      <c r="D266" s="1863"/>
    </row>
    <row r="267" spans="1:4" x14ac:dyDescent="0.15">
      <c r="A267" s="1863"/>
      <c r="B267" s="1985"/>
      <c r="C267" s="1863"/>
      <c r="D267" s="1863"/>
    </row>
    <row r="268" spans="1:4" x14ac:dyDescent="0.15">
      <c r="A268" s="1863"/>
      <c r="B268" s="1985"/>
      <c r="C268" s="1863"/>
      <c r="D268" s="1863"/>
    </row>
    <row r="269" spans="1:4" x14ac:dyDescent="0.15">
      <c r="A269" s="1863"/>
      <c r="B269" s="1985"/>
      <c r="C269" s="1863"/>
      <c r="D269" s="1863"/>
    </row>
    <row r="270" spans="1:4" x14ac:dyDescent="0.15">
      <c r="A270" s="1863"/>
      <c r="B270" s="1985"/>
      <c r="C270" s="1863"/>
      <c r="D270" s="1863"/>
    </row>
    <row r="271" spans="1:4" x14ac:dyDescent="0.15">
      <c r="A271" s="1863"/>
      <c r="B271" s="1985"/>
      <c r="C271" s="1863"/>
      <c r="D271" s="1863"/>
    </row>
    <row r="272" spans="1:4" x14ac:dyDescent="0.15">
      <c r="A272" s="1863"/>
      <c r="B272" s="1985"/>
      <c r="C272" s="1863"/>
      <c r="D272" s="1863"/>
    </row>
    <row r="273" spans="1:4" x14ac:dyDescent="0.15">
      <c r="A273" s="1863"/>
      <c r="B273" s="1985"/>
      <c r="C273" s="1863"/>
      <c r="D273" s="1863"/>
    </row>
    <row r="274" spans="1:4" x14ac:dyDescent="0.15">
      <c r="A274" s="1863"/>
      <c r="B274" s="1985"/>
      <c r="C274" s="1863"/>
      <c r="D274" s="1863"/>
    </row>
    <row r="275" spans="1:4" x14ac:dyDescent="0.15">
      <c r="A275" s="1863"/>
      <c r="B275" s="1985"/>
      <c r="C275" s="1863"/>
      <c r="D275" s="1863"/>
    </row>
    <row r="276" spans="1:4" x14ac:dyDescent="0.15">
      <c r="A276" s="1863"/>
      <c r="B276" s="1985"/>
      <c r="C276" s="1863"/>
      <c r="D276" s="1863"/>
    </row>
    <row r="277" spans="1:4" x14ac:dyDescent="0.15">
      <c r="A277" s="1863"/>
      <c r="B277" s="1985"/>
      <c r="C277" s="1863"/>
      <c r="D277" s="1863"/>
    </row>
    <row r="278" spans="1:4" x14ac:dyDescent="0.15">
      <c r="A278" s="1863"/>
      <c r="B278" s="1985"/>
      <c r="C278" s="1863"/>
      <c r="D278" s="1863"/>
    </row>
    <row r="279" spans="1:4" x14ac:dyDescent="0.15">
      <c r="A279" s="1863"/>
      <c r="B279" s="1985"/>
      <c r="C279" s="1863"/>
      <c r="D279" s="1863"/>
    </row>
    <row r="280" spans="1:4" x14ac:dyDescent="0.15">
      <c r="A280" s="1863"/>
      <c r="B280" s="1985"/>
      <c r="C280" s="1863"/>
      <c r="D280" s="1863"/>
    </row>
    <row r="281" spans="1:4" x14ac:dyDescent="0.15">
      <c r="A281" s="1863"/>
      <c r="B281" s="1985"/>
      <c r="C281" s="1863"/>
      <c r="D281" s="1863"/>
    </row>
    <row r="282" spans="1:4" x14ac:dyDescent="0.15">
      <c r="A282" s="1863"/>
      <c r="B282" s="1985"/>
      <c r="C282" s="1863"/>
      <c r="D282" s="1863"/>
    </row>
    <row r="283" spans="1:4" x14ac:dyDescent="0.15">
      <c r="A283" s="1863"/>
      <c r="B283" s="1985"/>
      <c r="C283" s="1863"/>
      <c r="D283" s="1863"/>
    </row>
    <row r="284" spans="1:4" x14ac:dyDescent="0.15">
      <c r="A284" s="1863"/>
      <c r="B284" s="1985"/>
      <c r="C284" s="1863"/>
      <c r="D284" s="1863"/>
    </row>
    <row r="285" spans="1:4" x14ac:dyDescent="0.15">
      <c r="A285" s="1863"/>
      <c r="B285" s="1985"/>
      <c r="C285" s="1863"/>
      <c r="D285" s="1863"/>
    </row>
    <row r="286" spans="1:4" x14ac:dyDescent="0.15">
      <c r="A286" s="1863"/>
      <c r="B286" s="1985"/>
      <c r="C286" s="1863"/>
      <c r="D286" s="1863"/>
    </row>
    <row r="287" spans="1:4" x14ac:dyDescent="0.15">
      <c r="A287" s="1863"/>
      <c r="B287" s="1985"/>
      <c r="C287" s="1863"/>
      <c r="D287" s="1863"/>
    </row>
    <row r="288" spans="1:4" x14ac:dyDescent="0.15">
      <c r="A288" s="1863"/>
      <c r="B288" s="1985"/>
      <c r="C288" s="1863"/>
      <c r="D288" s="1863"/>
    </row>
    <row r="289" spans="1:4" x14ac:dyDescent="0.15">
      <c r="A289" s="1863"/>
      <c r="B289" s="1985"/>
      <c r="C289" s="1863"/>
      <c r="D289" s="1863"/>
    </row>
    <row r="290" spans="1:4" x14ac:dyDescent="0.15">
      <c r="A290" s="1863"/>
      <c r="B290" s="1985"/>
      <c r="C290" s="1863"/>
      <c r="D290" s="1863"/>
    </row>
    <row r="291" spans="1:4" x14ac:dyDescent="0.15">
      <c r="A291" s="1863"/>
      <c r="B291" s="1985"/>
      <c r="C291" s="1863"/>
      <c r="D291" s="1863"/>
    </row>
    <row r="292" spans="1:4" x14ac:dyDescent="0.15">
      <c r="A292" s="1863"/>
      <c r="B292" s="1985"/>
      <c r="C292" s="1863"/>
      <c r="D292" s="1863"/>
    </row>
    <row r="293" spans="1:4" x14ac:dyDescent="0.15">
      <c r="A293" s="1863"/>
      <c r="B293" s="1985"/>
      <c r="C293" s="1863"/>
      <c r="D293" s="1863"/>
    </row>
    <row r="294" spans="1:4" x14ac:dyDescent="0.15">
      <c r="A294" s="1863"/>
      <c r="B294" s="1985"/>
      <c r="C294" s="1863"/>
      <c r="D294" s="1863"/>
    </row>
    <row r="295" spans="1:4" x14ac:dyDescent="0.15">
      <c r="A295" s="1863"/>
      <c r="B295" s="1985"/>
      <c r="C295" s="1863"/>
      <c r="D295" s="1863"/>
    </row>
    <row r="296" spans="1:4" x14ac:dyDescent="0.15">
      <c r="A296" s="1863"/>
      <c r="B296" s="1985"/>
      <c r="C296" s="1863"/>
      <c r="D296" s="1863"/>
    </row>
    <row r="297" spans="1:4" x14ac:dyDescent="0.15">
      <c r="A297" s="1863"/>
      <c r="B297" s="1985"/>
      <c r="C297" s="1863"/>
      <c r="D297" s="1863"/>
    </row>
    <row r="298" spans="1:4" x14ac:dyDescent="0.15">
      <c r="A298" s="1863"/>
      <c r="B298" s="1985"/>
      <c r="C298" s="1863"/>
      <c r="D298" s="1863"/>
    </row>
    <row r="299" spans="1:4" x14ac:dyDescent="0.15">
      <c r="A299" s="1863"/>
      <c r="B299" s="1985"/>
      <c r="C299" s="1863"/>
      <c r="D299" s="1863"/>
    </row>
    <row r="300" spans="1:4" x14ac:dyDescent="0.15">
      <c r="A300" s="1863"/>
      <c r="B300" s="1985"/>
      <c r="C300" s="1863"/>
      <c r="D300" s="1863"/>
    </row>
    <row r="301" spans="1:4" x14ac:dyDescent="0.15">
      <c r="A301" s="1863"/>
      <c r="B301" s="1985"/>
      <c r="C301" s="1863"/>
      <c r="D301" s="1863"/>
    </row>
    <row r="302" spans="1:4" x14ac:dyDescent="0.15">
      <c r="A302" s="1863"/>
      <c r="B302" s="1985"/>
      <c r="C302" s="1863"/>
      <c r="D302" s="1863"/>
    </row>
    <row r="303" spans="1:4" x14ac:dyDescent="0.15">
      <c r="A303" s="1863"/>
      <c r="B303" s="1985"/>
      <c r="C303" s="1863"/>
      <c r="D303" s="1863"/>
    </row>
    <row r="304" spans="1:4" x14ac:dyDescent="0.15">
      <c r="A304" s="1863"/>
      <c r="B304" s="1985"/>
      <c r="C304" s="1863"/>
      <c r="D304" s="1863"/>
    </row>
    <row r="305" spans="1:4" x14ac:dyDescent="0.15">
      <c r="A305" s="1863"/>
      <c r="B305" s="1985"/>
      <c r="C305" s="1863"/>
      <c r="D305" s="1863"/>
    </row>
    <row r="306" spans="1:4" x14ac:dyDescent="0.15">
      <c r="A306" s="1863"/>
      <c r="B306" s="1985"/>
      <c r="C306" s="1863"/>
      <c r="D306" s="1863"/>
    </row>
    <row r="307" spans="1:4" x14ac:dyDescent="0.15">
      <c r="A307" s="1863"/>
      <c r="B307" s="1985"/>
      <c r="C307" s="1863"/>
      <c r="D307" s="1863"/>
    </row>
    <row r="308" spans="1:4" x14ac:dyDescent="0.15">
      <c r="A308" s="1863"/>
      <c r="B308" s="1985"/>
      <c r="C308" s="1863"/>
      <c r="D308" s="1863"/>
    </row>
    <row r="309" spans="1:4" x14ac:dyDescent="0.15">
      <c r="A309" s="1863"/>
      <c r="B309" s="1985"/>
      <c r="C309" s="1863"/>
      <c r="D309" s="1863"/>
    </row>
    <row r="310" spans="1:4" x14ac:dyDescent="0.15">
      <c r="A310" s="1863"/>
      <c r="B310" s="1985"/>
      <c r="C310" s="1863"/>
      <c r="D310" s="1863"/>
    </row>
    <row r="311" spans="1:4" x14ac:dyDescent="0.15">
      <c r="A311" s="1863"/>
      <c r="B311" s="1985"/>
      <c r="C311" s="1863"/>
      <c r="D311" s="1863"/>
    </row>
    <row r="312" spans="1:4" x14ac:dyDescent="0.15">
      <c r="A312" s="1863"/>
      <c r="B312" s="1985"/>
      <c r="C312" s="1863"/>
      <c r="D312" s="1863"/>
    </row>
    <row r="313" spans="1:4" x14ac:dyDescent="0.15">
      <c r="A313" s="1863"/>
      <c r="B313" s="1985"/>
      <c r="C313" s="1863"/>
      <c r="D313" s="1863"/>
    </row>
    <row r="314" spans="1:4" x14ac:dyDescent="0.15">
      <c r="A314" s="1863"/>
      <c r="B314" s="1985"/>
      <c r="C314" s="1863"/>
      <c r="D314" s="1863"/>
    </row>
    <row r="315" spans="1:4" x14ac:dyDescent="0.15">
      <c r="A315" s="1863"/>
      <c r="B315" s="1985"/>
      <c r="C315" s="1863"/>
      <c r="D315" s="1863"/>
    </row>
    <row r="316" spans="1:4" x14ac:dyDescent="0.15">
      <c r="A316" s="1863"/>
      <c r="B316" s="1985"/>
      <c r="C316" s="1863"/>
      <c r="D316" s="1863"/>
    </row>
    <row r="317" spans="1:4" x14ac:dyDescent="0.15">
      <c r="A317" s="1863"/>
      <c r="B317" s="1985"/>
      <c r="C317" s="1863"/>
      <c r="D317" s="1863"/>
    </row>
    <row r="318" spans="1:4" x14ac:dyDescent="0.15">
      <c r="A318" s="1863"/>
      <c r="B318" s="1985"/>
      <c r="C318" s="1863"/>
      <c r="D318" s="1863"/>
    </row>
    <row r="319" spans="1:4" x14ac:dyDescent="0.15">
      <c r="A319" s="1863"/>
      <c r="B319" s="1985"/>
      <c r="C319" s="1863"/>
      <c r="D319" s="1863"/>
    </row>
    <row r="320" spans="1:4" x14ac:dyDescent="0.15">
      <c r="A320" s="1863"/>
      <c r="B320" s="1985"/>
      <c r="C320" s="1863"/>
      <c r="D320" s="1863"/>
    </row>
    <row r="321" spans="1:4" x14ac:dyDescent="0.15">
      <c r="A321" s="1863"/>
      <c r="B321" s="1985"/>
      <c r="C321" s="1863"/>
      <c r="D321" s="1863"/>
    </row>
    <row r="322" spans="1:4" x14ac:dyDescent="0.15">
      <c r="A322" s="1863"/>
      <c r="B322" s="1985"/>
      <c r="C322" s="1863"/>
      <c r="D322" s="1863"/>
    </row>
    <row r="323" spans="1:4" x14ac:dyDescent="0.15">
      <c r="A323" s="1863"/>
      <c r="B323" s="1985"/>
      <c r="C323" s="1863"/>
      <c r="D323" s="1863"/>
    </row>
    <row r="324" spans="1:4" x14ac:dyDescent="0.15">
      <c r="A324" s="1863"/>
      <c r="B324" s="1985"/>
      <c r="C324" s="1863"/>
      <c r="D324" s="1863"/>
    </row>
    <row r="325" spans="1:4" x14ac:dyDescent="0.15">
      <c r="A325" s="1863"/>
      <c r="B325" s="1985"/>
      <c r="C325" s="1863"/>
      <c r="D325" s="1863"/>
    </row>
    <row r="326" spans="1:4" x14ac:dyDescent="0.15">
      <c r="A326" s="1863"/>
      <c r="B326" s="1985"/>
      <c r="C326" s="1863"/>
      <c r="D326" s="1863"/>
    </row>
    <row r="327" spans="1:4" x14ac:dyDescent="0.15">
      <c r="A327" s="1863"/>
      <c r="B327" s="1985"/>
      <c r="C327" s="1863"/>
      <c r="D327" s="1863"/>
    </row>
    <row r="328" spans="1:4" x14ac:dyDescent="0.15">
      <c r="A328" s="1863"/>
      <c r="B328" s="1985"/>
      <c r="C328" s="1863"/>
      <c r="D328" s="1863"/>
    </row>
    <row r="329" spans="1:4" x14ac:dyDescent="0.15">
      <c r="A329" s="1863"/>
      <c r="B329" s="1985"/>
      <c r="C329" s="1863"/>
      <c r="D329" s="1863"/>
    </row>
    <row r="330" spans="1:4" x14ac:dyDescent="0.15">
      <c r="A330" s="1863"/>
      <c r="B330" s="1985"/>
      <c r="C330" s="1863"/>
      <c r="D330" s="1863"/>
    </row>
    <row r="331" spans="1:4" x14ac:dyDescent="0.15">
      <c r="A331" s="1863"/>
      <c r="B331" s="1985"/>
      <c r="C331" s="1863"/>
      <c r="D331" s="1863"/>
    </row>
    <row r="332" spans="1:4" x14ac:dyDescent="0.15">
      <c r="A332" s="1863"/>
      <c r="B332" s="1985"/>
      <c r="C332" s="1863"/>
      <c r="D332" s="1863"/>
    </row>
    <row r="333" spans="1:4" x14ac:dyDescent="0.15">
      <c r="A333" s="1863"/>
      <c r="B333" s="1985"/>
      <c r="C333" s="1863"/>
      <c r="D333" s="1863"/>
    </row>
    <row r="334" spans="1:4" x14ac:dyDescent="0.15">
      <c r="A334" s="1863"/>
      <c r="B334" s="1985"/>
      <c r="C334" s="1863"/>
      <c r="D334" s="1863"/>
    </row>
    <row r="335" spans="1:4" x14ac:dyDescent="0.15">
      <c r="A335" s="1863"/>
      <c r="B335" s="1985"/>
      <c r="C335" s="1863"/>
      <c r="D335" s="1863"/>
    </row>
    <row r="336" spans="1:4" x14ac:dyDescent="0.15">
      <c r="A336" s="1863"/>
      <c r="B336" s="1985"/>
      <c r="C336" s="1863"/>
      <c r="D336" s="1863"/>
    </row>
    <row r="337" spans="1:4" x14ac:dyDescent="0.15">
      <c r="A337" s="1863"/>
      <c r="B337" s="1985"/>
      <c r="C337" s="1863"/>
      <c r="D337" s="1863"/>
    </row>
    <row r="338" spans="1:4" x14ac:dyDescent="0.15">
      <c r="A338" s="1863"/>
      <c r="B338" s="1985"/>
      <c r="C338" s="1863"/>
      <c r="D338" s="1863"/>
    </row>
    <row r="339" spans="1:4" x14ac:dyDescent="0.15">
      <c r="A339" s="1863"/>
      <c r="B339" s="1985"/>
      <c r="C339" s="1863"/>
      <c r="D339" s="1863"/>
    </row>
    <row r="340" spans="1:4" x14ac:dyDescent="0.15">
      <c r="A340" s="1863"/>
      <c r="B340" s="1985"/>
      <c r="C340" s="1863"/>
      <c r="D340" s="1863"/>
    </row>
    <row r="341" spans="1:4" x14ac:dyDescent="0.15">
      <c r="A341" s="1863"/>
      <c r="B341" s="1985"/>
      <c r="C341" s="1863"/>
      <c r="D341" s="1863"/>
    </row>
    <row r="342" spans="1:4" x14ac:dyDescent="0.15">
      <c r="A342" s="1863"/>
      <c r="B342" s="1985"/>
      <c r="C342" s="1863"/>
      <c r="D342" s="1863"/>
    </row>
    <row r="343" spans="1:4" x14ac:dyDescent="0.15">
      <c r="A343" s="1863"/>
      <c r="B343" s="1985"/>
      <c r="C343" s="1863"/>
      <c r="D343" s="1863"/>
    </row>
    <row r="344" spans="1:4" x14ac:dyDescent="0.15">
      <c r="A344" s="1863"/>
      <c r="B344" s="1985"/>
      <c r="C344" s="1863"/>
      <c r="D344" s="1863"/>
    </row>
    <row r="345" spans="1:4" x14ac:dyDescent="0.15">
      <c r="A345" s="1863"/>
      <c r="B345" s="1985"/>
      <c r="C345" s="1863"/>
      <c r="D345" s="1863"/>
    </row>
    <row r="346" spans="1:4" x14ac:dyDescent="0.15">
      <c r="A346" s="1863"/>
      <c r="B346" s="1985"/>
      <c r="C346" s="1863"/>
      <c r="D346" s="1863"/>
    </row>
    <row r="347" spans="1:4" x14ac:dyDescent="0.15">
      <c r="A347" s="1863"/>
      <c r="B347" s="1985"/>
      <c r="C347" s="1863"/>
      <c r="D347" s="1863"/>
    </row>
    <row r="348" spans="1:4" x14ac:dyDescent="0.15">
      <c r="A348" s="1863"/>
      <c r="B348" s="1985"/>
      <c r="C348" s="1863"/>
      <c r="D348" s="1863"/>
    </row>
    <row r="349" spans="1:4" x14ac:dyDescent="0.15">
      <c r="A349" s="1863"/>
      <c r="B349" s="1985"/>
      <c r="C349" s="1863"/>
      <c r="D349" s="1863"/>
    </row>
    <row r="350" spans="1:4" x14ac:dyDescent="0.15">
      <c r="A350" s="1863"/>
      <c r="B350" s="1985"/>
      <c r="C350" s="1863"/>
      <c r="D350" s="1863"/>
    </row>
    <row r="351" spans="1:4" x14ac:dyDescent="0.15">
      <c r="A351" s="1863"/>
      <c r="B351" s="1985"/>
      <c r="C351" s="1863"/>
      <c r="D351" s="1863"/>
    </row>
    <row r="352" spans="1:4" x14ac:dyDescent="0.15">
      <c r="A352" s="1863"/>
      <c r="B352" s="1985"/>
      <c r="C352" s="1863"/>
      <c r="D352" s="1863"/>
    </row>
    <row r="353" spans="1:4" x14ac:dyDescent="0.15">
      <c r="A353" s="1863"/>
      <c r="B353" s="1985"/>
      <c r="C353" s="1863"/>
      <c r="D353" s="1863"/>
    </row>
    <row r="354" spans="1:4" x14ac:dyDescent="0.15">
      <c r="A354" s="1863"/>
      <c r="B354" s="1985"/>
      <c r="C354" s="1863"/>
      <c r="D354" s="1863"/>
    </row>
    <row r="355" spans="1:4" x14ac:dyDescent="0.15">
      <c r="A355" s="1863"/>
      <c r="B355" s="1985"/>
      <c r="C355" s="1863"/>
      <c r="D355" s="1863"/>
    </row>
    <row r="356" spans="1:4" x14ac:dyDescent="0.15">
      <c r="A356" s="1863"/>
      <c r="B356" s="1985"/>
      <c r="C356" s="1863"/>
      <c r="D356" s="1863"/>
    </row>
    <row r="357" spans="1:4" x14ac:dyDescent="0.15">
      <c r="A357" s="1863"/>
      <c r="B357" s="1985"/>
      <c r="C357" s="1863"/>
      <c r="D357" s="1863"/>
    </row>
    <row r="358" spans="1:4" x14ac:dyDescent="0.15">
      <c r="A358" s="1863"/>
      <c r="B358" s="1985"/>
      <c r="C358" s="1863"/>
      <c r="D358" s="1863"/>
    </row>
    <row r="359" spans="1:4" x14ac:dyDescent="0.15">
      <c r="A359" s="1863"/>
      <c r="B359" s="1985"/>
      <c r="C359" s="1863"/>
      <c r="D359" s="1863"/>
    </row>
    <row r="360" spans="1:4" x14ac:dyDescent="0.15">
      <c r="A360" s="1863"/>
      <c r="B360" s="1985"/>
      <c r="C360" s="1863"/>
      <c r="D360" s="1863"/>
    </row>
    <row r="361" spans="1:4" x14ac:dyDescent="0.15">
      <c r="A361" s="1863"/>
      <c r="B361" s="1985"/>
      <c r="C361" s="1863"/>
      <c r="D361" s="1863"/>
    </row>
    <row r="362" spans="1:4" x14ac:dyDescent="0.15">
      <c r="A362" s="1863"/>
      <c r="B362" s="1985"/>
      <c r="C362" s="1863"/>
      <c r="D362" s="1863"/>
    </row>
    <row r="363" spans="1:4" x14ac:dyDescent="0.15">
      <c r="A363" s="1863"/>
      <c r="B363" s="1985"/>
      <c r="C363" s="1863"/>
      <c r="D363" s="1863"/>
    </row>
    <row r="364" spans="1:4" x14ac:dyDescent="0.15">
      <c r="A364" s="1863"/>
      <c r="B364" s="1985"/>
      <c r="C364" s="1863"/>
      <c r="D364" s="1863"/>
    </row>
    <row r="365" spans="1:4" x14ac:dyDescent="0.15">
      <c r="A365" s="1863"/>
      <c r="B365" s="1985"/>
      <c r="C365" s="1863"/>
      <c r="D365" s="1863"/>
    </row>
    <row r="366" spans="1:4" x14ac:dyDescent="0.15">
      <c r="A366" s="1863"/>
      <c r="B366" s="1985"/>
      <c r="C366" s="1863"/>
      <c r="D366" s="1863"/>
    </row>
    <row r="367" spans="1:4" x14ac:dyDescent="0.15">
      <c r="A367" s="1863"/>
      <c r="B367" s="1985"/>
      <c r="C367" s="1863"/>
      <c r="D367" s="1863"/>
    </row>
    <row r="368" spans="1:4" x14ac:dyDescent="0.15">
      <c r="A368" s="1863"/>
      <c r="B368" s="1985"/>
      <c r="C368" s="1863"/>
      <c r="D368" s="1863"/>
    </row>
    <row r="369" spans="1:4" x14ac:dyDescent="0.15">
      <c r="A369" s="1863"/>
      <c r="B369" s="1985"/>
      <c r="C369" s="1863"/>
      <c r="D369" s="1863"/>
    </row>
    <row r="370" spans="1:4" x14ac:dyDescent="0.15">
      <c r="A370" s="1863"/>
      <c r="B370" s="1985"/>
      <c r="C370" s="1863"/>
      <c r="D370" s="1863"/>
    </row>
    <row r="371" spans="1:4" x14ac:dyDescent="0.15">
      <c r="A371" s="1863"/>
      <c r="B371" s="1985"/>
      <c r="C371" s="1863"/>
      <c r="D371" s="1863"/>
    </row>
    <row r="372" spans="1:4" x14ac:dyDescent="0.15">
      <c r="A372" s="1863"/>
      <c r="B372" s="1985"/>
      <c r="C372" s="1863"/>
      <c r="D372" s="1863"/>
    </row>
    <row r="373" spans="1:4" x14ac:dyDescent="0.15">
      <c r="A373" s="1863"/>
      <c r="B373" s="1985"/>
      <c r="C373" s="1863"/>
      <c r="D373" s="1863"/>
    </row>
    <row r="374" spans="1:4" x14ac:dyDescent="0.15">
      <c r="A374" s="1863"/>
      <c r="B374" s="1985"/>
      <c r="C374" s="1863"/>
      <c r="D374" s="1863"/>
    </row>
    <row r="375" spans="1:4" x14ac:dyDescent="0.15">
      <c r="A375" s="1863"/>
      <c r="B375" s="1985"/>
      <c r="C375" s="1863"/>
      <c r="D375" s="1863"/>
    </row>
    <row r="376" spans="1:4" x14ac:dyDescent="0.15">
      <c r="A376" s="1863"/>
      <c r="B376" s="1985"/>
      <c r="C376" s="1863"/>
      <c r="D376" s="1863"/>
    </row>
    <row r="377" spans="1:4" x14ac:dyDescent="0.15">
      <c r="A377" s="1863"/>
      <c r="B377" s="1985"/>
      <c r="C377" s="1863"/>
      <c r="D377" s="1863"/>
    </row>
    <row r="378" spans="1:4" x14ac:dyDescent="0.15">
      <c r="A378" s="1863"/>
      <c r="B378" s="1985"/>
      <c r="C378" s="1863"/>
      <c r="D378" s="1863"/>
    </row>
    <row r="379" spans="1:4" x14ac:dyDescent="0.15">
      <c r="A379" s="1863"/>
      <c r="B379" s="1985"/>
      <c r="C379" s="1863"/>
      <c r="D379" s="1863"/>
    </row>
    <row r="380" spans="1:4" x14ac:dyDescent="0.15">
      <c r="A380" s="1863"/>
      <c r="B380" s="1985"/>
      <c r="C380" s="1863"/>
      <c r="D380" s="1863"/>
    </row>
    <row r="381" spans="1:4" x14ac:dyDescent="0.15">
      <c r="A381" s="1863"/>
      <c r="B381" s="1985"/>
      <c r="C381" s="1863"/>
      <c r="D381" s="1863"/>
    </row>
    <row r="382" spans="1:4" x14ac:dyDescent="0.15">
      <c r="A382" s="1863"/>
      <c r="B382" s="1985"/>
      <c r="C382" s="1863"/>
      <c r="D382" s="1863"/>
    </row>
    <row r="383" spans="1:4" x14ac:dyDescent="0.15">
      <c r="A383" s="1863"/>
      <c r="B383" s="1985"/>
      <c r="C383" s="1863"/>
      <c r="D383" s="1863"/>
    </row>
    <row r="384" spans="1:4" x14ac:dyDescent="0.15">
      <c r="A384" s="1863"/>
      <c r="B384" s="1985"/>
      <c r="C384" s="1863"/>
      <c r="D384" s="1863"/>
    </row>
    <row r="385" spans="1:4" x14ac:dyDescent="0.15">
      <c r="A385" s="1863"/>
      <c r="B385" s="1985"/>
      <c r="C385" s="1863"/>
      <c r="D385" s="1863"/>
    </row>
    <row r="386" spans="1:4" x14ac:dyDescent="0.15">
      <c r="A386" s="1863"/>
      <c r="B386" s="1985"/>
      <c r="C386" s="1863"/>
      <c r="D386" s="1863"/>
    </row>
    <row r="387" spans="1:4" x14ac:dyDescent="0.15">
      <c r="A387" s="1863"/>
      <c r="B387" s="1985"/>
      <c r="C387" s="1863"/>
      <c r="D387" s="1863"/>
    </row>
    <row r="388" spans="1:4" x14ac:dyDescent="0.15">
      <c r="A388" s="1863"/>
      <c r="B388" s="1985"/>
      <c r="C388" s="1863"/>
      <c r="D388" s="1863"/>
    </row>
    <row r="389" spans="1:4" x14ac:dyDescent="0.15">
      <c r="A389" s="1863"/>
      <c r="B389" s="1985"/>
      <c r="C389" s="1863"/>
      <c r="D389" s="1863"/>
    </row>
    <row r="390" spans="1:4" x14ac:dyDescent="0.15">
      <c r="A390" s="1863"/>
      <c r="B390" s="1985"/>
      <c r="C390" s="1863"/>
      <c r="D390" s="1863"/>
    </row>
    <row r="391" spans="1:4" x14ac:dyDescent="0.15">
      <c r="A391" s="1863"/>
      <c r="B391" s="1985"/>
      <c r="C391" s="1863"/>
      <c r="D391" s="1863"/>
    </row>
    <row r="392" spans="1:4" x14ac:dyDescent="0.15">
      <c r="A392" s="1863"/>
      <c r="B392" s="1985"/>
      <c r="C392" s="1863"/>
      <c r="D392" s="1863"/>
    </row>
    <row r="393" spans="1:4" x14ac:dyDescent="0.15">
      <c r="A393" s="1863"/>
      <c r="B393" s="1985"/>
      <c r="C393" s="1863"/>
      <c r="D393" s="1863"/>
    </row>
    <row r="394" spans="1:4" x14ac:dyDescent="0.15">
      <c r="A394" s="1863"/>
      <c r="B394" s="1985"/>
      <c r="C394" s="1863"/>
      <c r="D394" s="1863"/>
    </row>
    <row r="395" spans="1:4" x14ac:dyDescent="0.15">
      <c r="A395" s="1863"/>
      <c r="B395" s="1985"/>
      <c r="C395" s="1863"/>
      <c r="D395" s="1863"/>
    </row>
    <row r="396" spans="1:4" x14ac:dyDescent="0.15">
      <c r="A396" s="1863"/>
      <c r="B396" s="1985"/>
      <c r="C396" s="1863"/>
      <c r="D396" s="1863"/>
    </row>
    <row r="397" spans="1:4" x14ac:dyDescent="0.15">
      <c r="A397" s="1863"/>
      <c r="B397" s="1985"/>
      <c r="C397" s="1863"/>
      <c r="D397" s="1863"/>
    </row>
    <row r="398" spans="1:4" x14ac:dyDescent="0.15">
      <c r="A398" s="1863"/>
      <c r="B398" s="1985"/>
      <c r="C398" s="1863"/>
      <c r="D398" s="1863"/>
    </row>
    <row r="399" spans="1:4" x14ac:dyDescent="0.15">
      <c r="A399" s="1863"/>
      <c r="B399" s="1985"/>
      <c r="C399" s="1863"/>
      <c r="D399" s="1863"/>
    </row>
    <row r="400" spans="1:4" x14ac:dyDescent="0.15">
      <c r="A400" s="1863"/>
      <c r="B400" s="1985"/>
      <c r="C400" s="1863"/>
      <c r="D400" s="1863"/>
    </row>
    <row r="401" spans="1:4" x14ac:dyDescent="0.15">
      <c r="A401" s="1863"/>
      <c r="B401" s="1985"/>
      <c r="C401" s="1863"/>
      <c r="D401" s="1863"/>
    </row>
    <row r="402" spans="1:4" x14ac:dyDescent="0.15">
      <c r="A402" s="1863"/>
      <c r="B402" s="1985"/>
      <c r="C402" s="1863"/>
      <c r="D402" s="1863"/>
    </row>
    <row r="403" spans="1:4" x14ac:dyDescent="0.15">
      <c r="A403" s="1863"/>
      <c r="B403" s="1985"/>
      <c r="C403" s="1863"/>
      <c r="D403" s="1863"/>
    </row>
    <row r="404" spans="1:4" x14ac:dyDescent="0.15">
      <c r="A404" s="1863"/>
      <c r="B404" s="1985"/>
      <c r="C404" s="1863"/>
      <c r="D404" s="1863"/>
    </row>
    <row r="405" spans="1:4" x14ac:dyDescent="0.15">
      <c r="A405" s="1863"/>
      <c r="B405" s="1985"/>
      <c r="C405" s="1863"/>
      <c r="D405" s="1863"/>
    </row>
    <row r="406" spans="1:4" x14ac:dyDescent="0.15">
      <c r="A406" s="1863"/>
      <c r="B406" s="1985"/>
      <c r="C406" s="1863"/>
      <c r="D406" s="1863"/>
    </row>
    <row r="407" spans="1:4" x14ac:dyDescent="0.15">
      <c r="A407" s="1863"/>
      <c r="B407" s="1985"/>
      <c r="C407" s="1863"/>
      <c r="D407" s="1863"/>
    </row>
    <row r="408" spans="1:4" x14ac:dyDescent="0.15">
      <c r="A408" s="1863"/>
      <c r="B408" s="1985"/>
      <c r="C408" s="1863"/>
      <c r="D408" s="1863"/>
    </row>
    <row r="409" spans="1:4" x14ac:dyDescent="0.15">
      <c r="A409" s="1863"/>
      <c r="B409" s="1985"/>
      <c r="C409" s="1863"/>
      <c r="D409" s="1863"/>
    </row>
    <row r="410" spans="1:4" x14ac:dyDescent="0.15">
      <c r="A410" s="1863"/>
      <c r="B410" s="1985"/>
      <c r="C410" s="1863"/>
      <c r="D410" s="1863"/>
    </row>
    <row r="411" spans="1:4" x14ac:dyDescent="0.15">
      <c r="A411" s="1863"/>
      <c r="B411" s="1985"/>
      <c r="C411" s="1863"/>
      <c r="D411" s="1863"/>
    </row>
    <row r="412" spans="1:4" x14ac:dyDescent="0.15">
      <c r="A412" s="1863"/>
      <c r="B412" s="1985"/>
      <c r="C412" s="1863"/>
      <c r="D412" s="1863"/>
    </row>
    <row r="413" spans="1:4" x14ac:dyDescent="0.15">
      <c r="A413" s="1863"/>
      <c r="B413" s="1985"/>
      <c r="C413" s="1863"/>
      <c r="D413" s="1863"/>
    </row>
    <row r="414" spans="1:4" x14ac:dyDescent="0.15">
      <c r="A414" s="1863"/>
      <c r="B414" s="1985"/>
      <c r="C414" s="1863"/>
      <c r="D414" s="1863"/>
    </row>
    <row r="415" spans="1:4" x14ac:dyDescent="0.15">
      <c r="A415" s="1863"/>
      <c r="B415" s="1985"/>
      <c r="C415" s="1863"/>
      <c r="D415" s="1863"/>
    </row>
    <row r="416" spans="1:4" x14ac:dyDescent="0.15">
      <c r="A416" s="1863"/>
      <c r="B416" s="1985"/>
      <c r="C416" s="1863"/>
      <c r="D416" s="1863"/>
    </row>
    <row r="417" spans="1:4" x14ac:dyDescent="0.15">
      <c r="A417" s="1863"/>
      <c r="B417" s="1985"/>
      <c r="C417" s="1863"/>
      <c r="D417" s="1863"/>
    </row>
    <row r="418" spans="1:4" x14ac:dyDescent="0.15">
      <c r="A418" s="1863"/>
      <c r="B418" s="1985"/>
      <c r="C418" s="1863"/>
      <c r="D418" s="1863"/>
    </row>
    <row r="419" spans="1:4" x14ac:dyDescent="0.15">
      <c r="A419" s="1863"/>
      <c r="B419" s="1985"/>
      <c r="C419" s="1863"/>
      <c r="D419" s="1863"/>
    </row>
    <row r="420" spans="1:4" x14ac:dyDescent="0.15">
      <c r="A420" s="1863"/>
      <c r="B420" s="1985"/>
      <c r="C420" s="1863"/>
      <c r="D420" s="1863"/>
    </row>
    <row r="421" spans="1:4" x14ac:dyDescent="0.15">
      <c r="A421" s="1863"/>
      <c r="B421" s="1985"/>
      <c r="C421" s="1863"/>
      <c r="D421" s="1863"/>
    </row>
    <row r="422" spans="1:4" x14ac:dyDescent="0.15">
      <c r="A422" s="1863"/>
      <c r="B422" s="1985"/>
      <c r="C422" s="1863"/>
      <c r="D422" s="1863"/>
    </row>
    <row r="423" spans="1:4" x14ac:dyDescent="0.15">
      <c r="A423" s="1863"/>
      <c r="B423" s="1985"/>
      <c r="C423" s="1863"/>
      <c r="D423" s="1863"/>
    </row>
    <row r="424" spans="1:4" x14ac:dyDescent="0.15">
      <c r="A424" s="1863"/>
      <c r="B424" s="1985"/>
      <c r="C424" s="1863"/>
      <c r="D424" s="1863"/>
    </row>
    <row r="425" spans="1:4" x14ac:dyDescent="0.15">
      <c r="A425" s="1863"/>
      <c r="B425" s="1985"/>
      <c r="C425" s="1863"/>
      <c r="D425" s="1863"/>
    </row>
    <row r="426" spans="1:4" x14ac:dyDescent="0.15">
      <c r="A426" s="1863"/>
      <c r="B426" s="1985"/>
      <c r="C426" s="1863"/>
      <c r="D426" s="1863"/>
    </row>
    <row r="427" spans="1:4" x14ac:dyDescent="0.15">
      <c r="A427" s="1863"/>
      <c r="B427" s="1985"/>
      <c r="C427" s="1863"/>
      <c r="D427" s="1863"/>
    </row>
    <row r="428" spans="1:4" x14ac:dyDescent="0.15">
      <c r="A428" s="1863"/>
      <c r="B428" s="1985"/>
      <c r="C428" s="1863"/>
      <c r="D428" s="1863"/>
    </row>
    <row r="429" spans="1:4" x14ac:dyDescent="0.15">
      <c r="A429" s="1863"/>
      <c r="B429" s="1985"/>
      <c r="C429" s="1863"/>
      <c r="D429" s="1863"/>
    </row>
    <row r="430" spans="1:4" x14ac:dyDescent="0.15">
      <c r="A430" s="1863"/>
      <c r="B430" s="1985"/>
      <c r="C430" s="1863"/>
      <c r="D430" s="1863"/>
    </row>
    <row r="431" spans="1:4" x14ac:dyDescent="0.15">
      <c r="A431" s="1863"/>
      <c r="B431" s="1985"/>
      <c r="C431" s="1863"/>
      <c r="D431" s="1863"/>
    </row>
    <row r="432" spans="1:4" x14ac:dyDescent="0.15">
      <c r="A432" s="1863"/>
      <c r="B432" s="1985"/>
      <c r="C432" s="1863"/>
      <c r="D432" s="1863"/>
    </row>
    <row r="433" spans="1:4" x14ac:dyDescent="0.15">
      <c r="A433" s="1863"/>
      <c r="B433" s="1985"/>
      <c r="C433" s="1863"/>
      <c r="D433" s="1863"/>
    </row>
    <row r="434" spans="1:4" x14ac:dyDescent="0.15">
      <c r="A434" s="1863"/>
      <c r="B434" s="1985"/>
      <c r="C434" s="1863"/>
      <c r="D434" s="1863"/>
    </row>
    <row r="435" spans="1:4" x14ac:dyDescent="0.15">
      <c r="A435" s="1863"/>
      <c r="B435" s="1985"/>
      <c r="C435" s="1863"/>
      <c r="D435" s="1863"/>
    </row>
    <row r="436" spans="1:4" x14ac:dyDescent="0.15">
      <c r="A436" s="1863"/>
      <c r="B436" s="1985"/>
      <c r="C436" s="1863"/>
      <c r="D436" s="1863"/>
    </row>
    <row r="437" spans="1:4" x14ac:dyDescent="0.15">
      <c r="A437" s="1863"/>
      <c r="B437" s="1985"/>
      <c r="C437" s="1863"/>
      <c r="D437" s="1863"/>
    </row>
    <row r="438" spans="1:4" x14ac:dyDescent="0.15">
      <c r="A438" s="1863"/>
      <c r="B438" s="1985"/>
      <c r="C438" s="1863"/>
      <c r="D438" s="1863"/>
    </row>
    <row r="439" spans="1:4" x14ac:dyDescent="0.15">
      <c r="A439" s="1863"/>
      <c r="B439" s="1985"/>
      <c r="C439" s="1863"/>
      <c r="D439" s="1863"/>
    </row>
    <row r="440" spans="1:4" x14ac:dyDescent="0.15">
      <c r="A440" s="1863"/>
      <c r="B440" s="1985"/>
      <c r="C440" s="1863"/>
      <c r="D440" s="1863"/>
    </row>
    <row r="441" spans="1:4" x14ac:dyDescent="0.15">
      <c r="A441" s="1863"/>
      <c r="B441" s="1985"/>
      <c r="C441" s="1863"/>
      <c r="D441" s="1863"/>
    </row>
    <row r="442" spans="1:4" x14ac:dyDescent="0.15">
      <c r="A442" s="1863"/>
      <c r="B442" s="1985"/>
      <c r="C442" s="1863"/>
      <c r="D442" s="1863"/>
    </row>
    <row r="443" spans="1:4" x14ac:dyDescent="0.15">
      <c r="A443" s="1863"/>
      <c r="B443" s="1985"/>
      <c r="C443" s="1863"/>
      <c r="D443" s="1863"/>
    </row>
    <row r="444" spans="1:4" x14ac:dyDescent="0.15">
      <c r="A444" s="1863"/>
      <c r="B444" s="1985"/>
      <c r="C444" s="1863"/>
      <c r="D444" s="1863"/>
    </row>
    <row r="445" spans="1:4" x14ac:dyDescent="0.15">
      <c r="A445" s="1863"/>
      <c r="B445" s="1985"/>
      <c r="C445" s="1863"/>
      <c r="D445" s="1863"/>
    </row>
    <row r="446" spans="1:4" x14ac:dyDescent="0.15">
      <c r="A446" s="1863"/>
      <c r="B446" s="1985"/>
      <c r="C446" s="1863"/>
      <c r="D446" s="1863"/>
    </row>
    <row r="447" spans="1:4" x14ac:dyDescent="0.15">
      <c r="A447" s="1863"/>
      <c r="B447" s="1985"/>
      <c r="C447" s="1863"/>
      <c r="D447" s="1863"/>
    </row>
    <row r="448" spans="1:4" x14ac:dyDescent="0.15">
      <c r="A448" s="1863"/>
      <c r="B448" s="1985"/>
      <c r="C448" s="1863"/>
      <c r="D448" s="1863"/>
    </row>
    <row r="449" spans="1:4" x14ac:dyDescent="0.15">
      <c r="A449" s="1863"/>
      <c r="B449" s="1985"/>
      <c r="C449" s="1863"/>
      <c r="D449" s="1863"/>
    </row>
    <row r="450" spans="1:4" x14ac:dyDescent="0.15">
      <c r="A450" s="1863"/>
      <c r="B450" s="1985"/>
      <c r="C450" s="1863"/>
      <c r="D450" s="1863"/>
    </row>
    <row r="451" spans="1:4" x14ac:dyDescent="0.15">
      <c r="A451" s="1863"/>
      <c r="B451" s="1985"/>
      <c r="C451" s="1863"/>
      <c r="D451" s="1863"/>
    </row>
    <row r="452" spans="1:4" x14ac:dyDescent="0.15">
      <c r="A452" s="1863"/>
      <c r="B452" s="1985"/>
      <c r="C452" s="1863"/>
      <c r="D452" s="1863"/>
    </row>
    <row r="453" spans="1:4" x14ac:dyDescent="0.15">
      <c r="A453" s="1863"/>
      <c r="B453" s="1985"/>
      <c r="C453" s="1863"/>
      <c r="D453" s="1863"/>
    </row>
    <row r="454" spans="1:4" x14ac:dyDescent="0.15">
      <c r="A454" s="1863"/>
      <c r="B454" s="1985"/>
      <c r="C454" s="1863"/>
      <c r="D454" s="1863"/>
    </row>
    <row r="455" spans="1:4" x14ac:dyDescent="0.15">
      <c r="A455" s="1863"/>
      <c r="B455" s="1985"/>
      <c r="C455" s="1863"/>
      <c r="D455" s="1863"/>
    </row>
    <row r="456" spans="1:4" x14ac:dyDescent="0.15">
      <c r="A456" s="1863"/>
      <c r="B456" s="1985"/>
      <c r="C456" s="1863"/>
      <c r="D456" s="1863"/>
    </row>
    <row r="457" spans="1:4" x14ac:dyDescent="0.15">
      <c r="A457" s="1863"/>
      <c r="B457" s="1985"/>
      <c r="C457" s="1863"/>
      <c r="D457" s="1863"/>
    </row>
    <row r="458" spans="1:4" x14ac:dyDescent="0.15">
      <c r="A458" s="1863"/>
      <c r="B458" s="1985"/>
      <c r="C458" s="1863"/>
      <c r="D458" s="1863"/>
    </row>
    <row r="459" spans="1:4" x14ac:dyDescent="0.15">
      <c r="A459" s="1863"/>
      <c r="B459" s="1985"/>
      <c r="C459" s="1863"/>
      <c r="D459" s="1863"/>
    </row>
    <row r="460" spans="1:4" x14ac:dyDescent="0.15">
      <c r="A460" s="1863"/>
      <c r="B460" s="1985"/>
      <c r="C460" s="1863"/>
      <c r="D460" s="1863"/>
    </row>
    <row r="461" spans="1:4" x14ac:dyDescent="0.15">
      <c r="A461" s="1863"/>
      <c r="B461" s="1985"/>
      <c r="C461" s="1863"/>
      <c r="D461" s="1863"/>
    </row>
    <row r="462" spans="1:4" x14ac:dyDescent="0.15">
      <c r="A462" s="1863"/>
      <c r="B462" s="1985"/>
      <c r="C462" s="1863"/>
      <c r="D462" s="1863"/>
    </row>
    <row r="463" spans="1:4" x14ac:dyDescent="0.15">
      <c r="A463" s="1863"/>
      <c r="B463" s="1985"/>
      <c r="C463" s="1863"/>
      <c r="D463" s="1863"/>
    </row>
    <row r="464" spans="1:4" x14ac:dyDescent="0.15">
      <c r="A464" s="1863"/>
      <c r="B464" s="1985"/>
      <c r="C464" s="1863"/>
      <c r="D464" s="1863"/>
    </row>
    <row r="465" spans="1:4" x14ac:dyDescent="0.15">
      <c r="A465" s="1863"/>
      <c r="B465" s="1985"/>
      <c r="C465" s="1863"/>
      <c r="D465" s="1863"/>
    </row>
    <row r="466" spans="1:4" x14ac:dyDescent="0.15">
      <c r="A466" s="1863"/>
      <c r="B466" s="1985"/>
      <c r="C466" s="1863"/>
      <c r="D466" s="1863"/>
    </row>
    <row r="467" spans="1:4" x14ac:dyDescent="0.15">
      <c r="A467" s="1863"/>
      <c r="B467" s="1985"/>
      <c r="C467" s="1863"/>
      <c r="D467" s="1863"/>
    </row>
    <row r="468" spans="1:4" x14ac:dyDescent="0.15">
      <c r="A468" s="1863"/>
      <c r="B468" s="1985"/>
      <c r="C468" s="1863"/>
      <c r="D468" s="1863"/>
    </row>
    <row r="469" spans="1:4" x14ac:dyDescent="0.15">
      <c r="A469" s="1863"/>
      <c r="B469" s="1985"/>
      <c r="C469" s="1863"/>
      <c r="D469" s="1863"/>
    </row>
    <row r="470" spans="1:4" x14ac:dyDescent="0.15">
      <c r="A470" s="1863"/>
      <c r="B470" s="1985"/>
      <c r="C470" s="1863"/>
      <c r="D470" s="1863"/>
    </row>
    <row r="471" spans="1:4" x14ac:dyDescent="0.15">
      <c r="A471" s="1863"/>
      <c r="B471" s="1985"/>
      <c r="C471" s="1863"/>
      <c r="D471" s="1863"/>
    </row>
    <row r="472" spans="1:4" x14ac:dyDescent="0.15">
      <c r="A472" s="1863"/>
      <c r="B472" s="1985"/>
      <c r="C472" s="1863"/>
      <c r="D472" s="1863"/>
    </row>
    <row r="473" spans="1:4" x14ac:dyDescent="0.15">
      <c r="A473" s="1863"/>
      <c r="B473" s="1985"/>
      <c r="C473" s="1863"/>
      <c r="D473" s="1863"/>
    </row>
    <row r="474" spans="1:4" x14ac:dyDescent="0.15">
      <c r="A474" s="1863"/>
      <c r="B474" s="1985"/>
      <c r="C474" s="1863"/>
      <c r="D474" s="1863"/>
    </row>
    <row r="475" spans="1:4" x14ac:dyDescent="0.15">
      <c r="A475" s="1863"/>
      <c r="B475" s="1985"/>
      <c r="C475" s="1863"/>
      <c r="D475" s="1863"/>
    </row>
    <row r="476" spans="1:4" x14ac:dyDescent="0.15">
      <c r="A476" s="1863"/>
      <c r="B476" s="1985"/>
      <c r="C476" s="1863"/>
      <c r="D476" s="1863"/>
    </row>
    <row r="477" spans="1:4" x14ac:dyDescent="0.15">
      <c r="A477" s="1863"/>
      <c r="B477" s="1985"/>
      <c r="C477" s="1863"/>
      <c r="D477" s="1863"/>
    </row>
    <row r="478" spans="1:4" x14ac:dyDescent="0.15">
      <c r="A478" s="1863"/>
      <c r="B478" s="1985"/>
      <c r="C478" s="1863"/>
      <c r="D478" s="1863"/>
    </row>
    <row r="479" spans="1:4" x14ac:dyDescent="0.15">
      <c r="A479" s="1863"/>
      <c r="B479" s="1985"/>
      <c r="C479" s="1863"/>
      <c r="D479" s="1863"/>
    </row>
    <row r="480" spans="1:4" x14ac:dyDescent="0.15">
      <c r="A480" s="1863"/>
      <c r="B480" s="1985"/>
      <c r="C480" s="1863"/>
      <c r="D480" s="1863"/>
    </row>
    <row r="481" spans="1:4" x14ac:dyDescent="0.15">
      <c r="A481" s="1863"/>
      <c r="B481" s="1985"/>
      <c r="C481" s="1863"/>
      <c r="D481" s="1863"/>
    </row>
    <row r="482" spans="1:4" x14ac:dyDescent="0.15">
      <c r="A482" s="1863"/>
      <c r="B482" s="1985"/>
      <c r="C482" s="1863"/>
      <c r="D482" s="1863"/>
    </row>
    <row r="483" spans="1:4" x14ac:dyDescent="0.15">
      <c r="A483" s="1863"/>
      <c r="B483" s="1985"/>
      <c r="C483" s="1863"/>
      <c r="D483" s="1863"/>
    </row>
    <row r="484" spans="1:4" x14ac:dyDescent="0.15">
      <c r="A484" s="1863"/>
      <c r="B484" s="1985"/>
      <c r="C484" s="1863"/>
      <c r="D484" s="1863"/>
    </row>
    <row r="485" spans="1:4" x14ac:dyDescent="0.15">
      <c r="A485" s="1863"/>
      <c r="B485" s="1985"/>
      <c r="C485" s="1863"/>
      <c r="D485" s="1863"/>
    </row>
    <row r="486" spans="1:4" x14ac:dyDescent="0.15">
      <c r="A486" s="1863"/>
      <c r="B486" s="1985"/>
      <c r="C486" s="1863"/>
      <c r="D486" s="1863"/>
    </row>
    <row r="487" spans="1:4" x14ac:dyDescent="0.15">
      <c r="A487" s="1863"/>
      <c r="B487" s="1985"/>
      <c r="C487" s="1863"/>
      <c r="D487" s="1863"/>
    </row>
    <row r="488" spans="1:4" x14ac:dyDescent="0.15">
      <c r="A488" s="1863"/>
      <c r="B488" s="1985"/>
      <c r="C488" s="1863"/>
      <c r="D488" s="1863"/>
    </row>
    <row r="489" spans="1:4" x14ac:dyDescent="0.15">
      <c r="A489" s="1863"/>
      <c r="B489" s="1985"/>
      <c r="C489" s="1863"/>
      <c r="D489" s="1863"/>
    </row>
    <row r="490" spans="1:4" x14ac:dyDescent="0.15">
      <c r="A490" s="1863"/>
      <c r="B490" s="1985"/>
      <c r="C490" s="1863"/>
      <c r="D490" s="1863"/>
    </row>
    <row r="491" spans="1:4" x14ac:dyDescent="0.15">
      <c r="A491" s="1863"/>
      <c r="B491" s="1985"/>
      <c r="C491" s="1863"/>
      <c r="D491" s="1863"/>
    </row>
    <row r="492" spans="1:4" x14ac:dyDescent="0.15">
      <c r="A492" s="1863"/>
      <c r="B492" s="1985"/>
      <c r="C492" s="1863"/>
      <c r="D492" s="1863"/>
    </row>
    <row r="493" spans="1:4" x14ac:dyDescent="0.15">
      <c r="A493" s="1863"/>
      <c r="B493" s="1985"/>
      <c r="C493" s="1863"/>
      <c r="D493" s="1863"/>
    </row>
    <row r="494" spans="1:4" x14ac:dyDescent="0.15">
      <c r="A494" s="1863"/>
      <c r="B494" s="1985"/>
      <c r="C494" s="1863"/>
      <c r="D494" s="1863"/>
    </row>
    <row r="495" spans="1:4" x14ac:dyDescent="0.15">
      <c r="A495" s="1863"/>
      <c r="B495" s="1985"/>
      <c r="C495" s="1863"/>
      <c r="D495" s="1863"/>
    </row>
    <row r="496" spans="1:4" x14ac:dyDescent="0.15">
      <c r="A496" s="1863"/>
      <c r="B496" s="1985"/>
      <c r="C496" s="1863"/>
      <c r="D496" s="1863"/>
    </row>
    <row r="497" spans="1:4" x14ac:dyDescent="0.15">
      <c r="A497" s="1863"/>
      <c r="B497" s="1985"/>
      <c r="C497" s="1863"/>
      <c r="D497" s="1863"/>
    </row>
    <row r="498" spans="1:4" x14ac:dyDescent="0.15">
      <c r="A498" s="1863"/>
      <c r="B498" s="1985"/>
      <c r="C498" s="1863"/>
      <c r="D498" s="1863"/>
    </row>
    <row r="499" spans="1:4" x14ac:dyDescent="0.15">
      <c r="A499" s="1863"/>
      <c r="B499" s="1985"/>
      <c r="C499" s="1863"/>
      <c r="D499" s="1863"/>
    </row>
    <row r="500" spans="1:4" x14ac:dyDescent="0.15">
      <c r="A500" s="1863"/>
      <c r="B500" s="1985"/>
      <c r="C500" s="1863"/>
      <c r="D500" s="1863"/>
    </row>
    <row r="501" spans="1:4" x14ac:dyDescent="0.15">
      <c r="A501" s="1863"/>
      <c r="B501" s="1985"/>
      <c r="C501" s="1863"/>
      <c r="D501" s="1863"/>
    </row>
    <row r="502" spans="1:4" x14ac:dyDescent="0.15">
      <c r="A502" s="1863"/>
      <c r="B502" s="1985"/>
      <c r="C502" s="1863"/>
      <c r="D502" s="1863"/>
    </row>
    <row r="503" spans="1:4" x14ac:dyDescent="0.15">
      <c r="A503" s="1863"/>
      <c r="B503" s="1985"/>
      <c r="C503" s="1863"/>
      <c r="D503" s="1863"/>
    </row>
    <row r="504" spans="1:4" x14ac:dyDescent="0.15">
      <c r="A504" s="1863"/>
      <c r="B504" s="1985"/>
      <c r="C504" s="1863"/>
      <c r="D504" s="1863"/>
    </row>
    <row r="505" spans="1:4" x14ac:dyDescent="0.15">
      <c r="A505" s="1863"/>
      <c r="B505" s="1985"/>
      <c r="C505" s="1863"/>
      <c r="D505" s="1863"/>
    </row>
    <row r="506" spans="1:4" x14ac:dyDescent="0.15">
      <c r="A506" s="1863"/>
      <c r="B506" s="1985"/>
      <c r="C506" s="1863"/>
      <c r="D506" s="1863"/>
    </row>
    <row r="507" spans="1:4" x14ac:dyDescent="0.15">
      <c r="A507" s="1863"/>
      <c r="B507" s="1985"/>
      <c r="C507" s="1863"/>
      <c r="D507" s="1863"/>
    </row>
    <row r="508" spans="1:4" x14ac:dyDescent="0.15">
      <c r="A508" s="1863"/>
      <c r="B508" s="1985"/>
      <c r="C508" s="1863"/>
      <c r="D508" s="1863"/>
    </row>
    <row r="509" spans="1:4" x14ac:dyDescent="0.15">
      <c r="A509" s="1863"/>
      <c r="B509" s="1985"/>
      <c r="C509" s="1863"/>
      <c r="D509" s="1863"/>
    </row>
    <row r="510" spans="1:4" x14ac:dyDescent="0.15">
      <c r="A510" s="1863"/>
      <c r="B510" s="1985"/>
      <c r="C510" s="1863"/>
      <c r="D510" s="1863"/>
    </row>
    <row r="511" spans="1:4" x14ac:dyDescent="0.15">
      <c r="A511" s="1863"/>
      <c r="B511" s="1985"/>
      <c r="C511" s="1863"/>
      <c r="D511" s="1863"/>
    </row>
    <row r="512" spans="1:4" x14ac:dyDescent="0.15">
      <c r="A512" s="1863"/>
      <c r="B512" s="1985"/>
      <c r="C512" s="1863"/>
      <c r="D512" s="1863"/>
    </row>
    <row r="513" spans="1:4" x14ac:dyDescent="0.15">
      <c r="A513" s="1863"/>
      <c r="B513" s="1985"/>
      <c r="C513" s="1863"/>
      <c r="D513" s="1863"/>
    </row>
    <row r="514" spans="1:4" x14ac:dyDescent="0.15">
      <c r="A514" s="1863"/>
      <c r="B514" s="1985"/>
      <c r="C514" s="1863"/>
      <c r="D514" s="1863"/>
    </row>
    <row r="515" spans="1:4" x14ac:dyDescent="0.15">
      <c r="A515" s="1863"/>
      <c r="B515" s="1985"/>
      <c r="C515" s="1863"/>
      <c r="D515" s="1863"/>
    </row>
    <row r="516" spans="1:4" x14ac:dyDescent="0.15">
      <c r="A516" s="1863"/>
      <c r="B516" s="1985"/>
      <c r="C516" s="1863"/>
      <c r="D516" s="1863"/>
    </row>
    <row r="517" spans="1:4" x14ac:dyDescent="0.15">
      <c r="A517" s="1863"/>
      <c r="B517" s="1985"/>
      <c r="C517" s="1863"/>
      <c r="D517" s="1863"/>
    </row>
    <row r="518" spans="1:4" x14ac:dyDescent="0.15">
      <c r="A518" s="1863"/>
      <c r="B518" s="1985"/>
      <c r="C518" s="1863"/>
      <c r="D518" s="1863"/>
    </row>
    <row r="519" spans="1:4" x14ac:dyDescent="0.15">
      <c r="A519" s="1863"/>
      <c r="B519" s="1985"/>
      <c r="C519" s="1863"/>
      <c r="D519" s="1863"/>
    </row>
    <row r="520" spans="1:4" x14ac:dyDescent="0.15">
      <c r="A520" s="1863"/>
      <c r="B520" s="1985"/>
      <c r="C520" s="1863"/>
      <c r="D520" s="1863"/>
    </row>
    <row r="521" spans="1:4" x14ac:dyDescent="0.15">
      <c r="A521" s="1863"/>
      <c r="B521" s="1985"/>
      <c r="C521" s="1863"/>
      <c r="D521" s="1863"/>
    </row>
    <row r="522" spans="1:4" x14ac:dyDescent="0.15">
      <c r="A522" s="1863"/>
      <c r="B522" s="1985"/>
      <c r="C522" s="1863"/>
      <c r="D522" s="1863"/>
    </row>
    <row r="523" spans="1:4" x14ac:dyDescent="0.15">
      <c r="A523" s="1863"/>
      <c r="B523" s="1985"/>
      <c r="C523" s="1863"/>
      <c r="D523" s="1863"/>
    </row>
    <row r="524" spans="1:4" x14ac:dyDescent="0.15">
      <c r="A524" s="1863"/>
      <c r="B524" s="1985"/>
      <c r="C524" s="1863"/>
      <c r="D524" s="1863"/>
    </row>
    <row r="525" spans="1:4" x14ac:dyDescent="0.15">
      <c r="A525" s="1863"/>
      <c r="B525" s="1985"/>
      <c r="C525" s="1863"/>
      <c r="D525" s="1863"/>
    </row>
    <row r="526" spans="1:4" x14ac:dyDescent="0.15">
      <c r="A526" s="1863"/>
      <c r="B526" s="1985"/>
      <c r="C526" s="1863"/>
      <c r="D526" s="1863"/>
    </row>
    <row r="527" spans="1:4" x14ac:dyDescent="0.15">
      <c r="A527" s="1863"/>
      <c r="B527" s="1985"/>
      <c r="C527" s="1863"/>
      <c r="D527" s="1863"/>
    </row>
    <row r="528" spans="1:4" x14ac:dyDescent="0.15">
      <c r="A528" s="1863"/>
      <c r="B528" s="1985"/>
      <c r="C528" s="1863"/>
      <c r="D528" s="1863"/>
    </row>
    <row r="529" spans="1:4" x14ac:dyDescent="0.15">
      <c r="A529" s="1863"/>
      <c r="B529" s="1985"/>
      <c r="C529" s="1863"/>
      <c r="D529" s="1863"/>
    </row>
    <row r="530" spans="1:4" x14ac:dyDescent="0.15">
      <c r="A530" s="1863"/>
      <c r="B530" s="1985"/>
      <c r="C530" s="1863"/>
      <c r="D530" s="1863"/>
    </row>
    <row r="531" spans="1:4" x14ac:dyDescent="0.15">
      <c r="A531" s="1863"/>
      <c r="B531" s="1985"/>
      <c r="C531" s="1863"/>
      <c r="D531" s="1863"/>
    </row>
    <row r="532" spans="1:4" x14ac:dyDescent="0.15">
      <c r="A532" s="1863"/>
      <c r="B532" s="1985"/>
      <c r="C532" s="1863"/>
      <c r="D532" s="1863"/>
    </row>
    <row r="533" spans="1:4" x14ac:dyDescent="0.15">
      <c r="A533" s="1863"/>
      <c r="B533" s="1985"/>
      <c r="C533" s="1863"/>
      <c r="D533" s="1863"/>
    </row>
    <row r="534" spans="1:4" x14ac:dyDescent="0.15">
      <c r="A534" s="1863"/>
      <c r="B534" s="1985"/>
      <c r="C534" s="1863"/>
      <c r="D534" s="1863"/>
    </row>
    <row r="535" spans="1:4" x14ac:dyDescent="0.15">
      <c r="A535" s="1863"/>
      <c r="B535" s="1985"/>
      <c r="C535" s="1863"/>
      <c r="D535" s="1863"/>
    </row>
    <row r="536" spans="1:4" x14ac:dyDescent="0.15">
      <c r="A536" s="1863"/>
      <c r="B536" s="1985"/>
      <c r="C536" s="1863"/>
      <c r="D536" s="1863"/>
    </row>
    <row r="537" spans="1:4" x14ac:dyDescent="0.15">
      <c r="A537" s="1863"/>
      <c r="B537" s="1985"/>
      <c r="C537" s="1863"/>
      <c r="D537" s="1863"/>
    </row>
    <row r="538" spans="1:4" x14ac:dyDescent="0.15">
      <c r="A538" s="1863"/>
      <c r="B538" s="1985"/>
      <c r="C538" s="1863"/>
      <c r="D538" s="1863"/>
    </row>
    <row r="539" spans="1:4" x14ac:dyDescent="0.15">
      <c r="A539" s="1863"/>
      <c r="B539" s="1985"/>
      <c r="C539" s="1863"/>
      <c r="D539" s="1863"/>
    </row>
    <row r="540" spans="1:4" x14ac:dyDescent="0.15">
      <c r="A540" s="1863"/>
      <c r="B540" s="1985"/>
      <c r="C540" s="1863"/>
      <c r="D540" s="1863"/>
    </row>
    <row r="541" spans="1:4" x14ac:dyDescent="0.15">
      <c r="A541" s="1863"/>
      <c r="B541" s="1985"/>
      <c r="C541" s="1863"/>
      <c r="D541" s="1863"/>
    </row>
    <row r="542" spans="1:4" x14ac:dyDescent="0.15">
      <c r="A542" s="1863"/>
      <c r="B542" s="1985"/>
      <c r="C542" s="1863"/>
      <c r="D542" s="1863"/>
    </row>
    <row r="543" spans="1:4" x14ac:dyDescent="0.15">
      <c r="A543" s="1863"/>
      <c r="B543" s="1985"/>
      <c r="C543" s="1863"/>
      <c r="D543" s="1863"/>
    </row>
    <row r="544" spans="1:4" x14ac:dyDescent="0.15">
      <c r="A544" s="1863"/>
      <c r="B544" s="1985"/>
      <c r="C544" s="1863"/>
      <c r="D544" s="1863"/>
    </row>
    <row r="545" spans="1:4" x14ac:dyDescent="0.15">
      <c r="A545" s="1863"/>
      <c r="B545" s="1985"/>
      <c r="C545" s="1863"/>
      <c r="D545" s="1863"/>
    </row>
    <row r="546" spans="1:4" x14ac:dyDescent="0.15">
      <c r="A546" s="1863"/>
      <c r="B546" s="1985"/>
      <c r="C546" s="1863"/>
      <c r="D546" s="1863"/>
    </row>
    <row r="547" spans="1:4" x14ac:dyDescent="0.15">
      <c r="A547" s="1863"/>
      <c r="B547" s="1985"/>
      <c r="C547" s="1863"/>
      <c r="D547" s="1863"/>
    </row>
    <row r="548" spans="1:4" x14ac:dyDescent="0.15">
      <c r="A548" s="1863"/>
      <c r="B548" s="1985"/>
      <c r="C548" s="1863"/>
      <c r="D548" s="1863"/>
    </row>
    <row r="549" spans="1:4" x14ac:dyDescent="0.15">
      <c r="A549" s="1863"/>
      <c r="B549" s="1985"/>
      <c r="C549" s="1863"/>
      <c r="D549" s="1863"/>
    </row>
    <row r="550" spans="1:4" x14ac:dyDescent="0.15">
      <c r="A550" s="1863"/>
      <c r="B550" s="1985"/>
      <c r="C550" s="1863"/>
      <c r="D550" s="1863"/>
    </row>
    <row r="551" spans="1:4" x14ac:dyDescent="0.15">
      <c r="A551" s="1863"/>
      <c r="B551" s="1985"/>
      <c r="C551" s="1863"/>
      <c r="D551" s="1863"/>
    </row>
    <row r="552" spans="1:4" x14ac:dyDescent="0.15">
      <c r="A552" s="1863"/>
      <c r="B552" s="1985"/>
      <c r="C552" s="1863"/>
      <c r="D552" s="1863"/>
    </row>
    <row r="553" spans="1:4" x14ac:dyDescent="0.15">
      <c r="A553" s="1863"/>
      <c r="B553" s="1985"/>
      <c r="C553" s="1863"/>
      <c r="D553" s="1863"/>
    </row>
    <row r="554" spans="1:4" x14ac:dyDescent="0.15">
      <c r="A554" s="1863"/>
      <c r="B554" s="1985"/>
      <c r="C554" s="1863"/>
      <c r="D554" s="1863"/>
    </row>
    <row r="555" spans="1:4" x14ac:dyDescent="0.15">
      <c r="A555" s="1863"/>
      <c r="B555" s="1985"/>
      <c r="C555" s="1863"/>
      <c r="D555" s="1863"/>
    </row>
    <row r="556" spans="1:4" x14ac:dyDescent="0.15">
      <c r="A556" s="1863"/>
      <c r="B556" s="1985"/>
      <c r="C556" s="1863"/>
      <c r="D556" s="1863"/>
    </row>
    <row r="557" spans="1:4" x14ac:dyDescent="0.15">
      <c r="A557" s="1863"/>
      <c r="B557" s="1985"/>
      <c r="C557" s="1863"/>
      <c r="D557" s="1863"/>
    </row>
    <row r="558" spans="1:4" x14ac:dyDescent="0.15">
      <c r="A558" s="1863"/>
      <c r="B558" s="1985"/>
      <c r="C558" s="1863"/>
      <c r="D558" s="1863"/>
    </row>
    <row r="559" spans="1:4" x14ac:dyDescent="0.15">
      <c r="A559" s="1863"/>
      <c r="B559" s="1985"/>
      <c r="C559" s="1863"/>
      <c r="D559" s="1863"/>
    </row>
    <row r="560" spans="1:4" x14ac:dyDescent="0.15">
      <c r="A560" s="1863"/>
      <c r="B560" s="1985"/>
      <c r="C560" s="1863"/>
      <c r="D560" s="1863"/>
    </row>
    <row r="561" spans="1:4" x14ac:dyDescent="0.15">
      <c r="A561" s="1863"/>
      <c r="B561" s="1985"/>
      <c r="C561" s="1863"/>
      <c r="D561" s="1863"/>
    </row>
    <row r="562" spans="1:4" x14ac:dyDescent="0.15">
      <c r="A562" s="1863"/>
      <c r="B562" s="1985"/>
      <c r="C562" s="1863"/>
      <c r="D562" s="1863"/>
    </row>
    <row r="563" spans="1:4" x14ac:dyDescent="0.15">
      <c r="A563" s="1863"/>
      <c r="B563" s="1985"/>
      <c r="C563" s="1863"/>
      <c r="D563" s="1863"/>
    </row>
    <row r="564" spans="1:4" x14ac:dyDescent="0.15">
      <c r="A564" s="1863"/>
      <c r="B564" s="1985"/>
      <c r="C564" s="1863"/>
      <c r="D564" s="1863"/>
    </row>
    <row r="565" spans="1:4" x14ac:dyDescent="0.15">
      <c r="A565" s="1863"/>
      <c r="B565" s="1985"/>
      <c r="C565" s="1863"/>
      <c r="D565" s="1863"/>
    </row>
    <row r="566" spans="1:4" x14ac:dyDescent="0.15">
      <c r="A566" s="1863"/>
      <c r="B566" s="1985"/>
      <c r="C566" s="1863"/>
      <c r="D566" s="1863"/>
    </row>
    <row r="567" spans="1:4" x14ac:dyDescent="0.15">
      <c r="A567" s="1863"/>
      <c r="B567" s="1985"/>
      <c r="C567" s="1863"/>
      <c r="D567" s="1863"/>
    </row>
    <row r="568" spans="1:4" x14ac:dyDescent="0.15">
      <c r="A568" s="1863"/>
      <c r="B568" s="1985"/>
      <c r="C568" s="1863"/>
      <c r="D568" s="1863"/>
    </row>
    <row r="569" spans="1:4" x14ac:dyDescent="0.15">
      <c r="A569" s="1863"/>
      <c r="B569" s="1985"/>
      <c r="C569" s="1863"/>
      <c r="D569" s="1863"/>
    </row>
    <row r="570" spans="1:4" x14ac:dyDescent="0.15">
      <c r="A570" s="1863"/>
      <c r="B570" s="1985"/>
      <c r="C570" s="1863"/>
      <c r="D570" s="1863"/>
    </row>
    <row r="571" spans="1:4" x14ac:dyDescent="0.15">
      <c r="A571" s="1863"/>
      <c r="B571" s="1985"/>
      <c r="C571" s="1863"/>
      <c r="D571" s="1863"/>
    </row>
    <row r="572" spans="1:4" x14ac:dyDescent="0.15">
      <c r="A572" s="1863"/>
      <c r="B572" s="1985"/>
      <c r="C572" s="1863"/>
      <c r="D572" s="1863"/>
    </row>
    <row r="573" spans="1:4" x14ac:dyDescent="0.15">
      <c r="A573" s="1863"/>
      <c r="B573" s="1985"/>
      <c r="C573" s="1863"/>
      <c r="D573" s="1863"/>
    </row>
    <row r="574" spans="1:4" x14ac:dyDescent="0.15">
      <c r="A574" s="1863"/>
      <c r="B574" s="1985"/>
      <c r="C574" s="1863"/>
      <c r="D574" s="1863"/>
    </row>
    <row r="575" spans="1:4" x14ac:dyDescent="0.15">
      <c r="A575" s="1863"/>
      <c r="B575" s="1985"/>
      <c r="C575" s="1863"/>
      <c r="D575" s="1863"/>
    </row>
    <row r="576" spans="1:4" x14ac:dyDescent="0.15">
      <c r="A576" s="1863"/>
      <c r="B576" s="1985"/>
      <c r="C576" s="1863"/>
      <c r="D576" s="1863"/>
    </row>
    <row r="577" spans="1:4" x14ac:dyDescent="0.15">
      <c r="A577" s="1863"/>
      <c r="B577" s="1985"/>
      <c r="C577" s="1863"/>
      <c r="D577" s="1863"/>
    </row>
    <row r="578" spans="1:4" x14ac:dyDescent="0.15">
      <c r="A578" s="1863"/>
      <c r="B578" s="1985"/>
      <c r="C578" s="1863"/>
      <c r="D578" s="1863"/>
    </row>
    <row r="579" spans="1:4" x14ac:dyDescent="0.15">
      <c r="A579" s="1863"/>
      <c r="B579" s="1985"/>
      <c r="C579" s="1863"/>
      <c r="D579" s="1863"/>
    </row>
    <row r="580" spans="1:4" x14ac:dyDescent="0.15">
      <c r="A580" s="1863"/>
      <c r="B580" s="1985"/>
      <c r="C580" s="1863"/>
      <c r="D580" s="1863"/>
    </row>
    <row r="581" spans="1:4" x14ac:dyDescent="0.15">
      <c r="A581" s="1863"/>
      <c r="B581" s="1985"/>
      <c r="C581" s="1863"/>
      <c r="D581" s="1863"/>
    </row>
    <row r="582" spans="1:4" x14ac:dyDescent="0.15">
      <c r="A582" s="1863"/>
      <c r="B582" s="1985"/>
      <c r="C582" s="1863"/>
      <c r="D582" s="1863"/>
    </row>
    <row r="583" spans="1:4" x14ac:dyDescent="0.15">
      <c r="A583" s="1863"/>
      <c r="B583" s="1985"/>
      <c r="C583" s="1863"/>
      <c r="D583" s="1863"/>
    </row>
    <row r="584" spans="1:4" x14ac:dyDescent="0.15">
      <c r="A584" s="1863"/>
      <c r="B584" s="1985"/>
      <c r="C584" s="1863"/>
      <c r="D584" s="1863"/>
    </row>
    <row r="585" spans="1:4" x14ac:dyDescent="0.15">
      <c r="A585" s="1863"/>
      <c r="B585" s="1985"/>
      <c r="C585" s="1863"/>
      <c r="D585" s="1863"/>
    </row>
    <row r="586" spans="1:4" x14ac:dyDescent="0.15">
      <c r="A586" s="1863"/>
      <c r="B586" s="1985"/>
      <c r="C586" s="1863"/>
      <c r="D586" s="1863"/>
    </row>
    <row r="587" spans="1:4" x14ac:dyDescent="0.15">
      <c r="A587" s="1863"/>
      <c r="B587" s="1985"/>
      <c r="C587" s="1863"/>
      <c r="D587" s="1863"/>
    </row>
    <row r="588" spans="1:4" x14ac:dyDescent="0.15">
      <c r="A588" s="1863"/>
      <c r="B588" s="1985"/>
      <c r="C588" s="1863"/>
      <c r="D588" s="1863"/>
    </row>
    <row r="589" spans="1:4" x14ac:dyDescent="0.15">
      <c r="A589" s="1863"/>
      <c r="B589" s="1985"/>
      <c r="C589" s="1863"/>
      <c r="D589" s="1863"/>
    </row>
    <row r="590" spans="1:4" x14ac:dyDescent="0.15">
      <c r="A590" s="1863"/>
      <c r="B590" s="1985"/>
      <c r="C590" s="1863"/>
      <c r="D590" s="1863"/>
    </row>
    <row r="591" spans="1:4" x14ac:dyDescent="0.15">
      <c r="A591" s="1863"/>
      <c r="B591" s="1985"/>
      <c r="C591" s="1863"/>
      <c r="D591" s="1863"/>
    </row>
    <row r="592" spans="1:4" x14ac:dyDescent="0.15">
      <c r="A592" s="1863"/>
      <c r="B592" s="1985"/>
      <c r="C592" s="1863"/>
      <c r="D592" s="1863"/>
    </row>
    <row r="593" spans="1:4" x14ac:dyDescent="0.15">
      <c r="A593" s="1863"/>
      <c r="B593" s="1985"/>
      <c r="C593" s="1863"/>
      <c r="D593" s="1863"/>
    </row>
    <row r="594" spans="1:4" x14ac:dyDescent="0.15">
      <c r="A594" s="1863"/>
      <c r="B594" s="1985"/>
      <c r="C594" s="1863"/>
      <c r="D594" s="1863"/>
    </row>
    <row r="595" spans="1:4" x14ac:dyDescent="0.15">
      <c r="A595" s="1863"/>
      <c r="B595" s="1985"/>
      <c r="C595" s="1863"/>
      <c r="D595" s="1863"/>
    </row>
    <row r="596" spans="1:4" x14ac:dyDescent="0.15">
      <c r="A596" s="1863"/>
      <c r="B596" s="1985"/>
      <c r="C596" s="1863"/>
      <c r="D596" s="1863"/>
    </row>
    <row r="597" spans="1:4" x14ac:dyDescent="0.15">
      <c r="A597" s="1863"/>
      <c r="B597" s="1985"/>
      <c r="C597" s="1863"/>
      <c r="D597" s="1863"/>
    </row>
    <row r="598" spans="1:4" x14ac:dyDescent="0.15">
      <c r="A598" s="1863"/>
      <c r="B598" s="1985"/>
      <c r="C598" s="1863"/>
      <c r="D598" s="1863"/>
    </row>
    <row r="599" spans="1:4" x14ac:dyDescent="0.15">
      <c r="A599" s="1863"/>
      <c r="B599" s="1985"/>
      <c r="C599" s="1863"/>
      <c r="D599" s="1863"/>
    </row>
    <row r="600" spans="1:4" x14ac:dyDescent="0.15">
      <c r="A600" s="1863"/>
      <c r="B600" s="1985"/>
      <c r="C600" s="1863"/>
      <c r="D600" s="1863"/>
    </row>
    <row r="601" spans="1:4" x14ac:dyDescent="0.15">
      <c r="A601" s="1863"/>
      <c r="B601" s="1985"/>
      <c r="C601" s="1863"/>
      <c r="D601" s="1863"/>
    </row>
    <row r="602" spans="1:4" x14ac:dyDescent="0.15">
      <c r="A602" s="1863"/>
      <c r="B602" s="1985"/>
      <c r="C602" s="1863"/>
      <c r="D602" s="1863"/>
    </row>
    <row r="603" spans="1:4" x14ac:dyDescent="0.15">
      <c r="A603" s="1863"/>
      <c r="B603" s="1985"/>
      <c r="C603" s="1863"/>
      <c r="D603" s="1863"/>
    </row>
    <row r="604" spans="1:4" x14ac:dyDescent="0.15">
      <c r="A604" s="1863"/>
      <c r="B604" s="1985"/>
      <c r="C604" s="1863"/>
      <c r="D604" s="1863"/>
    </row>
    <row r="605" spans="1:4" x14ac:dyDescent="0.15">
      <c r="A605" s="1863"/>
      <c r="B605" s="1985"/>
      <c r="C605" s="1863"/>
      <c r="D605" s="1863"/>
    </row>
    <row r="606" spans="1:4" x14ac:dyDescent="0.15">
      <c r="A606" s="1863"/>
      <c r="B606" s="1985"/>
      <c r="C606" s="1863"/>
      <c r="D606" s="1863"/>
    </row>
    <row r="607" spans="1:4" x14ac:dyDescent="0.15">
      <c r="A607" s="1863"/>
      <c r="B607" s="1985"/>
      <c r="C607" s="1863"/>
      <c r="D607" s="1863"/>
    </row>
    <row r="608" spans="1:4" x14ac:dyDescent="0.15">
      <c r="A608" s="1863"/>
      <c r="B608" s="1985"/>
      <c r="C608" s="1863"/>
      <c r="D608" s="1863"/>
    </row>
    <row r="609" spans="1:4" x14ac:dyDescent="0.15">
      <c r="A609" s="1863"/>
      <c r="B609" s="1985"/>
      <c r="C609" s="1863"/>
      <c r="D609" s="1863"/>
    </row>
    <row r="610" spans="1:4" x14ac:dyDescent="0.15">
      <c r="A610" s="1863"/>
      <c r="B610" s="1985"/>
      <c r="C610" s="1863"/>
      <c r="D610" s="1863"/>
    </row>
    <row r="611" spans="1:4" x14ac:dyDescent="0.15">
      <c r="A611" s="1863"/>
      <c r="B611" s="1985"/>
      <c r="C611" s="1863"/>
      <c r="D611" s="1863"/>
    </row>
    <row r="612" spans="1:4" x14ac:dyDescent="0.15">
      <c r="A612" s="1863"/>
      <c r="B612" s="1985"/>
      <c r="C612" s="1863"/>
      <c r="D612" s="1863"/>
    </row>
    <row r="613" spans="1:4" x14ac:dyDescent="0.15">
      <c r="A613" s="1863"/>
      <c r="B613" s="1985"/>
      <c r="C613" s="1863"/>
      <c r="D613" s="1863"/>
    </row>
    <row r="614" spans="1:4" x14ac:dyDescent="0.15">
      <c r="A614" s="1863"/>
      <c r="B614" s="1985"/>
      <c r="C614" s="1863"/>
      <c r="D614" s="1863"/>
    </row>
    <row r="615" spans="1:4" x14ac:dyDescent="0.15">
      <c r="A615" s="1863"/>
      <c r="B615" s="1985"/>
      <c r="C615" s="1863"/>
      <c r="D615" s="1863"/>
    </row>
    <row r="616" spans="1:4" x14ac:dyDescent="0.15">
      <c r="A616" s="1863"/>
      <c r="B616" s="1985"/>
      <c r="C616" s="1863"/>
      <c r="D616" s="1863"/>
    </row>
    <row r="617" spans="1:4" x14ac:dyDescent="0.15">
      <c r="A617" s="1863"/>
      <c r="B617" s="1985"/>
      <c r="C617" s="1863"/>
      <c r="D617" s="1863"/>
    </row>
    <row r="618" spans="1:4" x14ac:dyDescent="0.15">
      <c r="A618" s="1863"/>
      <c r="B618" s="1985"/>
      <c r="C618" s="1863"/>
      <c r="D618" s="1863"/>
    </row>
    <row r="619" spans="1:4" x14ac:dyDescent="0.15">
      <c r="A619" s="1863"/>
      <c r="B619" s="1985"/>
      <c r="C619" s="1863"/>
      <c r="D619" s="1863"/>
    </row>
    <row r="620" spans="1:4" x14ac:dyDescent="0.15">
      <c r="A620" s="1863"/>
      <c r="B620" s="1985"/>
      <c r="C620" s="1863"/>
      <c r="D620" s="1863"/>
    </row>
    <row r="621" spans="1:4" x14ac:dyDescent="0.15">
      <c r="A621" s="1863"/>
      <c r="B621" s="1985"/>
      <c r="C621" s="1863"/>
      <c r="D621" s="1863"/>
    </row>
    <row r="622" spans="1:4" x14ac:dyDescent="0.15">
      <c r="A622" s="1863"/>
      <c r="B622" s="1985"/>
      <c r="C622" s="1863"/>
      <c r="D622" s="1863"/>
    </row>
    <row r="623" spans="1:4" x14ac:dyDescent="0.15">
      <c r="A623" s="1863"/>
      <c r="B623" s="1985"/>
      <c r="C623" s="1863"/>
      <c r="D623" s="1863"/>
    </row>
    <row r="624" spans="1:4" x14ac:dyDescent="0.15">
      <c r="A624" s="1863"/>
      <c r="B624" s="1985"/>
      <c r="C624" s="1863"/>
      <c r="D624" s="1863"/>
    </row>
    <row r="625" spans="1:4" x14ac:dyDescent="0.15">
      <c r="A625" s="1863"/>
      <c r="B625" s="1985"/>
      <c r="C625" s="1863"/>
      <c r="D625" s="1863"/>
    </row>
    <row r="626" spans="1:4" x14ac:dyDescent="0.15">
      <c r="A626" s="1863"/>
      <c r="B626" s="1985"/>
      <c r="C626" s="1863"/>
      <c r="D626" s="1863"/>
    </row>
    <row r="627" spans="1:4" x14ac:dyDescent="0.15">
      <c r="A627" s="1863"/>
      <c r="B627" s="1985"/>
      <c r="C627" s="1863"/>
      <c r="D627" s="1863"/>
    </row>
    <row r="628" spans="1:4" x14ac:dyDescent="0.15">
      <c r="A628" s="1863"/>
      <c r="B628" s="1985"/>
      <c r="C628" s="1863"/>
      <c r="D628" s="1863"/>
    </row>
    <row r="629" spans="1:4" x14ac:dyDescent="0.15">
      <c r="A629" s="1863"/>
      <c r="B629" s="1985"/>
      <c r="C629" s="1863"/>
      <c r="D629" s="1863"/>
    </row>
    <row r="630" spans="1:4" x14ac:dyDescent="0.15">
      <c r="A630" s="1863"/>
      <c r="B630" s="1985"/>
      <c r="C630" s="1863"/>
      <c r="D630" s="1863"/>
    </row>
    <row r="631" spans="1:4" x14ac:dyDescent="0.15">
      <c r="A631" s="1863"/>
      <c r="B631" s="1985"/>
      <c r="C631" s="1863"/>
      <c r="D631" s="1863"/>
    </row>
    <row r="632" spans="1:4" x14ac:dyDescent="0.15">
      <c r="A632" s="1863"/>
      <c r="B632" s="1985"/>
      <c r="C632" s="1863"/>
      <c r="D632" s="1863"/>
    </row>
    <row r="633" spans="1:4" x14ac:dyDescent="0.15">
      <c r="A633" s="1863"/>
      <c r="B633" s="1985"/>
      <c r="C633" s="1863"/>
      <c r="D633" s="1863"/>
    </row>
    <row r="634" spans="1:4" x14ac:dyDescent="0.15">
      <c r="A634" s="1863"/>
      <c r="B634" s="1985"/>
      <c r="C634" s="1863"/>
      <c r="D634" s="1863"/>
    </row>
    <row r="635" spans="1:4" x14ac:dyDescent="0.15">
      <c r="A635" s="1863"/>
      <c r="B635" s="1985"/>
      <c r="C635" s="1863"/>
      <c r="D635" s="1863"/>
    </row>
    <row r="636" spans="1:4" x14ac:dyDescent="0.15">
      <c r="A636" s="1863"/>
      <c r="B636" s="1985"/>
      <c r="C636" s="1863"/>
      <c r="D636" s="1863"/>
    </row>
    <row r="637" spans="1:4" x14ac:dyDescent="0.15">
      <c r="A637" s="1863"/>
      <c r="B637" s="1985"/>
      <c r="C637" s="1863"/>
      <c r="D637" s="1863"/>
    </row>
    <row r="638" spans="1:4" x14ac:dyDescent="0.15">
      <c r="A638" s="1863"/>
      <c r="B638" s="1985"/>
      <c r="C638" s="1863"/>
      <c r="D638" s="1863"/>
    </row>
    <row r="639" spans="1:4" x14ac:dyDescent="0.15">
      <c r="A639" s="1863"/>
      <c r="B639" s="1985"/>
      <c r="C639" s="1863"/>
      <c r="D639" s="1863"/>
    </row>
    <row r="640" spans="1:4" x14ac:dyDescent="0.15">
      <c r="A640" s="1863"/>
      <c r="B640" s="1985"/>
      <c r="C640" s="1863"/>
      <c r="D640" s="1863"/>
    </row>
    <row r="641" spans="1:4" x14ac:dyDescent="0.15">
      <c r="A641" s="1863"/>
      <c r="B641" s="1985"/>
      <c r="C641" s="1863"/>
      <c r="D641" s="1863"/>
    </row>
    <row r="642" spans="1:4" x14ac:dyDescent="0.15">
      <c r="A642" s="1863"/>
      <c r="B642" s="1985"/>
      <c r="C642" s="1863"/>
      <c r="D642" s="1863"/>
    </row>
    <row r="643" spans="1:4" x14ac:dyDescent="0.15">
      <c r="A643" s="1863"/>
      <c r="B643" s="1985"/>
      <c r="C643" s="1863"/>
      <c r="D643" s="1863"/>
    </row>
    <row r="644" spans="1:4" x14ac:dyDescent="0.15">
      <c r="A644" s="1863"/>
      <c r="B644" s="1985"/>
      <c r="C644" s="1863"/>
      <c r="D644" s="1863"/>
    </row>
    <row r="645" spans="1:4" x14ac:dyDescent="0.15">
      <c r="A645" s="1863"/>
      <c r="B645" s="1985"/>
      <c r="C645" s="1863"/>
      <c r="D645" s="1863"/>
    </row>
    <row r="646" spans="1:4" x14ac:dyDescent="0.15">
      <c r="A646" s="1863"/>
      <c r="B646" s="1985"/>
      <c r="C646" s="1863"/>
      <c r="D646" s="1863"/>
    </row>
    <row r="647" spans="1:4" x14ac:dyDescent="0.15">
      <c r="A647" s="1863"/>
      <c r="B647" s="1985"/>
      <c r="C647" s="1863"/>
      <c r="D647" s="1863"/>
    </row>
    <row r="648" spans="1:4" x14ac:dyDescent="0.15">
      <c r="A648" s="1863"/>
      <c r="B648" s="1985"/>
      <c r="C648" s="1863"/>
      <c r="D648" s="1863"/>
    </row>
    <row r="649" spans="1:4" x14ac:dyDescent="0.15">
      <c r="A649" s="1863"/>
      <c r="B649" s="1985"/>
      <c r="C649" s="1863"/>
      <c r="D649" s="1863"/>
    </row>
    <row r="650" spans="1:4" x14ac:dyDescent="0.15">
      <c r="A650" s="1863"/>
      <c r="B650" s="1985"/>
      <c r="C650" s="1863"/>
      <c r="D650" s="1863"/>
    </row>
    <row r="651" spans="1:4" x14ac:dyDescent="0.15">
      <c r="A651" s="1863"/>
      <c r="B651" s="1985"/>
      <c r="C651" s="1863"/>
      <c r="D651" s="1863"/>
    </row>
    <row r="652" spans="1:4" x14ac:dyDescent="0.15">
      <c r="A652" s="1863"/>
      <c r="B652" s="1985"/>
      <c r="C652" s="1863"/>
      <c r="D652" s="1863"/>
    </row>
    <row r="653" spans="1:4" x14ac:dyDescent="0.15">
      <c r="A653" s="1863"/>
      <c r="B653" s="1985"/>
      <c r="C653" s="1863"/>
      <c r="D653" s="1863"/>
    </row>
    <row r="654" spans="1:4" x14ac:dyDescent="0.15">
      <c r="A654" s="1863"/>
      <c r="B654" s="1985"/>
      <c r="C654" s="1863"/>
      <c r="D654" s="1863"/>
    </row>
    <row r="655" spans="1:4" x14ac:dyDescent="0.15">
      <c r="A655" s="1863"/>
      <c r="B655" s="1985"/>
      <c r="C655" s="1863"/>
      <c r="D655" s="1863"/>
    </row>
    <row r="656" spans="1:4" x14ac:dyDescent="0.15">
      <c r="A656" s="1863"/>
      <c r="B656" s="1985"/>
      <c r="C656" s="1863"/>
      <c r="D656" s="1863"/>
    </row>
    <row r="657" spans="1:4" x14ac:dyDescent="0.15">
      <c r="A657" s="1863"/>
      <c r="B657" s="1985"/>
      <c r="C657" s="1863"/>
      <c r="D657" s="1863"/>
    </row>
    <row r="658" spans="1:4" x14ac:dyDescent="0.15">
      <c r="A658" s="1863"/>
      <c r="B658" s="1985"/>
      <c r="C658" s="1863"/>
      <c r="D658" s="1863"/>
    </row>
    <row r="659" spans="1:4" x14ac:dyDescent="0.15">
      <c r="A659" s="1863"/>
      <c r="B659" s="1985"/>
      <c r="C659" s="1863"/>
      <c r="D659" s="1863"/>
    </row>
    <row r="660" spans="1:4" x14ac:dyDescent="0.15">
      <c r="A660" s="1863"/>
      <c r="B660" s="1985"/>
      <c r="C660" s="1863"/>
      <c r="D660" s="1863"/>
    </row>
    <row r="661" spans="1:4" x14ac:dyDescent="0.15">
      <c r="A661" s="1863"/>
      <c r="B661" s="1985"/>
      <c r="C661" s="1863"/>
      <c r="D661" s="1863"/>
    </row>
    <row r="662" spans="1:4" x14ac:dyDescent="0.15">
      <c r="A662" s="1863"/>
      <c r="B662" s="1985"/>
      <c r="C662" s="1863"/>
      <c r="D662" s="1863"/>
    </row>
    <row r="663" spans="1:4" x14ac:dyDescent="0.15">
      <c r="A663" s="1863"/>
      <c r="B663" s="1985"/>
      <c r="C663" s="1863"/>
      <c r="D663" s="1863"/>
    </row>
    <row r="664" spans="1:4" x14ac:dyDescent="0.15">
      <c r="A664" s="1863"/>
      <c r="B664" s="1985"/>
      <c r="C664" s="1863"/>
      <c r="D664" s="1863"/>
    </row>
    <row r="665" spans="1:4" x14ac:dyDescent="0.15">
      <c r="A665" s="1863"/>
      <c r="B665" s="1985"/>
      <c r="C665" s="1863"/>
      <c r="D665" s="1863"/>
    </row>
    <row r="666" spans="1:4" x14ac:dyDescent="0.15">
      <c r="A666" s="1863"/>
      <c r="B666" s="1985"/>
      <c r="C666" s="1863"/>
      <c r="D666" s="1863"/>
    </row>
    <row r="667" spans="1:4" x14ac:dyDescent="0.15">
      <c r="A667" s="1863"/>
      <c r="B667" s="1985"/>
      <c r="C667" s="1863"/>
      <c r="D667" s="1863"/>
    </row>
    <row r="668" spans="1:4" x14ac:dyDescent="0.15">
      <c r="A668" s="1863"/>
      <c r="B668" s="1985"/>
      <c r="C668" s="1863"/>
      <c r="D668" s="1863"/>
    </row>
    <row r="669" spans="1:4" x14ac:dyDescent="0.15">
      <c r="A669" s="1863"/>
      <c r="B669" s="1985"/>
      <c r="C669" s="1863"/>
      <c r="D669" s="1863"/>
    </row>
    <row r="670" spans="1:4" x14ac:dyDescent="0.15">
      <c r="A670" s="1863"/>
      <c r="B670" s="1985"/>
      <c r="C670" s="1863"/>
      <c r="D670" s="1863"/>
    </row>
    <row r="671" spans="1:4" x14ac:dyDescent="0.15">
      <c r="A671" s="1863"/>
      <c r="B671" s="1985"/>
      <c r="C671" s="1863"/>
      <c r="D671" s="1863"/>
    </row>
    <row r="672" spans="1:4" x14ac:dyDescent="0.15">
      <c r="A672" s="1863"/>
      <c r="B672" s="1985"/>
      <c r="C672" s="1863"/>
      <c r="D672" s="1863"/>
    </row>
    <row r="673" spans="1:4" x14ac:dyDescent="0.15">
      <c r="A673" s="1863"/>
      <c r="B673" s="1985"/>
      <c r="C673" s="1863"/>
      <c r="D673" s="1863"/>
    </row>
    <row r="674" spans="1:4" x14ac:dyDescent="0.15">
      <c r="A674" s="1863"/>
      <c r="B674" s="1985"/>
      <c r="C674" s="1863"/>
      <c r="D674" s="1863"/>
    </row>
    <row r="675" spans="1:4" x14ac:dyDescent="0.15">
      <c r="A675" s="1863"/>
      <c r="B675" s="1985"/>
      <c r="C675" s="1863"/>
      <c r="D675" s="1863"/>
    </row>
    <row r="676" spans="1:4" x14ac:dyDescent="0.15">
      <c r="A676" s="1863"/>
      <c r="B676" s="1985"/>
      <c r="C676" s="1863"/>
      <c r="D676" s="1863"/>
    </row>
    <row r="677" spans="1:4" x14ac:dyDescent="0.15">
      <c r="A677" s="1863"/>
      <c r="B677" s="1985"/>
      <c r="C677" s="1863"/>
      <c r="D677" s="1863"/>
    </row>
    <row r="678" spans="1:4" x14ac:dyDescent="0.15">
      <c r="A678" s="1863"/>
      <c r="B678" s="1985"/>
      <c r="C678" s="1863"/>
      <c r="D678" s="1863"/>
    </row>
    <row r="679" spans="1:4" x14ac:dyDescent="0.15">
      <c r="A679" s="1863"/>
      <c r="B679" s="1985"/>
      <c r="C679" s="1863"/>
      <c r="D679" s="1863"/>
    </row>
    <row r="680" spans="1:4" x14ac:dyDescent="0.15">
      <c r="A680" s="1863"/>
      <c r="B680" s="1985"/>
      <c r="C680" s="1863"/>
      <c r="D680" s="1863"/>
    </row>
    <row r="681" spans="1:4" x14ac:dyDescent="0.15">
      <c r="A681" s="1863"/>
      <c r="B681" s="1985"/>
      <c r="C681" s="1863"/>
      <c r="D681" s="1863"/>
    </row>
    <row r="682" spans="1:4" x14ac:dyDescent="0.15">
      <c r="A682" s="1863"/>
      <c r="B682" s="1985"/>
      <c r="C682" s="1863"/>
      <c r="D682" s="1863"/>
    </row>
    <row r="683" spans="1:4" x14ac:dyDescent="0.15">
      <c r="A683" s="1863"/>
      <c r="B683" s="1985"/>
      <c r="C683" s="1863"/>
      <c r="D683" s="1863"/>
    </row>
    <row r="684" spans="1:4" x14ac:dyDescent="0.15">
      <c r="A684" s="1863"/>
      <c r="B684" s="1985"/>
      <c r="C684" s="1863"/>
      <c r="D684" s="1863"/>
    </row>
    <row r="685" spans="1:4" x14ac:dyDescent="0.15">
      <c r="A685" s="1863"/>
      <c r="B685" s="1985"/>
      <c r="C685" s="1863"/>
      <c r="D685" s="1863"/>
    </row>
    <row r="686" spans="1:4" x14ac:dyDescent="0.15">
      <c r="A686" s="1863"/>
      <c r="B686" s="1985"/>
      <c r="C686" s="1863"/>
      <c r="D686" s="1863"/>
    </row>
    <row r="687" spans="1:4" x14ac:dyDescent="0.15">
      <c r="A687" s="1863"/>
      <c r="B687" s="1985"/>
      <c r="C687" s="1863"/>
      <c r="D687" s="1863"/>
    </row>
    <row r="688" spans="1:4" x14ac:dyDescent="0.15">
      <c r="A688" s="1863"/>
      <c r="B688" s="1985"/>
      <c r="C688" s="1863"/>
      <c r="D688" s="1863"/>
    </row>
    <row r="689" spans="1:4" x14ac:dyDescent="0.15">
      <c r="A689" s="1863"/>
      <c r="B689" s="1985"/>
      <c r="C689" s="1863"/>
      <c r="D689" s="1863"/>
    </row>
    <row r="690" spans="1:4" x14ac:dyDescent="0.15">
      <c r="A690" s="1863"/>
      <c r="B690" s="1985"/>
      <c r="C690" s="1863"/>
      <c r="D690" s="1863"/>
    </row>
    <row r="691" spans="1:4" x14ac:dyDescent="0.15">
      <c r="A691" s="1863"/>
      <c r="B691" s="1985"/>
      <c r="C691" s="1863"/>
      <c r="D691" s="1863"/>
    </row>
    <row r="692" spans="1:4" x14ac:dyDescent="0.15">
      <c r="A692" s="1863"/>
      <c r="B692" s="1985"/>
      <c r="C692" s="1863"/>
      <c r="D692" s="1863"/>
    </row>
    <row r="693" spans="1:4" x14ac:dyDescent="0.15">
      <c r="A693" s="1863"/>
      <c r="B693" s="1985"/>
      <c r="C693" s="1863"/>
      <c r="D693" s="1863"/>
    </row>
    <row r="694" spans="1:4" x14ac:dyDescent="0.15">
      <c r="A694" s="1863"/>
      <c r="B694" s="1985"/>
      <c r="C694" s="1863"/>
      <c r="D694" s="1863"/>
    </row>
    <row r="695" spans="1:4" x14ac:dyDescent="0.15">
      <c r="A695" s="1863"/>
      <c r="B695" s="1985"/>
      <c r="C695" s="1863"/>
      <c r="D695" s="1863"/>
    </row>
    <row r="696" spans="1:4" x14ac:dyDescent="0.15">
      <c r="A696" s="1863"/>
      <c r="B696" s="1985"/>
      <c r="C696" s="1863"/>
      <c r="D696" s="1863"/>
    </row>
    <row r="697" spans="1:4" x14ac:dyDescent="0.15">
      <c r="A697" s="1863"/>
      <c r="B697" s="1985"/>
      <c r="C697" s="1863"/>
      <c r="D697" s="1863"/>
    </row>
    <row r="698" spans="1:4" x14ac:dyDescent="0.15">
      <c r="A698" s="1863"/>
      <c r="B698" s="1985"/>
      <c r="C698" s="1863"/>
      <c r="D698" s="1863"/>
    </row>
    <row r="699" spans="1:4" x14ac:dyDescent="0.15">
      <c r="A699" s="1863"/>
      <c r="B699" s="1985"/>
      <c r="C699" s="1863"/>
      <c r="D699" s="1863"/>
    </row>
    <row r="700" spans="1:4" x14ac:dyDescent="0.15">
      <c r="A700" s="1863"/>
      <c r="B700" s="1985"/>
      <c r="C700" s="1863"/>
      <c r="D700" s="1863"/>
    </row>
    <row r="701" spans="1:4" x14ac:dyDescent="0.15">
      <c r="A701" s="1863"/>
      <c r="B701" s="1985"/>
      <c r="C701" s="1863"/>
      <c r="D701" s="1863"/>
    </row>
    <row r="702" spans="1:4" x14ac:dyDescent="0.15">
      <c r="A702" s="1863"/>
      <c r="B702" s="1985"/>
      <c r="C702" s="1863"/>
      <c r="D702" s="1863"/>
    </row>
    <row r="703" spans="1:4" x14ac:dyDescent="0.15">
      <c r="A703" s="1863"/>
      <c r="B703" s="1985"/>
      <c r="C703" s="1863"/>
      <c r="D703" s="1863"/>
    </row>
    <row r="704" spans="1:4" x14ac:dyDescent="0.15">
      <c r="A704" s="1863"/>
      <c r="B704" s="1985"/>
      <c r="C704" s="1863"/>
      <c r="D704" s="1863"/>
    </row>
    <row r="705" spans="1:4" x14ac:dyDescent="0.15">
      <c r="A705" s="1863"/>
      <c r="B705" s="1985"/>
      <c r="C705" s="1863"/>
      <c r="D705" s="1863"/>
    </row>
    <row r="706" spans="1:4" x14ac:dyDescent="0.15">
      <c r="A706" s="1863"/>
      <c r="B706" s="1985"/>
      <c r="C706" s="1863"/>
      <c r="D706" s="1863"/>
    </row>
    <row r="707" spans="1:4" x14ac:dyDescent="0.15">
      <c r="A707" s="1863"/>
      <c r="B707" s="1985"/>
      <c r="C707" s="1863"/>
      <c r="D707" s="1863"/>
    </row>
    <row r="708" spans="1:4" x14ac:dyDescent="0.15">
      <c r="A708" s="1863"/>
      <c r="B708" s="1985"/>
      <c r="C708" s="1863"/>
      <c r="D708" s="1863"/>
    </row>
    <row r="709" spans="1:4" x14ac:dyDescent="0.15">
      <c r="A709" s="1863"/>
      <c r="B709" s="1985"/>
      <c r="C709" s="1863"/>
      <c r="D709" s="1863"/>
    </row>
    <row r="710" spans="1:4" x14ac:dyDescent="0.15">
      <c r="A710" s="1863"/>
      <c r="B710" s="1985"/>
      <c r="C710" s="1863"/>
      <c r="D710" s="1863"/>
    </row>
    <row r="711" spans="1:4" x14ac:dyDescent="0.15">
      <c r="A711" s="1863"/>
      <c r="B711" s="1985"/>
      <c r="C711" s="1863"/>
      <c r="D711" s="1863"/>
    </row>
    <row r="712" spans="1:4" x14ac:dyDescent="0.15">
      <c r="A712" s="1863"/>
      <c r="B712" s="1985"/>
      <c r="C712" s="1863"/>
      <c r="D712" s="1863"/>
    </row>
    <row r="713" spans="1:4" x14ac:dyDescent="0.15">
      <c r="A713" s="1863"/>
      <c r="B713" s="1985"/>
      <c r="C713" s="1863"/>
      <c r="D713" s="1863"/>
    </row>
    <row r="714" spans="1:4" x14ac:dyDescent="0.15">
      <c r="A714" s="1863"/>
      <c r="B714" s="1985"/>
      <c r="C714" s="1863"/>
      <c r="D714" s="1863"/>
    </row>
    <row r="715" spans="1:4" x14ac:dyDescent="0.15">
      <c r="A715" s="1863"/>
      <c r="B715" s="1985"/>
      <c r="C715" s="1863"/>
      <c r="D715" s="1863"/>
    </row>
    <row r="716" spans="1:4" x14ac:dyDescent="0.15">
      <c r="A716" s="1863"/>
      <c r="B716" s="1985"/>
      <c r="C716" s="1863"/>
      <c r="D716" s="1863"/>
    </row>
    <row r="717" spans="1:4" x14ac:dyDescent="0.15">
      <c r="A717" s="1863"/>
      <c r="B717" s="1985"/>
      <c r="C717" s="1863"/>
      <c r="D717" s="1863"/>
    </row>
    <row r="718" spans="1:4" x14ac:dyDescent="0.15">
      <c r="A718" s="1863"/>
      <c r="B718" s="1985"/>
      <c r="C718" s="1863"/>
      <c r="D718" s="1863"/>
    </row>
    <row r="719" spans="1:4" x14ac:dyDescent="0.15">
      <c r="A719" s="1863"/>
      <c r="B719" s="1985"/>
      <c r="C719" s="1863"/>
      <c r="D719" s="1863"/>
    </row>
    <row r="720" spans="1:4" x14ac:dyDescent="0.15">
      <c r="A720" s="1863"/>
      <c r="B720" s="1985"/>
      <c r="C720" s="1863"/>
      <c r="D720" s="1863"/>
    </row>
    <row r="721" spans="1:4" x14ac:dyDescent="0.15">
      <c r="A721" s="1863"/>
      <c r="B721" s="1985"/>
      <c r="C721" s="1863"/>
      <c r="D721" s="1863"/>
    </row>
    <row r="722" spans="1:4" x14ac:dyDescent="0.15">
      <c r="A722" s="1863"/>
      <c r="B722" s="1985"/>
      <c r="C722" s="1863"/>
      <c r="D722" s="1863"/>
    </row>
    <row r="723" spans="1:4" x14ac:dyDescent="0.15">
      <c r="A723" s="1863"/>
      <c r="B723" s="1985"/>
      <c r="C723" s="1863"/>
      <c r="D723" s="1863"/>
    </row>
    <row r="724" spans="1:4" x14ac:dyDescent="0.15">
      <c r="A724" s="1863"/>
      <c r="B724" s="1985"/>
      <c r="C724" s="1863"/>
      <c r="D724" s="1863"/>
    </row>
    <row r="725" spans="1:4" x14ac:dyDescent="0.15">
      <c r="A725" s="1863"/>
      <c r="B725" s="1985"/>
      <c r="C725" s="1863"/>
      <c r="D725" s="1863"/>
    </row>
    <row r="726" spans="1:4" x14ac:dyDescent="0.15">
      <c r="A726" s="1863"/>
      <c r="B726" s="1985"/>
      <c r="C726" s="1863"/>
      <c r="D726" s="1863"/>
    </row>
    <row r="727" spans="1:4" x14ac:dyDescent="0.15">
      <c r="A727" s="1863"/>
      <c r="B727" s="1985"/>
      <c r="C727" s="1863"/>
      <c r="D727" s="1863"/>
    </row>
    <row r="728" spans="1:4" x14ac:dyDescent="0.15">
      <c r="A728" s="1863"/>
      <c r="B728" s="1985"/>
      <c r="C728" s="1863"/>
      <c r="D728" s="1863"/>
    </row>
    <row r="729" spans="1:4" x14ac:dyDescent="0.15">
      <c r="A729" s="1863"/>
      <c r="B729" s="1985"/>
      <c r="C729" s="1863"/>
      <c r="D729" s="1863"/>
    </row>
    <row r="730" spans="1:4" x14ac:dyDescent="0.15">
      <c r="A730" s="1863"/>
      <c r="B730" s="1985"/>
      <c r="C730" s="1863"/>
      <c r="D730" s="1863"/>
    </row>
    <row r="731" spans="1:4" x14ac:dyDescent="0.15">
      <c r="A731" s="1863"/>
      <c r="B731" s="1985"/>
      <c r="C731" s="1863"/>
      <c r="D731" s="1863"/>
    </row>
    <row r="732" spans="1:4" x14ac:dyDescent="0.15">
      <c r="A732" s="1863"/>
      <c r="B732" s="1985"/>
      <c r="C732" s="1863"/>
      <c r="D732" s="1863"/>
    </row>
    <row r="733" spans="1:4" x14ac:dyDescent="0.15">
      <c r="A733" s="1863"/>
      <c r="B733" s="1985"/>
      <c r="C733" s="1863"/>
      <c r="D733" s="1863"/>
    </row>
    <row r="734" spans="1:4" x14ac:dyDescent="0.15">
      <c r="A734" s="1863"/>
      <c r="B734" s="1985"/>
      <c r="C734" s="1863"/>
      <c r="D734" s="1863"/>
    </row>
    <row r="735" spans="1:4" x14ac:dyDescent="0.15">
      <c r="A735" s="1863"/>
      <c r="B735" s="1985"/>
      <c r="C735" s="1863"/>
      <c r="D735" s="1863"/>
    </row>
    <row r="736" spans="1:4" x14ac:dyDescent="0.15">
      <c r="A736" s="1863"/>
      <c r="B736" s="1985"/>
      <c r="C736" s="1863"/>
      <c r="D736" s="1863"/>
    </row>
    <row r="737" spans="1:4" x14ac:dyDescent="0.15">
      <c r="A737" s="1863"/>
      <c r="B737" s="1985"/>
      <c r="C737" s="1863"/>
      <c r="D737" s="1863"/>
    </row>
    <row r="738" spans="1:4" x14ac:dyDescent="0.15">
      <c r="A738" s="1863"/>
      <c r="B738" s="1985"/>
      <c r="C738" s="1863"/>
      <c r="D738" s="1863"/>
    </row>
    <row r="739" spans="1:4" x14ac:dyDescent="0.15">
      <c r="A739" s="1863"/>
      <c r="B739" s="1985"/>
      <c r="C739" s="1863"/>
      <c r="D739" s="1863"/>
    </row>
    <row r="740" spans="1:4" x14ac:dyDescent="0.15">
      <c r="A740" s="1863"/>
      <c r="B740" s="1985"/>
      <c r="C740" s="1863"/>
      <c r="D740" s="1863"/>
    </row>
    <row r="741" spans="1:4" x14ac:dyDescent="0.15">
      <c r="A741" s="1863"/>
      <c r="B741" s="1985"/>
      <c r="C741" s="1863"/>
      <c r="D741" s="1863"/>
    </row>
    <row r="742" spans="1:4" x14ac:dyDescent="0.15">
      <c r="A742" s="1863"/>
      <c r="B742" s="1985"/>
      <c r="C742" s="1863"/>
      <c r="D742" s="1863"/>
    </row>
    <row r="743" spans="1:4" x14ac:dyDescent="0.15">
      <c r="A743" s="1863"/>
      <c r="B743" s="1985"/>
      <c r="C743" s="1863"/>
      <c r="D743" s="1863"/>
    </row>
    <row r="744" spans="1:4" x14ac:dyDescent="0.15">
      <c r="A744" s="1863"/>
      <c r="B744" s="1985"/>
      <c r="C744" s="1863"/>
      <c r="D744" s="1863"/>
    </row>
    <row r="745" spans="1:4" x14ac:dyDescent="0.15">
      <c r="A745" s="1863"/>
      <c r="B745" s="1985"/>
      <c r="C745" s="1863"/>
      <c r="D745" s="1863"/>
    </row>
    <row r="746" spans="1:4" x14ac:dyDescent="0.15">
      <c r="A746" s="1863"/>
      <c r="B746" s="1985"/>
      <c r="C746" s="1863"/>
      <c r="D746" s="1863"/>
    </row>
    <row r="747" spans="1:4" x14ac:dyDescent="0.15">
      <c r="A747" s="1863"/>
      <c r="B747" s="1985"/>
      <c r="C747" s="1863"/>
      <c r="D747" s="1863"/>
    </row>
    <row r="748" spans="1:4" x14ac:dyDescent="0.15">
      <c r="A748" s="1863"/>
      <c r="B748" s="1985"/>
      <c r="C748" s="1863"/>
      <c r="D748" s="1863"/>
    </row>
    <row r="749" spans="1:4" x14ac:dyDescent="0.15">
      <c r="A749" s="1863"/>
      <c r="B749" s="1985"/>
      <c r="C749" s="1863"/>
      <c r="D749" s="1863"/>
    </row>
    <row r="750" spans="1:4" x14ac:dyDescent="0.15">
      <c r="A750" s="1863"/>
      <c r="B750" s="1985"/>
      <c r="C750" s="1863"/>
      <c r="D750" s="1863"/>
    </row>
    <row r="751" spans="1:4" x14ac:dyDescent="0.15">
      <c r="A751" s="1863"/>
      <c r="B751" s="1985"/>
      <c r="C751" s="1863"/>
      <c r="D751" s="1863"/>
    </row>
    <row r="752" spans="1:4" x14ac:dyDescent="0.15">
      <c r="A752" s="1863"/>
      <c r="B752" s="1985"/>
      <c r="C752" s="1863"/>
      <c r="D752" s="1863"/>
    </row>
    <row r="753" spans="1:4" x14ac:dyDescent="0.15">
      <c r="A753" s="1863"/>
      <c r="B753" s="1985"/>
      <c r="C753" s="1863"/>
      <c r="D753" s="1863"/>
    </row>
    <row r="754" spans="1:4" x14ac:dyDescent="0.15">
      <c r="A754" s="1863"/>
      <c r="B754" s="1985"/>
      <c r="C754" s="1863"/>
      <c r="D754" s="1863"/>
    </row>
    <row r="755" spans="1:4" x14ac:dyDescent="0.15">
      <c r="A755" s="1863"/>
      <c r="B755" s="1985"/>
      <c r="C755" s="1863"/>
      <c r="D755" s="1863"/>
    </row>
    <row r="756" spans="1:4" x14ac:dyDescent="0.15">
      <c r="A756" s="1863"/>
      <c r="B756" s="1985"/>
      <c r="C756" s="1863"/>
      <c r="D756" s="1863"/>
    </row>
    <row r="757" spans="1:4" x14ac:dyDescent="0.15">
      <c r="A757" s="1863"/>
      <c r="B757" s="1985"/>
      <c r="C757" s="1863"/>
      <c r="D757" s="1863"/>
    </row>
    <row r="758" spans="1:4" x14ac:dyDescent="0.15">
      <c r="A758" s="1863"/>
      <c r="B758" s="1985"/>
      <c r="C758" s="1863"/>
      <c r="D758" s="1863"/>
    </row>
    <row r="759" spans="1:4" x14ac:dyDescent="0.15">
      <c r="A759" s="1863"/>
      <c r="B759" s="1985"/>
      <c r="C759" s="1863"/>
      <c r="D759" s="1863"/>
    </row>
    <row r="760" spans="1:4" x14ac:dyDescent="0.15">
      <c r="A760" s="1863"/>
      <c r="B760" s="1985"/>
      <c r="C760" s="1863"/>
      <c r="D760" s="1863"/>
    </row>
    <row r="761" spans="1:4" x14ac:dyDescent="0.15">
      <c r="A761" s="1863"/>
      <c r="B761" s="1985"/>
      <c r="C761" s="1863"/>
      <c r="D761" s="1863"/>
    </row>
    <row r="762" spans="1:4" x14ac:dyDescent="0.15">
      <c r="A762" s="1863"/>
      <c r="B762" s="1985"/>
      <c r="C762" s="1863"/>
      <c r="D762" s="1863"/>
    </row>
    <row r="763" spans="1:4" x14ac:dyDescent="0.15">
      <c r="A763" s="1863"/>
      <c r="B763" s="1985"/>
      <c r="C763" s="1863"/>
      <c r="D763" s="1863"/>
    </row>
    <row r="764" spans="1:4" x14ac:dyDescent="0.15">
      <c r="A764" s="1863"/>
      <c r="B764" s="1985"/>
      <c r="C764" s="1863"/>
      <c r="D764" s="1863"/>
    </row>
    <row r="765" spans="1:4" x14ac:dyDescent="0.15">
      <c r="A765" s="1863"/>
      <c r="B765" s="1985"/>
      <c r="C765" s="1863"/>
      <c r="D765" s="1863"/>
    </row>
    <row r="766" spans="1:4" x14ac:dyDescent="0.15">
      <c r="A766" s="1863"/>
      <c r="B766" s="1985"/>
      <c r="C766" s="1863"/>
      <c r="D766" s="1863"/>
    </row>
    <row r="767" spans="1:4" x14ac:dyDescent="0.15">
      <c r="A767" s="1863"/>
      <c r="B767" s="1985"/>
      <c r="C767" s="1863"/>
      <c r="D767" s="1863"/>
    </row>
    <row r="768" spans="1:4" x14ac:dyDescent="0.15">
      <c r="A768" s="1863"/>
      <c r="B768" s="1985"/>
      <c r="C768" s="1863"/>
      <c r="D768" s="1863"/>
    </row>
    <row r="769" spans="1:4" x14ac:dyDescent="0.15">
      <c r="A769" s="1863"/>
      <c r="B769" s="1985"/>
      <c r="C769" s="1863"/>
      <c r="D769" s="1863"/>
    </row>
    <row r="770" spans="1:4" x14ac:dyDescent="0.15">
      <c r="A770" s="1863"/>
      <c r="B770" s="1985"/>
      <c r="C770" s="1863"/>
      <c r="D770" s="1863"/>
    </row>
    <row r="771" spans="1:4" x14ac:dyDescent="0.15">
      <c r="A771" s="1863"/>
      <c r="B771" s="1985"/>
      <c r="C771" s="1863"/>
      <c r="D771" s="1863"/>
    </row>
    <row r="772" spans="1:4" x14ac:dyDescent="0.15">
      <c r="A772" s="1863"/>
      <c r="B772" s="1985"/>
      <c r="C772" s="1863"/>
      <c r="D772" s="1863"/>
    </row>
    <row r="773" spans="1:4" x14ac:dyDescent="0.15">
      <c r="A773" s="1863"/>
      <c r="B773" s="1985"/>
      <c r="C773" s="1863"/>
      <c r="D773" s="1863"/>
    </row>
    <row r="774" spans="1:4" x14ac:dyDescent="0.15">
      <c r="A774" s="1863"/>
      <c r="B774" s="1985"/>
      <c r="C774" s="1863"/>
      <c r="D774" s="1863"/>
    </row>
    <row r="775" spans="1:4" x14ac:dyDescent="0.15">
      <c r="A775" s="1863"/>
      <c r="B775" s="1985"/>
      <c r="C775" s="1863"/>
      <c r="D775" s="1863"/>
    </row>
    <row r="776" spans="1:4" x14ac:dyDescent="0.15">
      <c r="A776" s="1863"/>
      <c r="B776" s="1985"/>
      <c r="C776" s="1863"/>
      <c r="D776" s="1863"/>
    </row>
    <row r="777" spans="1:4" x14ac:dyDescent="0.15">
      <c r="A777" s="1863"/>
      <c r="B777" s="1985"/>
      <c r="C777" s="1863"/>
      <c r="D777" s="1863"/>
    </row>
    <row r="778" spans="1:4" x14ac:dyDescent="0.15">
      <c r="A778" s="1863"/>
      <c r="B778" s="1985"/>
      <c r="C778" s="1863"/>
      <c r="D778" s="1863"/>
    </row>
    <row r="779" spans="1:4" x14ac:dyDescent="0.15">
      <c r="A779" s="1863"/>
      <c r="B779" s="1985"/>
      <c r="C779" s="1863"/>
      <c r="D779" s="1863"/>
    </row>
    <row r="780" spans="1:4" x14ac:dyDescent="0.15">
      <c r="A780" s="1863"/>
      <c r="B780" s="1985"/>
      <c r="C780" s="1863"/>
      <c r="D780" s="1863"/>
    </row>
    <row r="781" spans="1:4" x14ac:dyDescent="0.15">
      <c r="A781" s="1863"/>
      <c r="B781" s="1985"/>
      <c r="C781" s="1863"/>
      <c r="D781" s="1863"/>
    </row>
    <row r="782" spans="1:4" x14ac:dyDescent="0.15">
      <c r="A782" s="1863"/>
      <c r="B782" s="1985"/>
      <c r="C782" s="1863"/>
      <c r="D782" s="1863"/>
    </row>
    <row r="783" spans="1:4" x14ac:dyDescent="0.15">
      <c r="A783" s="1863"/>
      <c r="B783" s="1985"/>
      <c r="C783" s="1863"/>
      <c r="D783" s="1863"/>
    </row>
    <row r="784" spans="1:4" x14ac:dyDescent="0.15">
      <c r="A784" s="1863"/>
      <c r="B784" s="1985"/>
      <c r="C784" s="1863"/>
      <c r="D784" s="1863"/>
    </row>
    <row r="785" spans="1:4" x14ac:dyDescent="0.15">
      <c r="A785" s="1863"/>
      <c r="B785" s="1985"/>
      <c r="C785" s="1863"/>
      <c r="D785" s="1863"/>
    </row>
    <row r="786" spans="1:4" x14ac:dyDescent="0.15">
      <c r="A786" s="1863"/>
      <c r="B786" s="1985"/>
      <c r="C786" s="1863"/>
      <c r="D786" s="1863"/>
    </row>
    <row r="787" spans="1:4" x14ac:dyDescent="0.15">
      <c r="A787" s="1863"/>
      <c r="B787" s="1985"/>
      <c r="C787" s="1863"/>
      <c r="D787" s="1863"/>
    </row>
    <row r="788" spans="1:4" x14ac:dyDescent="0.15">
      <c r="A788" s="1863"/>
      <c r="B788" s="1985"/>
      <c r="C788" s="1863"/>
      <c r="D788" s="1863"/>
    </row>
    <row r="789" spans="1:4" x14ac:dyDescent="0.15">
      <c r="A789" s="1863"/>
      <c r="B789" s="1985"/>
      <c r="C789" s="1863"/>
      <c r="D789" s="1863"/>
    </row>
    <row r="790" spans="1:4" x14ac:dyDescent="0.15">
      <c r="A790" s="1863"/>
      <c r="B790" s="1985"/>
      <c r="C790" s="1863"/>
      <c r="D790" s="1863"/>
    </row>
    <row r="791" spans="1:4" x14ac:dyDescent="0.15">
      <c r="A791" s="1863"/>
      <c r="B791" s="1985"/>
      <c r="C791" s="1863"/>
      <c r="D791" s="1863"/>
    </row>
    <row r="792" spans="1:4" x14ac:dyDescent="0.15">
      <c r="A792" s="1863"/>
      <c r="B792" s="1985"/>
      <c r="C792" s="1863"/>
      <c r="D792" s="1863"/>
    </row>
    <row r="793" spans="1:4" x14ac:dyDescent="0.15">
      <c r="A793" s="1863"/>
      <c r="B793" s="1985"/>
      <c r="C793" s="1863"/>
      <c r="D793" s="1863"/>
    </row>
    <row r="794" spans="1:4" x14ac:dyDescent="0.15">
      <c r="A794" s="1863"/>
      <c r="B794" s="1985"/>
      <c r="C794" s="1863"/>
      <c r="D794" s="1863"/>
    </row>
    <row r="795" spans="1:4" x14ac:dyDescent="0.15">
      <c r="A795" s="1863"/>
      <c r="B795" s="1985"/>
      <c r="C795" s="1863"/>
      <c r="D795" s="1863"/>
    </row>
    <row r="796" spans="1:4" x14ac:dyDescent="0.15">
      <c r="A796" s="1863"/>
      <c r="B796" s="1985"/>
      <c r="C796" s="1863"/>
      <c r="D796" s="1863"/>
    </row>
    <row r="797" spans="1:4" x14ac:dyDescent="0.15">
      <c r="A797" s="1863"/>
      <c r="B797" s="1985"/>
      <c r="C797" s="1863"/>
      <c r="D797" s="1863"/>
    </row>
    <row r="798" spans="1:4" x14ac:dyDescent="0.15">
      <c r="A798" s="1863"/>
      <c r="B798" s="1985"/>
      <c r="C798" s="1863"/>
      <c r="D798" s="1863"/>
    </row>
    <row r="799" spans="1:4" x14ac:dyDescent="0.15">
      <c r="A799" s="1863"/>
      <c r="B799" s="1985"/>
      <c r="C799" s="1863"/>
      <c r="D799" s="1863"/>
    </row>
    <row r="800" spans="1:4" x14ac:dyDescent="0.15">
      <c r="A800" s="1863"/>
      <c r="B800" s="1985"/>
      <c r="C800" s="1863"/>
      <c r="D800" s="1863"/>
    </row>
    <row r="801" spans="1:4" x14ac:dyDescent="0.15">
      <c r="A801" s="1863"/>
      <c r="B801" s="1985"/>
      <c r="C801" s="1863"/>
      <c r="D801" s="1863"/>
    </row>
    <row r="802" spans="1:4" x14ac:dyDescent="0.15">
      <c r="A802" s="1863"/>
      <c r="B802" s="1985"/>
      <c r="C802" s="1863"/>
      <c r="D802" s="1863"/>
    </row>
    <row r="803" spans="1:4" x14ac:dyDescent="0.15">
      <c r="A803" s="1863"/>
      <c r="B803" s="1985"/>
      <c r="C803" s="1863"/>
      <c r="D803" s="1863"/>
    </row>
    <row r="804" spans="1:4" x14ac:dyDescent="0.15">
      <c r="A804" s="1863"/>
      <c r="B804" s="1985"/>
      <c r="C804" s="1863"/>
      <c r="D804" s="1863"/>
    </row>
    <row r="805" spans="1:4" x14ac:dyDescent="0.15">
      <c r="A805" s="1863"/>
      <c r="B805" s="1985"/>
      <c r="C805" s="1863"/>
      <c r="D805" s="1863"/>
    </row>
    <row r="806" spans="1:4" x14ac:dyDescent="0.15">
      <c r="A806" s="1863"/>
      <c r="B806" s="1985"/>
      <c r="C806" s="1863"/>
      <c r="D806" s="1863"/>
    </row>
    <row r="807" spans="1:4" x14ac:dyDescent="0.15">
      <c r="A807" s="1863"/>
      <c r="B807" s="1985"/>
      <c r="C807" s="1863"/>
      <c r="D807" s="1863"/>
    </row>
    <row r="808" spans="1:4" x14ac:dyDescent="0.15">
      <c r="A808" s="1863"/>
      <c r="B808" s="1985"/>
      <c r="C808" s="1863"/>
      <c r="D808" s="1863"/>
    </row>
    <row r="809" spans="1:4" x14ac:dyDescent="0.15">
      <c r="A809" s="1863"/>
      <c r="B809" s="1985"/>
      <c r="C809" s="1863"/>
      <c r="D809" s="1863"/>
    </row>
    <row r="810" spans="1:4" x14ac:dyDescent="0.15">
      <c r="A810" s="1863"/>
      <c r="B810" s="1985"/>
      <c r="C810" s="1863"/>
      <c r="D810" s="1863"/>
    </row>
    <row r="811" spans="1:4" x14ac:dyDescent="0.15">
      <c r="A811" s="1863"/>
      <c r="B811" s="1985"/>
      <c r="C811" s="1863"/>
      <c r="D811" s="1863"/>
    </row>
    <row r="812" spans="1:4" x14ac:dyDescent="0.15">
      <c r="A812" s="1863"/>
      <c r="B812" s="1985"/>
      <c r="C812" s="1863"/>
      <c r="D812" s="1863"/>
    </row>
    <row r="813" spans="1:4" x14ac:dyDescent="0.15">
      <c r="A813" s="1863"/>
      <c r="B813" s="1985"/>
      <c r="C813" s="1863"/>
      <c r="D813" s="1863"/>
    </row>
    <row r="814" spans="1:4" x14ac:dyDescent="0.15">
      <c r="A814" s="1863"/>
      <c r="B814" s="1985"/>
      <c r="C814" s="1863"/>
      <c r="D814" s="1863"/>
    </row>
    <row r="815" spans="1:4" x14ac:dyDescent="0.15">
      <c r="A815" s="1863"/>
      <c r="B815" s="1985"/>
      <c r="C815" s="1863"/>
      <c r="D815" s="1863"/>
    </row>
    <row r="816" spans="1:4" x14ac:dyDescent="0.15">
      <c r="A816" s="1863"/>
      <c r="B816" s="1985"/>
      <c r="C816" s="1863"/>
      <c r="D816" s="1863"/>
    </row>
    <row r="817" spans="1:4" x14ac:dyDescent="0.15">
      <c r="A817" s="1863"/>
      <c r="B817" s="1985"/>
      <c r="C817" s="1863"/>
      <c r="D817" s="1863"/>
    </row>
    <row r="818" spans="1:4" x14ac:dyDescent="0.15">
      <c r="A818" s="1863"/>
      <c r="B818" s="1985"/>
      <c r="C818" s="1863"/>
      <c r="D818" s="1863"/>
    </row>
    <row r="819" spans="1:4" x14ac:dyDescent="0.15">
      <c r="A819" s="1863"/>
      <c r="B819" s="1985"/>
      <c r="C819" s="1863"/>
      <c r="D819" s="1863"/>
    </row>
    <row r="820" spans="1:4" x14ac:dyDescent="0.15">
      <c r="A820" s="1863"/>
      <c r="B820" s="1985"/>
      <c r="C820" s="1863"/>
      <c r="D820" s="1863"/>
    </row>
    <row r="821" spans="1:4" x14ac:dyDescent="0.15">
      <c r="A821" s="1863"/>
      <c r="B821" s="1985"/>
      <c r="C821" s="1863"/>
      <c r="D821" s="1863"/>
    </row>
    <row r="822" spans="1:4" x14ac:dyDescent="0.15">
      <c r="A822" s="1863"/>
      <c r="B822" s="1985"/>
      <c r="C822" s="1863"/>
      <c r="D822" s="1863"/>
    </row>
    <row r="823" spans="1:4" x14ac:dyDescent="0.15">
      <c r="A823" s="1863"/>
      <c r="B823" s="1985"/>
      <c r="C823" s="1863"/>
      <c r="D823" s="1863"/>
    </row>
    <row r="824" spans="1:4" x14ac:dyDescent="0.15">
      <c r="A824" s="1863"/>
      <c r="B824" s="1985"/>
      <c r="C824" s="1863"/>
      <c r="D824" s="1863"/>
    </row>
    <row r="825" spans="1:4" x14ac:dyDescent="0.15">
      <c r="A825" s="1863"/>
      <c r="B825" s="1985"/>
      <c r="C825" s="1863"/>
      <c r="D825" s="1863"/>
    </row>
    <row r="826" spans="1:4" x14ac:dyDescent="0.15">
      <c r="A826" s="1863"/>
      <c r="B826" s="1985"/>
      <c r="C826" s="1863"/>
      <c r="D826" s="1863"/>
    </row>
    <row r="827" spans="1:4" x14ac:dyDescent="0.15">
      <c r="A827" s="1863"/>
      <c r="B827" s="1985"/>
      <c r="C827" s="1863"/>
      <c r="D827" s="1863"/>
    </row>
    <row r="828" spans="1:4" x14ac:dyDescent="0.15">
      <c r="A828" s="1863"/>
      <c r="B828" s="1985"/>
      <c r="C828" s="1863"/>
      <c r="D828" s="1863"/>
    </row>
    <row r="829" spans="1:4" x14ac:dyDescent="0.15">
      <c r="A829" s="1863"/>
      <c r="B829" s="1985"/>
      <c r="C829" s="1863"/>
      <c r="D829" s="1863"/>
    </row>
    <row r="830" spans="1:4" x14ac:dyDescent="0.15">
      <c r="A830" s="1863"/>
      <c r="B830" s="1985"/>
      <c r="C830" s="1863"/>
      <c r="D830" s="1863"/>
    </row>
    <row r="831" spans="1:4" x14ac:dyDescent="0.15">
      <c r="A831" s="1863"/>
      <c r="B831" s="1985"/>
      <c r="C831" s="1863"/>
      <c r="D831" s="1863"/>
    </row>
    <row r="832" spans="1:4" x14ac:dyDescent="0.15">
      <c r="A832" s="1863"/>
      <c r="B832" s="1985"/>
      <c r="C832" s="1863"/>
      <c r="D832" s="1863"/>
    </row>
    <row r="833" spans="1:4" x14ac:dyDescent="0.15">
      <c r="A833" s="1863"/>
      <c r="B833" s="1985"/>
      <c r="C833" s="1863"/>
      <c r="D833" s="1863"/>
    </row>
    <row r="834" spans="1:4" x14ac:dyDescent="0.15">
      <c r="A834" s="1863"/>
      <c r="B834" s="1985"/>
      <c r="C834" s="1863"/>
      <c r="D834" s="1863"/>
    </row>
    <row r="835" spans="1:4" x14ac:dyDescent="0.15">
      <c r="A835" s="1863"/>
      <c r="B835" s="1985"/>
      <c r="C835" s="1863"/>
      <c r="D835" s="1863"/>
    </row>
    <row r="836" spans="1:4" x14ac:dyDescent="0.15">
      <c r="A836" s="1863"/>
      <c r="B836" s="1985"/>
      <c r="C836" s="1863"/>
      <c r="D836" s="1863"/>
    </row>
    <row r="837" spans="1:4" x14ac:dyDescent="0.15">
      <c r="A837" s="1863"/>
      <c r="B837" s="1985"/>
      <c r="C837" s="1863"/>
      <c r="D837" s="1863"/>
    </row>
    <row r="838" spans="1:4" x14ac:dyDescent="0.15">
      <c r="A838" s="1863"/>
      <c r="B838" s="1985"/>
      <c r="C838" s="1863"/>
      <c r="D838" s="1863"/>
    </row>
    <row r="839" spans="1:4" x14ac:dyDescent="0.15">
      <c r="A839" s="1863"/>
      <c r="B839" s="1985"/>
      <c r="C839" s="1863"/>
      <c r="D839" s="1863"/>
    </row>
    <row r="840" spans="1:4" x14ac:dyDescent="0.15">
      <c r="A840" s="1863"/>
      <c r="B840" s="1985"/>
      <c r="C840" s="1863"/>
      <c r="D840" s="1863"/>
    </row>
    <row r="841" spans="1:4" x14ac:dyDescent="0.15">
      <c r="A841" s="1863"/>
      <c r="B841" s="1985"/>
      <c r="C841" s="1863"/>
      <c r="D841" s="1863"/>
    </row>
    <row r="842" spans="1:4" x14ac:dyDescent="0.15">
      <c r="A842" s="1863"/>
      <c r="B842" s="1985"/>
      <c r="C842" s="1863"/>
      <c r="D842" s="1863"/>
    </row>
    <row r="843" spans="1:4" x14ac:dyDescent="0.15">
      <c r="A843" s="1863"/>
      <c r="B843" s="1985"/>
      <c r="C843" s="1863"/>
      <c r="D843" s="1863"/>
    </row>
    <row r="844" spans="1:4" x14ac:dyDescent="0.15">
      <c r="A844" s="1863"/>
      <c r="B844" s="1985"/>
      <c r="C844" s="1863"/>
      <c r="D844" s="1863"/>
    </row>
    <row r="845" spans="1:4" x14ac:dyDescent="0.15">
      <c r="A845" s="1863"/>
      <c r="B845" s="1985"/>
      <c r="C845" s="1863"/>
      <c r="D845" s="1863"/>
    </row>
    <row r="846" spans="1:4" x14ac:dyDescent="0.15">
      <c r="A846" s="1863"/>
      <c r="B846" s="1985"/>
      <c r="C846" s="1863"/>
      <c r="D846" s="1863"/>
    </row>
    <row r="847" spans="1:4" x14ac:dyDescent="0.15">
      <c r="A847" s="1863"/>
      <c r="B847" s="1985"/>
      <c r="C847" s="1863"/>
      <c r="D847" s="1863"/>
    </row>
    <row r="848" spans="1:4" x14ac:dyDescent="0.15">
      <c r="A848" s="1863"/>
      <c r="B848" s="1985"/>
      <c r="C848" s="1863"/>
      <c r="D848" s="1863"/>
    </row>
    <row r="849" spans="1:4" x14ac:dyDescent="0.15">
      <c r="A849" s="1863"/>
      <c r="B849" s="1985"/>
      <c r="C849" s="1863"/>
      <c r="D849" s="1863"/>
    </row>
    <row r="850" spans="1:4" x14ac:dyDescent="0.15">
      <c r="A850" s="1863"/>
      <c r="B850" s="1985"/>
      <c r="C850" s="1863"/>
      <c r="D850" s="1863"/>
    </row>
    <row r="851" spans="1:4" x14ac:dyDescent="0.15">
      <c r="A851" s="1863"/>
      <c r="B851" s="1985"/>
      <c r="C851" s="1863"/>
      <c r="D851" s="1863"/>
    </row>
    <row r="852" spans="1:4" x14ac:dyDescent="0.15">
      <c r="A852" s="1863"/>
      <c r="B852" s="1985"/>
      <c r="C852" s="1863"/>
      <c r="D852" s="1863"/>
    </row>
    <row r="853" spans="1:4" x14ac:dyDescent="0.15">
      <c r="A853" s="1863"/>
      <c r="B853" s="1985"/>
      <c r="C853" s="1863"/>
      <c r="D853" s="1863"/>
    </row>
    <row r="854" spans="1:4" x14ac:dyDescent="0.15">
      <c r="A854" s="1863"/>
      <c r="B854" s="1985"/>
      <c r="C854" s="1863"/>
      <c r="D854" s="1863"/>
    </row>
    <row r="855" spans="1:4" x14ac:dyDescent="0.15">
      <c r="A855" s="1863"/>
      <c r="B855" s="1985"/>
      <c r="C855" s="1863"/>
      <c r="D855" s="1863"/>
    </row>
    <row r="856" spans="1:4" x14ac:dyDescent="0.15">
      <c r="A856" s="1863"/>
      <c r="B856" s="1985"/>
      <c r="C856" s="1863"/>
      <c r="D856" s="1863"/>
    </row>
    <row r="857" spans="1:4" x14ac:dyDescent="0.15">
      <c r="A857" s="1863"/>
      <c r="B857" s="1985"/>
      <c r="C857" s="1863"/>
      <c r="D857" s="1863"/>
    </row>
    <row r="858" spans="1:4" x14ac:dyDescent="0.15">
      <c r="A858" s="1863"/>
      <c r="B858" s="1985"/>
      <c r="C858" s="1863"/>
      <c r="D858" s="1863"/>
    </row>
    <row r="859" spans="1:4" x14ac:dyDescent="0.15">
      <c r="A859" s="1863"/>
      <c r="B859" s="1985"/>
      <c r="C859" s="1863"/>
      <c r="D859" s="1863"/>
    </row>
    <row r="860" spans="1:4" x14ac:dyDescent="0.15">
      <c r="A860" s="1863"/>
      <c r="B860" s="1985"/>
      <c r="C860" s="1863"/>
      <c r="D860" s="1863"/>
    </row>
    <row r="861" spans="1:4" x14ac:dyDescent="0.15">
      <c r="A861" s="1863"/>
      <c r="B861" s="1985"/>
      <c r="C861" s="1863"/>
      <c r="D861" s="1863"/>
    </row>
    <row r="862" spans="1:4" x14ac:dyDescent="0.15">
      <c r="A862" s="1863"/>
      <c r="B862" s="1985"/>
      <c r="C862" s="1863"/>
      <c r="D862" s="1863"/>
    </row>
    <row r="863" spans="1:4" x14ac:dyDescent="0.15">
      <c r="A863" s="1863"/>
      <c r="B863" s="1985"/>
      <c r="C863" s="1863"/>
      <c r="D863" s="1863"/>
    </row>
    <row r="864" spans="1:4" x14ac:dyDescent="0.15">
      <c r="A864" s="1863"/>
      <c r="B864" s="1985"/>
      <c r="C864" s="1863"/>
      <c r="D864" s="1863"/>
    </row>
    <row r="865" spans="1:4" x14ac:dyDescent="0.15">
      <c r="A865" s="1863"/>
      <c r="B865" s="1985"/>
      <c r="C865" s="1863"/>
      <c r="D865" s="1863"/>
    </row>
    <row r="866" spans="1:4" x14ac:dyDescent="0.15">
      <c r="A866" s="1863"/>
      <c r="B866" s="1985"/>
      <c r="C866" s="1863"/>
      <c r="D866" s="1863"/>
    </row>
    <row r="867" spans="1:4" x14ac:dyDescent="0.15">
      <c r="A867" s="1863"/>
      <c r="B867" s="1985"/>
      <c r="C867" s="1863"/>
      <c r="D867" s="1863"/>
    </row>
    <row r="868" spans="1:4" x14ac:dyDescent="0.15">
      <c r="A868" s="1863"/>
      <c r="B868" s="1985"/>
      <c r="C868" s="1863"/>
      <c r="D868" s="1863"/>
    </row>
    <row r="869" spans="1:4" x14ac:dyDescent="0.15">
      <c r="A869" s="1863"/>
      <c r="B869" s="1985"/>
      <c r="C869" s="1863"/>
      <c r="D869" s="1863"/>
    </row>
    <row r="870" spans="1:4" x14ac:dyDescent="0.15">
      <c r="A870" s="1863"/>
      <c r="B870" s="1985"/>
      <c r="C870" s="1863"/>
      <c r="D870" s="1863"/>
    </row>
    <row r="871" spans="1:4" x14ac:dyDescent="0.15">
      <c r="A871" s="1863"/>
      <c r="B871" s="1985"/>
      <c r="C871" s="1863"/>
      <c r="D871" s="1863"/>
    </row>
    <row r="872" spans="1:4" x14ac:dyDescent="0.15">
      <c r="A872" s="1863"/>
      <c r="B872" s="1985"/>
      <c r="C872" s="1863"/>
      <c r="D872" s="1863"/>
    </row>
    <row r="873" spans="1:4" x14ac:dyDescent="0.15">
      <c r="A873" s="1863"/>
      <c r="B873" s="1985"/>
      <c r="C873" s="1863"/>
      <c r="D873" s="1863"/>
    </row>
    <row r="874" spans="1:4" x14ac:dyDescent="0.15">
      <c r="A874" s="1863"/>
      <c r="B874" s="1985"/>
      <c r="C874" s="1863"/>
      <c r="D874" s="1863"/>
    </row>
    <row r="875" spans="1:4" x14ac:dyDescent="0.15">
      <c r="A875" s="1863"/>
      <c r="B875" s="1985"/>
      <c r="C875" s="1863"/>
      <c r="D875" s="1863"/>
    </row>
    <row r="876" spans="1:4" x14ac:dyDescent="0.15">
      <c r="A876" s="1863"/>
      <c r="B876" s="1985"/>
      <c r="C876" s="1863"/>
      <c r="D876" s="1863"/>
    </row>
    <row r="877" spans="1:4" x14ac:dyDescent="0.15">
      <c r="A877" s="1863"/>
      <c r="B877" s="1985"/>
      <c r="C877" s="1863"/>
      <c r="D877" s="1863"/>
    </row>
    <row r="878" spans="1:4" x14ac:dyDescent="0.15">
      <c r="A878" s="1863"/>
      <c r="B878" s="1985"/>
      <c r="C878" s="1863"/>
      <c r="D878" s="1863"/>
    </row>
    <row r="879" spans="1:4" x14ac:dyDescent="0.15">
      <c r="A879" s="1863"/>
      <c r="B879" s="1985"/>
      <c r="C879" s="1863"/>
      <c r="D879" s="1863"/>
    </row>
    <row r="880" spans="1:4" x14ac:dyDescent="0.15">
      <c r="A880" s="1863"/>
      <c r="B880" s="1985"/>
      <c r="C880" s="1863"/>
      <c r="D880" s="1863"/>
    </row>
    <row r="881" spans="1:4" x14ac:dyDescent="0.15">
      <c r="A881" s="1863"/>
      <c r="B881" s="1985"/>
      <c r="C881" s="1863"/>
      <c r="D881" s="1863"/>
    </row>
    <row r="882" spans="1:4" x14ac:dyDescent="0.15">
      <c r="A882" s="1863"/>
      <c r="B882" s="1985"/>
      <c r="C882" s="1863"/>
      <c r="D882" s="1863"/>
    </row>
    <row r="883" spans="1:4" x14ac:dyDescent="0.15">
      <c r="A883" s="1863"/>
      <c r="B883" s="1985"/>
      <c r="C883" s="1863"/>
      <c r="D883" s="1863"/>
    </row>
    <row r="884" spans="1:4" x14ac:dyDescent="0.15">
      <c r="A884" s="1863"/>
      <c r="B884" s="1985"/>
      <c r="C884" s="1863"/>
      <c r="D884" s="1863"/>
    </row>
    <row r="885" spans="1:4" x14ac:dyDescent="0.15">
      <c r="A885" s="1863"/>
      <c r="B885" s="1985"/>
      <c r="C885" s="1863"/>
      <c r="D885" s="1863"/>
    </row>
    <row r="886" spans="1:4" x14ac:dyDescent="0.15">
      <c r="A886" s="1863"/>
      <c r="B886" s="1985"/>
      <c r="C886" s="1863"/>
      <c r="D886" s="1863"/>
    </row>
    <row r="887" spans="1:4" x14ac:dyDescent="0.15">
      <c r="A887" s="1863"/>
      <c r="B887" s="1985"/>
      <c r="C887" s="1863"/>
      <c r="D887" s="1863"/>
    </row>
    <row r="888" spans="1:4" x14ac:dyDescent="0.15">
      <c r="A888" s="1863"/>
      <c r="B888" s="1985"/>
      <c r="C888" s="1863"/>
      <c r="D888" s="1863"/>
    </row>
    <row r="889" spans="1:4" x14ac:dyDescent="0.15">
      <c r="A889" s="1863"/>
      <c r="B889" s="1985"/>
      <c r="C889" s="1863"/>
      <c r="D889" s="1863"/>
    </row>
    <row r="890" spans="1:4" x14ac:dyDescent="0.15">
      <c r="A890" s="1863"/>
      <c r="B890" s="1985"/>
      <c r="C890" s="1863"/>
      <c r="D890" s="1863"/>
    </row>
    <row r="891" spans="1:4" x14ac:dyDescent="0.15">
      <c r="A891" s="1863"/>
      <c r="B891" s="1985"/>
      <c r="C891" s="1863"/>
      <c r="D891" s="1863"/>
    </row>
    <row r="892" spans="1:4" x14ac:dyDescent="0.15">
      <c r="A892" s="1863"/>
      <c r="B892" s="1985"/>
      <c r="C892" s="1863"/>
      <c r="D892" s="1863"/>
    </row>
    <row r="893" spans="1:4" x14ac:dyDescent="0.15">
      <c r="A893" s="1863"/>
      <c r="B893" s="1985"/>
      <c r="C893" s="1863"/>
      <c r="D893" s="1863"/>
    </row>
    <row r="894" spans="1:4" x14ac:dyDescent="0.15">
      <c r="A894" s="1863"/>
      <c r="B894" s="1985"/>
      <c r="C894" s="1863"/>
      <c r="D894" s="1863"/>
    </row>
    <row r="895" spans="1:4" x14ac:dyDescent="0.15">
      <c r="A895" s="1863"/>
      <c r="B895" s="1985"/>
      <c r="C895" s="1863"/>
      <c r="D895" s="1863"/>
    </row>
    <row r="896" spans="1:4" x14ac:dyDescent="0.15">
      <c r="A896" s="1863"/>
      <c r="B896" s="1985"/>
      <c r="C896" s="1863"/>
      <c r="D896" s="1863"/>
    </row>
    <row r="897" spans="1:4" x14ac:dyDescent="0.15">
      <c r="A897" s="1863"/>
      <c r="B897" s="1985"/>
      <c r="C897" s="1863"/>
      <c r="D897" s="1863"/>
    </row>
    <row r="898" spans="1:4" x14ac:dyDescent="0.15">
      <c r="A898" s="1863"/>
      <c r="B898" s="1985"/>
      <c r="C898" s="1863"/>
      <c r="D898" s="1863"/>
    </row>
    <row r="899" spans="1:4" x14ac:dyDescent="0.15">
      <c r="A899" s="1863"/>
      <c r="B899" s="1985"/>
      <c r="C899" s="1863"/>
      <c r="D899" s="1863"/>
    </row>
    <row r="900" spans="1:4" x14ac:dyDescent="0.15">
      <c r="A900" s="1863"/>
      <c r="B900" s="1985"/>
      <c r="C900" s="1863"/>
      <c r="D900" s="1863"/>
    </row>
    <row r="901" spans="1:4" x14ac:dyDescent="0.15">
      <c r="A901" s="1863"/>
      <c r="B901" s="1985"/>
      <c r="C901" s="1863"/>
      <c r="D901" s="1863"/>
    </row>
    <row r="902" spans="1:4" x14ac:dyDescent="0.15">
      <c r="A902" s="1863"/>
      <c r="B902" s="1985"/>
      <c r="C902" s="1863"/>
      <c r="D902" s="1863"/>
    </row>
    <row r="903" spans="1:4" x14ac:dyDescent="0.15">
      <c r="A903" s="1863"/>
      <c r="B903" s="1985"/>
      <c r="C903" s="1863"/>
      <c r="D903" s="1863"/>
    </row>
    <row r="904" spans="1:4" x14ac:dyDescent="0.15">
      <c r="A904" s="1863"/>
      <c r="B904" s="1985"/>
      <c r="C904" s="1863"/>
      <c r="D904" s="1863"/>
    </row>
    <row r="905" spans="1:4" x14ac:dyDescent="0.15">
      <c r="A905" s="1863"/>
      <c r="B905" s="1985"/>
      <c r="C905" s="1863"/>
      <c r="D905" s="1863"/>
    </row>
    <row r="906" spans="1:4" x14ac:dyDescent="0.15">
      <c r="A906" s="1863"/>
      <c r="B906" s="1985"/>
      <c r="C906" s="1863"/>
      <c r="D906" s="1863"/>
    </row>
    <row r="907" spans="1:4" x14ac:dyDescent="0.15">
      <c r="A907" s="1863"/>
      <c r="B907" s="1985"/>
      <c r="C907" s="1863"/>
      <c r="D907" s="1863"/>
    </row>
    <row r="908" spans="1:4" x14ac:dyDescent="0.15">
      <c r="A908" s="1863"/>
      <c r="B908" s="1985"/>
      <c r="C908" s="1863"/>
      <c r="D908" s="1863"/>
    </row>
    <row r="909" spans="1:4" x14ac:dyDescent="0.15">
      <c r="A909" s="1863"/>
      <c r="B909" s="1985"/>
      <c r="C909" s="1863"/>
      <c r="D909" s="1863"/>
    </row>
    <row r="910" spans="1:4" x14ac:dyDescent="0.15">
      <c r="A910" s="1863"/>
      <c r="B910" s="1985"/>
      <c r="C910" s="1863"/>
      <c r="D910" s="1863"/>
    </row>
    <row r="911" spans="1:4" x14ac:dyDescent="0.15">
      <c r="A911" s="1863"/>
      <c r="B911" s="1985"/>
      <c r="C911" s="1863"/>
      <c r="D911" s="1863"/>
    </row>
    <row r="912" spans="1:4" x14ac:dyDescent="0.15">
      <c r="A912" s="1863"/>
      <c r="B912" s="1985"/>
      <c r="C912" s="1863"/>
      <c r="D912" s="1863"/>
    </row>
    <row r="913" spans="1:4" x14ac:dyDescent="0.15">
      <c r="A913" s="1863"/>
      <c r="B913" s="1985"/>
      <c r="C913" s="1863"/>
      <c r="D913" s="1863"/>
    </row>
    <row r="914" spans="1:4" x14ac:dyDescent="0.15">
      <c r="A914" s="1863"/>
      <c r="B914" s="1985"/>
      <c r="C914" s="1863"/>
      <c r="D914" s="1863"/>
    </row>
    <row r="915" spans="1:4" x14ac:dyDescent="0.15">
      <c r="A915" s="1863"/>
      <c r="B915" s="1985"/>
      <c r="C915" s="1863"/>
      <c r="D915" s="1863"/>
    </row>
    <row r="916" spans="1:4" x14ac:dyDescent="0.15">
      <c r="A916" s="1863"/>
      <c r="B916" s="1985"/>
      <c r="C916" s="1863"/>
      <c r="D916" s="1863"/>
    </row>
    <row r="917" spans="1:4" x14ac:dyDescent="0.15">
      <c r="A917" s="1863"/>
      <c r="B917" s="1985"/>
      <c r="C917" s="1863"/>
      <c r="D917" s="1863"/>
    </row>
    <row r="918" spans="1:4" x14ac:dyDescent="0.15">
      <c r="A918" s="1863"/>
      <c r="B918" s="1985"/>
      <c r="C918" s="1863"/>
      <c r="D918" s="1863"/>
    </row>
    <row r="919" spans="1:4" x14ac:dyDescent="0.15">
      <c r="A919" s="1863"/>
      <c r="B919" s="1985"/>
      <c r="C919" s="1863"/>
      <c r="D919" s="1863"/>
    </row>
    <row r="920" spans="1:4" x14ac:dyDescent="0.15">
      <c r="A920" s="1863"/>
      <c r="B920" s="1985"/>
      <c r="C920" s="1863"/>
      <c r="D920" s="1863"/>
    </row>
    <row r="921" spans="1:4" x14ac:dyDescent="0.15">
      <c r="A921" s="1863"/>
      <c r="B921" s="1985"/>
      <c r="C921" s="1863"/>
      <c r="D921" s="1863"/>
    </row>
    <row r="922" spans="1:4" x14ac:dyDescent="0.15">
      <c r="A922" s="1863"/>
      <c r="B922" s="1985"/>
      <c r="C922" s="1863"/>
      <c r="D922" s="1863"/>
    </row>
    <row r="923" spans="1:4" x14ac:dyDescent="0.15">
      <c r="A923" s="1863"/>
      <c r="B923" s="1985"/>
      <c r="C923" s="1863"/>
      <c r="D923" s="1863"/>
    </row>
    <row r="924" spans="1:4" x14ac:dyDescent="0.15">
      <c r="A924" s="1863"/>
      <c r="B924" s="1985"/>
      <c r="C924" s="1863"/>
      <c r="D924" s="1863"/>
    </row>
    <row r="925" spans="1:4" x14ac:dyDescent="0.15">
      <c r="A925" s="1863"/>
      <c r="B925" s="1985"/>
      <c r="C925" s="1863"/>
      <c r="D925" s="1863"/>
    </row>
    <row r="926" spans="1:4" x14ac:dyDescent="0.15">
      <c r="A926" s="1863"/>
      <c r="B926" s="1985"/>
      <c r="C926" s="1863"/>
      <c r="D926" s="1863"/>
    </row>
    <row r="927" spans="1:4" x14ac:dyDescent="0.15">
      <c r="A927" s="1863"/>
      <c r="B927" s="1985"/>
      <c r="C927" s="1863"/>
      <c r="D927" s="1863"/>
    </row>
    <row r="928" spans="1:4" x14ac:dyDescent="0.15">
      <c r="A928" s="1863"/>
      <c r="B928" s="1985"/>
      <c r="C928" s="1863"/>
      <c r="D928" s="1863"/>
    </row>
    <row r="929" spans="1:4" x14ac:dyDescent="0.15">
      <c r="A929" s="1863"/>
      <c r="B929" s="1985"/>
      <c r="C929" s="1863"/>
      <c r="D929" s="1863"/>
    </row>
    <row r="930" spans="1:4" x14ac:dyDescent="0.15">
      <c r="A930" s="1863"/>
      <c r="B930" s="1985"/>
      <c r="C930" s="1863"/>
      <c r="D930" s="1863"/>
    </row>
    <row r="931" spans="1:4" x14ac:dyDescent="0.15">
      <c r="A931" s="1863"/>
      <c r="B931" s="1985"/>
      <c r="C931" s="1863"/>
      <c r="D931" s="1863"/>
    </row>
    <row r="932" spans="1:4" x14ac:dyDescent="0.15">
      <c r="A932" s="1863"/>
      <c r="B932" s="1985"/>
      <c r="C932" s="1863"/>
      <c r="D932" s="1863"/>
    </row>
    <row r="933" spans="1:4" x14ac:dyDescent="0.15">
      <c r="A933" s="1863"/>
      <c r="B933" s="1985"/>
      <c r="C933" s="1863"/>
      <c r="D933" s="1863"/>
    </row>
    <row r="934" spans="1:4" x14ac:dyDescent="0.15">
      <c r="A934" s="1863"/>
      <c r="B934" s="1985"/>
      <c r="C934" s="1863"/>
      <c r="D934" s="1863"/>
    </row>
    <row r="935" spans="1:4" x14ac:dyDescent="0.15">
      <c r="A935" s="1863"/>
      <c r="B935" s="1985"/>
      <c r="C935" s="1863"/>
      <c r="D935" s="1863"/>
    </row>
    <row r="936" spans="1:4" x14ac:dyDescent="0.15">
      <c r="A936" s="1863"/>
      <c r="B936" s="1985"/>
      <c r="C936" s="1863"/>
      <c r="D936" s="1863"/>
    </row>
    <row r="937" spans="1:4" x14ac:dyDescent="0.15">
      <c r="A937" s="1863"/>
      <c r="B937" s="1985"/>
      <c r="C937" s="1863"/>
      <c r="D937" s="1863"/>
    </row>
    <row r="938" spans="1:4" x14ac:dyDescent="0.15">
      <c r="A938" s="1863"/>
      <c r="B938" s="1985"/>
      <c r="C938" s="1863"/>
      <c r="D938" s="1863"/>
    </row>
    <row r="939" spans="1:4" x14ac:dyDescent="0.15">
      <c r="A939" s="1863"/>
      <c r="B939" s="1985"/>
      <c r="C939" s="1863"/>
      <c r="D939" s="1863"/>
    </row>
    <row r="940" spans="1:4" x14ac:dyDescent="0.15">
      <c r="A940" s="1863"/>
      <c r="B940" s="1985"/>
      <c r="C940" s="1863"/>
      <c r="D940" s="1863"/>
    </row>
    <row r="941" spans="1:4" x14ac:dyDescent="0.15">
      <c r="A941" s="1863"/>
      <c r="B941" s="1985"/>
      <c r="C941" s="1863"/>
      <c r="D941" s="1863"/>
    </row>
    <row r="942" spans="1:4" x14ac:dyDescent="0.15">
      <c r="A942" s="1863"/>
      <c r="B942" s="1985"/>
      <c r="C942" s="1863"/>
      <c r="D942" s="1863"/>
    </row>
    <row r="943" spans="1:4" x14ac:dyDescent="0.15">
      <c r="A943" s="1863"/>
      <c r="B943" s="1985"/>
      <c r="C943" s="1863"/>
      <c r="D943" s="1863"/>
    </row>
    <row r="944" spans="1:4" x14ac:dyDescent="0.15">
      <c r="A944" s="1863"/>
      <c r="B944" s="1985"/>
      <c r="C944" s="1863"/>
      <c r="D944" s="1863"/>
    </row>
    <row r="945" spans="1:4" x14ac:dyDescent="0.15">
      <c r="A945" s="1863"/>
      <c r="B945" s="1985"/>
      <c r="C945" s="1863"/>
      <c r="D945" s="1863"/>
    </row>
    <row r="946" spans="1:4" x14ac:dyDescent="0.15">
      <c r="A946" s="1863"/>
      <c r="B946" s="1985"/>
      <c r="C946" s="1863"/>
      <c r="D946" s="1863"/>
    </row>
    <row r="947" spans="1:4" x14ac:dyDescent="0.15">
      <c r="A947" s="1863"/>
      <c r="B947" s="1985"/>
      <c r="C947" s="1863"/>
      <c r="D947" s="1863"/>
    </row>
    <row r="948" spans="1:4" x14ac:dyDescent="0.15">
      <c r="A948" s="1863"/>
      <c r="B948" s="1985"/>
      <c r="C948" s="1863"/>
      <c r="D948" s="1863"/>
    </row>
    <row r="949" spans="1:4" x14ac:dyDescent="0.15">
      <c r="A949" s="1863"/>
      <c r="B949" s="1985"/>
      <c r="C949" s="1863"/>
      <c r="D949" s="1863"/>
    </row>
    <row r="950" spans="1:4" x14ac:dyDescent="0.15">
      <c r="A950" s="1863"/>
      <c r="B950" s="1985"/>
      <c r="C950" s="1863"/>
      <c r="D950" s="1863"/>
    </row>
    <row r="951" spans="1:4" x14ac:dyDescent="0.15">
      <c r="A951" s="1863"/>
      <c r="B951" s="1985"/>
      <c r="C951" s="1863"/>
      <c r="D951" s="1863"/>
    </row>
    <row r="952" spans="1:4" x14ac:dyDescent="0.15">
      <c r="A952" s="1863"/>
      <c r="B952" s="1985"/>
      <c r="C952" s="1863"/>
      <c r="D952" s="1863"/>
    </row>
    <row r="953" spans="1:4" x14ac:dyDescent="0.15">
      <c r="A953" s="1863"/>
      <c r="B953" s="1985"/>
      <c r="C953" s="1863"/>
      <c r="D953" s="1863"/>
    </row>
    <row r="954" spans="1:4" x14ac:dyDescent="0.15">
      <c r="A954" s="1863"/>
      <c r="B954" s="1985"/>
      <c r="C954" s="1863"/>
      <c r="D954" s="1863"/>
    </row>
    <row r="955" spans="1:4" x14ac:dyDescent="0.15">
      <c r="A955" s="1863"/>
      <c r="B955" s="1985"/>
      <c r="C955" s="1863"/>
      <c r="D955" s="1863"/>
    </row>
    <row r="956" spans="1:4" x14ac:dyDescent="0.15">
      <c r="A956" s="1863"/>
      <c r="B956" s="1985"/>
      <c r="C956" s="1863"/>
      <c r="D956" s="1863"/>
    </row>
    <row r="957" spans="1:4" x14ac:dyDescent="0.15">
      <c r="A957" s="1863"/>
      <c r="B957" s="1985"/>
      <c r="C957" s="1863"/>
      <c r="D957" s="1863"/>
    </row>
    <row r="958" spans="1:4" x14ac:dyDescent="0.15">
      <c r="A958" s="1863"/>
      <c r="B958" s="1985"/>
      <c r="C958" s="1863"/>
      <c r="D958" s="1863"/>
    </row>
    <row r="959" spans="1:4" x14ac:dyDescent="0.15">
      <c r="A959" s="1863"/>
      <c r="B959" s="1985"/>
      <c r="C959" s="1863"/>
      <c r="D959" s="1863"/>
    </row>
    <row r="960" spans="1:4" x14ac:dyDescent="0.15">
      <c r="A960" s="1863"/>
      <c r="B960" s="1985"/>
      <c r="C960" s="1863"/>
      <c r="D960" s="1863"/>
    </row>
    <row r="961" spans="1:4" x14ac:dyDescent="0.15">
      <c r="A961" s="1863"/>
      <c r="B961" s="1985"/>
      <c r="C961" s="1863"/>
      <c r="D961" s="1863"/>
    </row>
    <row r="962" spans="1:4" x14ac:dyDescent="0.15">
      <c r="A962" s="1863"/>
      <c r="B962" s="1985"/>
      <c r="C962" s="1863"/>
      <c r="D962" s="1863"/>
    </row>
    <row r="963" spans="1:4" x14ac:dyDescent="0.15">
      <c r="A963" s="1863"/>
      <c r="B963" s="1985"/>
      <c r="C963" s="1863"/>
      <c r="D963" s="1863"/>
    </row>
    <row r="964" spans="1:4" x14ac:dyDescent="0.15">
      <c r="A964" s="1863"/>
      <c r="B964" s="1985"/>
      <c r="C964" s="1863"/>
      <c r="D964" s="1863"/>
    </row>
    <row r="965" spans="1:4" x14ac:dyDescent="0.15">
      <c r="A965" s="1863"/>
      <c r="B965" s="1985"/>
      <c r="C965" s="1863"/>
      <c r="D965" s="1863"/>
    </row>
    <row r="966" spans="1:4" x14ac:dyDescent="0.15">
      <c r="A966" s="1863"/>
      <c r="B966" s="1985"/>
      <c r="C966" s="1863"/>
      <c r="D966" s="1863"/>
    </row>
    <row r="967" spans="1:4" x14ac:dyDescent="0.15">
      <c r="A967" s="1863"/>
      <c r="B967" s="1985"/>
      <c r="C967" s="1863"/>
      <c r="D967" s="1863"/>
    </row>
    <row r="968" spans="1:4" x14ac:dyDescent="0.15">
      <c r="A968" s="1863"/>
      <c r="B968" s="1985"/>
      <c r="C968" s="1863"/>
      <c r="D968" s="1863"/>
    </row>
    <row r="969" spans="1:4" x14ac:dyDescent="0.15">
      <c r="A969" s="1863"/>
      <c r="B969" s="1985"/>
      <c r="C969" s="1863"/>
      <c r="D969" s="1863"/>
    </row>
    <row r="970" spans="1:4" x14ac:dyDescent="0.15">
      <c r="A970" s="1863"/>
      <c r="B970" s="1985"/>
      <c r="C970" s="1863"/>
      <c r="D970" s="1863"/>
    </row>
    <row r="971" spans="1:4" x14ac:dyDescent="0.15">
      <c r="A971" s="1863"/>
      <c r="B971" s="1985"/>
      <c r="C971" s="1863"/>
      <c r="D971" s="1863"/>
    </row>
    <row r="972" spans="1:4" x14ac:dyDescent="0.15">
      <c r="A972" s="1863"/>
      <c r="B972" s="1985"/>
      <c r="C972" s="1863"/>
      <c r="D972" s="1863"/>
    </row>
    <row r="973" spans="1:4" x14ac:dyDescent="0.15">
      <c r="A973" s="1863"/>
      <c r="B973" s="1985"/>
      <c r="C973" s="1863"/>
      <c r="D973" s="1863"/>
    </row>
    <row r="974" spans="1:4" x14ac:dyDescent="0.15">
      <c r="A974" s="1863"/>
      <c r="B974" s="1985"/>
      <c r="C974" s="1863"/>
      <c r="D974" s="1863"/>
    </row>
    <row r="975" spans="1:4" x14ac:dyDescent="0.15">
      <c r="A975" s="1863"/>
      <c r="B975" s="1985"/>
      <c r="C975" s="1863"/>
      <c r="D975" s="1863"/>
    </row>
    <row r="976" spans="1:4" x14ac:dyDescent="0.15">
      <c r="A976" s="1863"/>
      <c r="B976" s="1985"/>
      <c r="C976" s="1863"/>
      <c r="D976" s="1863"/>
    </row>
    <row r="977" spans="1:4" x14ac:dyDescent="0.15">
      <c r="A977" s="1863"/>
      <c r="B977" s="1985"/>
      <c r="C977" s="1863"/>
      <c r="D977" s="1863"/>
    </row>
  </sheetData>
  <mergeCells count="9">
    <mergeCell ref="A38:F38"/>
    <mergeCell ref="A2:D2"/>
    <mergeCell ref="A3:F3"/>
    <mergeCell ref="B5:B8"/>
    <mergeCell ref="C5:E6"/>
    <mergeCell ref="F5:F8"/>
    <mergeCell ref="C7:C8"/>
    <mergeCell ref="D7:D8"/>
    <mergeCell ref="E7:E8"/>
  </mergeCells>
  <conditionalFormatting sqref="F25 B25:D25 B16:F20 B26:F26 B10:F14 B22:F24 B28:F32">
    <cfRule type="cellIs" dxfId="53" priority="3" stopIfTrue="1" operator="between">
      <formula>0.0001</formula>
      <formula>0.045</formula>
    </cfRule>
  </conditionalFormatting>
  <conditionalFormatting sqref="F25 B25:D25 B16:F20 B26:F26 B10:F14 B22:F24 B28:F32">
    <cfRule type="cellIs" dxfId="52" priority="2" stopIfTrue="1" operator="between">
      <formula>0.001</formula>
      <formula>0.45</formula>
    </cfRule>
  </conditionalFormatting>
  <conditionalFormatting sqref="B32:C32 E28 B20:C20 D25 F25 D11:F14 D23:F24 D17:F20 D26:F26 D29:F32">
    <cfRule type="cellIs" dxfId="51" priority="1" stopIfTrue="1" operator="between">
      <formula>0.001</formula>
      <formula>0.045</formula>
    </cfRule>
  </conditionalFormatting>
  <hyperlinks>
    <hyperlink ref="A38" r:id="rId1" xr:uid="{DC799397-3EDA-4B68-9716-793A42A97E23}"/>
    <hyperlink ref="A1" location="Índice!A1" display="Voltar ao índice" xr:uid="{8C6B5D3C-109B-4C97-A026-2DE45A3ADA85}"/>
  </hyperlinks>
  <pageMargins left="0.78740157480314965" right="0.78740157480314965" top="1.1811023622047245" bottom="0.78740157480314965" header="0" footer="0"/>
  <pageSetup paperSize="9" orientation="portrait" horizontalDpi="300" verticalDpi="300" r:id="rId2"/>
  <headerFooter alignWithMargins="0"/>
  <drawing r:id="rId3"/>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547AFF-F286-41AD-9EE5-113F72718CDC}">
  <dimension ref="A1:L79"/>
  <sheetViews>
    <sheetView showGridLines="0" zoomScaleNormal="100" workbookViewId="0">
      <selection activeCell="A2" sqref="A2:D2"/>
    </sheetView>
  </sheetViews>
  <sheetFormatPr defaultRowHeight="9" x14ac:dyDescent="0.15"/>
  <cols>
    <col min="1" max="1" width="27.140625" style="1862" customWidth="1"/>
    <col min="2" max="2" width="9.140625" style="1862" customWidth="1"/>
    <col min="3" max="3" width="10.7109375" style="1862" customWidth="1"/>
    <col min="4" max="4" width="10.42578125" style="1862" customWidth="1"/>
    <col min="5" max="255" width="9.140625" style="1862"/>
    <col min="256" max="256" width="29.85546875" style="1862" customWidth="1"/>
    <col min="257" max="257" width="10.28515625" style="1862" customWidth="1"/>
    <col min="258" max="258" width="12" style="1862" customWidth="1"/>
    <col min="259" max="259" width="10.42578125" style="1862" customWidth="1"/>
    <col min="260" max="260" width="13.42578125" style="1862" customWidth="1"/>
    <col min="261" max="511" width="9.140625" style="1862"/>
    <col min="512" max="512" width="29.85546875" style="1862" customWidth="1"/>
    <col min="513" max="513" width="10.28515625" style="1862" customWidth="1"/>
    <col min="514" max="514" width="12" style="1862" customWidth="1"/>
    <col min="515" max="515" width="10.42578125" style="1862" customWidth="1"/>
    <col min="516" max="516" width="13.42578125" style="1862" customWidth="1"/>
    <col min="517" max="767" width="9.140625" style="1862"/>
    <col min="768" max="768" width="29.85546875" style="1862" customWidth="1"/>
    <col min="769" max="769" width="10.28515625" style="1862" customWidth="1"/>
    <col min="770" max="770" width="12" style="1862" customWidth="1"/>
    <col min="771" max="771" width="10.42578125" style="1862" customWidth="1"/>
    <col min="772" max="772" width="13.42578125" style="1862" customWidth="1"/>
    <col min="773" max="1023" width="9.140625" style="1862"/>
    <col min="1024" max="1024" width="29.85546875" style="1862" customWidth="1"/>
    <col min="1025" max="1025" width="10.28515625" style="1862" customWidth="1"/>
    <col min="1026" max="1026" width="12" style="1862" customWidth="1"/>
    <col min="1027" max="1027" width="10.42578125" style="1862" customWidth="1"/>
    <col min="1028" max="1028" width="13.42578125" style="1862" customWidth="1"/>
    <col min="1029" max="1279" width="9.140625" style="1862"/>
    <col min="1280" max="1280" width="29.85546875" style="1862" customWidth="1"/>
    <col min="1281" max="1281" width="10.28515625" style="1862" customWidth="1"/>
    <col min="1282" max="1282" width="12" style="1862" customWidth="1"/>
    <col min="1283" max="1283" width="10.42578125" style="1862" customWidth="1"/>
    <col min="1284" max="1284" width="13.42578125" style="1862" customWidth="1"/>
    <col min="1285" max="1535" width="9.140625" style="1862"/>
    <col min="1536" max="1536" width="29.85546875" style="1862" customWidth="1"/>
    <col min="1537" max="1537" width="10.28515625" style="1862" customWidth="1"/>
    <col min="1538" max="1538" width="12" style="1862" customWidth="1"/>
    <col min="1539" max="1539" width="10.42578125" style="1862" customWidth="1"/>
    <col min="1540" max="1540" width="13.42578125" style="1862" customWidth="1"/>
    <col min="1541" max="1791" width="9.140625" style="1862"/>
    <col min="1792" max="1792" width="29.85546875" style="1862" customWidth="1"/>
    <col min="1793" max="1793" width="10.28515625" style="1862" customWidth="1"/>
    <col min="1794" max="1794" width="12" style="1862" customWidth="1"/>
    <col min="1795" max="1795" width="10.42578125" style="1862" customWidth="1"/>
    <col min="1796" max="1796" width="13.42578125" style="1862" customWidth="1"/>
    <col min="1797" max="2047" width="9.140625" style="1862"/>
    <col min="2048" max="2048" width="29.85546875" style="1862" customWidth="1"/>
    <col min="2049" max="2049" width="10.28515625" style="1862" customWidth="1"/>
    <col min="2050" max="2050" width="12" style="1862" customWidth="1"/>
    <col min="2051" max="2051" width="10.42578125" style="1862" customWidth="1"/>
    <col min="2052" max="2052" width="13.42578125" style="1862" customWidth="1"/>
    <col min="2053" max="2303" width="9.140625" style="1862"/>
    <col min="2304" max="2304" width="29.85546875" style="1862" customWidth="1"/>
    <col min="2305" max="2305" width="10.28515625" style="1862" customWidth="1"/>
    <col min="2306" max="2306" width="12" style="1862" customWidth="1"/>
    <col min="2307" max="2307" width="10.42578125" style="1862" customWidth="1"/>
    <col min="2308" max="2308" width="13.42578125" style="1862" customWidth="1"/>
    <col min="2309" max="2559" width="9.140625" style="1862"/>
    <col min="2560" max="2560" width="29.85546875" style="1862" customWidth="1"/>
    <col min="2561" max="2561" width="10.28515625" style="1862" customWidth="1"/>
    <col min="2562" max="2562" width="12" style="1862" customWidth="1"/>
    <col min="2563" max="2563" width="10.42578125" style="1862" customWidth="1"/>
    <col min="2564" max="2564" width="13.42578125" style="1862" customWidth="1"/>
    <col min="2565" max="2815" width="9.140625" style="1862"/>
    <col min="2816" max="2816" width="29.85546875" style="1862" customWidth="1"/>
    <col min="2817" max="2817" width="10.28515625" style="1862" customWidth="1"/>
    <col min="2818" max="2818" width="12" style="1862" customWidth="1"/>
    <col min="2819" max="2819" width="10.42578125" style="1862" customWidth="1"/>
    <col min="2820" max="2820" width="13.42578125" style="1862" customWidth="1"/>
    <col min="2821" max="3071" width="9.140625" style="1862"/>
    <col min="3072" max="3072" width="29.85546875" style="1862" customWidth="1"/>
    <col min="3073" max="3073" width="10.28515625" style="1862" customWidth="1"/>
    <col min="3074" max="3074" width="12" style="1862" customWidth="1"/>
    <col min="3075" max="3075" width="10.42578125" style="1862" customWidth="1"/>
    <col min="3076" max="3076" width="13.42578125" style="1862" customWidth="1"/>
    <col min="3077" max="3327" width="9.140625" style="1862"/>
    <col min="3328" max="3328" width="29.85546875" style="1862" customWidth="1"/>
    <col min="3329" max="3329" width="10.28515625" style="1862" customWidth="1"/>
    <col min="3330" max="3330" width="12" style="1862" customWidth="1"/>
    <col min="3331" max="3331" width="10.42578125" style="1862" customWidth="1"/>
    <col min="3332" max="3332" width="13.42578125" style="1862" customWidth="1"/>
    <col min="3333" max="3583" width="9.140625" style="1862"/>
    <col min="3584" max="3584" width="29.85546875" style="1862" customWidth="1"/>
    <col min="3585" max="3585" width="10.28515625" style="1862" customWidth="1"/>
    <col min="3586" max="3586" width="12" style="1862" customWidth="1"/>
    <col min="3587" max="3587" width="10.42578125" style="1862" customWidth="1"/>
    <col min="3588" max="3588" width="13.42578125" style="1862" customWidth="1"/>
    <col min="3589" max="3839" width="9.140625" style="1862"/>
    <col min="3840" max="3840" width="29.85546875" style="1862" customWidth="1"/>
    <col min="3841" max="3841" width="10.28515625" style="1862" customWidth="1"/>
    <col min="3842" max="3842" width="12" style="1862" customWidth="1"/>
    <col min="3843" max="3843" width="10.42578125" style="1862" customWidth="1"/>
    <col min="3844" max="3844" width="13.42578125" style="1862" customWidth="1"/>
    <col min="3845" max="4095" width="9.140625" style="1862"/>
    <col min="4096" max="4096" width="29.85546875" style="1862" customWidth="1"/>
    <col min="4097" max="4097" width="10.28515625" style="1862" customWidth="1"/>
    <col min="4098" max="4098" width="12" style="1862" customWidth="1"/>
    <col min="4099" max="4099" width="10.42578125" style="1862" customWidth="1"/>
    <col min="4100" max="4100" width="13.42578125" style="1862" customWidth="1"/>
    <col min="4101" max="4351" width="9.140625" style="1862"/>
    <col min="4352" max="4352" width="29.85546875" style="1862" customWidth="1"/>
    <col min="4353" max="4353" width="10.28515625" style="1862" customWidth="1"/>
    <col min="4354" max="4354" width="12" style="1862" customWidth="1"/>
    <col min="4355" max="4355" width="10.42578125" style="1862" customWidth="1"/>
    <col min="4356" max="4356" width="13.42578125" style="1862" customWidth="1"/>
    <col min="4357" max="4607" width="9.140625" style="1862"/>
    <col min="4608" max="4608" width="29.85546875" style="1862" customWidth="1"/>
    <col min="4609" max="4609" width="10.28515625" style="1862" customWidth="1"/>
    <col min="4610" max="4610" width="12" style="1862" customWidth="1"/>
    <col min="4611" max="4611" width="10.42578125" style="1862" customWidth="1"/>
    <col min="4612" max="4612" width="13.42578125" style="1862" customWidth="1"/>
    <col min="4613" max="4863" width="9.140625" style="1862"/>
    <col min="4864" max="4864" width="29.85546875" style="1862" customWidth="1"/>
    <col min="4865" max="4865" width="10.28515625" style="1862" customWidth="1"/>
    <col min="4866" max="4866" width="12" style="1862" customWidth="1"/>
    <col min="4867" max="4867" width="10.42578125" style="1862" customWidth="1"/>
    <col min="4868" max="4868" width="13.42578125" style="1862" customWidth="1"/>
    <col min="4869" max="5119" width="9.140625" style="1862"/>
    <col min="5120" max="5120" width="29.85546875" style="1862" customWidth="1"/>
    <col min="5121" max="5121" width="10.28515625" style="1862" customWidth="1"/>
    <col min="5122" max="5122" width="12" style="1862" customWidth="1"/>
    <col min="5123" max="5123" width="10.42578125" style="1862" customWidth="1"/>
    <col min="5124" max="5124" width="13.42578125" style="1862" customWidth="1"/>
    <col min="5125" max="5375" width="9.140625" style="1862"/>
    <col min="5376" max="5376" width="29.85546875" style="1862" customWidth="1"/>
    <col min="5377" max="5377" width="10.28515625" style="1862" customWidth="1"/>
    <col min="5378" max="5378" width="12" style="1862" customWidth="1"/>
    <col min="5379" max="5379" width="10.42578125" style="1862" customWidth="1"/>
    <col min="5380" max="5380" width="13.42578125" style="1862" customWidth="1"/>
    <col min="5381" max="5631" width="9.140625" style="1862"/>
    <col min="5632" max="5632" width="29.85546875" style="1862" customWidth="1"/>
    <col min="5633" max="5633" width="10.28515625" style="1862" customWidth="1"/>
    <col min="5634" max="5634" width="12" style="1862" customWidth="1"/>
    <col min="5635" max="5635" width="10.42578125" style="1862" customWidth="1"/>
    <col min="5636" max="5636" width="13.42578125" style="1862" customWidth="1"/>
    <col min="5637" max="5887" width="9.140625" style="1862"/>
    <col min="5888" max="5888" width="29.85546875" style="1862" customWidth="1"/>
    <col min="5889" max="5889" width="10.28515625" style="1862" customWidth="1"/>
    <col min="5890" max="5890" width="12" style="1862" customWidth="1"/>
    <col min="5891" max="5891" width="10.42578125" style="1862" customWidth="1"/>
    <col min="5892" max="5892" width="13.42578125" style="1862" customWidth="1"/>
    <col min="5893" max="6143" width="9.140625" style="1862"/>
    <col min="6144" max="6144" width="29.85546875" style="1862" customWidth="1"/>
    <col min="6145" max="6145" width="10.28515625" style="1862" customWidth="1"/>
    <col min="6146" max="6146" width="12" style="1862" customWidth="1"/>
    <col min="6147" max="6147" width="10.42578125" style="1862" customWidth="1"/>
    <col min="6148" max="6148" width="13.42578125" style="1862" customWidth="1"/>
    <col min="6149" max="6399" width="9.140625" style="1862"/>
    <col min="6400" max="6400" width="29.85546875" style="1862" customWidth="1"/>
    <col min="6401" max="6401" width="10.28515625" style="1862" customWidth="1"/>
    <col min="6402" max="6402" width="12" style="1862" customWidth="1"/>
    <col min="6403" max="6403" width="10.42578125" style="1862" customWidth="1"/>
    <col min="6404" max="6404" width="13.42578125" style="1862" customWidth="1"/>
    <col min="6405" max="6655" width="9.140625" style="1862"/>
    <col min="6656" max="6656" width="29.85546875" style="1862" customWidth="1"/>
    <col min="6657" max="6657" width="10.28515625" style="1862" customWidth="1"/>
    <col min="6658" max="6658" width="12" style="1862" customWidth="1"/>
    <col min="6659" max="6659" width="10.42578125" style="1862" customWidth="1"/>
    <col min="6660" max="6660" width="13.42578125" style="1862" customWidth="1"/>
    <col min="6661" max="6911" width="9.140625" style="1862"/>
    <col min="6912" max="6912" width="29.85546875" style="1862" customWidth="1"/>
    <col min="6913" max="6913" width="10.28515625" style="1862" customWidth="1"/>
    <col min="6914" max="6914" width="12" style="1862" customWidth="1"/>
    <col min="6915" max="6915" width="10.42578125" style="1862" customWidth="1"/>
    <col min="6916" max="6916" width="13.42578125" style="1862" customWidth="1"/>
    <col min="6917" max="7167" width="9.140625" style="1862"/>
    <col min="7168" max="7168" width="29.85546875" style="1862" customWidth="1"/>
    <col min="7169" max="7169" width="10.28515625" style="1862" customWidth="1"/>
    <col min="7170" max="7170" width="12" style="1862" customWidth="1"/>
    <col min="7171" max="7171" width="10.42578125" style="1862" customWidth="1"/>
    <col min="7172" max="7172" width="13.42578125" style="1862" customWidth="1"/>
    <col min="7173" max="7423" width="9.140625" style="1862"/>
    <col min="7424" max="7424" width="29.85546875" style="1862" customWidth="1"/>
    <col min="7425" max="7425" width="10.28515625" style="1862" customWidth="1"/>
    <col min="7426" max="7426" width="12" style="1862" customWidth="1"/>
    <col min="7427" max="7427" width="10.42578125" style="1862" customWidth="1"/>
    <col min="7428" max="7428" width="13.42578125" style="1862" customWidth="1"/>
    <col min="7429" max="7679" width="9.140625" style="1862"/>
    <col min="7680" max="7680" width="29.85546875" style="1862" customWidth="1"/>
    <col min="7681" max="7681" width="10.28515625" style="1862" customWidth="1"/>
    <col min="7682" max="7682" width="12" style="1862" customWidth="1"/>
    <col min="7683" max="7683" width="10.42578125" style="1862" customWidth="1"/>
    <col min="7684" max="7684" width="13.42578125" style="1862" customWidth="1"/>
    <col min="7685" max="7935" width="9.140625" style="1862"/>
    <col min="7936" max="7936" width="29.85546875" style="1862" customWidth="1"/>
    <col min="7937" max="7937" width="10.28515625" style="1862" customWidth="1"/>
    <col min="7938" max="7938" width="12" style="1862" customWidth="1"/>
    <col min="7939" max="7939" width="10.42578125" style="1862" customWidth="1"/>
    <col min="7940" max="7940" width="13.42578125" style="1862" customWidth="1"/>
    <col min="7941" max="8191" width="9.140625" style="1862"/>
    <col min="8192" max="8192" width="29.85546875" style="1862" customWidth="1"/>
    <col min="8193" max="8193" width="10.28515625" style="1862" customWidth="1"/>
    <col min="8194" max="8194" width="12" style="1862" customWidth="1"/>
    <col min="8195" max="8195" width="10.42578125" style="1862" customWidth="1"/>
    <col min="8196" max="8196" width="13.42578125" style="1862" customWidth="1"/>
    <col min="8197" max="8447" width="9.140625" style="1862"/>
    <col min="8448" max="8448" width="29.85546875" style="1862" customWidth="1"/>
    <col min="8449" max="8449" width="10.28515625" style="1862" customWidth="1"/>
    <col min="8450" max="8450" width="12" style="1862" customWidth="1"/>
    <col min="8451" max="8451" width="10.42578125" style="1862" customWidth="1"/>
    <col min="8452" max="8452" width="13.42578125" style="1862" customWidth="1"/>
    <col min="8453" max="8703" width="9.140625" style="1862"/>
    <col min="8704" max="8704" width="29.85546875" style="1862" customWidth="1"/>
    <col min="8705" max="8705" width="10.28515625" style="1862" customWidth="1"/>
    <col min="8706" max="8706" width="12" style="1862" customWidth="1"/>
    <col min="8707" max="8707" width="10.42578125" style="1862" customWidth="1"/>
    <col min="8708" max="8708" width="13.42578125" style="1862" customWidth="1"/>
    <col min="8709" max="8959" width="9.140625" style="1862"/>
    <col min="8960" max="8960" width="29.85546875" style="1862" customWidth="1"/>
    <col min="8961" max="8961" width="10.28515625" style="1862" customWidth="1"/>
    <col min="8962" max="8962" width="12" style="1862" customWidth="1"/>
    <col min="8963" max="8963" width="10.42578125" style="1862" customWidth="1"/>
    <col min="8964" max="8964" width="13.42578125" style="1862" customWidth="1"/>
    <col min="8965" max="9215" width="9.140625" style="1862"/>
    <col min="9216" max="9216" width="29.85546875" style="1862" customWidth="1"/>
    <col min="9217" max="9217" width="10.28515625" style="1862" customWidth="1"/>
    <col min="9218" max="9218" width="12" style="1862" customWidth="1"/>
    <col min="9219" max="9219" width="10.42578125" style="1862" customWidth="1"/>
    <col min="9220" max="9220" width="13.42578125" style="1862" customWidth="1"/>
    <col min="9221" max="9471" width="9.140625" style="1862"/>
    <col min="9472" max="9472" width="29.85546875" style="1862" customWidth="1"/>
    <col min="9473" max="9473" width="10.28515625" style="1862" customWidth="1"/>
    <col min="9474" max="9474" width="12" style="1862" customWidth="1"/>
    <col min="9475" max="9475" width="10.42578125" style="1862" customWidth="1"/>
    <col min="9476" max="9476" width="13.42578125" style="1862" customWidth="1"/>
    <col min="9477" max="9727" width="9.140625" style="1862"/>
    <col min="9728" max="9728" width="29.85546875" style="1862" customWidth="1"/>
    <col min="9729" max="9729" width="10.28515625" style="1862" customWidth="1"/>
    <col min="9730" max="9730" width="12" style="1862" customWidth="1"/>
    <col min="9731" max="9731" width="10.42578125" style="1862" customWidth="1"/>
    <col min="9732" max="9732" width="13.42578125" style="1862" customWidth="1"/>
    <col min="9733" max="9983" width="9.140625" style="1862"/>
    <col min="9984" max="9984" width="29.85546875" style="1862" customWidth="1"/>
    <col min="9985" max="9985" width="10.28515625" style="1862" customWidth="1"/>
    <col min="9986" max="9986" width="12" style="1862" customWidth="1"/>
    <col min="9987" max="9987" width="10.42578125" style="1862" customWidth="1"/>
    <col min="9988" max="9988" width="13.42578125" style="1862" customWidth="1"/>
    <col min="9989" max="10239" width="9.140625" style="1862"/>
    <col min="10240" max="10240" width="29.85546875" style="1862" customWidth="1"/>
    <col min="10241" max="10241" width="10.28515625" style="1862" customWidth="1"/>
    <col min="10242" max="10242" width="12" style="1862" customWidth="1"/>
    <col min="10243" max="10243" width="10.42578125" style="1862" customWidth="1"/>
    <col min="10244" max="10244" width="13.42578125" style="1862" customWidth="1"/>
    <col min="10245" max="10495" width="9.140625" style="1862"/>
    <col min="10496" max="10496" width="29.85546875" style="1862" customWidth="1"/>
    <col min="10497" max="10497" width="10.28515625" style="1862" customWidth="1"/>
    <col min="10498" max="10498" width="12" style="1862" customWidth="1"/>
    <col min="10499" max="10499" width="10.42578125" style="1862" customWidth="1"/>
    <col min="10500" max="10500" width="13.42578125" style="1862" customWidth="1"/>
    <col min="10501" max="10751" width="9.140625" style="1862"/>
    <col min="10752" max="10752" width="29.85546875" style="1862" customWidth="1"/>
    <col min="10753" max="10753" width="10.28515625" style="1862" customWidth="1"/>
    <col min="10754" max="10754" width="12" style="1862" customWidth="1"/>
    <col min="10755" max="10755" width="10.42578125" style="1862" customWidth="1"/>
    <col min="10756" max="10756" width="13.42578125" style="1862" customWidth="1"/>
    <col min="10757" max="11007" width="9.140625" style="1862"/>
    <col min="11008" max="11008" width="29.85546875" style="1862" customWidth="1"/>
    <col min="11009" max="11009" width="10.28515625" style="1862" customWidth="1"/>
    <col min="11010" max="11010" width="12" style="1862" customWidth="1"/>
    <col min="11011" max="11011" width="10.42578125" style="1862" customWidth="1"/>
    <col min="11012" max="11012" width="13.42578125" style="1862" customWidth="1"/>
    <col min="11013" max="11263" width="9.140625" style="1862"/>
    <col min="11264" max="11264" width="29.85546875" style="1862" customWidth="1"/>
    <col min="11265" max="11265" width="10.28515625" style="1862" customWidth="1"/>
    <col min="11266" max="11266" width="12" style="1862" customWidth="1"/>
    <col min="11267" max="11267" width="10.42578125" style="1862" customWidth="1"/>
    <col min="11268" max="11268" width="13.42578125" style="1862" customWidth="1"/>
    <col min="11269" max="11519" width="9.140625" style="1862"/>
    <col min="11520" max="11520" width="29.85546875" style="1862" customWidth="1"/>
    <col min="11521" max="11521" width="10.28515625" style="1862" customWidth="1"/>
    <col min="11522" max="11522" width="12" style="1862" customWidth="1"/>
    <col min="11523" max="11523" width="10.42578125" style="1862" customWidth="1"/>
    <col min="11524" max="11524" width="13.42578125" style="1862" customWidth="1"/>
    <col min="11525" max="11775" width="9.140625" style="1862"/>
    <col min="11776" max="11776" width="29.85546875" style="1862" customWidth="1"/>
    <col min="11777" max="11777" width="10.28515625" style="1862" customWidth="1"/>
    <col min="11778" max="11778" width="12" style="1862" customWidth="1"/>
    <col min="11779" max="11779" width="10.42578125" style="1862" customWidth="1"/>
    <col min="11780" max="11780" width="13.42578125" style="1862" customWidth="1"/>
    <col min="11781" max="12031" width="9.140625" style="1862"/>
    <col min="12032" max="12032" width="29.85546875" style="1862" customWidth="1"/>
    <col min="12033" max="12033" width="10.28515625" style="1862" customWidth="1"/>
    <col min="12034" max="12034" width="12" style="1862" customWidth="1"/>
    <col min="12035" max="12035" width="10.42578125" style="1862" customWidth="1"/>
    <col min="12036" max="12036" width="13.42578125" style="1862" customWidth="1"/>
    <col min="12037" max="12287" width="9.140625" style="1862"/>
    <col min="12288" max="12288" width="29.85546875" style="1862" customWidth="1"/>
    <col min="12289" max="12289" width="10.28515625" style="1862" customWidth="1"/>
    <col min="12290" max="12290" width="12" style="1862" customWidth="1"/>
    <col min="12291" max="12291" width="10.42578125" style="1862" customWidth="1"/>
    <col min="12292" max="12292" width="13.42578125" style="1862" customWidth="1"/>
    <col min="12293" max="12543" width="9.140625" style="1862"/>
    <col min="12544" max="12544" width="29.85546875" style="1862" customWidth="1"/>
    <col min="12545" max="12545" width="10.28515625" style="1862" customWidth="1"/>
    <col min="12546" max="12546" width="12" style="1862" customWidth="1"/>
    <col min="12547" max="12547" width="10.42578125" style="1862" customWidth="1"/>
    <col min="12548" max="12548" width="13.42578125" style="1862" customWidth="1"/>
    <col min="12549" max="12799" width="9.140625" style="1862"/>
    <col min="12800" max="12800" width="29.85546875" style="1862" customWidth="1"/>
    <col min="12801" max="12801" width="10.28515625" style="1862" customWidth="1"/>
    <col min="12802" max="12802" width="12" style="1862" customWidth="1"/>
    <col min="12803" max="12803" width="10.42578125" style="1862" customWidth="1"/>
    <col min="12804" max="12804" width="13.42578125" style="1862" customWidth="1"/>
    <col min="12805" max="13055" width="9.140625" style="1862"/>
    <col min="13056" max="13056" width="29.85546875" style="1862" customWidth="1"/>
    <col min="13057" max="13057" width="10.28515625" style="1862" customWidth="1"/>
    <col min="13058" max="13058" width="12" style="1862" customWidth="1"/>
    <col min="13059" max="13059" width="10.42578125" style="1862" customWidth="1"/>
    <col min="13060" max="13060" width="13.42578125" style="1862" customWidth="1"/>
    <col min="13061" max="13311" width="9.140625" style="1862"/>
    <col min="13312" max="13312" width="29.85546875" style="1862" customWidth="1"/>
    <col min="13313" max="13313" width="10.28515625" style="1862" customWidth="1"/>
    <col min="13314" max="13314" width="12" style="1862" customWidth="1"/>
    <col min="13315" max="13315" width="10.42578125" style="1862" customWidth="1"/>
    <col min="13316" max="13316" width="13.42578125" style="1862" customWidth="1"/>
    <col min="13317" max="13567" width="9.140625" style="1862"/>
    <col min="13568" max="13568" width="29.85546875" style="1862" customWidth="1"/>
    <col min="13569" max="13569" width="10.28515625" style="1862" customWidth="1"/>
    <col min="13570" max="13570" width="12" style="1862" customWidth="1"/>
    <col min="13571" max="13571" width="10.42578125" style="1862" customWidth="1"/>
    <col min="13572" max="13572" width="13.42578125" style="1862" customWidth="1"/>
    <col min="13573" max="13823" width="9.140625" style="1862"/>
    <col min="13824" max="13824" width="29.85546875" style="1862" customWidth="1"/>
    <col min="13825" max="13825" width="10.28515625" style="1862" customWidth="1"/>
    <col min="13826" max="13826" width="12" style="1862" customWidth="1"/>
    <col min="13827" max="13827" width="10.42578125" style="1862" customWidth="1"/>
    <col min="13828" max="13828" width="13.42578125" style="1862" customWidth="1"/>
    <col min="13829" max="14079" width="9.140625" style="1862"/>
    <col min="14080" max="14080" width="29.85546875" style="1862" customWidth="1"/>
    <col min="14081" max="14081" width="10.28515625" style="1862" customWidth="1"/>
    <col min="14082" max="14082" width="12" style="1862" customWidth="1"/>
    <col min="14083" max="14083" width="10.42578125" style="1862" customWidth="1"/>
    <col min="14084" max="14084" width="13.42578125" style="1862" customWidth="1"/>
    <col min="14085" max="14335" width="9.140625" style="1862"/>
    <col min="14336" max="14336" width="29.85546875" style="1862" customWidth="1"/>
    <col min="14337" max="14337" width="10.28515625" style="1862" customWidth="1"/>
    <col min="14338" max="14338" width="12" style="1862" customWidth="1"/>
    <col min="14339" max="14339" width="10.42578125" style="1862" customWidth="1"/>
    <col min="14340" max="14340" width="13.42578125" style="1862" customWidth="1"/>
    <col min="14341" max="14591" width="9.140625" style="1862"/>
    <col min="14592" max="14592" width="29.85546875" style="1862" customWidth="1"/>
    <col min="14593" max="14593" width="10.28515625" style="1862" customWidth="1"/>
    <col min="14594" max="14594" width="12" style="1862" customWidth="1"/>
    <col min="14595" max="14595" width="10.42578125" style="1862" customWidth="1"/>
    <col min="14596" max="14596" width="13.42578125" style="1862" customWidth="1"/>
    <col min="14597" max="14847" width="9.140625" style="1862"/>
    <col min="14848" max="14848" width="29.85546875" style="1862" customWidth="1"/>
    <col min="14849" max="14849" width="10.28515625" style="1862" customWidth="1"/>
    <col min="14850" max="14850" width="12" style="1862" customWidth="1"/>
    <col min="14851" max="14851" width="10.42578125" style="1862" customWidth="1"/>
    <col min="14852" max="14852" width="13.42578125" style="1862" customWidth="1"/>
    <col min="14853" max="15103" width="9.140625" style="1862"/>
    <col min="15104" max="15104" width="29.85546875" style="1862" customWidth="1"/>
    <col min="15105" max="15105" width="10.28515625" style="1862" customWidth="1"/>
    <col min="15106" max="15106" width="12" style="1862" customWidth="1"/>
    <col min="15107" max="15107" width="10.42578125" style="1862" customWidth="1"/>
    <col min="15108" max="15108" width="13.42578125" style="1862" customWidth="1"/>
    <col min="15109" max="15359" width="9.140625" style="1862"/>
    <col min="15360" max="15360" width="29.85546875" style="1862" customWidth="1"/>
    <col min="15361" max="15361" width="10.28515625" style="1862" customWidth="1"/>
    <col min="15362" max="15362" width="12" style="1862" customWidth="1"/>
    <col min="15363" max="15363" width="10.42578125" style="1862" customWidth="1"/>
    <col min="15364" max="15364" width="13.42578125" style="1862" customWidth="1"/>
    <col min="15365" max="15615" width="9.140625" style="1862"/>
    <col min="15616" max="15616" width="29.85546875" style="1862" customWidth="1"/>
    <col min="15617" max="15617" width="10.28515625" style="1862" customWidth="1"/>
    <col min="15618" max="15618" width="12" style="1862" customWidth="1"/>
    <col min="15619" max="15619" width="10.42578125" style="1862" customWidth="1"/>
    <col min="15620" max="15620" width="13.42578125" style="1862" customWidth="1"/>
    <col min="15621" max="15871" width="9.140625" style="1862"/>
    <col min="15872" max="15872" width="29.85546875" style="1862" customWidth="1"/>
    <col min="15873" max="15873" width="10.28515625" style="1862" customWidth="1"/>
    <col min="15874" max="15874" width="12" style="1862" customWidth="1"/>
    <col min="15875" max="15875" width="10.42578125" style="1862" customWidth="1"/>
    <col min="15876" max="15876" width="13.42578125" style="1862" customWidth="1"/>
    <col min="15877" max="16127" width="9.140625" style="1862"/>
    <col min="16128" max="16128" width="29.85546875" style="1862" customWidth="1"/>
    <col min="16129" max="16129" width="10.28515625" style="1862" customWidth="1"/>
    <col min="16130" max="16130" width="12" style="1862" customWidth="1"/>
    <col min="16131" max="16131" width="10.42578125" style="1862" customWidth="1"/>
    <col min="16132" max="16132" width="13.42578125" style="1862" customWidth="1"/>
    <col min="16133" max="16384" width="9.140625" style="1862"/>
  </cols>
  <sheetData>
    <row r="1" spans="1:12" ht="15" customHeight="1" x14ac:dyDescent="0.2">
      <c r="A1" s="2027" t="s">
        <v>1926</v>
      </c>
    </row>
    <row r="2" spans="1:12" ht="15" customHeight="1" x14ac:dyDescent="0.2">
      <c r="A2" s="2369" t="s">
        <v>1875</v>
      </c>
      <c r="B2" s="2369"/>
      <c r="C2" s="2369"/>
      <c r="D2" s="2369"/>
    </row>
    <row r="3" spans="1:12" ht="19.5" customHeight="1" x14ac:dyDescent="0.15">
      <c r="A3" s="2370" t="s">
        <v>1874</v>
      </c>
      <c r="B3" s="2370"/>
      <c r="C3" s="2370"/>
      <c r="D3" s="2370"/>
      <c r="E3" s="2378"/>
      <c r="F3" s="2378"/>
    </row>
    <row r="4" spans="1:12" s="1" customFormat="1" ht="12.95" customHeight="1" x14ac:dyDescent="0.25">
      <c r="A4" s="1659">
        <v>2020</v>
      </c>
      <c r="B4" s="1957"/>
      <c r="C4" s="1946"/>
      <c r="D4" s="1946"/>
      <c r="F4" s="1945" t="s">
        <v>1789</v>
      </c>
    </row>
    <row r="5" spans="1:12" s="1" customFormat="1" ht="11.1" customHeight="1" x14ac:dyDescent="0.25">
      <c r="A5" s="2016" t="s">
        <v>1775</v>
      </c>
      <c r="B5" s="2319" t="s">
        <v>0</v>
      </c>
      <c r="C5" s="2319" t="s">
        <v>1828</v>
      </c>
      <c r="D5" s="2320"/>
      <c r="E5" s="2320"/>
      <c r="F5" s="2319" t="s">
        <v>1827</v>
      </c>
    </row>
    <row r="6" spans="1:12" s="1" customFormat="1" ht="11.1" customHeight="1" x14ac:dyDescent="0.25">
      <c r="A6" s="2018"/>
      <c r="B6" s="2320"/>
      <c r="C6" s="2320"/>
      <c r="D6" s="2320"/>
      <c r="E6" s="2320"/>
      <c r="F6" s="2377"/>
    </row>
    <row r="7" spans="1:12" s="1" customFormat="1" ht="11.1" customHeight="1" x14ac:dyDescent="0.25">
      <c r="A7" s="2018"/>
      <c r="B7" s="2320"/>
      <c r="C7" s="2319" t="s">
        <v>0</v>
      </c>
      <c r="D7" s="2319" t="s">
        <v>1802</v>
      </c>
      <c r="E7" s="2319" t="s">
        <v>1826</v>
      </c>
      <c r="F7" s="2377"/>
    </row>
    <row r="8" spans="1:12" s="1" customFormat="1" ht="16.5" customHeight="1" x14ac:dyDescent="0.25">
      <c r="A8" s="2005" t="s">
        <v>752</v>
      </c>
      <c r="B8" s="2320"/>
      <c r="C8" s="2320"/>
      <c r="D8" s="2319"/>
      <c r="E8" s="2319"/>
      <c r="F8" s="2377"/>
      <c r="G8" s="1970"/>
      <c r="H8" s="1970"/>
      <c r="I8" s="1970"/>
      <c r="J8" s="1970"/>
      <c r="K8" s="1970"/>
      <c r="L8" s="1970"/>
    </row>
    <row r="9" spans="1:12" s="1" customFormat="1" ht="6" customHeight="1" x14ac:dyDescent="0.25">
      <c r="A9" s="888"/>
      <c r="B9" s="888"/>
      <c r="C9" s="888"/>
      <c r="D9" s="888"/>
    </row>
    <row r="10" spans="1:12" s="1784" customFormat="1" ht="21.95" customHeight="1" x14ac:dyDescent="0.25">
      <c r="A10" s="892" t="s">
        <v>390</v>
      </c>
      <c r="B10" s="1943">
        <f>+B11+B12</f>
        <v>5381.5039999999999</v>
      </c>
      <c r="C10" s="1943">
        <f>+C11+C12</f>
        <v>3863.4749999999999</v>
      </c>
      <c r="D10" s="1943">
        <f>+D11+D12</f>
        <v>1582.0429999999999</v>
      </c>
      <c r="E10" s="1943">
        <f>+E11+E12</f>
        <v>2281.4319999999998</v>
      </c>
      <c r="F10" s="1943">
        <f>+F11+F12</f>
        <v>1518.029</v>
      </c>
      <c r="G10" s="1948"/>
      <c r="H10" s="1948"/>
      <c r="I10" s="1948"/>
      <c r="J10" s="1948"/>
      <c r="K10" s="1948"/>
      <c r="L10" s="1948"/>
    </row>
    <row r="11" spans="1:12" s="8" customFormat="1" ht="15" customHeight="1" x14ac:dyDescent="0.25">
      <c r="A11" s="1971" t="s">
        <v>1873</v>
      </c>
      <c r="B11" s="1949">
        <f>C11+F11</f>
        <v>5131.5730000000003</v>
      </c>
      <c r="C11" s="1949">
        <f>D11+E11</f>
        <v>3686.0509999999999</v>
      </c>
      <c r="D11" s="1949">
        <v>1468.203</v>
      </c>
      <c r="E11" s="1949">
        <v>2217.848</v>
      </c>
      <c r="F11" s="1949">
        <v>1445.5219999999999</v>
      </c>
      <c r="G11" s="1948"/>
      <c r="H11" s="1948"/>
      <c r="I11" s="1948"/>
      <c r="J11" s="1948"/>
    </row>
    <row r="12" spans="1:12" s="8" customFormat="1" ht="15" customHeight="1" x14ac:dyDescent="0.25">
      <c r="A12" s="1973" t="s">
        <v>1831</v>
      </c>
      <c r="B12" s="1949">
        <f>C12+F12</f>
        <v>249.93100000000001</v>
      </c>
      <c r="C12" s="1949">
        <f>D12+E12</f>
        <v>177.42400000000001</v>
      </c>
      <c r="D12" s="1949">
        <v>113.84</v>
      </c>
      <c r="E12" s="1949">
        <v>63.584000000000003</v>
      </c>
      <c r="F12" s="1949">
        <v>72.507000000000005</v>
      </c>
      <c r="G12" s="1948"/>
      <c r="H12" s="1948"/>
      <c r="I12" s="1948"/>
      <c r="J12" s="1948"/>
    </row>
    <row r="13" spans="1:12" s="8" customFormat="1" ht="9.9499999999999993" customHeight="1" x14ac:dyDescent="0.25">
      <c r="A13" s="890"/>
      <c r="B13" s="1949"/>
      <c r="C13" s="1949"/>
      <c r="D13" s="1949"/>
    </row>
    <row r="14" spans="1:12" s="1784" customFormat="1" ht="21.95" customHeight="1" x14ac:dyDescent="0.25">
      <c r="A14" s="1951" t="s">
        <v>389</v>
      </c>
      <c r="B14" s="1943">
        <f>+B15+B16</f>
        <v>5174.0119999999997</v>
      </c>
      <c r="C14" s="1943">
        <f>+C15+C16</f>
        <v>3662.4180000000001</v>
      </c>
      <c r="D14" s="1943">
        <f>+D15+D16</f>
        <v>1496.2569999999998</v>
      </c>
      <c r="E14" s="1943">
        <f>+E15+E16</f>
        <v>2166.1610000000001</v>
      </c>
      <c r="F14" s="1943">
        <f>+F15+F16</f>
        <v>1511.5940000000001</v>
      </c>
      <c r="G14" s="1948"/>
      <c r="H14" s="1948"/>
      <c r="I14" s="1948"/>
      <c r="J14" s="1948"/>
      <c r="K14" s="1948"/>
      <c r="L14" s="1948"/>
    </row>
    <row r="15" spans="1:12" s="8" customFormat="1" ht="15" customHeight="1" x14ac:dyDescent="0.25">
      <c r="A15" s="1971" t="s">
        <v>1873</v>
      </c>
      <c r="B15" s="1949">
        <f>C15+F15</f>
        <v>4927.5249999999996</v>
      </c>
      <c r="C15" s="1949">
        <f>D15+E15</f>
        <v>3484.9940000000001</v>
      </c>
      <c r="D15" s="1949">
        <v>1382.4169999999999</v>
      </c>
      <c r="E15" s="1949">
        <v>2102.5770000000002</v>
      </c>
      <c r="F15" s="1949">
        <v>1442.5309999999999</v>
      </c>
      <c r="G15" s="1948"/>
      <c r="H15" s="1948"/>
      <c r="I15" s="1948"/>
      <c r="J15" s="1948"/>
      <c r="K15" s="1948"/>
      <c r="L15" s="1948"/>
    </row>
    <row r="16" spans="1:12" s="8" customFormat="1" ht="15" customHeight="1" x14ac:dyDescent="0.25">
      <c r="A16" s="1972" t="s">
        <v>1831</v>
      </c>
      <c r="B16" s="1949">
        <f>C16+F16</f>
        <v>246.48700000000002</v>
      </c>
      <c r="C16" s="1949">
        <f>D16+E16</f>
        <v>177.42400000000001</v>
      </c>
      <c r="D16" s="1949">
        <v>113.84</v>
      </c>
      <c r="E16" s="1949">
        <v>63.584000000000003</v>
      </c>
      <c r="F16" s="1949">
        <v>69.063000000000002</v>
      </c>
      <c r="G16" s="1948"/>
      <c r="H16" s="1948"/>
      <c r="I16" s="1962"/>
    </row>
    <row r="17" spans="1:9" s="1" customFormat="1" ht="9.9499999999999993" customHeight="1" x14ac:dyDescent="0.25">
      <c r="A17" s="1956"/>
      <c r="B17" s="1949"/>
      <c r="C17" s="1949"/>
      <c r="D17" s="1949"/>
    </row>
    <row r="18" spans="1:9" s="1784" customFormat="1" ht="21.95" customHeight="1" x14ac:dyDescent="0.25">
      <c r="A18" s="1951" t="s">
        <v>637</v>
      </c>
      <c r="B18" s="1943">
        <f>+B19+B20</f>
        <v>2050.3959999999997</v>
      </c>
      <c r="C18" s="1943">
        <f>+C19+C20</f>
        <v>1310.548</v>
      </c>
      <c r="D18" s="1943">
        <f>+D19+D20</f>
        <v>383.387</v>
      </c>
      <c r="E18" s="1943">
        <f>+E19+E20</f>
        <v>927.16099999999994</v>
      </c>
      <c r="F18" s="1943">
        <f>+F19+F20</f>
        <v>739.84799999999996</v>
      </c>
      <c r="G18" s="1948"/>
      <c r="H18" s="1948"/>
      <c r="I18" s="1962"/>
    </row>
    <row r="19" spans="1:9" s="1" customFormat="1" ht="15" customHeight="1" x14ac:dyDescent="0.25">
      <c r="A19" s="1882" t="s">
        <v>1873</v>
      </c>
      <c r="B19" s="1949">
        <f>C19+F19</f>
        <v>1997.0909999999999</v>
      </c>
      <c r="C19" s="1949">
        <f>D19+E19</f>
        <v>1270.836</v>
      </c>
      <c r="D19" s="1950">
        <v>383.387</v>
      </c>
      <c r="E19" s="1950">
        <v>887.44899999999996</v>
      </c>
      <c r="F19" s="1950">
        <v>726.255</v>
      </c>
      <c r="G19" s="1948"/>
      <c r="H19" s="1948"/>
      <c r="I19" s="1962"/>
    </row>
    <row r="20" spans="1:9" s="1" customFormat="1" ht="15" customHeight="1" x14ac:dyDescent="0.25">
      <c r="A20" s="1963" t="s">
        <v>1831</v>
      </c>
      <c r="B20" s="1949">
        <f>C20+F20</f>
        <v>53.305000000000007</v>
      </c>
      <c r="C20" s="1949">
        <f>D20+E20</f>
        <v>39.712000000000003</v>
      </c>
      <c r="D20" s="1950">
        <v>0</v>
      </c>
      <c r="E20" s="1950">
        <v>39.712000000000003</v>
      </c>
      <c r="F20" s="1950">
        <v>13.593</v>
      </c>
      <c r="G20" s="1948"/>
      <c r="H20" s="1948"/>
      <c r="I20" s="1962"/>
    </row>
    <row r="21" spans="1:9" s="1" customFormat="1" ht="9.9499999999999993" customHeight="1" x14ac:dyDescent="0.25">
      <c r="A21" s="1956"/>
      <c r="B21" s="1950"/>
      <c r="C21" s="1950"/>
      <c r="D21" s="1950"/>
      <c r="E21" s="1970"/>
      <c r="F21" s="1970"/>
      <c r="G21" s="1970"/>
    </row>
    <row r="22" spans="1:9" s="1784" customFormat="1" ht="21.95" customHeight="1" x14ac:dyDescent="0.25">
      <c r="A22" s="1951" t="s">
        <v>1718</v>
      </c>
      <c r="B22" s="1943">
        <f>+B23+B24</f>
        <v>1407.27</v>
      </c>
      <c r="C22" s="1943">
        <f>+C23+C24</f>
        <v>951.18100000000004</v>
      </c>
      <c r="D22" s="1943">
        <f>+D23+D24</f>
        <v>630.50300000000004</v>
      </c>
      <c r="E22" s="1943">
        <f>+E23+E24</f>
        <v>320.678</v>
      </c>
      <c r="F22" s="1943">
        <f>+F23+F24</f>
        <v>456.089</v>
      </c>
      <c r="G22" s="1948"/>
      <c r="H22" s="1948"/>
      <c r="I22" s="1962"/>
    </row>
    <row r="23" spans="1:9" s="1" customFormat="1" ht="15" customHeight="1" x14ac:dyDescent="0.25">
      <c r="A23" s="1882" t="s">
        <v>1873</v>
      </c>
      <c r="B23" s="1949">
        <f>C23+F23</f>
        <v>1407.27</v>
      </c>
      <c r="C23" s="1949">
        <f>D23+E23</f>
        <v>951.18100000000004</v>
      </c>
      <c r="D23" s="1950">
        <v>630.50300000000004</v>
      </c>
      <c r="E23" s="1950">
        <v>320.678</v>
      </c>
      <c r="F23" s="1949">
        <v>456.089</v>
      </c>
      <c r="G23" s="1948"/>
      <c r="H23" s="1948"/>
      <c r="I23" s="1962"/>
    </row>
    <row r="24" spans="1:9" s="1" customFormat="1" ht="15" customHeight="1" x14ac:dyDescent="0.25">
      <c r="A24" s="1963" t="s">
        <v>1831</v>
      </c>
      <c r="B24" s="1949">
        <f>C24+F24</f>
        <v>0</v>
      </c>
      <c r="C24" s="1949">
        <f>D24+E24</f>
        <v>0</v>
      </c>
      <c r="D24" s="1950">
        <v>0</v>
      </c>
      <c r="E24" s="1950">
        <v>0</v>
      </c>
      <c r="F24" s="1949">
        <v>0</v>
      </c>
      <c r="G24" s="1948"/>
      <c r="H24" s="1948"/>
      <c r="I24" s="1962"/>
    </row>
    <row r="25" spans="1:9" s="1" customFormat="1" ht="9.9499999999999993" customHeight="1" x14ac:dyDescent="0.25">
      <c r="A25" s="888"/>
      <c r="B25" s="1949"/>
      <c r="C25" s="1950"/>
      <c r="D25" s="1950"/>
    </row>
    <row r="26" spans="1:9" s="24" customFormat="1" ht="21.95" customHeight="1" x14ac:dyDescent="0.25">
      <c r="A26" s="1951" t="s">
        <v>1709</v>
      </c>
      <c r="B26" s="1943">
        <f>+B27+B28</f>
        <v>151.767</v>
      </c>
      <c r="C26" s="1943">
        <f>+C27+C28</f>
        <v>23.417000000000002</v>
      </c>
      <c r="D26" s="1943">
        <f>+D27+D28</f>
        <v>4.7359999999999998</v>
      </c>
      <c r="E26" s="1943">
        <f>+E27+E28</f>
        <v>18.681000000000001</v>
      </c>
      <c r="F26" s="1943">
        <f>+F27+F28</f>
        <v>128.35</v>
      </c>
      <c r="G26" s="1948"/>
      <c r="H26" s="1948"/>
      <c r="I26" s="1962"/>
    </row>
    <row r="27" spans="1:9" s="1" customFormat="1" ht="15" customHeight="1" x14ac:dyDescent="0.25">
      <c r="A27" s="1882" t="s">
        <v>1873</v>
      </c>
      <c r="B27" s="1949">
        <f>C27+F27</f>
        <v>151.767</v>
      </c>
      <c r="C27" s="1949">
        <f>D27+E27</f>
        <v>23.417000000000002</v>
      </c>
      <c r="D27" s="1950">
        <v>4.7359999999999998</v>
      </c>
      <c r="E27" s="1950">
        <v>18.681000000000001</v>
      </c>
      <c r="F27" s="1949">
        <v>128.35</v>
      </c>
      <c r="G27" s="1948"/>
      <c r="H27" s="1948"/>
      <c r="I27" s="1962"/>
    </row>
    <row r="28" spans="1:9" s="1" customFormat="1" ht="15" customHeight="1" x14ac:dyDescent="0.25">
      <c r="A28" s="1963" t="s">
        <v>1831</v>
      </c>
      <c r="B28" s="1949">
        <f>C28+F28</f>
        <v>0</v>
      </c>
      <c r="C28" s="1949">
        <f>D28+E28</f>
        <v>0</v>
      </c>
      <c r="D28" s="1950">
        <v>0</v>
      </c>
      <c r="E28" s="1950">
        <v>0</v>
      </c>
      <c r="F28" s="1949">
        <v>0</v>
      </c>
      <c r="G28" s="1948"/>
      <c r="H28" s="1948"/>
      <c r="I28" s="1962"/>
    </row>
    <row r="29" spans="1:9" s="1" customFormat="1" ht="9.9499999999999993" customHeight="1" x14ac:dyDescent="0.25">
      <c r="A29" s="888"/>
      <c r="B29" s="1949"/>
      <c r="C29" s="1950"/>
      <c r="D29" s="1950"/>
    </row>
    <row r="30" spans="1:9" s="24" customFormat="1" ht="21.95" customHeight="1" x14ac:dyDescent="0.25">
      <c r="A30" s="892" t="s">
        <v>634</v>
      </c>
      <c r="B30" s="1943">
        <f>+B31+B32</f>
        <v>1313.5679999999998</v>
      </c>
      <c r="C30" s="1943">
        <f>+C31+C32</f>
        <v>1164.9699999999998</v>
      </c>
      <c r="D30" s="1943">
        <f>+D31+D32</f>
        <v>477.63099999999997</v>
      </c>
      <c r="E30" s="1943">
        <f>+E31+E32</f>
        <v>687.33899999999994</v>
      </c>
      <c r="F30" s="1943">
        <f>+F31+F32</f>
        <v>148.59800000000001</v>
      </c>
      <c r="G30" s="1948"/>
      <c r="H30" s="1948"/>
      <c r="I30" s="1962"/>
    </row>
    <row r="31" spans="1:9" s="1" customFormat="1" ht="15" customHeight="1" x14ac:dyDescent="0.25">
      <c r="A31" s="888" t="s">
        <v>1873</v>
      </c>
      <c r="B31" s="1949">
        <f>C31+F31</f>
        <v>1126.2289999999998</v>
      </c>
      <c r="C31" s="1949">
        <f>D31+E31</f>
        <v>1033.1009999999999</v>
      </c>
      <c r="D31" s="1950">
        <v>363.791</v>
      </c>
      <c r="E31" s="1950">
        <v>669.31</v>
      </c>
      <c r="F31" s="1949">
        <v>93.128</v>
      </c>
      <c r="G31" s="1948"/>
      <c r="H31" s="1948"/>
      <c r="I31" s="1962"/>
    </row>
    <row r="32" spans="1:9" s="1" customFormat="1" ht="15" customHeight="1" x14ac:dyDescent="0.25">
      <c r="A32" s="888" t="s">
        <v>1831</v>
      </c>
      <c r="B32" s="1949">
        <f>C32+F32</f>
        <v>187.339</v>
      </c>
      <c r="C32" s="1949">
        <f>D32+E32</f>
        <v>131.869</v>
      </c>
      <c r="D32" s="1950">
        <v>113.84</v>
      </c>
      <c r="E32" s="1950">
        <v>18.029</v>
      </c>
      <c r="F32" s="1949">
        <v>55.47</v>
      </c>
      <c r="G32" s="1948"/>
      <c r="H32" s="1948"/>
      <c r="I32" s="1962"/>
    </row>
    <row r="33" spans="1:9" s="1" customFormat="1" ht="9.9499999999999993" customHeight="1" x14ac:dyDescent="0.25">
      <c r="A33" s="888"/>
      <c r="B33" s="1949"/>
      <c r="C33" s="1950"/>
      <c r="D33" s="1950"/>
    </row>
    <row r="34" spans="1:9" s="24" customFormat="1" ht="21.95" customHeight="1" x14ac:dyDescent="0.25">
      <c r="A34" s="1951" t="s">
        <v>633</v>
      </c>
      <c r="B34" s="1943">
        <f>+B35+B36</f>
        <v>251.011</v>
      </c>
      <c r="C34" s="1943">
        <f>+C35+C36</f>
        <v>212.30199999999999</v>
      </c>
      <c r="D34" s="1943">
        <f>+D35+D36</f>
        <v>0</v>
      </c>
      <c r="E34" s="1943">
        <f>+E35+E36</f>
        <v>212.30199999999999</v>
      </c>
      <c r="F34" s="1943">
        <f>+F35+F36</f>
        <v>38.709000000000003</v>
      </c>
      <c r="G34" s="1948"/>
      <c r="H34" s="1948"/>
      <c r="I34" s="1962"/>
    </row>
    <row r="35" spans="1:9" s="1" customFormat="1" ht="15" customHeight="1" x14ac:dyDescent="0.25">
      <c r="A35" s="888" t="s">
        <v>1873</v>
      </c>
      <c r="B35" s="1949">
        <f>C35+F35</f>
        <v>245.16800000000001</v>
      </c>
      <c r="C35" s="1949">
        <f>D35+E35</f>
        <v>206.459</v>
      </c>
      <c r="D35" s="1950">
        <v>0</v>
      </c>
      <c r="E35" s="1950">
        <v>206.459</v>
      </c>
      <c r="F35" s="1949">
        <v>38.709000000000003</v>
      </c>
      <c r="G35" s="1948"/>
      <c r="H35" s="1948"/>
      <c r="I35" s="1962"/>
    </row>
    <row r="36" spans="1:9" s="1" customFormat="1" ht="15" customHeight="1" x14ac:dyDescent="0.25">
      <c r="A36" s="888" t="s">
        <v>1831</v>
      </c>
      <c r="B36" s="1949">
        <f>C36+F36</f>
        <v>5.843</v>
      </c>
      <c r="C36" s="1949">
        <f>D36+E36</f>
        <v>5.843</v>
      </c>
      <c r="D36" s="1950">
        <v>0</v>
      </c>
      <c r="E36" s="1950">
        <v>5.843</v>
      </c>
      <c r="F36" s="1949">
        <v>0</v>
      </c>
      <c r="G36" s="1948"/>
      <c r="H36" s="1948"/>
      <c r="I36" s="1962"/>
    </row>
    <row r="37" spans="1:9" s="1" customFormat="1" ht="9.9499999999999993" customHeight="1" x14ac:dyDescent="0.25">
      <c r="A37" s="888"/>
      <c r="B37" s="1949"/>
      <c r="C37" s="1950"/>
      <c r="D37" s="1950"/>
    </row>
    <row r="38" spans="1:9" s="24" customFormat="1" ht="21.95" customHeight="1" x14ac:dyDescent="0.25">
      <c r="A38" s="1951" t="s">
        <v>1840</v>
      </c>
      <c r="B38" s="1943">
        <f>+B39+B40</f>
        <v>119.51</v>
      </c>
      <c r="C38" s="1943">
        <f>+C39+C40</f>
        <v>113.075</v>
      </c>
      <c r="D38" s="1943">
        <f>+D39+D40</f>
        <v>0</v>
      </c>
      <c r="E38" s="1943">
        <f>+E39+E40</f>
        <v>113.075</v>
      </c>
      <c r="F38" s="1943">
        <f>+F39+F40</f>
        <v>6.4350000000000005</v>
      </c>
      <c r="G38" s="1948"/>
      <c r="H38" s="1948"/>
      <c r="I38" s="1962"/>
    </row>
    <row r="39" spans="1:9" s="1" customFormat="1" ht="15" customHeight="1" x14ac:dyDescent="0.25">
      <c r="A39" s="888" t="s">
        <v>1873</v>
      </c>
      <c r="B39" s="1949">
        <f>C39+F39</f>
        <v>116.066</v>
      </c>
      <c r="C39" s="1949">
        <f>D39+E39</f>
        <v>113.075</v>
      </c>
      <c r="D39" s="1949">
        <v>0</v>
      </c>
      <c r="E39" s="1949">
        <v>113.075</v>
      </c>
      <c r="F39" s="1949">
        <v>2.9910000000000001</v>
      </c>
      <c r="G39" s="1948"/>
      <c r="H39" s="1948"/>
      <c r="I39" s="1962"/>
    </row>
    <row r="40" spans="1:9" s="1" customFormat="1" ht="15" customHeight="1" x14ac:dyDescent="0.25">
      <c r="A40" s="888" t="s">
        <v>1831</v>
      </c>
      <c r="B40" s="1949">
        <f>C40+F40</f>
        <v>3.444</v>
      </c>
      <c r="C40" s="1949">
        <f>D40+E40</f>
        <v>0</v>
      </c>
      <c r="D40" s="1949">
        <v>0</v>
      </c>
      <c r="E40" s="1949">
        <v>0</v>
      </c>
      <c r="F40" s="1949">
        <v>3.444</v>
      </c>
      <c r="G40" s="1948"/>
      <c r="H40" s="1948"/>
      <c r="I40" s="1962"/>
    </row>
    <row r="41" spans="1:9" s="1" customFormat="1" ht="9.9499999999999993" customHeight="1" x14ac:dyDescent="0.25">
      <c r="A41" s="888"/>
      <c r="B41" s="1949"/>
      <c r="C41" s="1949"/>
      <c r="D41" s="1949"/>
      <c r="E41" s="8"/>
      <c r="F41" s="8"/>
    </row>
    <row r="42" spans="1:9" s="24" customFormat="1" ht="21.95" customHeight="1" x14ac:dyDescent="0.25">
      <c r="A42" s="1651" t="s">
        <v>1839</v>
      </c>
      <c r="B42" s="1943">
        <f>+B43+B44</f>
        <v>87.981999999999999</v>
      </c>
      <c r="C42" s="1943">
        <f>+C43+C44</f>
        <v>87.981999999999999</v>
      </c>
      <c r="D42" s="1943">
        <f>+D43+D44</f>
        <v>85.786000000000001</v>
      </c>
      <c r="E42" s="1943">
        <f>+E43+E44</f>
        <v>2.1960000000000002</v>
      </c>
      <c r="F42" s="1943">
        <f>+F43+F44</f>
        <v>0</v>
      </c>
      <c r="G42" s="1948"/>
      <c r="H42" s="1948"/>
      <c r="I42" s="1962"/>
    </row>
    <row r="43" spans="1:9" s="1" customFormat="1" ht="15" customHeight="1" x14ac:dyDescent="0.25">
      <c r="A43" s="1882" t="s">
        <v>1873</v>
      </c>
      <c r="B43" s="1949">
        <f>C43+F43</f>
        <v>87.981999999999999</v>
      </c>
      <c r="C43" s="1949">
        <f>D43+E43</f>
        <v>87.981999999999999</v>
      </c>
      <c r="D43" s="1949">
        <v>85.786000000000001</v>
      </c>
      <c r="E43" s="1949">
        <v>2.1960000000000002</v>
      </c>
      <c r="F43" s="1949">
        <v>0</v>
      </c>
      <c r="G43" s="1948"/>
      <c r="H43" s="1948"/>
      <c r="I43" s="1962"/>
    </row>
    <row r="44" spans="1:9" s="1" customFormat="1" ht="15" customHeight="1" x14ac:dyDescent="0.25">
      <c r="A44" s="1963" t="s">
        <v>1831</v>
      </c>
      <c r="B44" s="1949">
        <f>C44+F44</f>
        <v>0</v>
      </c>
      <c r="C44" s="1949">
        <f>D44+E44</f>
        <v>0</v>
      </c>
      <c r="D44" s="1949">
        <v>0</v>
      </c>
      <c r="E44" s="1949">
        <v>0</v>
      </c>
      <c r="F44" s="1949">
        <v>0</v>
      </c>
      <c r="G44" s="1948"/>
      <c r="H44" s="1948"/>
      <c r="I44" s="1962"/>
    </row>
    <row r="45" spans="1:9" s="1" customFormat="1" ht="4.5" customHeight="1" thickBot="1" x14ac:dyDescent="0.3">
      <c r="A45" s="1653"/>
      <c r="B45" s="1653"/>
      <c r="C45" s="1653"/>
      <c r="D45" s="1653"/>
      <c r="E45" s="1653"/>
      <c r="F45" s="1653"/>
    </row>
    <row r="46" spans="1:9" s="1" customFormat="1" ht="3.75" customHeight="1" thickTop="1" x14ac:dyDescent="0.25">
      <c r="A46" s="888"/>
      <c r="B46" s="888"/>
      <c r="C46" s="888"/>
      <c r="D46" s="888"/>
      <c r="E46" s="888"/>
      <c r="F46" s="888"/>
    </row>
    <row r="47" spans="1:9" s="1" customFormat="1" ht="12.95" customHeight="1" x14ac:dyDescent="0.25">
      <c r="A47" s="1648" t="s">
        <v>1800</v>
      </c>
      <c r="B47" s="1648"/>
      <c r="C47" s="1648"/>
      <c r="D47" s="1648"/>
      <c r="E47" s="888"/>
    </row>
    <row r="48" spans="1:9" x14ac:dyDescent="0.15">
      <c r="A48" s="1863"/>
    </row>
    <row r="49" spans="1:6" s="1894" customFormat="1" ht="12.75" x14ac:dyDescent="0.2">
      <c r="A49" s="1958" t="s">
        <v>280</v>
      </c>
      <c r="B49" s="1870"/>
      <c r="C49" s="1870"/>
      <c r="D49" s="1870"/>
      <c r="F49" s="1908"/>
    </row>
    <row r="50" spans="1:6" s="1894" customFormat="1" ht="12" customHeight="1" x14ac:dyDescent="0.25">
      <c r="A50" s="1928" t="s">
        <v>1808</v>
      </c>
      <c r="B50" s="1870"/>
      <c r="C50" s="1870"/>
      <c r="D50" s="1870"/>
      <c r="F50" s="1908"/>
    </row>
    <row r="51" spans="1:6" x14ac:dyDescent="0.15">
      <c r="A51" s="1863"/>
      <c r="B51" s="1863"/>
      <c r="C51" s="1863"/>
      <c r="D51" s="1863"/>
    </row>
    <row r="52" spans="1:6" x14ac:dyDescent="0.15">
      <c r="A52" s="1863"/>
      <c r="B52" s="1863"/>
      <c r="C52" s="1863"/>
      <c r="D52" s="1863"/>
    </row>
    <row r="53" spans="1:6" x14ac:dyDescent="0.15">
      <c r="A53" s="1863"/>
      <c r="B53" s="1863"/>
      <c r="C53" s="1863"/>
      <c r="D53" s="1863"/>
    </row>
    <row r="54" spans="1:6" x14ac:dyDescent="0.15">
      <c r="A54" s="1863"/>
      <c r="B54" s="1863"/>
      <c r="C54" s="1863"/>
      <c r="D54" s="1863"/>
    </row>
    <row r="55" spans="1:6" x14ac:dyDescent="0.15">
      <c r="A55" s="1863"/>
      <c r="B55" s="1863"/>
      <c r="C55" s="1863"/>
      <c r="D55" s="1863"/>
    </row>
    <row r="56" spans="1:6" x14ac:dyDescent="0.15">
      <c r="A56" s="1863"/>
      <c r="B56" s="1863"/>
      <c r="C56" s="1863"/>
      <c r="D56" s="1863"/>
    </row>
    <row r="57" spans="1:6" x14ac:dyDescent="0.15">
      <c r="A57" s="1863"/>
      <c r="B57" s="1863"/>
      <c r="C57" s="1863"/>
      <c r="D57" s="1863"/>
    </row>
    <row r="58" spans="1:6" x14ac:dyDescent="0.15">
      <c r="A58" s="1863"/>
      <c r="B58" s="1863"/>
      <c r="C58" s="1863"/>
      <c r="D58" s="1863"/>
    </row>
    <row r="59" spans="1:6" x14ac:dyDescent="0.15">
      <c r="A59" s="1863"/>
      <c r="B59" s="1863"/>
      <c r="C59" s="1863"/>
      <c r="D59" s="1863"/>
    </row>
    <row r="60" spans="1:6" x14ac:dyDescent="0.15">
      <c r="A60" s="1863"/>
      <c r="B60" s="1863"/>
      <c r="C60" s="1863"/>
      <c r="D60" s="1863"/>
    </row>
    <row r="61" spans="1:6" x14ac:dyDescent="0.15">
      <c r="A61" s="1863"/>
      <c r="B61" s="1863"/>
      <c r="C61" s="1863"/>
      <c r="D61" s="1863"/>
    </row>
    <row r="62" spans="1:6" x14ac:dyDescent="0.15">
      <c r="A62" s="1863"/>
      <c r="B62" s="1863"/>
      <c r="C62" s="1863"/>
      <c r="D62" s="1863"/>
    </row>
    <row r="63" spans="1:6" x14ac:dyDescent="0.15">
      <c r="A63" s="1863"/>
      <c r="B63" s="1863"/>
      <c r="C63" s="1863"/>
      <c r="D63" s="1863"/>
    </row>
    <row r="64" spans="1:6" x14ac:dyDescent="0.15">
      <c r="A64" s="1863"/>
      <c r="B64" s="1863"/>
      <c r="C64" s="1863"/>
      <c r="D64" s="1863"/>
    </row>
    <row r="65" spans="1:4" x14ac:dyDescent="0.15">
      <c r="A65" s="1863"/>
      <c r="B65" s="1863"/>
      <c r="C65" s="1863"/>
      <c r="D65" s="1863"/>
    </row>
    <row r="66" spans="1:4" x14ac:dyDescent="0.15">
      <c r="A66" s="1863"/>
      <c r="B66" s="1863"/>
      <c r="C66" s="1863"/>
      <c r="D66" s="1863"/>
    </row>
    <row r="67" spans="1:4" x14ac:dyDescent="0.15">
      <c r="A67" s="1863"/>
      <c r="B67" s="1863"/>
      <c r="C67" s="1863"/>
      <c r="D67" s="1863"/>
    </row>
    <row r="68" spans="1:4" x14ac:dyDescent="0.15">
      <c r="A68" s="1863"/>
      <c r="B68" s="1863"/>
      <c r="C68" s="1863"/>
      <c r="D68" s="1863"/>
    </row>
    <row r="69" spans="1:4" x14ac:dyDescent="0.15">
      <c r="A69" s="1863"/>
      <c r="B69" s="1863"/>
      <c r="C69" s="1863"/>
      <c r="D69" s="1863"/>
    </row>
    <row r="70" spans="1:4" x14ac:dyDescent="0.15">
      <c r="A70" s="1863"/>
      <c r="B70" s="1863"/>
      <c r="C70" s="1863"/>
      <c r="D70" s="1863"/>
    </row>
    <row r="71" spans="1:4" x14ac:dyDescent="0.15">
      <c r="A71" s="1863"/>
      <c r="B71" s="1863"/>
      <c r="C71" s="1863"/>
      <c r="D71" s="1863"/>
    </row>
    <row r="72" spans="1:4" x14ac:dyDescent="0.15">
      <c r="A72" s="1863"/>
      <c r="B72" s="1863"/>
      <c r="C72" s="1863"/>
      <c r="D72" s="1863"/>
    </row>
    <row r="73" spans="1:4" x14ac:dyDescent="0.15">
      <c r="A73" s="1863"/>
      <c r="B73" s="1863"/>
      <c r="C73" s="1863"/>
      <c r="D73" s="1863"/>
    </row>
    <row r="74" spans="1:4" x14ac:dyDescent="0.15">
      <c r="A74" s="1863"/>
      <c r="B74" s="1863"/>
      <c r="C74" s="1863"/>
      <c r="D74" s="1863"/>
    </row>
    <row r="75" spans="1:4" x14ac:dyDescent="0.15">
      <c r="A75" s="1863"/>
      <c r="B75" s="1863"/>
      <c r="C75" s="1863"/>
      <c r="D75" s="1863"/>
    </row>
    <row r="76" spans="1:4" x14ac:dyDescent="0.15">
      <c r="A76" s="1863"/>
      <c r="B76" s="1863"/>
      <c r="C76" s="1863"/>
      <c r="D76" s="1863"/>
    </row>
    <row r="77" spans="1:4" x14ac:dyDescent="0.15">
      <c r="A77" s="1863"/>
      <c r="B77" s="1863"/>
      <c r="C77" s="1863"/>
      <c r="D77" s="1863"/>
    </row>
    <row r="78" spans="1:4" x14ac:dyDescent="0.15">
      <c r="A78" s="1863"/>
      <c r="B78" s="1863"/>
      <c r="C78" s="1863"/>
      <c r="D78" s="1863"/>
    </row>
    <row r="79" spans="1:4" x14ac:dyDescent="0.15">
      <c r="A79" s="1863"/>
      <c r="B79" s="1863"/>
      <c r="C79" s="1863"/>
      <c r="D79" s="1863"/>
    </row>
  </sheetData>
  <mergeCells count="8">
    <mergeCell ref="A2:D2"/>
    <mergeCell ref="A3:F3"/>
    <mergeCell ref="B5:B8"/>
    <mergeCell ref="C5:E6"/>
    <mergeCell ref="F5:F8"/>
    <mergeCell ref="C7:C8"/>
    <mergeCell ref="D7:D8"/>
    <mergeCell ref="E7:E8"/>
  </mergeCells>
  <conditionalFormatting sqref="B14:F16 B18:F20 B22:F24 B30:F32 B34:F36 B38:F40 B42:F44 B10:F12 B26:F28">
    <cfRule type="cellIs" dxfId="50" priority="2" stopIfTrue="1" operator="between">
      <formula>0.0001</formula>
      <formula>0.045</formula>
    </cfRule>
  </conditionalFormatting>
  <conditionalFormatting sqref="B10:F44">
    <cfRule type="cellIs" dxfId="49" priority="1" stopIfTrue="1" operator="between">
      <formula>0.001</formula>
      <formula>0.045</formula>
    </cfRule>
  </conditionalFormatting>
  <hyperlinks>
    <hyperlink ref="A50" r:id="rId1" xr:uid="{F4E6D11C-35B6-4A4B-9A0D-34FBBF9319B2}"/>
    <hyperlink ref="A1" location="Índice!A1" display="Voltar ao índice" xr:uid="{8E0AAE4D-F021-40E8-B275-89DAFED53C65}"/>
  </hyperlinks>
  <pageMargins left="0.78740157480314965" right="0.78740157480314965" top="1.1811023622047245" bottom="0.78740157480314965" header="0" footer="0"/>
  <pageSetup paperSize="9" orientation="portrait" horizontalDpi="300" verticalDpi="300" r:id="rId2"/>
  <headerFooter alignWithMargins="0"/>
  <drawing r:id="rId3"/>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65783A-5F5D-4A02-B23D-7A93D08A757D}">
  <dimension ref="A1:L70"/>
  <sheetViews>
    <sheetView showGridLines="0" zoomScaleNormal="100" workbookViewId="0">
      <selection activeCell="A2" sqref="A2:D2"/>
    </sheetView>
  </sheetViews>
  <sheetFormatPr defaultRowHeight="9" x14ac:dyDescent="0.15"/>
  <cols>
    <col min="1" max="1" width="30.42578125" style="1862" customWidth="1"/>
    <col min="2" max="3" width="9.7109375" style="1862" customWidth="1"/>
    <col min="4" max="4" width="9.42578125" style="1862" customWidth="1"/>
    <col min="5" max="5" width="8.7109375" style="1862" customWidth="1"/>
    <col min="6" max="6" width="8.28515625" style="1862" customWidth="1"/>
    <col min="7" max="255" width="9.140625" style="1862"/>
    <col min="256" max="256" width="32.5703125" style="1862" customWidth="1"/>
    <col min="257" max="258" width="9.7109375" style="1862" customWidth="1"/>
    <col min="259" max="259" width="9.42578125" style="1862" customWidth="1"/>
    <col min="260" max="260" width="12.5703125" style="1862" customWidth="1"/>
    <col min="261" max="261" width="8.7109375" style="1862" customWidth="1"/>
    <col min="262" max="262" width="8.28515625" style="1862" customWidth="1"/>
    <col min="263" max="511" width="9.140625" style="1862"/>
    <col min="512" max="512" width="32.5703125" style="1862" customWidth="1"/>
    <col min="513" max="514" width="9.7109375" style="1862" customWidth="1"/>
    <col min="515" max="515" width="9.42578125" style="1862" customWidth="1"/>
    <col min="516" max="516" width="12.5703125" style="1862" customWidth="1"/>
    <col min="517" max="517" width="8.7109375" style="1862" customWidth="1"/>
    <col min="518" max="518" width="8.28515625" style="1862" customWidth="1"/>
    <col min="519" max="767" width="9.140625" style="1862"/>
    <col min="768" max="768" width="32.5703125" style="1862" customWidth="1"/>
    <col min="769" max="770" width="9.7109375" style="1862" customWidth="1"/>
    <col min="771" max="771" width="9.42578125" style="1862" customWidth="1"/>
    <col min="772" max="772" width="12.5703125" style="1862" customWidth="1"/>
    <col min="773" max="773" width="8.7109375" style="1862" customWidth="1"/>
    <col min="774" max="774" width="8.28515625" style="1862" customWidth="1"/>
    <col min="775" max="1023" width="9.140625" style="1862"/>
    <col min="1024" max="1024" width="32.5703125" style="1862" customWidth="1"/>
    <col min="1025" max="1026" width="9.7109375" style="1862" customWidth="1"/>
    <col min="1027" max="1027" width="9.42578125" style="1862" customWidth="1"/>
    <col min="1028" max="1028" width="12.5703125" style="1862" customWidth="1"/>
    <col min="1029" max="1029" width="8.7109375" style="1862" customWidth="1"/>
    <col min="1030" max="1030" width="8.28515625" style="1862" customWidth="1"/>
    <col min="1031" max="1279" width="9.140625" style="1862"/>
    <col min="1280" max="1280" width="32.5703125" style="1862" customWidth="1"/>
    <col min="1281" max="1282" width="9.7109375" style="1862" customWidth="1"/>
    <col min="1283" max="1283" width="9.42578125" style="1862" customWidth="1"/>
    <col min="1284" max="1284" width="12.5703125" style="1862" customWidth="1"/>
    <col min="1285" max="1285" width="8.7109375" style="1862" customWidth="1"/>
    <col min="1286" max="1286" width="8.28515625" style="1862" customWidth="1"/>
    <col min="1287" max="1535" width="9.140625" style="1862"/>
    <col min="1536" max="1536" width="32.5703125" style="1862" customWidth="1"/>
    <col min="1537" max="1538" width="9.7109375" style="1862" customWidth="1"/>
    <col min="1539" max="1539" width="9.42578125" style="1862" customWidth="1"/>
    <col min="1540" max="1540" width="12.5703125" style="1862" customWidth="1"/>
    <col min="1541" max="1541" width="8.7109375" style="1862" customWidth="1"/>
    <col min="1542" max="1542" width="8.28515625" style="1862" customWidth="1"/>
    <col min="1543" max="1791" width="9.140625" style="1862"/>
    <col min="1792" max="1792" width="32.5703125" style="1862" customWidth="1"/>
    <col min="1793" max="1794" width="9.7109375" style="1862" customWidth="1"/>
    <col min="1795" max="1795" width="9.42578125" style="1862" customWidth="1"/>
    <col min="1796" max="1796" width="12.5703125" style="1862" customWidth="1"/>
    <col min="1797" max="1797" width="8.7109375" style="1862" customWidth="1"/>
    <col min="1798" max="1798" width="8.28515625" style="1862" customWidth="1"/>
    <col min="1799" max="2047" width="9.140625" style="1862"/>
    <col min="2048" max="2048" width="32.5703125" style="1862" customWidth="1"/>
    <col min="2049" max="2050" width="9.7109375" style="1862" customWidth="1"/>
    <col min="2051" max="2051" width="9.42578125" style="1862" customWidth="1"/>
    <col min="2052" max="2052" width="12.5703125" style="1862" customWidth="1"/>
    <col min="2053" max="2053" width="8.7109375" style="1862" customWidth="1"/>
    <col min="2054" max="2054" width="8.28515625" style="1862" customWidth="1"/>
    <col min="2055" max="2303" width="9.140625" style="1862"/>
    <col min="2304" max="2304" width="32.5703125" style="1862" customWidth="1"/>
    <col min="2305" max="2306" width="9.7109375" style="1862" customWidth="1"/>
    <col min="2307" max="2307" width="9.42578125" style="1862" customWidth="1"/>
    <col min="2308" max="2308" width="12.5703125" style="1862" customWidth="1"/>
    <col min="2309" max="2309" width="8.7109375" style="1862" customWidth="1"/>
    <col min="2310" max="2310" width="8.28515625" style="1862" customWidth="1"/>
    <col min="2311" max="2559" width="9.140625" style="1862"/>
    <col min="2560" max="2560" width="32.5703125" style="1862" customWidth="1"/>
    <col min="2561" max="2562" width="9.7109375" style="1862" customWidth="1"/>
    <col min="2563" max="2563" width="9.42578125" style="1862" customWidth="1"/>
    <col min="2564" max="2564" width="12.5703125" style="1862" customWidth="1"/>
    <col min="2565" max="2565" width="8.7109375" style="1862" customWidth="1"/>
    <col min="2566" max="2566" width="8.28515625" style="1862" customWidth="1"/>
    <col min="2567" max="2815" width="9.140625" style="1862"/>
    <col min="2816" max="2816" width="32.5703125" style="1862" customWidth="1"/>
    <col min="2817" max="2818" width="9.7109375" style="1862" customWidth="1"/>
    <col min="2819" max="2819" width="9.42578125" style="1862" customWidth="1"/>
    <col min="2820" max="2820" width="12.5703125" style="1862" customWidth="1"/>
    <col min="2821" max="2821" width="8.7109375" style="1862" customWidth="1"/>
    <col min="2822" max="2822" width="8.28515625" style="1862" customWidth="1"/>
    <col min="2823" max="3071" width="9.140625" style="1862"/>
    <col min="3072" max="3072" width="32.5703125" style="1862" customWidth="1"/>
    <col min="3073" max="3074" width="9.7109375" style="1862" customWidth="1"/>
    <col min="3075" max="3075" width="9.42578125" style="1862" customWidth="1"/>
    <col min="3076" max="3076" width="12.5703125" style="1862" customWidth="1"/>
    <col min="3077" max="3077" width="8.7109375" style="1862" customWidth="1"/>
    <col min="3078" max="3078" width="8.28515625" style="1862" customWidth="1"/>
    <col min="3079" max="3327" width="9.140625" style="1862"/>
    <col min="3328" max="3328" width="32.5703125" style="1862" customWidth="1"/>
    <col min="3329" max="3330" width="9.7109375" style="1862" customWidth="1"/>
    <col min="3331" max="3331" width="9.42578125" style="1862" customWidth="1"/>
    <col min="3332" max="3332" width="12.5703125" style="1862" customWidth="1"/>
    <col min="3333" max="3333" width="8.7109375" style="1862" customWidth="1"/>
    <col min="3334" max="3334" width="8.28515625" style="1862" customWidth="1"/>
    <col min="3335" max="3583" width="9.140625" style="1862"/>
    <col min="3584" max="3584" width="32.5703125" style="1862" customWidth="1"/>
    <col min="3585" max="3586" width="9.7109375" style="1862" customWidth="1"/>
    <col min="3587" max="3587" width="9.42578125" style="1862" customWidth="1"/>
    <col min="3588" max="3588" width="12.5703125" style="1862" customWidth="1"/>
    <col min="3589" max="3589" width="8.7109375" style="1862" customWidth="1"/>
    <col min="3590" max="3590" width="8.28515625" style="1862" customWidth="1"/>
    <col min="3591" max="3839" width="9.140625" style="1862"/>
    <col min="3840" max="3840" width="32.5703125" style="1862" customWidth="1"/>
    <col min="3841" max="3842" width="9.7109375" style="1862" customWidth="1"/>
    <col min="3843" max="3843" width="9.42578125" style="1862" customWidth="1"/>
    <col min="3844" max="3844" width="12.5703125" style="1862" customWidth="1"/>
    <col min="3845" max="3845" width="8.7109375" style="1862" customWidth="1"/>
    <col min="3846" max="3846" width="8.28515625" style="1862" customWidth="1"/>
    <col min="3847" max="4095" width="9.140625" style="1862"/>
    <col min="4096" max="4096" width="32.5703125" style="1862" customWidth="1"/>
    <col min="4097" max="4098" width="9.7109375" style="1862" customWidth="1"/>
    <col min="4099" max="4099" width="9.42578125" style="1862" customWidth="1"/>
    <col min="4100" max="4100" width="12.5703125" style="1862" customWidth="1"/>
    <col min="4101" max="4101" width="8.7109375" style="1862" customWidth="1"/>
    <col min="4102" max="4102" width="8.28515625" style="1862" customWidth="1"/>
    <col min="4103" max="4351" width="9.140625" style="1862"/>
    <col min="4352" max="4352" width="32.5703125" style="1862" customWidth="1"/>
    <col min="4353" max="4354" width="9.7109375" style="1862" customWidth="1"/>
    <col min="4355" max="4355" width="9.42578125" style="1862" customWidth="1"/>
    <col min="4356" max="4356" width="12.5703125" style="1862" customWidth="1"/>
    <col min="4357" max="4357" width="8.7109375" style="1862" customWidth="1"/>
    <col min="4358" max="4358" width="8.28515625" style="1862" customWidth="1"/>
    <col min="4359" max="4607" width="9.140625" style="1862"/>
    <col min="4608" max="4608" width="32.5703125" style="1862" customWidth="1"/>
    <col min="4609" max="4610" width="9.7109375" style="1862" customWidth="1"/>
    <col min="4611" max="4611" width="9.42578125" style="1862" customWidth="1"/>
    <col min="4612" max="4612" width="12.5703125" style="1862" customWidth="1"/>
    <col min="4613" max="4613" width="8.7109375" style="1862" customWidth="1"/>
    <col min="4614" max="4614" width="8.28515625" style="1862" customWidth="1"/>
    <col min="4615" max="4863" width="9.140625" style="1862"/>
    <col min="4864" max="4864" width="32.5703125" style="1862" customWidth="1"/>
    <col min="4865" max="4866" width="9.7109375" style="1862" customWidth="1"/>
    <col min="4867" max="4867" width="9.42578125" style="1862" customWidth="1"/>
    <col min="4868" max="4868" width="12.5703125" style="1862" customWidth="1"/>
    <col min="4869" max="4869" width="8.7109375" style="1862" customWidth="1"/>
    <col min="4870" max="4870" width="8.28515625" style="1862" customWidth="1"/>
    <col min="4871" max="5119" width="9.140625" style="1862"/>
    <col min="5120" max="5120" width="32.5703125" style="1862" customWidth="1"/>
    <col min="5121" max="5122" width="9.7109375" style="1862" customWidth="1"/>
    <col min="5123" max="5123" width="9.42578125" style="1862" customWidth="1"/>
    <col min="5124" max="5124" width="12.5703125" style="1862" customWidth="1"/>
    <col min="5125" max="5125" width="8.7109375" style="1862" customWidth="1"/>
    <col min="5126" max="5126" width="8.28515625" style="1862" customWidth="1"/>
    <col min="5127" max="5375" width="9.140625" style="1862"/>
    <col min="5376" max="5376" width="32.5703125" style="1862" customWidth="1"/>
    <col min="5377" max="5378" width="9.7109375" style="1862" customWidth="1"/>
    <col min="5379" max="5379" width="9.42578125" style="1862" customWidth="1"/>
    <col min="5380" max="5380" width="12.5703125" style="1862" customWidth="1"/>
    <col min="5381" max="5381" width="8.7109375" style="1862" customWidth="1"/>
    <col min="5382" max="5382" width="8.28515625" style="1862" customWidth="1"/>
    <col min="5383" max="5631" width="9.140625" style="1862"/>
    <col min="5632" max="5632" width="32.5703125" style="1862" customWidth="1"/>
    <col min="5633" max="5634" width="9.7109375" style="1862" customWidth="1"/>
    <col min="5635" max="5635" width="9.42578125" style="1862" customWidth="1"/>
    <col min="5636" max="5636" width="12.5703125" style="1862" customWidth="1"/>
    <col min="5637" max="5637" width="8.7109375" style="1862" customWidth="1"/>
    <col min="5638" max="5638" width="8.28515625" style="1862" customWidth="1"/>
    <col min="5639" max="5887" width="9.140625" style="1862"/>
    <col min="5888" max="5888" width="32.5703125" style="1862" customWidth="1"/>
    <col min="5889" max="5890" width="9.7109375" style="1862" customWidth="1"/>
    <col min="5891" max="5891" width="9.42578125" style="1862" customWidth="1"/>
    <col min="5892" max="5892" width="12.5703125" style="1862" customWidth="1"/>
    <col min="5893" max="5893" width="8.7109375" style="1862" customWidth="1"/>
    <col min="5894" max="5894" width="8.28515625" style="1862" customWidth="1"/>
    <col min="5895" max="6143" width="9.140625" style="1862"/>
    <col min="6144" max="6144" width="32.5703125" style="1862" customWidth="1"/>
    <col min="6145" max="6146" width="9.7109375" style="1862" customWidth="1"/>
    <col min="6147" max="6147" width="9.42578125" style="1862" customWidth="1"/>
    <col min="6148" max="6148" width="12.5703125" style="1862" customWidth="1"/>
    <col min="6149" max="6149" width="8.7109375" style="1862" customWidth="1"/>
    <col min="6150" max="6150" width="8.28515625" style="1862" customWidth="1"/>
    <col min="6151" max="6399" width="9.140625" style="1862"/>
    <col min="6400" max="6400" width="32.5703125" style="1862" customWidth="1"/>
    <col min="6401" max="6402" width="9.7109375" style="1862" customWidth="1"/>
    <col min="6403" max="6403" width="9.42578125" style="1862" customWidth="1"/>
    <col min="6404" max="6404" width="12.5703125" style="1862" customWidth="1"/>
    <col min="6405" max="6405" width="8.7109375" style="1862" customWidth="1"/>
    <col min="6406" max="6406" width="8.28515625" style="1862" customWidth="1"/>
    <col min="6407" max="6655" width="9.140625" style="1862"/>
    <col min="6656" max="6656" width="32.5703125" style="1862" customWidth="1"/>
    <col min="6657" max="6658" width="9.7109375" style="1862" customWidth="1"/>
    <col min="6659" max="6659" width="9.42578125" style="1862" customWidth="1"/>
    <col min="6660" max="6660" width="12.5703125" style="1862" customWidth="1"/>
    <col min="6661" max="6661" width="8.7109375" style="1862" customWidth="1"/>
    <col min="6662" max="6662" width="8.28515625" style="1862" customWidth="1"/>
    <col min="6663" max="6911" width="9.140625" style="1862"/>
    <col min="6912" max="6912" width="32.5703125" style="1862" customWidth="1"/>
    <col min="6913" max="6914" width="9.7109375" style="1862" customWidth="1"/>
    <col min="6915" max="6915" width="9.42578125" style="1862" customWidth="1"/>
    <col min="6916" max="6916" width="12.5703125" style="1862" customWidth="1"/>
    <col min="6917" max="6917" width="8.7109375" style="1862" customWidth="1"/>
    <col min="6918" max="6918" width="8.28515625" style="1862" customWidth="1"/>
    <col min="6919" max="7167" width="9.140625" style="1862"/>
    <col min="7168" max="7168" width="32.5703125" style="1862" customWidth="1"/>
    <col min="7169" max="7170" width="9.7109375" style="1862" customWidth="1"/>
    <col min="7171" max="7171" width="9.42578125" style="1862" customWidth="1"/>
    <col min="7172" max="7172" width="12.5703125" style="1862" customWidth="1"/>
    <col min="7173" max="7173" width="8.7109375" style="1862" customWidth="1"/>
    <col min="7174" max="7174" width="8.28515625" style="1862" customWidth="1"/>
    <col min="7175" max="7423" width="9.140625" style="1862"/>
    <col min="7424" max="7424" width="32.5703125" style="1862" customWidth="1"/>
    <col min="7425" max="7426" width="9.7109375" style="1862" customWidth="1"/>
    <col min="7427" max="7427" width="9.42578125" style="1862" customWidth="1"/>
    <col min="7428" max="7428" width="12.5703125" style="1862" customWidth="1"/>
    <col min="7429" max="7429" width="8.7109375" style="1862" customWidth="1"/>
    <col min="7430" max="7430" width="8.28515625" style="1862" customWidth="1"/>
    <col min="7431" max="7679" width="9.140625" style="1862"/>
    <col min="7680" max="7680" width="32.5703125" style="1862" customWidth="1"/>
    <col min="7681" max="7682" width="9.7109375" style="1862" customWidth="1"/>
    <col min="7683" max="7683" width="9.42578125" style="1862" customWidth="1"/>
    <col min="7684" max="7684" width="12.5703125" style="1862" customWidth="1"/>
    <col min="7685" max="7685" width="8.7109375" style="1862" customWidth="1"/>
    <col min="7686" max="7686" width="8.28515625" style="1862" customWidth="1"/>
    <col min="7687" max="7935" width="9.140625" style="1862"/>
    <col min="7936" max="7936" width="32.5703125" style="1862" customWidth="1"/>
    <col min="7937" max="7938" width="9.7109375" style="1862" customWidth="1"/>
    <col min="7939" max="7939" width="9.42578125" style="1862" customWidth="1"/>
    <col min="7940" max="7940" width="12.5703125" style="1862" customWidth="1"/>
    <col min="7941" max="7941" width="8.7109375" style="1862" customWidth="1"/>
    <col min="7942" max="7942" width="8.28515625" style="1862" customWidth="1"/>
    <col min="7943" max="8191" width="9.140625" style="1862"/>
    <col min="8192" max="8192" width="32.5703125" style="1862" customWidth="1"/>
    <col min="8193" max="8194" width="9.7109375" style="1862" customWidth="1"/>
    <col min="8195" max="8195" width="9.42578125" style="1862" customWidth="1"/>
    <col min="8196" max="8196" width="12.5703125" style="1862" customWidth="1"/>
    <col min="8197" max="8197" width="8.7109375" style="1862" customWidth="1"/>
    <col min="8198" max="8198" width="8.28515625" style="1862" customWidth="1"/>
    <col min="8199" max="8447" width="9.140625" style="1862"/>
    <col min="8448" max="8448" width="32.5703125" style="1862" customWidth="1"/>
    <col min="8449" max="8450" width="9.7109375" style="1862" customWidth="1"/>
    <col min="8451" max="8451" width="9.42578125" style="1862" customWidth="1"/>
    <col min="8452" max="8452" width="12.5703125" style="1862" customWidth="1"/>
    <col min="8453" max="8453" width="8.7109375" style="1862" customWidth="1"/>
    <col min="8454" max="8454" width="8.28515625" style="1862" customWidth="1"/>
    <col min="8455" max="8703" width="9.140625" style="1862"/>
    <col min="8704" max="8704" width="32.5703125" style="1862" customWidth="1"/>
    <col min="8705" max="8706" width="9.7109375" style="1862" customWidth="1"/>
    <col min="8707" max="8707" width="9.42578125" style="1862" customWidth="1"/>
    <col min="8708" max="8708" width="12.5703125" style="1862" customWidth="1"/>
    <col min="8709" max="8709" width="8.7109375" style="1862" customWidth="1"/>
    <col min="8710" max="8710" width="8.28515625" style="1862" customWidth="1"/>
    <col min="8711" max="8959" width="9.140625" style="1862"/>
    <col min="8960" max="8960" width="32.5703125" style="1862" customWidth="1"/>
    <col min="8961" max="8962" width="9.7109375" style="1862" customWidth="1"/>
    <col min="8963" max="8963" width="9.42578125" style="1862" customWidth="1"/>
    <col min="8964" max="8964" width="12.5703125" style="1862" customWidth="1"/>
    <col min="8965" max="8965" width="8.7109375" style="1862" customWidth="1"/>
    <col min="8966" max="8966" width="8.28515625" style="1862" customWidth="1"/>
    <col min="8967" max="9215" width="9.140625" style="1862"/>
    <col min="9216" max="9216" width="32.5703125" style="1862" customWidth="1"/>
    <col min="9217" max="9218" width="9.7109375" style="1862" customWidth="1"/>
    <col min="9219" max="9219" width="9.42578125" style="1862" customWidth="1"/>
    <col min="9220" max="9220" width="12.5703125" style="1862" customWidth="1"/>
    <col min="9221" max="9221" width="8.7109375" style="1862" customWidth="1"/>
    <col min="9222" max="9222" width="8.28515625" style="1862" customWidth="1"/>
    <col min="9223" max="9471" width="9.140625" style="1862"/>
    <col min="9472" max="9472" width="32.5703125" style="1862" customWidth="1"/>
    <col min="9473" max="9474" width="9.7109375" style="1862" customWidth="1"/>
    <col min="9475" max="9475" width="9.42578125" style="1862" customWidth="1"/>
    <col min="9476" max="9476" width="12.5703125" style="1862" customWidth="1"/>
    <col min="9477" max="9477" width="8.7109375" style="1862" customWidth="1"/>
    <col min="9478" max="9478" width="8.28515625" style="1862" customWidth="1"/>
    <col min="9479" max="9727" width="9.140625" style="1862"/>
    <col min="9728" max="9728" width="32.5703125" style="1862" customWidth="1"/>
    <col min="9729" max="9730" width="9.7109375" style="1862" customWidth="1"/>
    <col min="9731" max="9731" width="9.42578125" style="1862" customWidth="1"/>
    <col min="9732" max="9732" width="12.5703125" style="1862" customWidth="1"/>
    <col min="9733" max="9733" width="8.7109375" style="1862" customWidth="1"/>
    <col min="9734" max="9734" width="8.28515625" style="1862" customWidth="1"/>
    <col min="9735" max="9983" width="9.140625" style="1862"/>
    <col min="9984" max="9984" width="32.5703125" style="1862" customWidth="1"/>
    <col min="9985" max="9986" width="9.7109375" style="1862" customWidth="1"/>
    <col min="9987" max="9987" width="9.42578125" style="1862" customWidth="1"/>
    <col min="9988" max="9988" width="12.5703125" style="1862" customWidth="1"/>
    <col min="9989" max="9989" width="8.7109375" style="1862" customWidth="1"/>
    <col min="9990" max="9990" width="8.28515625" style="1862" customWidth="1"/>
    <col min="9991" max="10239" width="9.140625" style="1862"/>
    <col min="10240" max="10240" width="32.5703125" style="1862" customWidth="1"/>
    <col min="10241" max="10242" width="9.7109375" style="1862" customWidth="1"/>
    <col min="10243" max="10243" width="9.42578125" style="1862" customWidth="1"/>
    <col min="10244" max="10244" width="12.5703125" style="1862" customWidth="1"/>
    <col min="10245" max="10245" width="8.7109375" style="1862" customWidth="1"/>
    <col min="10246" max="10246" width="8.28515625" style="1862" customWidth="1"/>
    <col min="10247" max="10495" width="9.140625" style="1862"/>
    <col min="10496" max="10496" width="32.5703125" style="1862" customWidth="1"/>
    <col min="10497" max="10498" width="9.7109375" style="1862" customWidth="1"/>
    <col min="10499" max="10499" width="9.42578125" style="1862" customWidth="1"/>
    <col min="10500" max="10500" width="12.5703125" style="1862" customWidth="1"/>
    <col min="10501" max="10501" width="8.7109375" style="1862" customWidth="1"/>
    <col min="10502" max="10502" width="8.28515625" style="1862" customWidth="1"/>
    <col min="10503" max="10751" width="9.140625" style="1862"/>
    <col min="10752" max="10752" width="32.5703125" style="1862" customWidth="1"/>
    <col min="10753" max="10754" width="9.7109375" style="1862" customWidth="1"/>
    <col min="10755" max="10755" width="9.42578125" style="1862" customWidth="1"/>
    <col min="10756" max="10756" width="12.5703125" style="1862" customWidth="1"/>
    <col min="10757" max="10757" width="8.7109375" style="1862" customWidth="1"/>
    <col min="10758" max="10758" width="8.28515625" style="1862" customWidth="1"/>
    <col min="10759" max="11007" width="9.140625" style="1862"/>
    <col min="11008" max="11008" width="32.5703125" style="1862" customWidth="1"/>
    <col min="11009" max="11010" width="9.7109375" style="1862" customWidth="1"/>
    <col min="11011" max="11011" width="9.42578125" style="1862" customWidth="1"/>
    <col min="11012" max="11012" width="12.5703125" style="1862" customWidth="1"/>
    <col min="11013" max="11013" width="8.7109375" style="1862" customWidth="1"/>
    <col min="11014" max="11014" width="8.28515625" style="1862" customWidth="1"/>
    <col min="11015" max="11263" width="9.140625" style="1862"/>
    <col min="11264" max="11264" width="32.5703125" style="1862" customWidth="1"/>
    <col min="11265" max="11266" width="9.7109375" style="1862" customWidth="1"/>
    <col min="11267" max="11267" width="9.42578125" style="1862" customWidth="1"/>
    <col min="11268" max="11268" width="12.5703125" style="1862" customWidth="1"/>
    <col min="11269" max="11269" width="8.7109375" style="1862" customWidth="1"/>
    <col min="11270" max="11270" width="8.28515625" style="1862" customWidth="1"/>
    <col min="11271" max="11519" width="9.140625" style="1862"/>
    <col min="11520" max="11520" width="32.5703125" style="1862" customWidth="1"/>
    <col min="11521" max="11522" width="9.7109375" style="1862" customWidth="1"/>
    <col min="11523" max="11523" width="9.42578125" style="1862" customWidth="1"/>
    <col min="11524" max="11524" width="12.5703125" style="1862" customWidth="1"/>
    <col min="11525" max="11525" width="8.7109375" style="1862" customWidth="1"/>
    <col min="11526" max="11526" width="8.28515625" style="1862" customWidth="1"/>
    <col min="11527" max="11775" width="9.140625" style="1862"/>
    <col min="11776" max="11776" width="32.5703125" style="1862" customWidth="1"/>
    <col min="11777" max="11778" width="9.7109375" style="1862" customWidth="1"/>
    <col min="11779" max="11779" width="9.42578125" style="1862" customWidth="1"/>
    <col min="11780" max="11780" width="12.5703125" style="1862" customWidth="1"/>
    <col min="11781" max="11781" width="8.7109375" style="1862" customWidth="1"/>
    <col min="11782" max="11782" width="8.28515625" style="1862" customWidth="1"/>
    <col min="11783" max="12031" width="9.140625" style="1862"/>
    <col min="12032" max="12032" width="32.5703125" style="1862" customWidth="1"/>
    <col min="12033" max="12034" width="9.7109375" style="1862" customWidth="1"/>
    <col min="12035" max="12035" width="9.42578125" style="1862" customWidth="1"/>
    <col min="12036" max="12036" width="12.5703125" style="1862" customWidth="1"/>
    <col min="12037" max="12037" width="8.7109375" style="1862" customWidth="1"/>
    <col min="12038" max="12038" width="8.28515625" style="1862" customWidth="1"/>
    <col min="12039" max="12287" width="9.140625" style="1862"/>
    <col min="12288" max="12288" width="32.5703125" style="1862" customWidth="1"/>
    <col min="12289" max="12290" width="9.7109375" style="1862" customWidth="1"/>
    <col min="12291" max="12291" width="9.42578125" style="1862" customWidth="1"/>
    <col min="12292" max="12292" width="12.5703125" style="1862" customWidth="1"/>
    <col min="12293" max="12293" width="8.7109375" style="1862" customWidth="1"/>
    <col min="12294" max="12294" width="8.28515625" style="1862" customWidth="1"/>
    <col min="12295" max="12543" width="9.140625" style="1862"/>
    <col min="12544" max="12544" width="32.5703125" style="1862" customWidth="1"/>
    <col min="12545" max="12546" width="9.7109375" style="1862" customWidth="1"/>
    <col min="12547" max="12547" width="9.42578125" style="1862" customWidth="1"/>
    <col min="12548" max="12548" width="12.5703125" style="1862" customWidth="1"/>
    <col min="12549" max="12549" width="8.7109375" style="1862" customWidth="1"/>
    <col min="12550" max="12550" width="8.28515625" style="1862" customWidth="1"/>
    <col min="12551" max="12799" width="9.140625" style="1862"/>
    <col min="12800" max="12800" width="32.5703125" style="1862" customWidth="1"/>
    <col min="12801" max="12802" width="9.7109375" style="1862" customWidth="1"/>
    <col min="12803" max="12803" width="9.42578125" style="1862" customWidth="1"/>
    <col min="12804" max="12804" width="12.5703125" style="1862" customWidth="1"/>
    <col min="12805" max="12805" width="8.7109375" style="1862" customWidth="1"/>
    <col min="12806" max="12806" width="8.28515625" style="1862" customWidth="1"/>
    <col min="12807" max="13055" width="9.140625" style="1862"/>
    <col min="13056" max="13056" width="32.5703125" style="1862" customWidth="1"/>
    <col min="13057" max="13058" width="9.7109375" style="1862" customWidth="1"/>
    <col min="13059" max="13059" width="9.42578125" style="1862" customWidth="1"/>
    <col min="13060" max="13060" width="12.5703125" style="1862" customWidth="1"/>
    <col min="13061" max="13061" width="8.7109375" style="1862" customWidth="1"/>
    <col min="13062" max="13062" width="8.28515625" style="1862" customWidth="1"/>
    <col min="13063" max="13311" width="9.140625" style="1862"/>
    <col min="13312" max="13312" width="32.5703125" style="1862" customWidth="1"/>
    <col min="13313" max="13314" width="9.7109375" style="1862" customWidth="1"/>
    <col min="13315" max="13315" width="9.42578125" style="1862" customWidth="1"/>
    <col min="13316" max="13316" width="12.5703125" style="1862" customWidth="1"/>
    <col min="13317" max="13317" width="8.7109375" style="1862" customWidth="1"/>
    <col min="13318" max="13318" width="8.28515625" style="1862" customWidth="1"/>
    <col min="13319" max="13567" width="9.140625" style="1862"/>
    <col min="13568" max="13568" width="32.5703125" style="1862" customWidth="1"/>
    <col min="13569" max="13570" width="9.7109375" style="1862" customWidth="1"/>
    <col min="13571" max="13571" width="9.42578125" style="1862" customWidth="1"/>
    <col min="13572" max="13572" width="12.5703125" style="1862" customWidth="1"/>
    <col min="13573" max="13573" width="8.7109375" style="1862" customWidth="1"/>
    <col min="13574" max="13574" width="8.28515625" style="1862" customWidth="1"/>
    <col min="13575" max="13823" width="9.140625" style="1862"/>
    <col min="13824" max="13824" width="32.5703125" style="1862" customWidth="1"/>
    <col min="13825" max="13826" width="9.7109375" style="1862" customWidth="1"/>
    <col min="13827" max="13827" width="9.42578125" style="1862" customWidth="1"/>
    <col min="13828" max="13828" width="12.5703125" style="1862" customWidth="1"/>
    <col min="13829" max="13829" width="8.7109375" style="1862" customWidth="1"/>
    <col min="13830" max="13830" width="8.28515625" style="1862" customWidth="1"/>
    <col min="13831" max="14079" width="9.140625" style="1862"/>
    <col min="14080" max="14080" width="32.5703125" style="1862" customWidth="1"/>
    <col min="14081" max="14082" width="9.7109375" style="1862" customWidth="1"/>
    <col min="14083" max="14083" width="9.42578125" style="1862" customWidth="1"/>
    <col min="14084" max="14084" width="12.5703125" style="1862" customWidth="1"/>
    <col min="14085" max="14085" width="8.7109375" style="1862" customWidth="1"/>
    <col min="14086" max="14086" width="8.28515625" style="1862" customWidth="1"/>
    <col min="14087" max="14335" width="9.140625" style="1862"/>
    <col min="14336" max="14336" width="32.5703125" style="1862" customWidth="1"/>
    <col min="14337" max="14338" width="9.7109375" style="1862" customWidth="1"/>
    <col min="14339" max="14339" width="9.42578125" style="1862" customWidth="1"/>
    <col min="14340" max="14340" width="12.5703125" style="1862" customWidth="1"/>
    <col min="14341" max="14341" width="8.7109375" style="1862" customWidth="1"/>
    <col min="14342" max="14342" width="8.28515625" style="1862" customWidth="1"/>
    <col min="14343" max="14591" width="9.140625" style="1862"/>
    <col min="14592" max="14592" width="32.5703125" style="1862" customWidth="1"/>
    <col min="14593" max="14594" width="9.7109375" style="1862" customWidth="1"/>
    <col min="14595" max="14595" width="9.42578125" style="1862" customWidth="1"/>
    <col min="14596" max="14596" width="12.5703125" style="1862" customWidth="1"/>
    <col min="14597" max="14597" width="8.7109375" style="1862" customWidth="1"/>
    <col min="14598" max="14598" width="8.28515625" style="1862" customWidth="1"/>
    <col min="14599" max="14847" width="9.140625" style="1862"/>
    <col min="14848" max="14848" width="32.5703125" style="1862" customWidth="1"/>
    <col min="14849" max="14850" width="9.7109375" style="1862" customWidth="1"/>
    <col min="14851" max="14851" width="9.42578125" style="1862" customWidth="1"/>
    <col min="14852" max="14852" width="12.5703125" style="1862" customWidth="1"/>
    <col min="14853" max="14853" width="8.7109375" style="1862" customWidth="1"/>
    <col min="14854" max="14854" width="8.28515625" style="1862" customWidth="1"/>
    <col min="14855" max="15103" width="9.140625" style="1862"/>
    <col min="15104" max="15104" width="32.5703125" style="1862" customWidth="1"/>
    <col min="15105" max="15106" width="9.7109375" style="1862" customWidth="1"/>
    <col min="15107" max="15107" width="9.42578125" style="1862" customWidth="1"/>
    <col min="15108" max="15108" width="12.5703125" style="1862" customWidth="1"/>
    <col min="15109" max="15109" width="8.7109375" style="1862" customWidth="1"/>
    <col min="15110" max="15110" width="8.28515625" style="1862" customWidth="1"/>
    <col min="15111" max="15359" width="9.140625" style="1862"/>
    <col min="15360" max="15360" width="32.5703125" style="1862" customWidth="1"/>
    <col min="15361" max="15362" width="9.7109375" style="1862" customWidth="1"/>
    <col min="15363" max="15363" width="9.42578125" style="1862" customWidth="1"/>
    <col min="15364" max="15364" width="12.5703125" style="1862" customWidth="1"/>
    <col min="15365" max="15365" width="8.7109375" style="1862" customWidth="1"/>
    <col min="15366" max="15366" width="8.28515625" style="1862" customWidth="1"/>
    <col min="15367" max="15615" width="9.140625" style="1862"/>
    <col min="15616" max="15616" width="32.5703125" style="1862" customWidth="1"/>
    <col min="15617" max="15618" width="9.7109375" style="1862" customWidth="1"/>
    <col min="15619" max="15619" width="9.42578125" style="1862" customWidth="1"/>
    <col min="15620" max="15620" width="12.5703125" style="1862" customWidth="1"/>
    <col min="15621" max="15621" width="8.7109375" style="1862" customWidth="1"/>
    <col min="15622" max="15622" width="8.28515625" style="1862" customWidth="1"/>
    <col min="15623" max="15871" width="9.140625" style="1862"/>
    <col min="15872" max="15872" width="32.5703125" style="1862" customWidth="1"/>
    <col min="15873" max="15874" width="9.7109375" style="1862" customWidth="1"/>
    <col min="15875" max="15875" width="9.42578125" style="1862" customWidth="1"/>
    <col min="15876" max="15876" width="12.5703125" style="1862" customWidth="1"/>
    <col min="15877" max="15877" width="8.7109375" style="1862" customWidth="1"/>
    <col min="15878" max="15878" width="8.28515625" style="1862" customWidth="1"/>
    <col min="15879" max="16127" width="9.140625" style="1862"/>
    <col min="16128" max="16128" width="32.5703125" style="1862" customWidth="1"/>
    <col min="16129" max="16130" width="9.7109375" style="1862" customWidth="1"/>
    <col min="16131" max="16131" width="9.42578125" style="1862" customWidth="1"/>
    <col min="16132" max="16132" width="12.5703125" style="1862" customWidth="1"/>
    <col min="16133" max="16133" width="8.7109375" style="1862" customWidth="1"/>
    <col min="16134" max="16134" width="8.28515625" style="1862" customWidth="1"/>
    <col min="16135" max="16384" width="9.140625" style="1862"/>
  </cols>
  <sheetData>
    <row r="1" spans="1:12" ht="15" customHeight="1" x14ac:dyDescent="0.2">
      <c r="A1" s="2027" t="s">
        <v>1926</v>
      </c>
    </row>
    <row r="2" spans="1:12" ht="15" customHeight="1" x14ac:dyDescent="0.2">
      <c r="A2" s="2369" t="s">
        <v>1878</v>
      </c>
      <c r="B2" s="2369"/>
      <c r="C2" s="2369"/>
      <c r="D2" s="2369"/>
    </row>
    <row r="3" spans="1:12" ht="19.5" customHeight="1" x14ac:dyDescent="0.15">
      <c r="A3" s="2370" t="s">
        <v>1877</v>
      </c>
      <c r="B3" s="2370"/>
      <c r="C3" s="2370"/>
      <c r="D3" s="2370"/>
      <c r="E3" s="2378"/>
      <c r="F3" s="2378"/>
    </row>
    <row r="4" spans="1:12" s="1" customFormat="1" ht="12.95" customHeight="1" x14ac:dyDescent="0.25">
      <c r="A4" s="1659">
        <v>2020</v>
      </c>
      <c r="B4" s="1957"/>
      <c r="C4" s="1946"/>
      <c r="D4" s="1946"/>
      <c r="F4" s="1945" t="s">
        <v>1789</v>
      </c>
    </row>
    <row r="5" spans="1:12" s="1" customFormat="1" ht="11.1" customHeight="1" x14ac:dyDescent="0.25">
      <c r="A5" s="2016" t="s">
        <v>1775</v>
      </c>
      <c r="B5" s="2319" t="s">
        <v>0</v>
      </c>
      <c r="C5" s="2319" t="s">
        <v>1828</v>
      </c>
      <c r="D5" s="2320"/>
      <c r="E5" s="2320"/>
      <c r="F5" s="2319" t="s">
        <v>1827</v>
      </c>
    </row>
    <row r="6" spans="1:12" s="1" customFormat="1" ht="11.1" customHeight="1" x14ac:dyDescent="0.25">
      <c r="A6" s="2018"/>
      <c r="B6" s="2320"/>
      <c r="C6" s="2320"/>
      <c r="D6" s="2320"/>
      <c r="E6" s="2320"/>
      <c r="F6" s="2377"/>
    </row>
    <row r="7" spans="1:12" s="1" customFormat="1" ht="11.1" customHeight="1" x14ac:dyDescent="0.25">
      <c r="A7" s="2018"/>
      <c r="B7" s="2320"/>
      <c r="C7" s="2319" t="s">
        <v>0</v>
      </c>
      <c r="D7" s="2319" t="s">
        <v>1802</v>
      </c>
      <c r="E7" s="2319" t="s">
        <v>1826</v>
      </c>
      <c r="F7" s="2377"/>
    </row>
    <row r="8" spans="1:12" s="1" customFormat="1" ht="29.25" customHeight="1" x14ac:dyDescent="0.25">
      <c r="A8" s="2005" t="s">
        <v>752</v>
      </c>
      <c r="B8" s="2320"/>
      <c r="C8" s="2320"/>
      <c r="D8" s="2319"/>
      <c r="E8" s="2319"/>
      <c r="F8" s="2377"/>
      <c r="G8" s="1970"/>
      <c r="H8" s="1970"/>
      <c r="I8" s="1970"/>
      <c r="J8" s="1970"/>
      <c r="K8" s="1970"/>
      <c r="L8" s="1970"/>
    </row>
    <row r="9" spans="1:12" s="1784" customFormat="1" ht="21.95" customHeight="1" x14ac:dyDescent="0.25">
      <c r="A9" s="892" t="s">
        <v>390</v>
      </c>
      <c r="B9" s="1943">
        <f>+B10+B11</f>
        <v>8978.25</v>
      </c>
      <c r="C9" s="1943">
        <f>+C10+C11</f>
        <v>8921.8819999999996</v>
      </c>
      <c r="D9" s="1943">
        <f>+D10+D11</f>
        <v>1484.721</v>
      </c>
      <c r="E9" s="1943">
        <f>+E10+E11</f>
        <v>7437.1610000000001</v>
      </c>
      <c r="F9" s="1943">
        <f>+F10+F11</f>
        <v>56.368000000000002</v>
      </c>
      <c r="G9" s="1948"/>
      <c r="H9" s="1948"/>
      <c r="I9" s="1948"/>
      <c r="J9" s="1948"/>
      <c r="K9" s="1948"/>
      <c r="L9" s="1948"/>
    </row>
    <row r="10" spans="1:12" s="8" customFormat="1" ht="15" customHeight="1" x14ac:dyDescent="0.25">
      <c r="A10" s="1971" t="s">
        <v>1876</v>
      </c>
      <c r="B10" s="1949">
        <f>+C10+F10</f>
        <v>6292.7439999999997</v>
      </c>
      <c r="C10" s="1949">
        <f t="shared" ref="C10:C32" si="0">D10+E10</f>
        <v>6236.3759999999993</v>
      </c>
      <c r="D10" s="1949">
        <v>930.17700000000002</v>
      </c>
      <c r="E10" s="1949">
        <v>5306.1989999999996</v>
      </c>
      <c r="F10" s="1949">
        <v>56.368000000000002</v>
      </c>
      <c r="G10" s="1948"/>
      <c r="H10" s="1948"/>
      <c r="I10" s="1948"/>
      <c r="J10" s="1948"/>
    </row>
    <row r="11" spans="1:12" s="8" customFormat="1" ht="15" customHeight="1" x14ac:dyDescent="0.25">
      <c r="A11" s="1973" t="s">
        <v>1831</v>
      </c>
      <c r="B11" s="1949">
        <f>+C11+F11</f>
        <v>2685.5059999999999</v>
      </c>
      <c r="C11" s="1949">
        <f t="shared" si="0"/>
        <v>2685.5059999999999</v>
      </c>
      <c r="D11" s="1949">
        <v>554.54399999999998</v>
      </c>
      <c r="E11" s="1949">
        <v>2130.962</v>
      </c>
      <c r="F11" s="1949">
        <v>0</v>
      </c>
      <c r="G11" s="1948"/>
      <c r="H11" s="1948"/>
      <c r="I11" s="1948"/>
      <c r="J11" s="1948"/>
    </row>
    <row r="12" spans="1:12" s="1784" customFormat="1" ht="21.95" customHeight="1" x14ac:dyDescent="0.25">
      <c r="A12" s="1651" t="s">
        <v>389</v>
      </c>
      <c r="B12" s="1949">
        <f>+B13+B14</f>
        <v>8594.121000000001</v>
      </c>
      <c r="C12" s="1949">
        <f t="shared" si="0"/>
        <v>8537.7529999999988</v>
      </c>
      <c r="D12" s="1949">
        <f>+D13+D14</f>
        <v>1454.9739999999999</v>
      </c>
      <c r="E12" s="1949">
        <f>+E13+E14</f>
        <v>7082.7789999999995</v>
      </c>
      <c r="F12" s="1949">
        <f>+F13+F14</f>
        <v>56.368000000000002</v>
      </c>
      <c r="G12" s="1948"/>
      <c r="H12" s="1948"/>
      <c r="I12" s="1948"/>
      <c r="J12" s="1948"/>
      <c r="K12" s="1948"/>
      <c r="L12" s="1948"/>
    </row>
    <row r="13" spans="1:12" s="8" customFormat="1" ht="15" customHeight="1" x14ac:dyDescent="0.25">
      <c r="A13" s="1971" t="s">
        <v>1876</v>
      </c>
      <c r="B13" s="1949">
        <f>+C13+F13</f>
        <v>6048.1490000000003</v>
      </c>
      <c r="C13" s="1949">
        <f t="shared" si="0"/>
        <v>5991.7809999999999</v>
      </c>
      <c r="D13" s="1949">
        <v>900.43</v>
      </c>
      <c r="E13" s="1949">
        <v>5091.3509999999997</v>
      </c>
      <c r="F13" s="1949">
        <v>56.368000000000002</v>
      </c>
      <c r="G13" s="1948"/>
      <c r="H13" s="1948"/>
      <c r="I13" s="1948"/>
      <c r="J13" s="1948"/>
      <c r="K13" s="1948"/>
      <c r="L13" s="1948"/>
    </row>
    <row r="14" spans="1:12" s="8" customFormat="1" ht="15" customHeight="1" x14ac:dyDescent="0.25">
      <c r="A14" s="1972" t="s">
        <v>1831</v>
      </c>
      <c r="B14" s="1949">
        <f>+C14+F14</f>
        <v>2545.9720000000002</v>
      </c>
      <c r="C14" s="1949">
        <f t="shared" si="0"/>
        <v>2545.9720000000002</v>
      </c>
      <c r="D14" s="1949">
        <v>554.54399999999998</v>
      </c>
      <c r="E14" s="1949">
        <v>1991.4280000000001</v>
      </c>
      <c r="F14" s="1949">
        <v>0</v>
      </c>
      <c r="G14" s="1948"/>
      <c r="H14" s="1948"/>
      <c r="I14" s="1962"/>
    </row>
    <row r="15" spans="1:12" s="1784" customFormat="1" ht="21.95" customHeight="1" x14ac:dyDescent="0.25">
      <c r="A15" s="1651" t="s">
        <v>637</v>
      </c>
      <c r="B15" s="1949">
        <f>+B16+B17</f>
        <v>2197.9899999999998</v>
      </c>
      <c r="C15" s="1949">
        <f t="shared" si="0"/>
        <v>2197.9899999999998</v>
      </c>
      <c r="D15" s="1949">
        <f>+D16+D17</f>
        <v>160.261</v>
      </c>
      <c r="E15" s="1949">
        <f>+E16+E17</f>
        <v>2037.7289999999998</v>
      </c>
      <c r="F15" s="1949">
        <f>+F16+F17</f>
        <v>0</v>
      </c>
      <c r="G15" s="1948"/>
      <c r="H15" s="1948"/>
      <c r="I15" s="1962"/>
    </row>
    <row r="16" spans="1:12" s="1" customFormat="1" ht="15" customHeight="1" x14ac:dyDescent="0.25">
      <c r="A16" s="1882" t="s">
        <v>1876</v>
      </c>
      <c r="B16" s="1949">
        <f>+C16+F16</f>
        <v>1417.1379999999999</v>
      </c>
      <c r="C16" s="1949">
        <f t="shared" si="0"/>
        <v>1417.1379999999999</v>
      </c>
      <c r="D16" s="1950">
        <v>93.463999999999999</v>
      </c>
      <c r="E16" s="1950">
        <v>1323.674</v>
      </c>
      <c r="F16" s="1949">
        <v>0</v>
      </c>
      <c r="G16" s="1948"/>
      <c r="H16" s="1948"/>
      <c r="I16" s="1962"/>
    </row>
    <row r="17" spans="1:9" s="1" customFormat="1" ht="15" customHeight="1" x14ac:dyDescent="0.25">
      <c r="A17" s="1963" t="s">
        <v>1831</v>
      </c>
      <c r="B17" s="1949">
        <f>+C17+F17</f>
        <v>780.85199999999998</v>
      </c>
      <c r="C17" s="1949">
        <f t="shared" si="0"/>
        <v>780.85199999999998</v>
      </c>
      <c r="D17" s="1950">
        <v>66.796999999999997</v>
      </c>
      <c r="E17" s="1966">
        <v>714.05499999999995</v>
      </c>
      <c r="F17" s="1949">
        <v>0</v>
      </c>
      <c r="G17" s="1948"/>
      <c r="H17" s="1948"/>
      <c r="I17" s="1962"/>
    </row>
    <row r="18" spans="1:9" s="1784" customFormat="1" ht="21.95" customHeight="1" x14ac:dyDescent="0.25">
      <c r="A18" s="1651" t="s">
        <v>1718</v>
      </c>
      <c r="B18" s="1949">
        <f>+B19+B20</f>
        <v>2459.931</v>
      </c>
      <c r="C18" s="1949">
        <f t="shared" si="0"/>
        <v>2404.5810000000001</v>
      </c>
      <c r="D18" s="1949">
        <f>+D19+D20</f>
        <v>167.744</v>
      </c>
      <c r="E18" s="1949">
        <f>+E19+E20</f>
        <v>2236.837</v>
      </c>
      <c r="F18" s="1949">
        <f>+F19+F20</f>
        <v>55.35</v>
      </c>
      <c r="G18" s="1948"/>
      <c r="H18" s="1948"/>
      <c r="I18" s="1962"/>
    </row>
    <row r="19" spans="1:9" s="1" customFormat="1" ht="15" customHeight="1" x14ac:dyDescent="0.25">
      <c r="A19" s="1882" t="s">
        <v>1876</v>
      </c>
      <c r="B19" s="1949">
        <f>+C19+F19</f>
        <v>2010.0539999999999</v>
      </c>
      <c r="C19" s="1949">
        <f t="shared" si="0"/>
        <v>1954.704</v>
      </c>
      <c r="D19" s="1950">
        <v>167.744</v>
      </c>
      <c r="E19" s="1950">
        <v>1786.96</v>
      </c>
      <c r="F19" s="1949">
        <v>55.35</v>
      </c>
      <c r="G19" s="1948"/>
      <c r="H19" s="1948"/>
      <c r="I19" s="1962"/>
    </row>
    <row r="20" spans="1:9" s="1" customFormat="1" ht="15" customHeight="1" x14ac:dyDescent="0.25">
      <c r="A20" s="1963" t="s">
        <v>1831</v>
      </c>
      <c r="B20" s="1949">
        <f>+C20+F20</f>
        <v>449.87700000000001</v>
      </c>
      <c r="C20" s="1949">
        <f t="shared" si="0"/>
        <v>449.87700000000001</v>
      </c>
      <c r="D20" s="1950">
        <v>0</v>
      </c>
      <c r="E20" s="1950">
        <v>449.87700000000001</v>
      </c>
      <c r="F20" s="1949">
        <v>0</v>
      </c>
      <c r="G20" s="1948"/>
      <c r="H20" s="1948"/>
      <c r="I20" s="1962"/>
    </row>
    <row r="21" spans="1:9" s="24" customFormat="1" ht="21.95" customHeight="1" x14ac:dyDescent="0.25">
      <c r="A21" s="1651" t="s">
        <v>1709</v>
      </c>
      <c r="B21" s="1949">
        <f>+B22+B23</f>
        <v>1919.3029999999999</v>
      </c>
      <c r="C21" s="1949">
        <f t="shared" si="0"/>
        <v>1919.3029999999999</v>
      </c>
      <c r="D21" s="1949">
        <f>+D22+D23</f>
        <v>714.92699999999991</v>
      </c>
      <c r="E21" s="1949">
        <f>+E22+E23</f>
        <v>1204.376</v>
      </c>
      <c r="F21" s="1949">
        <f>+F22+F23</f>
        <v>0</v>
      </c>
      <c r="G21" s="1948"/>
      <c r="H21" s="1948"/>
      <c r="I21" s="1962"/>
    </row>
    <row r="22" spans="1:9" s="1" customFormat="1" ht="15" customHeight="1" x14ac:dyDescent="0.25">
      <c r="A22" s="1882" t="s">
        <v>1876</v>
      </c>
      <c r="B22" s="1949">
        <f>+C22+F22</f>
        <v>1233.741</v>
      </c>
      <c r="C22" s="1949">
        <f t="shared" si="0"/>
        <v>1233.741</v>
      </c>
      <c r="D22" s="1950">
        <v>380.55099999999999</v>
      </c>
      <c r="E22" s="1950">
        <v>853.19</v>
      </c>
      <c r="F22" s="1949">
        <v>0</v>
      </c>
      <c r="G22" s="1948"/>
      <c r="H22" s="1948"/>
      <c r="I22" s="1962"/>
    </row>
    <row r="23" spans="1:9" s="1" customFormat="1" ht="15" customHeight="1" x14ac:dyDescent="0.25">
      <c r="A23" s="1963" t="s">
        <v>1831</v>
      </c>
      <c r="B23" s="1949">
        <f>+C23+F23</f>
        <v>685.5619999999999</v>
      </c>
      <c r="C23" s="1949">
        <f t="shared" si="0"/>
        <v>685.5619999999999</v>
      </c>
      <c r="D23" s="1950">
        <v>334.37599999999998</v>
      </c>
      <c r="E23" s="1950">
        <v>351.18599999999998</v>
      </c>
      <c r="F23" s="1949">
        <v>0</v>
      </c>
      <c r="G23" s="1948"/>
      <c r="H23" s="1948"/>
      <c r="I23" s="1962"/>
    </row>
    <row r="24" spans="1:9" s="24" customFormat="1" ht="21.95" customHeight="1" x14ac:dyDescent="0.25">
      <c r="A24" s="890" t="s">
        <v>634</v>
      </c>
      <c r="B24" s="1949">
        <f>+B25+B26</f>
        <v>1123.8589999999999</v>
      </c>
      <c r="C24" s="1949">
        <f t="shared" si="0"/>
        <v>1122.8410000000001</v>
      </c>
      <c r="D24" s="1949">
        <f>+D25+D26</f>
        <v>220.47800000000001</v>
      </c>
      <c r="E24" s="1949">
        <f>+E25+E26</f>
        <v>902.36300000000006</v>
      </c>
      <c r="F24" s="1949">
        <f>+F25+F26</f>
        <v>1.018</v>
      </c>
      <c r="G24" s="1948"/>
      <c r="H24" s="1948"/>
      <c r="I24" s="1962"/>
    </row>
    <row r="25" spans="1:9" s="1" customFormat="1" ht="15" customHeight="1" x14ac:dyDescent="0.25">
      <c r="A25" s="1882" t="s">
        <v>1876</v>
      </c>
      <c r="B25" s="1949">
        <f>+C25+F25</f>
        <v>588.45600000000002</v>
      </c>
      <c r="C25" s="1949">
        <f t="shared" si="0"/>
        <v>587.43799999999999</v>
      </c>
      <c r="D25" s="1950">
        <v>67.106999999999999</v>
      </c>
      <c r="E25" s="1950">
        <v>520.33100000000002</v>
      </c>
      <c r="F25" s="1949">
        <v>1.018</v>
      </c>
      <c r="G25" s="1948"/>
      <c r="H25" s="1948"/>
      <c r="I25" s="1962"/>
    </row>
    <row r="26" spans="1:9" s="1" customFormat="1" ht="15" customHeight="1" x14ac:dyDescent="0.25">
      <c r="A26" s="888" t="s">
        <v>1831</v>
      </c>
      <c r="B26" s="1949">
        <f>+C26+F26</f>
        <v>535.40300000000002</v>
      </c>
      <c r="C26" s="1949">
        <f t="shared" si="0"/>
        <v>535.40300000000002</v>
      </c>
      <c r="D26" s="1950">
        <v>153.37100000000001</v>
      </c>
      <c r="E26" s="1950">
        <v>382.03199999999998</v>
      </c>
      <c r="F26" s="1949">
        <v>0</v>
      </c>
      <c r="G26" s="1948"/>
      <c r="H26" s="1948"/>
      <c r="I26" s="1962"/>
    </row>
    <row r="27" spans="1:9" s="24" customFormat="1" ht="21.95" customHeight="1" x14ac:dyDescent="0.25">
      <c r="A27" s="1651" t="s">
        <v>633</v>
      </c>
      <c r="B27" s="1949">
        <f>+B28+B29</f>
        <v>893.03800000000001</v>
      </c>
      <c r="C27" s="1949">
        <f t="shared" si="0"/>
        <v>893.03800000000001</v>
      </c>
      <c r="D27" s="1949">
        <f>+D28+D29</f>
        <v>191.56399999999999</v>
      </c>
      <c r="E27" s="1949">
        <f>+E28+E29</f>
        <v>701.47400000000005</v>
      </c>
      <c r="F27" s="1949">
        <f>+F28+F29</f>
        <v>0</v>
      </c>
      <c r="G27" s="1948"/>
      <c r="H27" s="1948"/>
      <c r="I27" s="1962"/>
    </row>
    <row r="28" spans="1:9" s="1" customFormat="1" ht="15" customHeight="1" x14ac:dyDescent="0.25">
      <c r="A28" s="1882" t="s">
        <v>1876</v>
      </c>
      <c r="B28" s="1949">
        <f>+C28+F28</f>
        <v>798.76</v>
      </c>
      <c r="C28" s="1949">
        <f t="shared" si="0"/>
        <v>798.76</v>
      </c>
      <c r="D28" s="1950">
        <v>191.56399999999999</v>
      </c>
      <c r="E28" s="1950">
        <v>607.19600000000003</v>
      </c>
      <c r="F28" s="1949">
        <v>0</v>
      </c>
      <c r="G28" s="1948"/>
      <c r="H28" s="1948"/>
      <c r="I28" s="1962"/>
    </row>
    <row r="29" spans="1:9" s="1" customFormat="1" ht="15" customHeight="1" x14ac:dyDescent="0.25">
      <c r="A29" s="888" t="s">
        <v>1831</v>
      </c>
      <c r="B29" s="1949">
        <f>+C29+F29</f>
        <v>94.278000000000006</v>
      </c>
      <c r="C29" s="1949">
        <f t="shared" si="0"/>
        <v>94.278000000000006</v>
      </c>
      <c r="D29" s="1950">
        <v>0</v>
      </c>
      <c r="E29" s="1950">
        <v>94.278000000000006</v>
      </c>
      <c r="F29" s="1949">
        <v>0</v>
      </c>
      <c r="G29" s="1948"/>
      <c r="H29" s="1948"/>
      <c r="I29" s="1962"/>
    </row>
    <row r="30" spans="1:9" s="24" customFormat="1" ht="21.95" customHeight="1" x14ac:dyDescent="0.25">
      <c r="A30" s="1651" t="s">
        <v>1840</v>
      </c>
      <c r="B30" s="1949">
        <f>+B31+B32</f>
        <v>243.15900000000002</v>
      </c>
      <c r="C30" s="1949">
        <f t="shared" si="0"/>
        <v>243.15900000000002</v>
      </c>
      <c r="D30" s="1949">
        <f>+D31+D32</f>
        <v>0</v>
      </c>
      <c r="E30" s="1949">
        <f>+E31+E32</f>
        <v>243.15900000000002</v>
      </c>
      <c r="F30" s="1949">
        <f>+F31+F32</f>
        <v>0</v>
      </c>
      <c r="G30" s="1948"/>
      <c r="H30" s="1948"/>
      <c r="I30" s="1962"/>
    </row>
    <row r="31" spans="1:9" s="1" customFormat="1" ht="15" customHeight="1" x14ac:dyDescent="0.25">
      <c r="A31" s="1882" t="s">
        <v>1876</v>
      </c>
      <c r="B31" s="1949">
        <f>+C31+F31</f>
        <v>103.66800000000001</v>
      </c>
      <c r="C31" s="1949">
        <f t="shared" si="0"/>
        <v>103.66800000000001</v>
      </c>
      <c r="D31" s="1949">
        <v>0</v>
      </c>
      <c r="E31" s="1949">
        <v>103.66800000000001</v>
      </c>
      <c r="F31" s="1949">
        <v>0</v>
      </c>
      <c r="G31" s="1948"/>
      <c r="H31" s="1948"/>
      <c r="I31" s="1962"/>
    </row>
    <row r="32" spans="1:9" s="1" customFormat="1" ht="15" customHeight="1" x14ac:dyDescent="0.25">
      <c r="A32" s="888" t="s">
        <v>1831</v>
      </c>
      <c r="B32" s="1949">
        <f>+C32+F32</f>
        <v>139.49100000000001</v>
      </c>
      <c r="C32" s="1949">
        <f t="shared" si="0"/>
        <v>139.49100000000001</v>
      </c>
      <c r="D32" s="1949">
        <v>0</v>
      </c>
      <c r="E32" s="1949">
        <v>139.49100000000001</v>
      </c>
      <c r="F32" s="1949">
        <v>0</v>
      </c>
      <c r="G32" s="1948"/>
      <c r="H32" s="1948"/>
      <c r="I32" s="1962"/>
    </row>
    <row r="33" spans="1:9" s="24" customFormat="1" ht="21.95" customHeight="1" x14ac:dyDescent="0.25">
      <c r="A33" s="1651" t="s">
        <v>1839</v>
      </c>
      <c r="B33" s="1949">
        <v>140.97000000000003</v>
      </c>
      <c r="C33" s="1949">
        <v>140.97000000000003</v>
      </c>
      <c r="D33" s="1949">
        <f>+D34+D35</f>
        <v>29.747</v>
      </c>
      <c r="E33" s="1949">
        <v>111.22300000000001</v>
      </c>
      <c r="F33" s="1949">
        <f>+F34+F35</f>
        <v>0</v>
      </c>
      <c r="G33" s="1948"/>
      <c r="H33" s="1948"/>
      <c r="I33" s="1962"/>
    </row>
    <row r="34" spans="1:9" s="1" customFormat="1" ht="15" customHeight="1" x14ac:dyDescent="0.25">
      <c r="A34" s="1882" t="s">
        <v>1876</v>
      </c>
      <c r="B34" s="1949">
        <f>+C34+F34</f>
        <v>140.92700000000002</v>
      </c>
      <c r="C34" s="1949">
        <f>D34+E34</f>
        <v>140.92700000000002</v>
      </c>
      <c r="D34" s="1949">
        <v>29.747</v>
      </c>
      <c r="E34" s="1949">
        <v>111.18</v>
      </c>
      <c r="F34" s="1949">
        <v>0</v>
      </c>
      <c r="G34" s="1948"/>
      <c r="H34" s="1948"/>
      <c r="I34" s="1962"/>
    </row>
    <row r="35" spans="1:9" s="1" customFormat="1" ht="15" customHeight="1" x14ac:dyDescent="0.25">
      <c r="A35" s="1963" t="s">
        <v>1831</v>
      </c>
      <c r="B35" s="1959" t="s">
        <v>592</v>
      </c>
      <c r="C35" s="1959" t="s">
        <v>592</v>
      </c>
      <c r="D35" s="1960">
        <v>0</v>
      </c>
      <c r="E35" s="1959" t="s">
        <v>592</v>
      </c>
      <c r="F35" s="1949">
        <v>0</v>
      </c>
      <c r="G35" s="1948"/>
      <c r="H35" s="1948"/>
      <c r="I35" s="1962"/>
    </row>
    <row r="36" spans="1:9" s="1" customFormat="1" ht="4.5" customHeight="1" thickBot="1" x14ac:dyDescent="0.3">
      <c r="A36" s="1653"/>
      <c r="B36" s="2000"/>
      <c r="C36" s="2000"/>
      <c r="D36" s="2000"/>
      <c r="E36" s="2000"/>
      <c r="F36" s="1653"/>
    </row>
    <row r="37" spans="1:9" s="1" customFormat="1" ht="3.75" customHeight="1" thickTop="1" x14ac:dyDescent="0.25">
      <c r="A37" s="888"/>
      <c r="B37" s="888"/>
      <c r="C37" s="888"/>
      <c r="D37" s="888"/>
      <c r="E37" s="888"/>
      <c r="F37" s="888"/>
    </row>
    <row r="38" spans="1:9" s="1" customFormat="1" ht="12.95" customHeight="1" x14ac:dyDescent="0.25">
      <c r="A38" s="1648" t="s">
        <v>1800</v>
      </c>
      <c r="B38" s="1648"/>
      <c r="C38" s="1648"/>
      <c r="D38" s="1648"/>
      <c r="E38" s="888"/>
    </row>
    <row r="39" spans="1:9" x14ac:dyDescent="0.15">
      <c r="A39" s="1863"/>
    </row>
    <row r="40" spans="1:9" s="1894" customFormat="1" ht="12.75" x14ac:dyDescent="0.2">
      <c r="A40" s="1958" t="s">
        <v>280</v>
      </c>
      <c r="B40" s="1870"/>
      <c r="C40" s="1870"/>
      <c r="D40" s="1870"/>
      <c r="F40" s="1908"/>
    </row>
    <row r="41" spans="1:9" s="1894" customFormat="1" ht="12" customHeight="1" x14ac:dyDescent="0.25">
      <c r="A41" s="1928" t="s">
        <v>1806</v>
      </c>
      <c r="B41" s="1870"/>
      <c r="C41" s="1870"/>
      <c r="D41" s="1870"/>
      <c r="F41" s="1908"/>
    </row>
    <row r="42" spans="1:9" x14ac:dyDescent="0.15">
      <c r="A42" s="1863"/>
      <c r="B42" s="1863"/>
      <c r="C42" s="1863"/>
      <c r="D42" s="1863"/>
    </row>
    <row r="43" spans="1:9" x14ac:dyDescent="0.15">
      <c r="A43" s="1863"/>
      <c r="B43" s="1863"/>
      <c r="C43" s="1863"/>
      <c r="D43" s="1863"/>
    </row>
    <row r="44" spans="1:9" x14ac:dyDescent="0.15">
      <c r="A44" s="1863"/>
      <c r="B44" s="1863"/>
      <c r="C44" s="1863"/>
      <c r="D44" s="1863"/>
    </row>
    <row r="45" spans="1:9" x14ac:dyDescent="0.15">
      <c r="A45" s="1863"/>
      <c r="B45" s="1863"/>
      <c r="C45" s="1863"/>
      <c r="D45" s="1863"/>
    </row>
    <row r="46" spans="1:9" x14ac:dyDescent="0.15">
      <c r="A46" s="1863"/>
      <c r="B46" s="1863"/>
      <c r="C46" s="1863"/>
      <c r="D46" s="1863"/>
    </row>
    <row r="47" spans="1:9" x14ac:dyDescent="0.15">
      <c r="A47" s="1863"/>
      <c r="B47" s="1863"/>
      <c r="C47" s="1863"/>
      <c r="D47" s="1863"/>
    </row>
    <row r="48" spans="1:9" x14ac:dyDescent="0.15">
      <c r="A48" s="1863"/>
      <c r="B48" s="1863"/>
      <c r="C48" s="1863"/>
      <c r="D48" s="1863"/>
    </row>
    <row r="49" spans="1:4" x14ac:dyDescent="0.15">
      <c r="A49" s="1863"/>
      <c r="B49" s="1863"/>
      <c r="C49" s="1863"/>
      <c r="D49" s="1863"/>
    </row>
    <row r="50" spans="1:4" x14ac:dyDescent="0.15">
      <c r="A50" s="1863"/>
      <c r="B50" s="1863"/>
      <c r="C50" s="1863"/>
      <c r="D50" s="1863"/>
    </row>
    <row r="51" spans="1:4" x14ac:dyDescent="0.15">
      <c r="A51" s="1863"/>
      <c r="B51" s="1863"/>
      <c r="C51" s="1863"/>
      <c r="D51" s="1863"/>
    </row>
    <row r="52" spans="1:4" x14ac:dyDescent="0.15">
      <c r="A52" s="1863"/>
      <c r="B52" s="1863"/>
      <c r="C52" s="1863"/>
      <c r="D52" s="1863"/>
    </row>
    <row r="53" spans="1:4" x14ac:dyDescent="0.15">
      <c r="A53" s="1863"/>
      <c r="B53" s="1863"/>
      <c r="C53" s="1863"/>
      <c r="D53" s="1863"/>
    </row>
    <row r="54" spans="1:4" x14ac:dyDescent="0.15">
      <c r="A54" s="1863"/>
      <c r="B54" s="1863"/>
      <c r="C54" s="1863"/>
      <c r="D54" s="1863"/>
    </row>
    <row r="55" spans="1:4" x14ac:dyDescent="0.15">
      <c r="A55" s="1863"/>
      <c r="B55" s="1863"/>
      <c r="C55" s="1863"/>
      <c r="D55" s="1863"/>
    </row>
    <row r="56" spans="1:4" x14ac:dyDescent="0.15">
      <c r="A56" s="1863"/>
      <c r="B56" s="1863"/>
      <c r="C56" s="1863"/>
      <c r="D56" s="1863"/>
    </row>
    <row r="57" spans="1:4" x14ac:dyDescent="0.15">
      <c r="A57" s="1863"/>
      <c r="B57" s="1863"/>
      <c r="C57" s="1863"/>
      <c r="D57" s="1863"/>
    </row>
    <row r="58" spans="1:4" x14ac:dyDescent="0.15">
      <c r="A58" s="1863"/>
      <c r="B58" s="1863"/>
      <c r="C58" s="1863"/>
      <c r="D58" s="1863"/>
    </row>
    <row r="59" spans="1:4" x14ac:dyDescent="0.15">
      <c r="A59" s="1863"/>
      <c r="B59" s="1863"/>
      <c r="C59" s="1863"/>
      <c r="D59" s="1863"/>
    </row>
    <row r="60" spans="1:4" x14ac:dyDescent="0.15">
      <c r="A60" s="1863"/>
      <c r="B60" s="1863"/>
      <c r="C60" s="1863"/>
      <c r="D60" s="1863"/>
    </row>
    <row r="61" spans="1:4" x14ac:dyDescent="0.15">
      <c r="A61" s="1863"/>
      <c r="B61" s="1863"/>
      <c r="C61" s="1863"/>
      <c r="D61" s="1863"/>
    </row>
    <row r="62" spans="1:4" x14ac:dyDescent="0.15">
      <c r="A62" s="1863"/>
      <c r="B62" s="1863"/>
      <c r="C62" s="1863"/>
      <c r="D62" s="1863"/>
    </row>
    <row r="63" spans="1:4" x14ac:dyDescent="0.15">
      <c r="A63" s="1863"/>
      <c r="B63" s="1863"/>
      <c r="C63" s="1863"/>
      <c r="D63" s="1863"/>
    </row>
    <row r="64" spans="1:4" x14ac:dyDescent="0.15">
      <c r="A64" s="1863"/>
      <c r="B64" s="1863"/>
      <c r="C64" s="1863"/>
      <c r="D64" s="1863"/>
    </row>
    <row r="65" spans="1:4" x14ac:dyDescent="0.15">
      <c r="A65" s="1863"/>
      <c r="B65" s="1863"/>
      <c r="C65" s="1863"/>
      <c r="D65" s="1863"/>
    </row>
    <row r="66" spans="1:4" x14ac:dyDescent="0.15">
      <c r="A66" s="1863"/>
      <c r="B66" s="1863"/>
      <c r="C66" s="1863"/>
      <c r="D66" s="1863"/>
    </row>
    <row r="67" spans="1:4" x14ac:dyDescent="0.15">
      <c r="A67" s="1863"/>
      <c r="B67" s="1863"/>
      <c r="C67" s="1863"/>
      <c r="D67" s="1863"/>
    </row>
    <row r="68" spans="1:4" x14ac:dyDescent="0.15">
      <c r="A68" s="1863"/>
      <c r="B68" s="1863"/>
      <c r="C68" s="1863"/>
      <c r="D68" s="1863"/>
    </row>
    <row r="69" spans="1:4" x14ac:dyDescent="0.15">
      <c r="A69" s="1863"/>
      <c r="B69" s="1863"/>
      <c r="C69" s="1863"/>
      <c r="D69" s="1863"/>
    </row>
    <row r="70" spans="1:4" x14ac:dyDescent="0.15">
      <c r="A70" s="1863"/>
      <c r="B70" s="1863"/>
      <c r="C70" s="1863"/>
      <c r="D70" s="1863"/>
    </row>
  </sheetData>
  <mergeCells count="8">
    <mergeCell ref="A2:D2"/>
    <mergeCell ref="A3:F3"/>
    <mergeCell ref="B5:B8"/>
    <mergeCell ref="C5:E6"/>
    <mergeCell ref="F5:F8"/>
    <mergeCell ref="C7:C8"/>
    <mergeCell ref="D7:D8"/>
    <mergeCell ref="E7:E8"/>
  </mergeCells>
  <conditionalFormatting sqref="F22 E29:F29 B9:F12 D13:F21 D23:F28 D30:E32 D22 B13:C35 D33:F35 F30:F31">
    <cfRule type="cellIs" dxfId="48" priority="18" stopIfTrue="1" operator="between">
      <formula>0.0001</formula>
      <formula>0.045</formula>
    </cfRule>
  </conditionalFormatting>
  <conditionalFormatting sqref="F22 E29:F29 B9:F12 D13:F21 D23:F28 D30:E32 D22 B13:C35 D33:F35 F30:F31">
    <cfRule type="cellIs" dxfId="47" priority="17" stopIfTrue="1" operator="between">
      <formula>0.001</formula>
      <formula>0.045</formula>
    </cfRule>
  </conditionalFormatting>
  <conditionalFormatting sqref="F31 D22 F22 D20:F20 D23:F23 D25:F26 D28 D34:F35 D31:E32 E28:F29">
    <cfRule type="cellIs" dxfId="46" priority="16" stopIfTrue="1" operator="between">
      <formula>0.001</formula>
      <formula>0.45</formula>
    </cfRule>
  </conditionalFormatting>
  <conditionalFormatting sqref="E17">
    <cfRule type="cellIs" dxfId="45" priority="15" stopIfTrue="1" operator="between">
      <formula>0.0001</formula>
      <formula>0.045</formula>
    </cfRule>
  </conditionalFormatting>
  <conditionalFormatting sqref="E17">
    <cfRule type="cellIs" dxfId="44" priority="14" stopIfTrue="1" operator="between">
      <formula>0.001</formula>
      <formula>0.45</formula>
    </cfRule>
  </conditionalFormatting>
  <conditionalFormatting sqref="E17">
    <cfRule type="cellIs" dxfId="43" priority="13" stopIfTrue="1" operator="between">
      <formula>0.001</formula>
      <formula>0.045</formula>
    </cfRule>
  </conditionalFormatting>
  <conditionalFormatting sqref="E17">
    <cfRule type="cellIs" dxfId="42" priority="12" stopIfTrue="1" operator="between">
      <formula>0.0001</formula>
      <formula>0.045</formula>
    </cfRule>
  </conditionalFormatting>
  <conditionalFormatting sqref="E17">
    <cfRule type="cellIs" dxfId="41" priority="11" stopIfTrue="1" operator="between">
      <formula>0.001</formula>
      <formula>0.045</formula>
    </cfRule>
  </conditionalFormatting>
  <conditionalFormatting sqref="D29">
    <cfRule type="cellIs" dxfId="40" priority="10" stopIfTrue="1" operator="between">
      <formula>0.0001</formula>
      <formula>0.045</formula>
    </cfRule>
  </conditionalFormatting>
  <conditionalFormatting sqref="D29">
    <cfRule type="cellIs" dxfId="39" priority="9" stopIfTrue="1" operator="between">
      <formula>0.001</formula>
      <formula>0.045</formula>
    </cfRule>
  </conditionalFormatting>
  <conditionalFormatting sqref="D29">
    <cfRule type="cellIs" dxfId="38" priority="8" stopIfTrue="1" operator="between">
      <formula>0.001</formula>
      <formula>0.45</formula>
    </cfRule>
  </conditionalFormatting>
  <conditionalFormatting sqref="E22">
    <cfRule type="cellIs" dxfId="37" priority="7" stopIfTrue="1" operator="between">
      <formula>0.0001</formula>
      <formula>0.045</formula>
    </cfRule>
  </conditionalFormatting>
  <conditionalFormatting sqref="E22">
    <cfRule type="cellIs" dxfId="36" priority="6" stopIfTrue="1" operator="between">
      <formula>0.001</formula>
      <formula>0.045</formula>
    </cfRule>
  </conditionalFormatting>
  <conditionalFormatting sqref="E22">
    <cfRule type="cellIs" dxfId="35" priority="5" stopIfTrue="1" operator="between">
      <formula>0.001</formula>
      <formula>0.45</formula>
    </cfRule>
  </conditionalFormatting>
  <conditionalFormatting sqref="F30">
    <cfRule type="cellIs" dxfId="34" priority="4" stopIfTrue="1" operator="between">
      <formula>0.001</formula>
      <formula>0.45</formula>
    </cfRule>
  </conditionalFormatting>
  <conditionalFormatting sqref="F32">
    <cfRule type="cellIs" dxfId="33" priority="3" stopIfTrue="1" operator="between">
      <formula>0.0001</formula>
      <formula>0.045</formula>
    </cfRule>
  </conditionalFormatting>
  <conditionalFormatting sqref="F32">
    <cfRule type="cellIs" dxfId="32" priority="2" stopIfTrue="1" operator="between">
      <formula>0.001</formula>
      <formula>0.045</formula>
    </cfRule>
  </conditionalFormatting>
  <conditionalFormatting sqref="F32">
    <cfRule type="cellIs" dxfId="31" priority="1" stopIfTrue="1" operator="between">
      <formula>0.001</formula>
      <formula>0.45</formula>
    </cfRule>
  </conditionalFormatting>
  <hyperlinks>
    <hyperlink ref="A41" r:id="rId1" xr:uid="{B8793529-BC1A-4995-9B36-B1BEEC10FA0C}"/>
    <hyperlink ref="A1" location="Índice!A1" display="Voltar ao índice" xr:uid="{CE35B9E1-D25C-4D6C-BAA1-A12EFFBAC234}"/>
  </hyperlinks>
  <pageMargins left="0.78740157480314965" right="0.78740157480314965" top="1.1811023622047245" bottom="0.78740157480314965" header="0" footer="0"/>
  <pageSetup paperSize="9" orientation="portrait" horizontalDpi="300" verticalDpi="300" r:id="rId2"/>
  <headerFooter alignWithMargins="0"/>
  <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67FAE3-941D-4569-A1A4-6F45FEF9DB78}">
  <dimension ref="A1:S38"/>
  <sheetViews>
    <sheetView showGridLines="0" workbookViewId="0">
      <selection activeCell="A2" sqref="A2"/>
    </sheetView>
  </sheetViews>
  <sheetFormatPr defaultColWidth="9.140625" defaultRowHeight="12.75" x14ac:dyDescent="0.25"/>
  <cols>
    <col min="1" max="1" width="10.5703125" style="640" customWidth="1"/>
    <col min="2" max="3" width="7.85546875" style="640" customWidth="1"/>
    <col min="4" max="8" width="7.42578125" style="640" customWidth="1"/>
    <col min="9" max="9" width="7.7109375" style="640" customWidth="1"/>
    <col min="10" max="10" width="8" style="640" customWidth="1"/>
    <col min="11" max="11" width="15.140625" style="640" customWidth="1"/>
    <col min="12" max="12" width="13.140625" style="640" customWidth="1"/>
    <col min="13" max="16384" width="9.140625" style="640"/>
  </cols>
  <sheetData>
    <row r="1" spans="1:19" ht="15" customHeight="1" x14ac:dyDescent="0.25">
      <c r="A1" s="2027" t="s">
        <v>1926</v>
      </c>
    </row>
    <row r="2" spans="1:19" ht="15" customHeight="1" x14ac:dyDescent="0.25">
      <c r="A2" s="663" t="s">
        <v>424</v>
      </c>
      <c r="B2" s="735"/>
      <c r="C2" s="735"/>
      <c r="D2" s="735"/>
      <c r="E2" s="735"/>
      <c r="F2" s="735"/>
      <c r="G2" s="735"/>
      <c r="H2" s="735"/>
      <c r="I2" s="735"/>
      <c r="J2" s="735"/>
    </row>
    <row r="3" spans="1:19" ht="23.25" customHeight="1" x14ac:dyDescent="0.25">
      <c r="A3" s="2090" t="s">
        <v>423</v>
      </c>
      <c r="B3" s="2090"/>
      <c r="C3" s="2090"/>
      <c r="D3" s="2090"/>
      <c r="E3" s="2090"/>
      <c r="F3" s="2090"/>
      <c r="G3" s="2090"/>
      <c r="H3" s="2090"/>
      <c r="I3" s="2090"/>
      <c r="J3" s="2090"/>
      <c r="K3" s="830"/>
      <c r="L3" s="830"/>
    </row>
    <row r="4" spans="1:19" ht="12.95" customHeight="1" x14ac:dyDescent="0.25">
      <c r="A4" s="718">
        <v>2019</v>
      </c>
      <c r="B4" s="650"/>
      <c r="C4" s="642"/>
      <c r="D4" s="642"/>
      <c r="E4" s="642"/>
      <c r="F4" s="717"/>
      <c r="G4" s="642"/>
      <c r="H4" s="642"/>
      <c r="I4" s="642"/>
      <c r="J4" s="642"/>
      <c r="K4" s="642"/>
    </row>
    <row r="5" spans="1:19" ht="15" customHeight="1" x14ac:dyDescent="0.25">
      <c r="A5" s="2075" t="s">
        <v>379</v>
      </c>
      <c r="B5" s="2075" t="s">
        <v>378</v>
      </c>
      <c r="C5" s="2075" t="s">
        <v>377</v>
      </c>
      <c r="D5" s="2074" t="s">
        <v>376</v>
      </c>
      <c r="E5" s="2074"/>
      <c r="F5" s="2074"/>
      <c r="G5" s="2075" t="s">
        <v>375</v>
      </c>
      <c r="H5" s="2076"/>
      <c r="I5" s="2076"/>
      <c r="J5" s="2075" t="s">
        <v>374</v>
      </c>
      <c r="K5" s="833"/>
      <c r="L5" s="837"/>
    </row>
    <row r="6" spans="1:19" ht="13.5" customHeight="1" x14ac:dyDescent="0.25">
      <c r="A6" s="2075"/>
      <c r="B6" s="2075"/>
      <c r="C6" s="2075"/>
      <c r="D6" s="2075" t="s">
        <v>371</v>
      </c>
      <c r="E6" s="2075" t="s">
        <v>370</v>
      </c>
      <c r="F6" s="2075" t="s">
        <v>369</v>
      </c>
      <c r="G6" s="2075" t="s">
        <v>0</v>
      </c>
      <c r="H6" s="2075" t="s">
        <v>368</v>
      </c>
      <c r="I6" s="2075" t="s">
        <v>367</v>
      </c>
      <c r="J6" s="2076"/>
      <c r="K6" s="833"/>
      <c r="L6" s="837"/>
    </row>
    <row r="7" spans="1:19" ht="9" customHeight="1" x14ac:dyDescent="0.25">
      <c r="A7" s="2075"/>
      <c r="B7" s="2075"/>
      <c r="C7" s="2075"/>
      <c r="D7" s="2075"/>
      <c r="E7" s="2075"/>
      <c r="F7" s="2075"/>
      <c r="G7" s="2075"/>
      <c r="H7" s="2075"/>
      <c r="I7" s="2075"/>
      <c r="J7" s="2076"/>
      <c r="K7" s="833"/>
      <c r="L7" s="837"/>
    </row>
    <row r="8" spans="1:19" ht="9" customHeight="1" x14ac:dyDescent="0.25">
      <c r="A8" s="2075"/>
      <c r="B8" s="2075"/>
      <c r="C8" s="2075"/>
      <c r="D8" s="2075"/>
      <c r="E8" s="2075"/>
      <c r="F8" s="2075"/>
      <c r="G8" s="2075"/>
      <c r="H8" s="2075"/>
      <c r="I8" s="2075"/>
      <c r="J8" s="2076"/>
      <c r="K8" s="833"/>
      <c r="L8" s="837"/>
    </row>
    <row r="9" spans="1:19" ht="9" customHeight="1" x14ac:dyDescent="0.25">
      <c r="A9" s="2075"/>
      <c r="B9" s="2075"/>
      <c r="C9" s="2075"/>
      <c r="D9" s="2075"/>
      <c r="E9" s="2075"/>
      <c r="F9" s="2075"/>
      <c r="G9" s="2075"/>
      <c r="H9" s="2075"/>
      <c r="I9" s="2075"/>
      <c r="J9" s="2076"/>
      <c r="K9" s="833"/>
      <c r="L9" s="837"/>
    </row>
    <row r="10" spans="1:19" ht="9" customHeight="1" x14ac:dyDescent="0.25">
      <c r="A10" s="2075"/>
      <c r="B10" s="2075"/>
      <c r="C10" s="2075"/>
      <c r="D10" s="2075"/>
      <c r="E10" s="2075"/>
      <c r="F10" s="2075"/>
      <c r="G10" s="2075"/>
      <c r="H10" s="2075"/>
      <c r="I10" s="2075"/>
      <c r="J10" s="2076"/>
      <c r="K10" s="833"/>
      <c r="L10" s="837"/>
    </row>
    <row r="11" spans="1:19" ht="15" customHeight="1" x14ac:dyDescent="0.25">
      <c r="A11" s="2075"/>
      <c r="B11" s="2074" t="s">
        <v>49</v>
      </c>
      <c r="C11" s="2074"/>
      <c r="D11" s="2074" t="s">
        <v>366</v>
      </c>
      <c r="E11" s="2074"/>
      <c r="F11" s="2074"/>
      <c r="G11" s="2074"/>
      <c r="H11" s="2074"/>
      <c r="I11" s="2074"/>
      <c r="J11" s="2074"/>
      <c r="K11" s="846"/>
      <c r="L11" s="847"/>
      <c r="M11" s="671"/>
      <c r="N11" s="671"/>
    </row>
    <row r="12" spans="1:19" ht="7.5" customHeight="1" x14ac:dyDescent="0.25">
      <c r="A12" s="659"/>
      <c r="B12" s="659"/>
      <c r="C12" s="659"/>
      <c r="D12" s="659"/>
      <c r="E12" s="659"/>
      <c r="F12" s="659"/>
      <c r="G12" s="659"/>
      <c r="H12" s="659"/>
      <c r="I12" s="659"/>
      <c r="J12" s="659"/>
      <c r="K12" s="642"/>
    </row>
    <row r="13" spans="1:19" ht="18.75" customHeight="1" x14ac:dyDescent="0.25">
      <c r="A13" s="738" t="s">
        <v>422</v>
      </c>
      <c r="B13" s="715"/>
      <c r="C13" s="715"/>
      <c r="D13" s="714"/>
      <c r="E13" s="713"/>
      <c r="F13" s="713"/>
      <c r="G13" s="714"/>
      <c r="H13" s="713"/>
      <c r="I13" s="713"/>
      <c r="J13" s="713"/>
      <c r="K13" s="642"/>
      <c r="L13" s="737"/>
      <c r="M13" s="737"/>
      <c r="N13" s="737"/>
      <c r="O13" s="737"/>
      <c r="P13" s="737"/>
      <c r="Q13" s="737"/>
      <c r="R13" s="737"/>
    </row>
    <row r="14" spans="1:19" ht="12.95" customHeight="1" x14ac:dyDescent="0.25">
      <c r="A14" s="644" t="s">
        <v>0</v>
      </c>
      <c r="B14" s="657">
        <v>592</v>
      </c>
      <c r="C14" s="657">
        <v>1746</v>
      </c>
      <c r="D14" s="657">
        <v>20268.993999999999</v>
      </c>
      <c r="E14" s="657">
        <v>108559.62699999999</v>
      </c>
      <c r="F14" s="657">
        <v>22072.169000000002</v>
      </c>
      <c r="G14" s="657">
        <v>163667.427</v>
      </c>
      <c r="H14" s="657">
        <v>156466.48800000001</v>
      </c>
      <c r="I14" s="657">
        <v>7200.9390000000003</v>
      </c>
      <c r="J14" s="657">
        <v>13785.844999999999</v>
      </c>
      <c r="K14" s="741"/>
      <c r="L14" s="741"/>
      <c r="M14" s="741"/>
      <c r="N14" s="741"/>
      <c r="O14" s="741"/>
      <c r="P14" s="741"/>
      <c r="Q14" s="741"/>
      <c r="R14" s="741"/>
      <c r="S14" s="741"/>
    </row>
    <row r="15" spans="1:19" ht="18" customHeight="1" x14ac:dyDescent="0.25">
      <c r="A15" s="650" t="s">
        <v>364</v>
      </c>
      <c r="B15" s="649">
        <v>579</v>
      </c>
      <c r="C15" s="651">
        <v>994</v>
      </c>
      <c r="D15" s="651">
        <v>8324.3080000000009</v>
      </c>
      <c r="E15" s="651">
        <v>60727.288</v>
      </c>
      <c r="F15" s="651">
        <v>7489.8429999999998</v>
      </c>
      <c r="G15" s="651">
        <v>79432.732000000004</v>
      </c>
      <c r="H15" s="651">
        <v>75471.120999999999</v>
      </c>
      <c r="I15" s="651">
        <v>3961.6109999999999</v>
      </c>
      <c r="J15" s="651">
        <v>5998.4430000000002</v>
      </c>
      <c r="K15" s="741"/>
      <c r="L15" s="741"/>
      <c r="M15" s="741"/>
      <c r="N15" s="741"/>
      <c r="O15" s="741"/>
      <c r="P15" s="741"/>
      <c r="Q15" s="741"/>
      <c r="R15" s="741"/>
      <c r="S15" s="741"/>
    </row>
    <row r="16" spans="1:19" ht="12.95" customHeight="1" x14ac:dyDescent="0.25">
      <c r="A16" s="652" t="s">
        <v>363</v>
      </c>
      <c r="B16" s="649">
        <v>10</v>
      </c>
      <c r="C16" s="649">
        <v>176</v>
      </c>
      <c r="D16" s="649">
        <v>2548.5279999999998</v>
      </c>
      <c r="E16" s="649">
        <v>8552.3439999999991</v>
      </c>
      <c r="F16" s="649">
        <v>4560.99</v>
      </c>
      <c r="G16" s="649">
        <v>16430.062999999998</v>
      </c>
      <c r="H16" s="649">
        <v>15803.673000000001</v>
      </c>
      <c r="I16" s="649">
        <v>626.39</v>
      </c>
      <c r="J16" s="649">
        <v>-98.453999999999994</v>
      </c>
      <c r="K16" s="741"/>
      <c r="L16" s="696"/>
      <c r="M16" s="696"/>
      <c r="N16" s="696"/>
      <c r="O16" s="696"/>
      <c r="P16" s="696"/>
      <c r="Q16" s="696"/>
      <c r="R16" s="696"/>
      <c r="S16" s="696"/>
    </row>
    <row r="17" spans="1:19" ht="12.95" customHeight="1" x14ac:dyDescent="0.25">
      <c r="A17" s="652" t="s">
        <v>362</v>
      </c>
      <c r="B17" s="649">
        <v>2</v>
      </c>
      <c r="C17" s="651" t="s">
        <v>269</v>
      </c>
      <c r="D17" s="651" t="s">
        <v>270</v>
      </c>
      <c r="E17" s="651" t="s">
        <v>270</v>
      </c>
      <c r="F17" s="651" t="s">
        <v>270</v>
      </c>
      <c r="G17" s="651" t="s">
        <v>270</v>
      </c>
      <c r="H17" s="651" t="s">
        <v>270</v>
      </c>
      <c r="I17" s="651" t="s">
        <v>270</v>
      </c>
      <c r="J17" s="651" t="s">
        <v>270</v>
      </c>
      <c r="K17" s="741"/>
      <c r="L17" s="741"/>
      <c r="M17" s="741"/>
      <c r="N17" s="741"/>
      <c r="O17" s="741"/>
      <c r="P17" s="741"/>
      <c r="Q17" s="741"/>
      <c r="R17" s="741"/>
      <c r="S17" s="741"/>
    </row>
    <row r="18" spans="1:19" ht="12.95" customHeight="1" x14ac:dyDescent="0.25">
      <c r="A18" s="650" t="s">
        <v>361</v>
      </c>
      <c r="B18" s="740">
        <v>1</v>
      </c>
      <c r="C18" s="740" t="s">
        <v>269</v>
      </c>
      <c r="D18" s="740" t="s">
        <v>270</v>
      </c>
      <c r="E18" s="740" t="s">
        <v>270</v>
      </c>
      <c r="F18" s="740" t="s">
        <v>270</v>
      </c>
      <c r="G18" s="740" t="s">
        <v>270</v>
      </c>
      <c r="H18" s="740" t="s">
        <v>270</v>
      </c>
      <c r="I18" s="740" t="s">
        <v>270</v>
      </c>
      <c r="J18" s="740" t="s">
        <v>270</v>
      </c>
      <c r="K18" s="741"/>
      <c r="L18" s="696"/>
      <c r="M18" s="696"/>
      <c r="N18" s="696"/>
      <c r="O18" s="696"/>
      <c r="P18" s="696"/>
      <c r="Q18" s="696"/>
      <c r="R18" s="696"/>
      <c r="S18" s="696"/>
    </row>
    <row r="19" spans="1:19" ht="17.25" customHeight="1" x14ac:dyDescent="0.25">
      <c r="A19" s="738" t="s">
        <v>421</v>
      </c>
      <c r="B19" s="740"/>
      <c r="C19" s="740"/>
      <c r="D19" s="740"/>
      <c r="E19" s="740"/>
      <c r="F19" s="740"/>
      <c r="G19" s="740"/>
      <c r="H19" s="740"/>
      <c r="I19" s="740"/>
      <c r="J19" s="740"/>
      <c r="K19" s="642"/>
      <c r="L19" s="737"/>
      <c r="M19" s="737"/>
      <c r="N19" s="737"/>
      <c r="O19" s="737"/>
      <c r="P19" s="737"/>
      <c r="Q19" s="737"/>
      <c r="R19" s="737"/>
    </row>
    <row r="20" spans="1:19" s="656" customFormat="1" ht="12.95" customHeight="1" x14ac:dyDescent="0.25">
      <c r="A20" s="644" t="s">
        <v>0</v>
      </c>
      <c r="B20" s="657">
        <v>3878</v>
      </c>
      <c r="C20" s="657">
        <v>7766</v>
      </c>
      <c r="D20" s="657">
        <v>70238.429999999993</v>
      </c>
      <c r="E20" s="657">
        <v>742016.10499999998</v>
      </c>
      <c r="F20" s="657">
        <v>55199.008000000002</v>
      </c>
      <c r="G20" s="657">
        <v>895620.75800000003</v>
      </c>
      <c r="H20" s="657">
        <v>840525.63800000004</v>
      </c>
      <c r="I20" s="657">
        <v>55095.12</v>
      </c>
      <c r="J20" s="657">
        <v>25292.883000000002</v>
      </c>
      <c r="K20" s="644"/>
      <c r="L20" s="739"/>
      <c r="M20" s="739"/>
      <c r="N20" s="739"/>
      <c r="O20" s="739"/>
      <c r="P20" s="739"/>
      <c r="Q20" s="739"/>
      <c r="R20" s="739"/>
    </row>
    <row r="21" spans="1:19" ht="18" customHeight="1" x14ac:dyDescent="0.25">
      <c r="A21" s="650" t="s">
        <v>364</v>
      </c>
      <c r="B21" s="649">
        <v>3827</v>
      </c>
      <c r="C21" s="649">
        <v>6954</v>
      </c>
      <c r="D21" s="649">
        <v>58992.911999999997</v>
      </c>
      <c r="E21" s="649">
        <v>640974.18700000003</v>
      </c>
      <c r="F21" s="649">
        <v>48179.330999999998</v>
      </c>
      <c r="G21" s="649">
        <v>773025.22900000005</v>
      </c>
      <c r="H21" s="649">
        <v>725141.23899999994</v>
      </c>
      <c r="I21" s="649">
        <v>47883.99</v>
      </c>
      <c r="J21" s="649">
        <v>22161.367999999999</v>
      </c>
      <c r="K21" s="642"/>
      <c r="L21" s="737"/>
      <c r="M21" s="737"/>
      <c r="N21" s="737"/>
      <c r="O21" s="737"/>
      <c r="P21" s="737"/>
      <c r="Q21" s="737"/>
      <c r="R21" s="737"/>
    </row>
    <row r="22" spans="1:19" ht="12.95" customHeight="1" x14ac:dyDescent="0.25">
      <c r="A22" s="652" t="s">
        <v>363</v>
      </c>
      <c r="B22" s="649">
        <v>50</v>
      </c>
      <c r="C22" s="651" t="s">
        <v>269</v>
      </c>
      <c r="D22" s="651" t="s">
        <v>270</v>
      </c>
      <c r="E22" s="651" t="s">
        <v>270</v>
      </c>
      <c r="F22" s="651" t="s">
        <v>270</v>
      </c>
      <c r="G22" s="651" t="s">
        <v>270</v>
      </c>
      <c r="H22" s="651" t="s">
        <v>270</v>
      </c>
      <c r="I22" s="651" t="s">
        <v>270</v>
      </c>
      <c r="J22" s="651" t="s">
        <v>270</v>
      </c>
      <c r="K22" s="642"/>
      <c r="L22" s="737"/>
      <c r="M22" s="737"/>
      <c r="N22" s="737"/>
      <c r="O22" s="737"/>
      <c r="P22" s="737"/>
      <c r="Q22" s="737"/>
      <c r="R22" s="737"/>
    </row>
    <row r="23" spans="1:19" ht="12.95" customHeight="1" x14ac:dyDescent="0.25">
      <c r="A23" s="652" t="s">
        <v>362</v>
      </c>
      <c r="B23" s="649">
        <v>1</v>
      </c>
      <c r="C23" s="651" t="s">
        <v>269</v>
      </c>
      <c r="D23" s="651" t="s">
        <v>270</v>
      </c>
      <c r="E23" s="651" t="s">
        <v>270</v>
      </c>
      <c r="F23" s="651" t="s">
        <v>270</v>
      </c>
      <c r="G23" s="651" t="s">
        <v>270</v>
      </c>
      <c r="H23" s="651" t="s">
        <v>270</v>
      </c>
      <c r="I23" s="651" t="s">
        <v>270</v>
      </c>
      <c r="J23" s="651" t="s">
        <v>270</v>
      </c>
      <c r="K23" s="642"/>
      <c r="L23" s="737"/>
      <c r="M23" s="737"/>
      <c r="N23" s="737"/>
      <c r="O23" s="737"/>
      <c r="P23" s="737"/>
      <c r="Q23" s="737"/>
      <c r="R23" s="737"/>
    </row>
    <row r="24" spans="1:19" ht="12.95" customHeight="1" x14ac:dyDescent="0.25">
      <c r="A24" s="650" t="s">
        <v>361</v>
      </c>
      <c r="B24" s="649">
        <v>0</v>
      </c>
      <c r="C24" s="649">
        <v>0</v>
      </c>
      <c r="D24" s="649">
        <v>0</v>
      </c>
      <c r="E24" s="649">
        <v>0</v>
      </c>
      <c r="F24" s="649">
        <v>0</v>
      </c>
      <c r="G24" s="649">
        <v>0</v>
      </c>
      <c r="H24" s="649">
        <v>0</v>
      </c>
      <c r="I24" s="649">
        <v>0</v>
      </c>
      <c r="J24" s="649">
        <v>0</v>
      </c>
      <c r="K24" s="642"/>
      <c r="L24" s="737"/>
      <c r="M24" s="737"/>
      <c r="N24" s="737"/>
      <c r="O24" s="737"/>
      <c r="P24" s="737"/>
      <c r="Q24" s="737"/>
      <c r="R24" s="737"/>
    </row>
    <row r="25" spans="1:19" ht="18.75" customHeight="1" x14ac:dyDescent="0.25">
      <c r="A25" s="738" t="s">
        <v>420</v>
      </c>
      <c r="B25" s="715"/>
      <c r="C25" s="715"/>
      <c r="D25" s="714"/>
      <c r="E25" s="713"/>
      <c r="F25" s="713"/>
      <c r="G25" s="714"/>
      <c r="H25" s="713"/>
      <c r="I25" s="713"/>
      <c r="J25" s="713"/>
      <c r="K25" s="642"/>
      <c r="L25" s="737"/>
      <c r="M25" s="737"/>
      <c r="N25" s="737"/>
      <c r="O25" s="737"/>
      <c r="P25" s="737"/>
      <c r="Q25" s="737"/>
      <c r="R25" s="737"/>
    </row>
    <row r="26" spans="1:19" ht="12.95" customHeight="1" x14ac:dyDescent="0.25">
      <c r="A26" s="644" t="s">
        <v>0</v>
      </c>
      <c r="B26" s="657">
        <v>70</v>
      </c>
      <c r="C26" s="657">
        <v>100</v>
      </c>
      <c r="D26" s="657">
        <v>678.61</v>
      </c>
      <c r="E26" s="657">
        <v>2467.154</v>
      </c>
      <c r="F26" s="657">
        <v>983.77499999999998</v>
      </c>
      <c r="G26" s="657">
        <v>4605.8580000000002</v>
      </c>
      <c r="H26" s="657">
        <v>3783.4189999999999</v>
      </c>
      <c r="I26" s="657">
        <v>822.43899999999996</v>
      </c>
      <c r="J26" s="657">
        <v>342.02699999999999</v>
      </c>
      <c r="K26" s="642"/>
      <c r="L26" s="737"/>
      <c r="M26" s="737"/>
      <c r="N26" s="737"/>
      <c r="O26" s="737"/>
      <c r="P26" s="737"/>
      <c r="Q26" s="737"/>
      <c r="R26" s="737"/>
    </row>
    <row r="27" spans="1:19" ht="18" customHeight="1" x14ac:dyDescent="0.25">
      <c r="A27" s="650" t="s">
        <v>364</v>
      </c>
      <c r="B27" s="649">
        <v>70</v>
      </c>
      <c r="C27" s="651">
        <v>100</v>
      </c>
      <c r="D27" s="651">
        <v>678.61</v>
      </c>
      <c r="E27" s="651">
        <v>2467.154</v>
      </c>
      <c r="F27" s="651">
        <v>983.77499999999998</v>
      </c>
      <c r="G27" s="651">
        <v>4605.8580000000002</v>
      </c>
      <c r="H27" s="651">
        <v>3783.4189999999999</v>
      </c>
      <c r="I27" s="651">
        <v>822.43899999999996</v>
      </c>
      <c r="J27" s="651">
        <v>342.02699999999999</v>
      </c>
      <c r="K27" s="642"/>
      <c r="L27" s="737"/>
      <c r="M27" s="737"/>
      <c r="N27" s="737"/>
      <c r="O27" s="737"/>
      <c r="P27" s="737"/>
      <c r="Q27" s="737"/>
      <c r="R27" s="737"/>
    </row>
    <row r="28" spans="1:19" ht="12.95" customHeight="1" x14ac:dyDescent="0.25">
      <c r="A28" s="652" t="s">
        <v>363</v>
      </c>
      <c r="B28" s="649">
        <v>0</v>
      </c>
      <c r="C28" s="651">
        <v>0</v>
      </c>
      <c r="D28" s="651">
        <v>0</v>
      </c>
      <c r="E28" s="651">
        <v>0</v>
      </c>
      <c r="F28" s="651">
        <v>0</v>
      </c>
      <c r="G28" s="651">
        <v>0</v>
      </c>
      <c r="H28" s="651">
        <v>0</v>
      </c>
      <c r="I28" s="651">
        <v>0</v>
      </c>
      <c r="J28" s="651">
        <v>0</v>
      </c>
      <c r="K28" s="642"/>
      <c r="L28" s="737"/>
      <c r="M28" s="737"/>
      <c r="N28" s="737"/>
      <c r="O28" s="737"/>
      <c r="P28" s="737"/>
      <c r="Q28" s="737"/>
      <c r="R28" s="737"/>
    </row>
    <row r="29" spans="1:19" ht="12.95" customHeight="1" x14ac:dyDescent="0.25">
      <c r="A29" s="652" t="s">
        <v>362</v>
      </c>
      <c r="B29" s="649">
        <v>0</v>
      </c>
      <c r="C29" s="649">
        <v>0</v>
      </c>
      <c r="D29" s="649">
        <v>0</v>
      </c>
      <c r="E29" s="649">
        <v>0</v>
      </c>
      <c r="F29" s="649">
        <v>0</v>
      </c>
      <c r="G29" s="649">
        <v>0</v>
      </c>
      <c r="H29" s="649">
        <v>0</v>
      </c>
      <c r="I29" s="649">
        <v>0</v>
      </c>
      <c r="J29" s="649">
        <v>0</v>
      </c>
      <c r="K29" s="642"/>
      <c r="L29" s="737"/>
      <c r="M29" s="737"/>
      <c r="N29" s="737"/>
      <c r="O29" s="737"/>
      <c r="P29" s="737"/>
      <c r="Q29" s="737"/>
      <c r="R29" s="737"/>
    </row>
    <row r="30" spans="1:19" ht="12.95" customHeight="1" x14ac:dyDescent="0.25">
      <c r="A30" s="650" t="s">
        <v>361</v>
      </c>
      <c r="B30" s="649">
        <v>0</v>
      </c>
      <c r="C30" s="649">
        <v>0</v>
      </c>
      <c r="D30" s="649">
        <v>0</v>
      </c>
      <c r="E30" s="649">
        <v>0</v>
      </c>
      <c r="F30" s="649">
        <v>0</v>
      </c>
      <c r="G30" s="649">
        <v>0</v>
      </c>
      <c r="H30" s="649">
        <v>0</v>
      </c>
      <c r="I30" s="649">
        <v>0</v>
      </c>
      <c r="J30" s="649">
        <v>0</v>
      </c>
      <c r="K30" s="642"/>
      <c r="L30" s="737"/>
      <c r="M30" s="737"/>
      <c r="N30" s="737"/>
      <c r="O30" s="737"/>
      <c r="P30" s="737"/>
      <c r="Q30" s="737"/>
      <c r="R30" s="737"/>
    </row>
    <row r="31" spans="1:19" ht="7.5" customHeight="1" thickBot="1" x14ac:dyDescent="0.3">
      <c r="A31" s="664"/>
      <c r="B31" s="664"/>
      <c r="C31" s="664"/>
      <c r="D31" s="736"/>
      <c r="E31" s="664"/>
      <c r="F31" s="664"/>
      <c r="G31" s="736"/>
      <c r="H31" s="664"/>
      <c r="I31" s="664"/>
      <c r="J31" s="664"/>
      <c r="K31" s="642"/>
    </row>
    <row r="32" spans="1:19" ht="3.75" customHeight="1" thickTop="1" x14ac:dyDescent="0.25">
      <c r="A32" s="642"/>
      <c r="B32" s="642"/>
      <c r="C32" s="642"/>
      <c r="D32" s="644"/>
      <c r="E32" s="642"/>
      <c r="F32" s="642"/>
      <c r="G32" s="644"/>
      <c r="H32" s="642"/>
      <c r="I32" s="642"/>
      <c r="J32" s="642"/>
      <c r="K32" s="642"/>
    </row>
    <row r="33" spans="1:11" ht="12.95" customHeight="1" x14ac:dyDescent="0.25">
      <c r="A33" s="2089" t="s">
        <v>412</v>
      </c>
      <c r="B33" s="2089"/>
      <c r="C33" s="2089"/>
      <c r="D33" s="2089"/>
      <c r="E33" s="2089"/>
      <c r="F33" s="2089"/>
      <c r="G33" s="2089"/>
      <c r="H33" s="2089"/>
      <c r="I33" s="2089"/>
      <c r="J33" s="2089"/>
      <c r="K33" s="642"/>
    </row>
    <row r="34" spans="1:11" x14ac:dyDescent="0.25">
      <c r="A34" s="642"/>
      <c r="B34" s="642"/>
      <c r="C34" s="642"/>
      <c r="D34" s="642"/>
      <c r="E34" s="642"/>
      <c r="F34" s="642"/>
      <c r="G34" s="642"/>
      <c r="H34" s="642"/>
      <c r="I34" s="642"/>
      <c r="J34" s="642"/>
      <c r="K34" s="642"/>
    </row>
    <row r="35" spans="1:11" x14ac:dyDescent="0.25">
      <c r="A35" s="642"/>
      <c r="B35" s="642"/>
      <c r="C35" s="642"/>
      <c r="D35" s="642"/>
      <c r="E35" s="642"/>
      <c r="F35" s="642"/>
      <c r="G35" s="642"/>
      <c r="H35" s="642"/>
      <c r="I35" s="642"/>
      <c r="J35" s="642"/>
      <c r="K35" s="642"/>
    </row>
    <row r="36" spans="1:11" x14ac:dyDescent="0.25">
      <c r="A36" s="642"/>
      <c r="B36" s="642"/>
      <c r="C36" s="642"/>
      <c r="D36" s="642"/>
      <c r="E36" s="642"/>
      <c r="F36" s="642"/>
      <c r="G36" s="642"/>
      <c r="H36" s="642"/>
      <c r="I36" s="642"/>
      <c r="J36" s="642"/>
      <c r="K36" s="642"/>
    </row>
    <row r="37" spans="1:11" x14ac:dyDescent="0.25">
      <c r="A37" s="642"/>
      <c r="B37" s="642"/>
      <c r="C37" s="642"/>
      <c r="D37" s="642"/>
      <c r="E37" s="642"/>
      <c r="F37" s="642"/>
      <c r="G37" s="642"/>
      <c r="H37" s="642"/>
      <c r="I37" s="642"/>
      <c r="J37" s="642"/>
      <c r="K37" s="642"/>
    </row>
    <row r="38" spans="1:11" x14ac:dyDescent="0.25">
      <c r="A38" s="642"/>
      <c r="B38" s="642"/>
      <c r="C38" s="642"/>
      <c r="D38" s="642"/>
      <c r="E38" s="642"/>
      <c r="F38" s="642"/>
      <c r="G38" s="642"/>
      <c r="H38" s="642"/>
      <c r="I38" s="642"/>
      <c r="J38" s="642"/>
      <c r="K38" s="642"/>
    </row>
  </sheetData>
  <mergeCells count="16">
    <mergeCell ref="A33:J33"/>
    <mergeCell ref="A3:J3"/>
    <mergeCell ref="D5:F5"/>
    <mergeCell ref="G5:I5"/>
    <mergeCell ref="J5:J10"/>
    <mergeCell ref="C5:C10"/>
    <mergeCell ref="B5:B10"/>
    <mergeCell ref="I6:I10"/>
    <mergeCell ref="A5:A11"/>
    <mergeCell ref="D6:D10"/>
    <mergeCell ref="E6:E10"/>
    <mergeCell ref="F6:F10"/>
    <mergeCell ref="G6:G10"/>
    <mergeCell ref="H6:H10"/>
    <mergeCell ref="B11:C11"/>
    <mergeCell ref="D11:J11"/>
  </mergeCells>
  <hyperlinks>
    <hyperlink ref="A1" location="Índice!A1" display="Voltar ao índice" xr:uid="{A0B8BC71-892F-40C3-A81F-880C38292586}"/>
  </hyperlinks>
  <pageMargins left="0.78740157480314965" right="0.78740157480314965" top="1.1811023622047245" bottom="0.78740157480314965" header="0" footer="0"/>
  <pageSetup paperSize="9" orientation="portrait" horizontalDpi="300" verticalDpi="300" r:id="rId1"/>
  <headerFooter alignWithMargins="0"/>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D9F60D-AE61-4DD1-9224-019AE3124FD0}">
  <dimension ref="A1:L79"/>
  <sheetViews>
    <sheetView showGridLines="0" workbookViewId="0">
      <selection activeCell="A2" sqref="A2:D2"/>
    </sheetView>
  </sheetViews>
  <sheetFormatPr defaultRowHeight="9" x14ac:dyDescent="0.15"/>
  <cols>
    <col min="1" max="1" width="26.42578125" style="1862" customWidth="1"/>
    <col min="2" max="3" width="9.7109375" style="1862" customWidth="1"/>
    <col min="4" max="4" width="11.42578125" style="1862" customWidth="1"/>
    <col min="5" max="5" width="8.7109375" style="1862" customWidth="1"/>
    <col min="6" max="6" width="8.28515625" style="1862" customWidth="1"/>
    <col min="7" max="255" width="9.140625" style="1862"/>
    <col min="256" max="256" width="32.5703125" style="1862" customWidth="1"/>
    <col min="257" max="258" width="9.7109375" style="1862" customWidth="1"/>
    <col min="259" max="259" width="11.42578125" style="1862" customWidth="1"/>
    <col min="260" max="260" width="12.5703125" style="1862" customWidth="1"/>
    <col min="261" max="261" width="8.7109375" style="1862" customWidth="1"/>
    <col min="262" max="262" width="8.28515625" style="1862" customWidth="1"/>
    <col min="263" max="511" width="9.140625" style="1862"/>
    <col min="512" max="512" width="32.5703125" style="1862" customWidth="1"/>
    <col min="513" max="514" width="9.7109375" style="1862" customWidth="1"/>
    <col min="515" max="515" width="11.42578125" style="1862" customWidth="1"/>
    <col min="516" max="516" width="12.5703125" style="1862" customWidth="1"/>
    <col min="517" max="517" width="8.7109375" style="1862" customWidth="1"/>
    <col min="518" max="518" width="8.28515625" style="1862" customWidth="1"/>
    <col min="519" max="767" width="9.140625" style="1862"/>
    <col min="768" max="768" width="32.5703125" style="1862" customWidth="1"/>
    <col min="769" max="770" width="9.7109375" style="1862" customWidth="1"/>
    <col min="771" max="771" width="11.42578125" style="1862" customWidth="1"/>
    <col min="772" max="772" width="12.5703125" style="1862" customWidth="1"/>
    <col min="773" max="773" width="8.7109375" style="1862" customWidth="1"/>
    <col min="774" max="774" width="8.28515625" style="1862" customWidth="1"/>
    <col min="775" max="1023" width="9.140625" style="1862"/>
    <col min="1024" max="1024" width="32.5703125" style="1862" customWidth="1"/>
    <col min="1025" max="1026" width="9.7109375" style="1862" customWidth="1"/>
    <col min="1027" max="1027" width="11.42578125" style="1862" customWidth="1"/>
    <col min="1028" max="1028" width="12.5703125" style="1862" customWidth="1"/>
    <col min="1029" max="1029" width="8.7109375" style="1862" customWidth="1"/>
    <col min="1030" max="1030" width="8.28515625" style="1862" customWidth="1"/>
    <col min="1031" max="1279" width="9.140625" style="1862"/>
    <col min="1280" max="1280" width="32.5703125" style="1862" customWidth="1"/>
    <col min="1281" max="1282" width="9.7109375" style="1862" customWidth="1"/>
    <col min="1283" max="1283" width="11.42578125" style="1862" customWidth="1"/>
    <col min="1284" max="1284" width="12.5703125" style="1862" customWidth="1"/>
    <col min="1285" max="1285" width="8.7109375" style="1862" customWidth="1"/>
    <col min="1286" max="1286" width="8.28515625" style="1862" customWidth="1"/>
    <col min="1287" max="1535" width="9.140625" style="1862"/>
    <col min="1536" max="1536" width="32.5703125" style="1862" customWidth="1"/>
    <col min="1537" max="1538" width="9.7109375" style="1862" customWidth="1"/>
    <col min="1539" max="1539" width="11.42578125" style="1862" customWidth="1"/>
    <col min="1540" max="1540" width="12.5703125" style="1862" customWidth="1"/>
    <col min="1541" max="1541" width="8.7109375" style="1862" customWidth="1"/>
    <col min="1542" max="1542" width="8.28515625" style="1862" customWidth="1"/>
    <col min="1543" max="1791" width="9.140625" style="1862"/>
    <col min="1792" max="1792" width="32.5703125" style="1862" customWidth="1"/>
    <col min="1793" max="1794" width="9.7109375" style="1862" customWidth="1"/>
    <col min="1795" max="1795" width="11.42578125" style="1862" customWidth="1"/>
    <col min="1796" max="1796" width="12.5703125" style="1862" customWidth="1"/>
    <col min="1797" max="1797" width="8.7109375" style="1862" customWidth="1"/>
    <col min="1798" max="1798" width="8.28515625" style="1862" customWidth="1"/>
    <col min="1799" max="2047" width="9.140625" style="1862"/>
    <col min="2048" max="2048" width="32.5703125" style="1862" customWidth="1"/>
    <col min="2049" max="2050" width="9.7109375" style="1862" customWidth="1"/>
    <col min="2051" max="2051" width="11.42578125" style="1862" customWidth="1"/>
    <col min="2052" max="2052" width="12.5703125" style="1862" customWidth="1"/>
    <col min="2053" max="2053" width="8.7109375" style="1862" customWidth="1"/>
    <col min="2054" max="2054" width="8.28515625" style="1862" customWidth="1"/>
    <col min="2055" max="2303" width="9.140625" style="1862"/>
    <col min="2304" max="2304" width="32.5703125" style="1862" customWidth="1"/>
    <col min="2305" max="2306" width="9.7109375" style="1862" customWidth="1"/>
    <col min="2307" max="2307" width="11.42578125" style="1862" customWidth="1"/>
    <col min="2308" max="2308" width="12.5703125" style="1862" customWidth="1"/>
    <col min="2309" max="2309" width="8.7109375" style="1862" customWidth="1"/>
    <col min="2310" max="2310" width="8.28515625" style="1862" customWidth="1"/>
    <col min="2311" max="2559" width="9.140625" style="1862"/>
    <col min="2560" max="2560" width="32.5703125" style="1862" customWidth="1"/>
    <col min="2561" max="2562" width="9.7109375" style="1862" customWidth="1"/>
    <col min="2563" max="2563" width="11.42578125" style="1862" customWidth="1"/>
    <col min="2564" max="2564" width="12.5703125" style="1862" customWidth="1"/>
    <col min="2565" max="2565" width="8.7109375" style="1862" customWidth="1"/>
    <col min="2566" max="2566" width="8.28515625" style="1862" customWidth="1"/>
    <col min="2567" max="2815" width="9.140625" style="1862"/>
    <col min="2816" max="2816" width="32.5703125" style="1862" customWidth="1"/>
    <col min="2817" max="2818" width="9.7109375" style="1862" customWidth="1"/>
    <col min="2819" max="2819" width="11.42578125" style="1862" customWidth="1"/>
    <col min="2820" max="2820" width="12.5703125" style="1862" customWidth="1"/>
    <col min="2821" max="2821" width="8.7109375" style="1862" customWidth="1"/>
    <col min="2822" max="2822" width="8.28515625" style="1862" customWidth="1"/>
    <col min="2823" max="3071" width="9.140625" style="1862"/>
    <col min="3072" max="3072" width="32.5703125" style="1862" customWidth="1"/>
    <col min="3073" max="3074" width="9.7109375" style="1862" customWidth="1"/>
    <col min="3075" max="3075" width="11.42578125" style="1862" customWidth="1"/>
    <col min="3076" max="3076" width="12.5703125" style="1862" customWidth="1"/>
    <col min="3077" max="3077" width="8.7109375" style="1862" customWidth="1"/>
    <col min="3078" max="3078" width="8.28515625" style="1862" customWidth="1"/>
    <col min="3079" max="3327" width="9.140625" style="1862"/>
    <col min="3328" max="3328" width="32.5703125" style="1862" customWidth="1"/>
    <col min="3329" max="3330" width="9.7109375" style="1862" customWidth="1"/>
    <col min="3331" max="3331" width="11.42578125" style="1862" customWidth="1"/>
    <col min="3332" max="3332" width="12.5703125" style="1862" customWidth="1"/>
    <col min="3333" max="3333" width="8.7109375" style="1862" customWidth="1"/>
    <col min="3334" max="3334" width="8.28515625" style="1862" customWidth="1"/>
    <col min="3335" max="3583" width="9.140625" style="1862"/>
    <col min="3584" max="3584" width="32.5703125" style="1862" customWidth="1"/>
    <col min="3585" max="3586" width="9.7109375" style="1862" customWidth="1"/>
    <col min="3587" max="3587" width="11.42578125" style="1862" customWidth="1"/>
    <col min="3588" max="3588" width="12.5703125" style="1862" customWidth="1"/>
    <col min="3589" max="3589" width="8.7109375" style="1862" customWidth="1"/>
    <col min="3590" max="3590" width="8.28515625" style="1862" customWidth="1"/>
    <col min="3591" max="3839" width="9.140625" style="1862"/>
    <col min="3840" max="3840" width="32.5703125" style="1862" customWidth="1"/>
    <col min="3841" max="3842" width="9.7109375" style="1862" customWidth="1"/>
    <col min="3843" max="3843" width="11.42578125" style="1862" customWidth="1"/>
    <col min="3844" max="3844" width="12.5703125" style="1862" customWidth="1"/>
    <col min="3845" max="3845" width="8.7109375" style="1862" customWidth="1"/>
    <col min="3846" max="3846" width="8.28515625" style="1862" customWidth="1"/>
    <col min="3847" max="4095" width="9.140625" style="1862"/>
    <col min="4096" max="4096" width="32.5703125" style="1862" customWidth="1"/>
    <col min="4097" max="4098" width="9.7109375" style="1862" customWidth="1"/>
    <col min="4099" max="4099" width="11.42578125" style="1862" customWidth="1"/>
    <col min="4100" max="4100" width="12.5703125" style="1862" customWidth="1"/>
    <col min="4101" max="4101" width="8.7109375" style="1862" customWidth="1"/>
    <col min="4102" max="4102" width="8.28515625" style="1862" customWidth="1"/>
    <col min="4103" max="4351" width="9.140625" style="1862"/>
    <col min="4352" max="4352" width="32.5703125" style="1862" customWidth="1"/>
    <col min="4353" max="4354" width="9.7109375" style="1862" customWidth="1"/>
    <col min="4355" max="4355" width="11.42578125" style="1862" customWidth="1"/>
    <col min="4356" max="4356" width="12.5703125" style="1862" customWidth="1"/>
    <col min="4357" max="4357" width="8.7109375" style="1862" customWidth="1"/>
    <col min="4358" max="4358" width="8.28515625" style="1862" customWidth="1"/>
    <col min="4359" max="4607" width="9.140625" style="1862"/>
    <col min="4608" max="4608" width="32.5703125" style="1862" customWidth="1"/>
    <col min="4609" max="4610" width="9.7109375" style="1862" customWidth="1"/>
    <col min="4611" max="4611" width="11.42578125" style="1862" customWidth="1"/>
    <col min="4612" max="4612" width="12.5703125" style="1862" customWidth="1"/>
    <col min="4613" max="4613" width="8.7109375" style="1862" customWidth="1"/>
    <col min="4614" max="4614" width="8.28515625" style="1862" customWidth="1"/>
    <col min="4615" max="4863" width="9.140625" style="1862"/>
    <col min="4864" max="4864" width="32.5703125" style="1862" customWidth="1"/>
    <col min="4865" max="4866" width="9.7109375" style="1862" customWidth="1"/>
    <col min="4867" max="4867" width="11.42578125" style="1862" customWidth="1"/>
    <col min="4868" max="4868" width="12.5703125" style="1862" customWidth="1"/>
    <col min="4869" max="4869" width="8.7109375" style="1862" customWidth="1"/>
    <col min="4870" max="4870" width="8.28515625" style="1862" customWidth="1"/>
    <col min="4871" max="5119" width="9.140625" style="1862"/>
    <col min="5120" max="5120" width="32.5703125" style="1862" customWidth="1"/>
    <col min="5121" max="5122" width="9.7109375" style="1862" customWidth="1"/>
    <col min="5123" max="5123" width="11.42578125" style="1862" customWidth="1"/>
    <col min="5124" max="5124" width="12.5703125" style="1862" customWidth="1"/>
    <col min="5125" max="5125" width="8.7109375" style="1862" customWidth="1"/>
    <col min="5126" max="5126" width="8.28515625" style="1862" customWidth="1"/>
    <col min="5127" max="5375" width="9.140625" style="1862"/>
    <col min="5376" max="5376" width="32.5703125" style="1862" customWidth="1"/>
    <col min="5377" max="5378" width="9.7109375" style="1862" customWidth="1"/>
    <col min="5379" max="5379" width="11.42578125" style="1862" customWidth="1"/>
    <col min="5380" max="5380" width="12.5703125" style="1862" customWidth="1"/>
    <col min="5381" max="5381" width="8.7109375" style="1862" customWidth="1"/>
    <col min="5382" max="5382" width="8.28515625" style="1862" customWidth="1"/>
    <col min="5383" max="5631" width="9.140625" style="1862"/>
    <col min="5632" max="5632" width="32.5703125" style="1862" customWidth="1"/>
    <col min="5633" max="5634" width="9.7109375" style="1862" customWidth="1"/>
    <col min="5635" max="5635" width="11.42578125" style="1862" customWidth="1"/>
    <col min="5636" max="5636" width="12.5703125" style="1862" customWidth="1"/>
    <col min="5637" max="5637" width="8.7109375" style="1862" customWidth="1"/>
    <col min="5638" max="5638" width="8.28515625" style="1862" customWidth="1"/>
    <col min="5639" max="5887" width="9.140625" style="1862"/>
    <col min="5888" max="5888" width="32.5703125" style="1862" customWidth="1"/>
    <col min="5889" max="5890" width="9.7109375" style="1862" customWidth="1"/>
    <col min="5891" max="5891" width="11.42578125" style="1862" customWidth="1"/>
    <col min="5892" max="5892" width="12.5703125" style="1862" customWidth="1"/>
    <col min="5893" max="5893" width="8.7109375" style="1862" customWidth="1"/>
    <col min="5894" max="5894" width="8.28515625" style="1862" customWidth="1"/>
    <col min="5895" max="6143" width="9.140625" style="1862"/>
    <col min="6144" max="6144" width="32.5703125" style="1862" customWidth="1"/>
    <col min="6145" max="6146" width="9.7109375" style="1862" customWidth="1"/>
    <col min="6147" max="6147" width="11.42578125" style="1862" customWidth="1"/>
    <col min="6148" max="6148" width="12.5703125" style="1862" customWidth="1"/>
    <col min="6149" max="6149" width="8.7109375" style="1862" customWidth="1"/>
    <col min="6150" max="6150" width="8.28515625" style="1862" customWidth="1"/>
    <col min="6151" max="6399" width="9.140625" style="1862"/>
    <col min="6400" max="6400" width="32.5703125" style="1862" customWidth="1"/>
    <col min="6401" max="6402" width="9.7109375" style="1862" customWidth="1"/>
    <col min="6403" max="6403" width="11.42578125" style="1862" customWidth="1"/>
    <col min="6404" max="6404" width="12.5703125" style="1862" customWidth="1"/>
    <col min="6405" max="6405" width="8.7109375" style="1862" customWidth="1"/>
    <col min="6406" max="6406" width="8.28515625" style="1862" customWidth="1"/>
    <col min="6407" max="6655" width="9.140625" style="1862"/>
    <col min="6656" max="6656" width="32.5703125" style="1862" customWidth="1"/>
    <col min="6657" max="6658" width="9.7109375" style="1862" customWidth="1"/>
    <col min="6659" max="6659" width="11.42578125" style="1862" customWidth="1"/>
    <col min="6660" max="6660" width="12.5703125" style="1862" customWidth="1"/>
    <col min="6661" max="6661" width="8.7109375" style="1862" customWidth="1"/>
    <col min="6662" max="6662" width="8.28515625" style="1862" customWidth="1"/>
    <col min="6663" max="6911" width="9.140625" style="1862"/>
    <col min="6912" max="6912" width="32.5703125" style="1862" customWidth="1"/>
    <col min="6913" max="6914" width="9.7109375" style="1862" customWidth="1"/>
    <col min="6915" max="6915" width="11.42578125" style="1862" customWidth="1"/>
    <col min="6916" max="6916" width="12.5703125" style="1862" customWidth="1"/>
    <col min="6917" max="6917" width="8.7109375" style="1862" customWidth="1"/>
    <col min="6918" max="6918" width="8.28515625" style="1862" customWidth="1"/>
    <col min="6919" max="7167" width="9.140625" style="1862"/>
    <col min="7168" max="7168" width="32.5703125" style="1862" customWidth="1"/>
    <col min="7169" max="7170" width="9.7109375" style="1862" customWidth="1"/>
    <col min="7171" max="7171" width="11.42578125" style="1862" customWidth="1"/>
    <col min="7172" max="7172" width="12.5703125" style="1862" customWidth="1"/>
    <col min="7173" max="7173" width="8.7109375" style="1862" customWidth="1"/>
    <col min="7174" max="7174" width="8.28515625" style="1862" customWidth="1"/>
    <col min="7175" max="7423" width="9.140625" style="1862"/>
    <col min="7424" max="7424" width="32.5703125" style="1862" customWidth="1"/>
    <col min="7425" max="7426" width="9.7109375" style="1862" customWidth="1"/>
    <col min="7427" max="7427" width="11.42578125" style="1862" customWidth="1"/>
    <col min="7428" max="7428" width="12.5703125" style="1862" customWidth="1"/>
    <col min="7429" max="7429" width="8.7109375" style="1862" customWidth="1"/>
    <col min="7430" max="7430" width="8.28515625" style="1862" customWidth="1"/>
    <col min="7431" max="7679" width="9.140625" style="1862"/>
    <col min="7680" max="7680" width="32.5703125" style="1862" customWidth="1"/>
    <col min="7681" max="7682" width="9.7109375" style="1862" customWidth="1"/>
    <col min="7683" max="7683" width="11.42578125" style="1862" customWidth="1"/>
    <col min="7684" max="7684" width="12.5703125" style="1862" customWidth="1"/>
    <col min="7685" max="7685" width="8.7109375" style="1862" customWidth="1"/>
    <col min="7686" max="7686" width="8.28515625" style="1862" customWidth="1"/>
    <col min="7687" max="7935" width="9.140625" style="1862"/>
    <col min="7936" max="7936" width="32.5703125" style="1862" customWidth="1"/>
    <col min="7937" max="7938" width="9.7109375" style="1862" customWidth="1"/>
    <col min="7939" max="7939" width="11.42578125" style="1862" customWidth="1"/>
    <col min="7940" max="7940" width="12.5703125" style="1862" customWidth="1"/>
    <col min="7941" max="7941" width="8.7109375" style="1862" customWidth="1"/>
    <col min="7942" max="7942" width="8.28515625" style="1862" customWidth="1"/>
    <col min="7943" max="8191" width="9.140625" style="1862"/>
    <col min="8192" max="8192" width="32.5703125" style="1862" customWidth="1"/>
    <col min="8193" max="8194" width="9.7109375" style="1862" customWidth="1"/>
    <col min="8195" max="8195" width="11.42578125" style="1862" customWidth="1"/>
    <col min="8196" max="8196" width="12.5703125" style="1862" customWidth="1"/>
    <col min="8197" max="8197" width="8.7109375" style="1862" customWidth="1"/>
    <col min="8198" max="8198" width="8.28515625" style="1862" customWidth="1"/>
    <col min="8199" max="8447" width="9.140625" style="1862"/>
    <col min="8448" max="8448" width="32.5703125" style="1862" customWidth="1"/>
    <col min="8449" max="8450" width="9.7109375" style="1862" customWidth="1"/>
    <col min="8451" max="8451" width="11.42578125" style="1862" customWidth="1"/>
    <col min="8452" max="8452" width="12.5703125" style="1862" customWidth="1"/>
    <col min="8453" max="8453" width="8.7109375" style="1862" customWidth="1"/>
    <col min="8454" max="8454" width="8.28515625" style="1862" customWidth="1"/>
    <col min="8455" max="8703" width="9.140625" style="1862"/>
    <col min="8704" max="8704" width="32.5703125" style="1862" customWidth="1"/>
    <col min="8705" max="8706" width="9.7109375" style="1862" customWidth="1"/>
    <col min="8707" max="8707" width="11.42578125" style="1862" customWidth="1"/>
    <col min="8708" max="8708" width="12.5703125" style="1862" customWidth="1"/>
    <col min="8709" max="8709" width="8.7109375" style="1862" customWidth="1"/>
    <col min="8710" max="8710" width="8.28515625" style="1862" customWidth="1"/>
    <col min="8711" max="8959" width="9.140625" style="1862"/>
    <col min="8960" max="8960" width="32.5703125" style="1862" customWidth="1"/>
    <col min="8961" max="8962" width="9.7109375" style="1862" customWidth="1"/>
    <col min="8963" max="8963" width="11.42578125" style="1862" customWidth="1"/>
    <col min="8964" max="8964" width="12.5703125" style="1862" customWidth="1"/>
    <col min="8965" max="8965" width="8.7109375" style="1862" customWidth="1"/>
    <col min="8966" max="8966" width="8.28515625" style="1862" customWidth="1"/>
    <col min="8967" max="9215" width="9.140625" style="1862"/>
    <col min="9216" max="9216" width="32.5703125" style="1862" customWidth="1"/>
    <col min="9217" max="9218" width="9.7109375" style="1862" customWidth="1"/>
    <col min="9219" max="9219" width="11.42578125" style="1862" customWidth="1"/>
    <col min="9220" max="9220" width="12.5703125" style="1862" customWidth="1"/>
    <col min="9221" max="9221" width="8.7109375" style="1862" customWidth="1"/>
    <col min="9222" max="9222" width="8.28515625" style="1862" customWidth="1"/>
    <col min="9223" max="9471" width="9.140625" style="1862"/>
    <col min="9472" max="9472" width="32.5703125" style="1862" customWidth="1"/>
    <col min="9473" max="9474" width="9.7109375" style="1862" customWidth="1"/>
    <col min="9475" max="9475" width="11.42578125" style="1862" customWidth="1"/>
    <col min="9476" max="9476" width="12.5703125" style="1862" customWidth="1"/>
    <col min="9477" max="9477" width="8.7109375" style="1862" customWidth="1"/>
    <col min="9478" max="9478" width="8.28515625" style="1862" customWidth="1"/>
    <col min="9479" max="9727" width="9.140625" style="1862"/>
    <col min="9728" max="9728" width="32.5703125" style="1862" customWidth="1"/>
    <col min="9729" max="9730" width="9.7109375" style="1862" customWidth="1"/>
    <col min="9731" max="9731" width="11.42578125" style="1862" customWidth="1"/>
    <col min="9732" max="9732" width="12.5703125" style="1862" customWidth="1"/>
    <col min="9733" max="9733" width="8.7109375" style="1862" customWidth="1"/>
    <col min="9734" max="9734" width="8.28515625" style="1862" customWidth="1"/>
    <col min="9735" max="9983" width="9.140625" style="1862"/>
    <col min="9984" max="9984" width="32.5703125" style="1862" customWidth="1"/>
    <col min="9985" max="9986" width="9.7109375" style="1862" customWidth="1"/>
    <col min="9987" max="9987" width="11.42578125" style="1862" customWidth="1"/>
    <col min="9988" max="9988" width="12.5703125" style="1862" customWidth="1"/>
    <col min="9989" max="9989" width="8.7109375" style="1862" customWidth="1"/>
    <col min="9990" max="9990" width="8.28515625" style="1862" customWidth="1"/>
    <col min="9991" max="10239" width="9.140625" style="1862"/>
    <col min="10240" max="10240" width="32.5703125" style="1862" customWidth="1"/>
    <col min="10241" max="10242" width="9.7109375" style="1862" customWidth="1"/>
    <col min="10243" max="10243" width="11.42578125" style="1862" customWidth="1"/>
    <col min="10244" max="10244" width="12.5703125" style="1862" customWidth="1"/>
    <col min="10245" max="10245" width="8.7109375" style="1862" customWidth="1"/>
    <col min="10246" max="10246" width="8.28515625" style="1862" customWidth="1"/>
    <col min="10247" max="10495" width="9.140625" style="1862"/>
    <col min="10496" max="10496" width="32.5703125" style="1862" customWidth="1"/>
    <col min="10497" max="10498" width="9.7109375" style="1862" customWidth="1"/>
    <col min="10499" max="10499" width="11.42578125" style="1862" customWidth="1"/>
    <col min="10500" max="10500" width="12.5703125" style="1862" customWidth="1"/>
    <col min="10501" max="10501" width="8.7109375" style="1862" customWidth="1"/>
    <col min="10502" max="10502" width="8.28515625" style="1862" customWidth="1"/>
    <col min="10503" max="10751" width="9.140625" style="1862"/>
    <col min="10752" max="10752" width="32.5703125" style="1862" customWidth="1"/>
    <col min="10753" max="10754" width="9.7109375" style="1862" customWidth="1"/>
    <col min="10755" max="10755" width="11.42578125" style="1862" customWidth="1"/>
    <col min="10756" max="10756" width="12.5703125" style="1862" customWidth="1"/>
    <col min="10757" max="10757" width="8.7109375" style="1862" customWidth="1"/>
    <col min="10758" max="10758" width="8.28515625" style="1862" customWidth="1"/>
    <col min="10759" max="11007" width="9.140625" style="1862"/>
    <col min="11008" max="11008" width="32.5703125" style="1862" customWidth="1"/>
    <col min="11009" max="11010" width="9.7109375" style="1862" customWidth="1"/>
    <col min="11011" max="11011" width="11.42578125" style="1862" customWidth="1"/>
    <col min="11012" max="11012" width="12.5703125" style="1862" customWidth="1"/>
    <col min="11013" max="11013" width="8.7109375" style="1862" customWidth="1"/>
    <col min="11014" max="11014" width="8.28515625" style="1862" customWidth="1"/>
    <col min="11015" max="11263" width="9.140625" style="1862"/>
    <col min="11264" max="11264" width="32.5703125" style="1862" customWidth="1"/>
    <col min="11265" max="11266" width="9.7109375" style="1862" customWidth="1"/>
    <col min="11267" max="11267" width="11.42578125" style="1862" customWidth="1"/>
    <col min="11268" max="11268" width="12.5703125" style="1862" customWidth="1"/>
    <col min="11269" max="11269" width="8.7109375" style="1862" customWidth="1"/>
    <col min="11270" max="11270" width="8.28515625" style="1862" customWidth="1"/>
    <col min="11271" max="11519" width="9.140625" style="1862"/>
    <col min="11520" max="11520" width="32.5703125" style="1862" customWidth="1"/>
    <col min="11521" max="11522" width="9.7109375" style="1862" customWidth="1"/>
    <col min="11523" max="11523" width="11.42578125" style="1862" customWidth="1"/>
    <col min="11524" max="11524" width="12.5703125" style="1862" customWidth="1"/>
    <col min="11525" max="11525" width="8.7109375" style="1862" customWidth="1"/>
    <col min="11526" max="11526" width="8.28515625" style="1862" customWidth="1"/>
    <col min="11527" max="11775" width="9.140625" style="1862"/>
    <col min="11776" max="11776" width="32.5703125" style="1862" customWidth="1"/>
    <col min="11777" max="11778" width="9.7109375" style="1862" customWidth="1"/>
    <col min="11779" max="11779" width="11.42578125" style="1862" customWidth="1"/>
    <col min="11780" max="11780" width="12.5703125" style="1862" customWidth="1"/>
    <col min="11781" max="11781" width="8.7109375" style="1862" customWidth="1"/>
    <col min="11782" max="11782" width="8.28515625" style="1862" customWidth="1"/>
    <col min="11783" max="12031" width="9.140625" style="1862"/>
    <col min="12032" max="12032" width="32.5703125" style="1862" customWidth="1"/>
    <col min="12033" max="12034" width="9.7109375" style="1862" customWidth="1"/>
    <col min="12035" max="12035" width="11.42578125" style="1862" customWidth="1"/>
    <col min="12036" max="12036" width="12.5703125" style="1862" customWidth="1"/>
    <col min="12037" max="12037" width="8.7109375" style="1862" customWidth="1"/>
    <col min="12038" max="12038" width="8.28515625" style="1862" customWidth="1"/>
    <col min="12039" max="12287" width="9.140625" style="1862"/>
    <col min="12288" max="12288" width="32.5703125" style="1862" customWidth="1"/>
    <col min="12289" max="12290" width="9.7109375" style="1862" customWidth="1"/>
    <col min="12291" max="12291" width="11.42578125" style="1862" customWidth="1"/>
    <col min="12292" max="12292" width="12.5703125" style="1862" customWidth="1"/>
    <col min="12293" max="12293" width="8.7109375" style="1862" customWidth="1"/>
    <col min="12294" max="12294" width="8.28515625" style="1862" customWidth="1"/>
    <col min="12295" max="12543" width="9.140625" style="1862"/>
    <col min="12544" max="12544" width="32.5703125" style="1862" customWidth="1"/>
    <col min="12545" max="12546" width="9.7109375" style="1862" customWidth="1"/>
    <col min="12547" max="12547" width="11.42578125" style="1862" customWidth="1"/>
    <col min="12548" max="12548" width="12.5703125" style="1862" customWidth="1"/>
    <col min="12549" max="12549" width="8.7109375" style="1862" customWidth="1"/>
    <col min="12550" max="12550" width="8.28515625" style="1862" customWidth="1"/>
    <col min="12551" max="12799" width="9.140625" style="1862"/>
    <col min="12800" max="12800" width="32.5703125" style="1862" customWidth="1"/>
    <col min="12801" max="12802" width="9.7109375" style="1862" customWidth="1"/>
    <col min="12803" max="12803" width="11.42578125" style="1862" customWidth="1"/>
    <col min="12804" max="12804" width="12.5703125" style="1862" customWidth="1"/>
    <col min="12805" max="12805" width="8.7109375" style="1862" customWidth="1"/>
    <col min="12806" max="12806" width="8.28515625" style="1862" customWidth="1"/>
    <col min="12807" max="13055" width="9.140625" style="1862"/>
    <col min="13056" max="13056" width="32.5703125" style="1862" customWidth="1"/>
    <col min="13057" max="13058" width="9.7109375" style="1862" customWidth="1"/>
    <col min="13059" max="13059" width="11.42578125" style="1862" customWidth="1"/>
    <col min="13060" max="13060" width="12.5703125" style="1862" customWidth="1"/>
    <col min="13061" max="13061" width="8.7109375" style="1862" customWidth="1"/>
    <col min="13062" max="13062" width="8.28515625" style="1862" customWidth="1"/>
    <col min="13063" max="13311" width="9.140625" style="1862"/>
    <col min="13312" max="13312" width="32.5703125" style="1862" customWidth="1"/>
    <col min="13313" max="13314" width="9.7109375" style="1862" customWidth="1"/>
    <col min="13315" max="13315" width="11.42578125" style="1862" customWidth="1"/>
    <col min="13316" max="13316" width="12.5703125" style="1862" customWidth="1"/>
    <col min="13317" max="13317" width="8.7109375" style="1862" customWidth="1"/>
    <col min="13318" max="13318" width="8.28515625" style="1862" customWidth="1"/>
    <col min="13319" max="13567" width="9.140625" style="1862"/>
    <col min="13568" max="13568" width="32.5703125" style="1862" customWidth="1"/>
    <col min="13569" max="13570" width="9.7109375" style="1862" customWidth="1"/>
    <col min="13571" max="13571" width="11.42578125" style="1862" customWidth="1"/>
    <col min="13572" max="13572" width="12.5703125" style="1862" customWidth="1"/>
    <col min="13573" max="13573" width="8.7109375" style="1862" customWidth="1"/>
    <col min="13574" max="13574" width="8.28515625" style="1862" customWidth="1"/>
    <col min="13575" max="13823" width="9.140625" style="1862"/>
    <col min="13824" max="13824" width="32.5703125" style="1862" customWidth="1"/>
    <col min="13825" max="13826" width="9.7109375" style="1862" customWidth="1"/>
    <col min="13827" max="13827" width="11.42578125" style="1862" customWidth="1"/>
    <col min="13828" max="13828" width="12.5703125" style="1862" customWidth="1"/>
    <col min="13829" max="13829" width="8.7109375" style="1862" customWidth="1"/>
    <col min="13830" max="13830" width="8.28515625" style="1862" customWidth="1"/>
    <col min="13831" max="14079" width="9.140625" style="1862"/>
    <col min="14080" max="14080" width="32.5703125" style="1862" customWidth="1"/>
    <col min="14081" max="14082" width="9.7109375" style="1862" customWidth="1"/>
    <col min="14083" max="14083" width="11.42578125" style="1862" customWidth="1"/>
    <col min="14084" max="14084" width="12.5703125" style="1862" customWidth="1"/>
    <col min="14085" max="14085" width="8.7109375" style="1862" customWidth="1"/>
    <col min="14086" max="14086" width="8.28515625" style="1862" customWidth="1"/>
    <col min="14087" max="14335" width="9.140625" style="1862"/>
    <col min="14336" max="14336" width="32.5703125" style="1862" customWidth="1"/>
    <col min="14337" max="14338" width="9.7109375" style="1862" customWidth="1"/>
    <col min="14339" max="14339" width="11.42578125" style="1862" customWidth="1"/>
    <col min="14340" max="14340" width="12.5703125" style="1862" customWidth="1"/>
    <col min="14341" max="14341" width="8.7109375" style="1862" customWidth="1"/>
    <col min="14342" max="14342" width="8.28515625" style="1862" customWidth="1"/>
    <col min="14343" max="14591" width="9.140625" style="1862"/>
    <col min="14592" max="14592" width="32.5703125" style="1862" customWidth="1"/>
    <col min="14593" max="14594" width="9.7109375" style="1862" customWidth="1"/>
    <col min="14595" max="14595" width="11.42578125" style="1862" customWidth="1"/>
    <col min="14596" max="14596" width="12.5703125" style="1862" customWidth="1"/>
    <col min="14597" max="14597" width="8.7109375" style="1862" customWidth="1"/>
    <col min="14598" max="14598" width="8.28515625" style="1862" customWidth="1"/>
    <col min="14599" max="14847" width="9.140625" style="1862"/>
    <col min="14848" max="14848" width="32.5703125" style="1862" customWidth="1"/>
    <col min="14849" max="14850" width="9.7109375" style="1862" customWidth="1"/>
    <col min="14851" max="14851" width="11.42578125" style="1862" customWidth="1"/>
    <col min="14852" max="14852" width="12.5703125" style="1862" customWidth="1"/>
    <col min="14853" max="14853" width="8.7109375" style="1862" customWidth="1"/>
    <col min="14854" max="14854" width="8.28515625" style="1862" customWidth="1"/>
    <col min="14855" max="15103" width="9.140625" style="1862"/>
    <col min="15104" max="15104" width="32.5703125" style="1862" customWidth="1"/>
    <col min="15105" max="15106" width="9.7109375" style="1862" customWidth="1"/>
    <col min="15107" max="15107" width="11.42578125" style="1862" customWidth="1"/>
    <col min="15108" max="15108" width="12.5703125" style="1862" customWidth="1"/>
    <col min="15109" max="15109" width="8.7109375" style="1862" customWidth="1"/>
    <col min="15110" max="15110" width="8.28515625" style="1862" customWidth="1"/>
    <col min="15111" max="15359" width="9.140625" style="1862"/>
    <col min="15360" max="15360" width="32.5703125" style="1862" customWidth="1"/>
    <col min="15361" max="15362" width="9.7109375" style="1862" customWidth="1"/>
    <col min="15363" max="15363" width="11.42578125" style="1862" customWidth="1"/>
    <col min="15364" max="15364" width="12.5703125" style="1862" customWidth="1"/>
    <col min="15365" max="15365" width="8.7109375" style="1862" customWidth="1"/>
    <col min="15366" max="15366" width="8.28515625" style="1862" customWidth="1"/>
    <col min="15367" max="15615" width="9.140625" style="1862"/>
    <col min="15616" max="15616" width="32.5703125" style="1862" customWidth="1"/>
    <col min="15617" max="15618" width="9.7109375" style="1862" customWidth="1"/>
    <col min="15619" max="15619" width="11.42578125" style="1862" customWidth="1"/>
    <col min="15620" max="15620" width="12.5703125" style="1862" customWidth="1"/>
    <col min="15621" max="15621" width="8.7109375" style="1862" customWidth="1"/>
    <col min="15622" max="15622" width="8.28515625" style="1862" customWidth="1"/>
    <col min="15623" max="15871" width="9.140625" style="1862"/>
    <col min="15872" max="15872" width="32.5703125" style="1862" customWidth="1"/>
    <col min="15873" max="15874" width="9.7109375" style="1862" customWidth="1"/>
    <col min="15875" max="15875" width="11.42578125" style="1862" customWidth="1"/>
    <col min="15876" max="15876" width="12.5703125" style="1862" customWidth="1"/>
    <col min="15877" max="15877" width="8.7109375" style="1862" customWidth="1"/>
    <col min="15878" max="15878" width="8.28515625" style="1862" customWidth="1"/>
    <col min="15879" max="16127" width="9.140625" style="1862"/>
    <col min="16128" max="16128" width="32.5703125" style="1862" customWidth="1"/>
    <col min="16129" max="16130" width="9.7109375" style="1862" customWidth="1"/>
    <col min="16131" max="16131" width="11.42578125" style="1862" customWidth="1"/>
    <col min="16132" max="16132" width="12.5703125" style="1862" customWidth="1"/>
    <col min="16133" max="16133" width="8.7109375" style="1862" customWidth="1"/>
    <col min="16134" max="16134" width="8.28515625" style="1862" customWidth="1"/>
    <col min="16135" max="16384" width="9.140625" style="1862"/>
  </cols>
  <sheetData>
    <row r="1" spans="1:12" ht="15" customHeight="1" x14ac:dyDescent="0.2">
      <c r="A1" s="2027" t="s">
        <v>1926</v>
      </c>
    </row>
    <row r="2" spans="1:12" ht="15" customHeight="1" x14ac:dyDescent="0.2">
      <c r="A2" s="2369" t="s">
        <v>1880</v>
      </c>
      <c r="B2" s="2369"/>
      <c r="C2" s="2369"/>
      <c r="D2" s="2369"/>
    </row>
    <row r="3" spans="1:12" ht="19.5" customHeight="1" x14ac:dyDescent="0.15">
      <c r="A3" s="2370" t="s">
        <v>1879</v>
      </c>
      <c r="B3" s="2370"/>
      <c r="C3" s="2370"/>
      <c r="D3" s="2370"/>
      <c r="E3" s="2378"/>
      <c r="F3" s="2378"/>
    </row>
    <row r="4" spans="1:12" s="1" customFormat="1" ht="12.95" customHeight="1" x14ac:dyDescent="0.25">
      <c r="A4" s="1659">
        <v>2020</v>
      </c>
      <c r="B4" s="1957"/>
      <c r="C4" s="1946"/>
      <c r="D4" s="1946"/>
      <c r="F4" s="1945" t="s">
        <v>1789</v>
      </c>
    </row>
    <row r="5" spans="1:12" s="1" customFormat="1" ht="11.1" customHeight="1" x14ac:dyDescent="0.25">
      <c r="A5" s="2016" t="s">
        <v>1775</v>
      </c>
      <c r="B5" s="2319" t="s">
        <v>0</v>
      </c>
      <c r="C5" s="2319" t="s">
        <v>1828</v>
      </c>
      <c r="D5" s="2320"/>
      <c r="E5" s="2320"/>
      <c r="F5" s="2319" t="s">
        <v>1827</v>
      </c>
    </row>
    <row r="6" spans="1:12" s="1" customFormat="1" ht="11.1" customHeight="1" x14ac:dyDescent="0.25">
      <c r="A6" s="2018"/>
      <c r="B6" s="2320"/>
      <c r="C6" s="2320"/>
      <c r="D6" s="2320"/>
      <c r="E6" s="2320"/>
      <c r="F6" s="2377"/>
    </row>
    <row r="7" spans="1:12" s="1" customFormat="1" ht="11.1" customHeight="1" x14ac:dyDescent="0.25">
      <c r="A7" s="2018"/>
      <c r="B7" s="2320"/>
      <c r="C7" s="2319" t="s">
        <v>0</v>
      </c>
      <c r="D7" s="2319" t="s">
        <v>1802</v>
      </c>
      <c r="E7" s="2319" t="s">
        <v>1826</v>
      </c>
      <c r="F7" s="2377"/>
    </row>
    <row r="8" spans="1:12" s="1" customFormat="1" ht="15.75" customHeight="1" x14ac:dyDescent="0.25">
      <c r="A8" s="2005" t="s">
        <v>752</v>
      </c>
      <c r="B8" s="2320"/>
      <c r="C8" s="2320"/>
      <c r="D8" s="2319"/>
      <c r="E8" s="2319"/>
      <c r="F8" s="2377"/>
      <c r="G8" s="1970"/>
      <c r="H8" s="1970"/>
      <c r="I8" s="1970"/>
      <c r="J8" s="1970"/>
      <c r="K8" s="1970"/>
      <c r="L8" s="1970"/>
    </row>
    <row r="9" spans="1:12" s="1" customFormat="1" ht="6" customHeight="1" x14ac:dyDescent="0.25">
      <c r="A9" s="888"/>
      <c r="B9" s="888"/>
      <c r="C9" s="888"/>
      <c r="D9" s="888"/>
    </row>
    <row r="10" spans="1:12" s="1784" customFormat="1" ht="21.95" customHeight="1" x14ac:dyDescent="0.25">
      <c r="A10" s="892" t="s">
        <v>390</v>
      </c>
      <c r="B10" s="1943">
        <f>+B11+B12</f>
        <v>1652.6970000000001</v>
      </c>
      <c r="C10" s="1943">
        <f>+C11+C12</f>
        <v>1431</v>
      </c>
      <c r="D10" s="1943">
        <f>+D11+D12</f>
        <v>690.03599999999994</v>
      </c>
      <c r="E10" s="1943">
        <f>+E11+E12</f>
        <v>740.96399999999994</v>
      </c>
      <c r="F10" s="1943">
        <f>+F11+F12</f>
        <v>221.697</v>
      </c>
      <c r="G10" s="1948"/>
      <c r="H10" s="1948"/>
      <c r="I10" s="1948"/>
      <c r="J10" s="1948"/>
      <c r="K10" s="1948"/>
      <c r="L10" s="1948"/>
    </row>
    <row r="11" spans="1:12" s="8" customFormat="1" ht="15" customHeight="1" x14ac:dyDescent="0.25">
      <c r="A11" s="1971" t="s">
        <v>1816</v>
      </c>
      <c r="B11" s="1949">
        <f>+C11+F11</f>
        <v>1271.6730000000002</v>
      </c>
      <c r="C11" s="1949">
        <f>D11+E11</f>
        <v>1049.9760000000001</v>
      </c>
      <c r="D11" s="1949">
        <v>618.31299999999999</v>
      </c>
      <c r="E11" s="1949">
        <v>431.66300000000001</v>
      </c>
      <c r="F11" s="1949">
        <v>221.697</v>
      </c>
      <c r="G11" s="1948"/>
      <c r="H11" s="1948"/>
      <c r="I11" s="1948"/>
      <c r="J11" s="1948"/>
    </row>
    <row r="12" spans="1:12" s="8" customFormat="1" ht="15" customHeight="1" x14ac:dyDescent="0.25">
      <c r="A12" s="1973" t="s">
        <v>1831</v>
      </c>
      <c r="B12" s="1949">
        <f>+C12+F12</f>
        <v>381.024</v>
      </c>
      <c r="C12" s="1949">
        <f>D12+E12</f>
        <v>381.024</v>
      </c>
      <c r="D12" s="1949">
        <v>71.722999999999999</v>
      </c>
      <c r="E12" s="1949">
        <v>309.30099999999999</v>
      </c>
      <c r="F12" s="1949">
        <v>0</v>
      </c>
      <c r="G12" s="1948"/>
      <c r="H12" s="1948"/>
      <c r="I12" s="1948"/>
      <c r="J12" s="1948"/>
    </row>
    <row r="13" spans="1:12" s="8" customFormat="1" ht="9.9499999999999993" customHeight="1" x14ac:dyDescent="0.25">
      <c r="A13" s="890"/>
      <c r="B13" s="1949"/>
      <c r="C13" s="1949"/>
      <c r="D13" s="1949"/>
    </row>
    <row r="14" spans="1:12" s="1784" customFormat="1" ht="21.95" customHeight="1" x14ac:dyDescent="0.25">
      <c r="A14" s="1951" t="s">
        <v>389</v>
      </c>
      <c r="B14" s="1943">
        <f>+B15+B16</f>
        <v>1536.6799999999998</v>
      </c>
      <c r="C14" s="1943">
        <f>+C15+C16</f>
        <v>1427.6</v>
      </c>
      <c r="D14" s="1943">
        <f>+D15+D16</f>
        <v>690.03599999999994</v>
      </c>
      <c r="E14" s="1943">
        <f>+E15+E16</f>
        <v>737.56399999999996</v>
      </c>
      <c r="F14" s="1943">
        <f>+F15+F16</f>
        <v>109.08</v>
      </c>
      <c r="G14" s="1948"/>
      <c r="H14" s="1948"/>
      <c r="I14" s="1948"/>
      <c r="J14" s="1948"/>
      <c r="K14" s="1948"/>
      <c r="L14" s="1948"/>
    </row>
    <row r="15" spans="1:12" s="8" customFormat="1" ht="15" customHeight="1" x14ac:dyDescent="0.25">
      <c r="A15" s="1971" t="s">
        <v>1816</v>
      </c>
      <c r="B15" s="1949">
        <f>+C15+F15</f>
        <v>1155.6559999999999</v>
      </c>
      <c r="C15" s="1949">
        <f>D15+E15</f>
        <v>1046.576</v>
      </c>
      <c r="D15" s="1949">
        <v>618.31299999999999</v>
      </c>
      <c r="E15" s="1949">
        <v>428.26299999999998</v>
      </c>
      <c r="F15" s="1949">
        <v>109.08</v>
      </c>
      <c r="G15" s="1948"/>
      <c r="H15" s="1948"/>
      <c r="I15" s="1948"/>
      <c r="J15" s="1948"/>
      <c r="K15" s="1948"/>
      <c r="L15" s="1948"/>
    </row>
    <row r="16" spans="1:12" s="8" customFormat="1" ht="15" customHeight="1" x14ac:dyDescent="0.25">
      <c r="A16" s="1972" t="s">
        <v>1831</v>
      </c>
      <c r="B16" s="1949">
        <f>+C16+F16</f>
        <v>381.024</v>
      </c>
      <c r="C16" s="1949">
        <f>D16+E16</f>
        <v>381.024</v>
      </c>
      <c r="D16" s="1949">
        <v>71.722999999999999</v>
      </c>
      <c r="E16" s="1949">
        <v>309.30099999999999</v>
      </c>
      <c r="F16" s="1949">
        <v>0</v>
      </c>
      <c r="G16" s="1948"/>
      <c r="H16" s="1948"/>
      <c r="I16" s="1962"/>
    </row>
    <row r="17" spans="1:9" s="1" customFormat="1" ht="9.9499999999999993" customHeight="1" x14ac:dyDescent="0.25">
      <c r="A17" s="1956"/>
      <c r="B17" s="1949"/>
      <c r="C17" s="1949"/>
      <c r="D17" s="1949"/>
    </row>
    <row r="18" spans="1:9" s="1784" customFormat="1" ht="21.95" customHeight="1" x14ac:dyDescent="0.25">
      <c r="A18" s="1951" t="s">
        <v>637</v>
      </c>
      <c r="B18" s="1943">
        <f>+B19+B20</f>
        <v>1014.0409999999999</v>
      </c>
      <c r="C18" s="1943">
        <f>+C19+C20</f>
        <v>985.75900000000001</v>
      </c>
      <c r="D18" s="1943">
        <f>+D19+D20</f>
        <v>463.33199999999999</v>
      </c>
      <c r="E18" s="1943">
        <f>+E19+E20</f>
        <v>522.42699999999991</v>
      </c>
      <c r="F18" s="1943">
        <f>+F19+F20</f>
        <v>28.282</v>
      </c>
      <c r="G18" s="1948"/>
      <c r="H18" s="1948"/>
      <c r="I18" s="1962"/>
    </row>
    <row r="19" spans="1:9" s="1" customFormat="1" ht="15" customHeight="1" x14ac:dyDescent="0.25">
      <c r="A19" s="1882" t="s">
        <v>1816</v>
      </c>
      <c r="B19" s="1949">
        <f>+C19+F19</f>
        <v>770.01400000000001</v>
      </c>
      <c r="C19" s="1949">
        <f>D19+E19</f>
        <v>741.73199999999997</v>
      </c>
      <c r="D19" s="1950">
        <v>463.33199999999999</v>
      </c>
      <c r="E19" s="1950">
        <v>278.39999999999998</v>
      </c>
      <c r="F19" s="1949">
        <v>28.282</v>
      </c>
      <c r="G19" s="1948"/>
      <c r="H19" s="1948"/>
      <c r="I19" s="1962"/>
    </row>
    <row r="20" spans="1:9" s="1" customFormat="1" ht="15" customHeight="1" x14ac:dyDescent="0.25">
      <c r="A20" s="1963" t="s">
        <v>1831</v>
      </c>
      <c r="B20" s="1949">
        <f>+C20+F20</f>
        <v>244.02699999999999</v>
      </c>
      <c r="C20" s="1949">
        <f>D20+E20</f>
        <v>244.02699999999999</v>
      </c>
      <c r="D20" s="1950">
        <v>0</v>
      </c>
      <c r="E20" s="1950">
        <v>244.02699999999999</v>
      </c>
      <c r="F20" s="1949">
        <v>0</v>
      </c>
      <c r="G20" s="1948"/>
      <c r="H20" s="1948"/>
      <c r="I20" s="1962"/>
    </row>
    <row r="21" spans="1:9" s="1" customFormat="1" ht="9.9499999999999993" customHeight="1" x14ac:dyDescent="0.25">
      <c r="A21" s="1956"/>
      <c r="B21" s="1950"/>
      <c r="C21" s="1950"/>
      <c r="D21" s="1950"/>
      <c r="E21" s="1970"/>
      <c r="F21" s="1970"/>
      <c r="G21" s="1970"/>
    </row>
    <row r="22" spans="1:9" s="1784" customFormat="1" ht="21.95" customHeight="1" x14ac:dyDescent="0.25">
      <c r="A22" s="1951" t="s">
        <v>1718</v>
      </c>
      <c r="B22" s="1943">
        <f>+B23+B24</f>
        <v>279.24199999999996</v>
      </c>
      <c r="C22" s="1943">
        <f>+C23+C24</f>
        <v>273.71999999999997</v>
      </c>
      <c r="D22" s="1943">
        <f>+D23+D24</f>
        <v>135.18100000000001</v>
      </c>
      <c r="E22" s="1943">
        <f>+E23+E24</f>
        <v>138.53899999999999</v>
      </c>
      <c r="F22" s="1943">
        <f>+F23+F24</f>
        <v>5.5220000000000002</v>
      </c>
      <c r="G22" s="1948"/>
      <c r="H22" s="1948"/>
      <c r="I22" s="1962"/>
    </row>
    <row r="23" spans="1:9" s="1" customFormat="1" ht="15" customHeight="1" x14ac:dyDescent="0.25">
      <c r="A23" s="1882" t="s">
        <v>1816</v>
      </c>
      <c r="B23" s="1949">
        <f>+C23+F23</f>
        <v>200.83499999999998</v>
      </c>
      <c r="C23" s="1949">
        <f>D23+E23</f>
        <v>195.31299999999999</v>
      </c>
      <c r="D23" s="1950">
        <v>114.01300000000001</v>
      </c>
      <c r="E23" s="1950">
        <v>81.3</v>
      </c>
      <c r="F23" s="1949">
        <v>5.5220000000000002</v>
      </c>
      <c r="G23" s="1948"/>
      <c r="H23" s="1948"/>
      <c r="I23" s="1962"/>
    </row>
    <row r="24" spans="1:9" s="1" customFormat="1" ht="15" customHeight="1" x14ac:dyDescent="0.25">
      <c r="A24" s="1963" t="s">
        <v>1831</v>
      </c>
      <c r="B24" s="1949">
        <f>+C24+F24</f>
        <v>78.406999999999996</v>
      </c>
      <c r="C24" s="1949">
        <f>D24+E24</f>
        <v>78.406999999999996</v>
      </c>
      <c r="D24" s="1950">
        <v>21.167999999999999</v>
      </c>
      <c r="E24" s="1950">
        <v>57.238999999999997</v>
      </c>
      <c r="F24" s="1949">
        <v>0</v>
      </c>
      <c r="G24" s="1948"/>
      <c r="H24" s="1948"/>
      <c r="I24" s="1962"/>
    </row>
    <row r="25" spans="1:9" s="1" customFormat="1" ht="9.9499999999999993" customHeight="1" x14ac:dyDescent="0.25">
      <c r="A25" s="888"/>
      <c r="B25" s="1950"/>
      <c r="C25" s="1950"/>
      <c r="D25" s="1950"/>
      <c r="E25" s="1970"/>
      <c r="F25" s="1970"/>
    </row>
    <row r="26" spans="1:9" s="24" customFormat="1" ht="21.95" customHeight="1" x14ac:dyDescent="0.25">
      <c r="A26" s="1951" t="s">
        <v>1709</v>
      </c>
      <c r="B26" s="1943">
        <f>+B27+B28</f>
        <v>15.815999999999999</v>
      </c>
      <c r="C26" s="1943">
        <f>+C27+C28</f>
        <v>15.815999999999999</v>
      </c>
      <c r="D26" s="1943">
        <f>+D27+D28</f>
        <v>4.8419999999999996</v>
      </c>
      <c r="E26" s="1943">
        <f>+E27+E28</f>
        <v>10.974</v>
      </c>
      <c r="F26" s="1949">
        <f>+F27+F28</f>
        <v>0</v>
      </c>
      <c r="G26" s="1948"/>
      <c r="H26" s="1948"/>
      <c r="I26" s="1962"/>
    </row>
    <row r="27" spans="1:9" s="1" customFormat="1" ht="15" customHeight="1" x14ac:dyDescent="0.25">
      <c r="A27" s="1882" t="s">
        <v>1816</v>
      </c>
      <c r="B27" s="1949">
        <f>+C27+F27</f>
        <v>14.271999999999998</v>
      </c>
      <c r="C27" s="1949">
        <f>D27+E27</f>
        <v>14.271999999999998</v>
      </c>
      <c r="D27" s="1950">
        <v>4.8419999999999996</v>
      </c>
      <c r="E27" s="1950">
        <v>9.43</v>
      </c>
      <c r="F27" s="1949">
        <v>0</v>
      </c>
      <c r="G27" s="1948"/>
      <c r="H27" s="1948"/>
      <c r="I27" s="1962"/>
    </row>
    <row r="28" spans="1:9" s="1" customFormat="1" ht="15" customHeight="1" x14ac:dyDescent="0.25">
      <c r="A28" s="1963" t="s">
        <v>1831</v>
      </c>
      <c r="B28" s="1949">
        <f>+C28+F28</f>
        <v>1.544</v>
      </c>
      <c r="C28" s="1949">
        <f>D28+E28</f>
        <v>1.544</v>
      </c>
      <c r="D28" s="1950">
        <v>0</v>
      </c>
      <c r="E28" s="1950">
        <v>1.544</v>
      </c>
      <c r="F28" s="1949">
        <v>0</v>
      </c>
      <c r="G28" s="1948"/>
      <c r="H28" s="1948"/>
      <c r="I28" s="1962"/>
    </row>
    <row r="29" spans="1:9" s="1" customFormat="1" ht="9.9499999999999993" customHeight="1" x14ac:dyDescent="0.25">
      <c r="A29" s="888"/>
      <c r="B29" s="1950"/>
      <c r="C29" s="1950"/>
      <c r="D29" s="1950"/>
      <c r="E29" s="1970"/>
      <c r="F29" s="1970"/>
    </row>
    <row r="30" spans="1:9" s="24" customFormat="1" ht="21.95" customHeight="1" x14ac:dyDescent="0.25">
      <c r="A30" s="892" t="s">
        <v>634</v>
      </c>
      <c r="B30" s="1943">
        <f>+B31+B32</f>
        <v>158.73299999999998</v>
      </c>
      <c r="C30" s="1943">
        <f>+C31+C32</f>
        <v>83.456999999999994</v>
      </c>
      <c r="D30" s="1943">
        <f>+D31+D32</f>
        <v>35.034999999999997</v>
      </c>
      <c r="E30" s="1943">
        <f>+E31+E32</f>
        <v>48.421999999999997</v>
      </c>
      <c r="F30" s="1943">
        <f>+F31+F32</f>
        <v>75.275999999999996</v>
      </c>
      <c r="G30" s="1948"/>
      <c r="H30" s="1948"/>
      <c r="I30" s="1962"/>
    </row>
    <row r="31" spans="1:9" s="1" customFormat="1" ht="15" customHeight="1" x14ac:dyDescent="0.25">
      <c r="A31" s="1882" t="s">
        <v>1816</v>
      </c>
      <c r="B31" s="1949">
        <f>+C31+F31</f>
        <v>150.49399999999997</v>
      </c>
      <c r="C31" s="1949">
        <f>D31+E31</f>
        <v>75.217999999999989</v>
      </c>
      <c r="D31" s="1950">
        <v>26.795999999999999</v>
      </c>
      <c r="E31" s="1950">
        <v>48.421999999999997</v>
      </c>
      <c r="F31" s="1949">
        <v>75.275999999999996</v>
      </c>
      <c r="G31" s="1948"/>
      <c r="H31" s="1948"/>
      <c r="I31" s="1962"/>
    </row>
    <row r="32" spans="1:9" s="1" customFormat="1" ht="15" customHeight="1" x14ac:dyDescent="0.25">
      <c r="A32" s="888" t="s">
        <v>1831</v>
      </c>
      <c r="B32" s="1949">
        <f>+C32+F32</f>
        <v>8.2390000000000008</v>
      </c>
      <c r="C32" s="1949">
        <f>D32+E32</f>
        <v>8.2390000000000008</v>
      </c>
      <c r="D32" s="1950">
        <v>8.2390000000000008</v>
      </c>
      <c r="E32" s="1950">
        <v>0</v>
      </c>
      <c r="F32" s="1949">
        <v>0</v>
      </c>
      <c r="G32" s="1948"/>
      <c r="H32" s="1948"/>
      <c r="I32" s="1962"/>
    </row>
    <row r="33" spans="1:9" s="1" customFormat="1" ht="9.9499999999999993" customHeight="1" x14ac:dyDescent="0.25">
      <c r="B33" s="1950"/>
      <c r="C33" s="1950"/>
      <c r="D33" s="1950"/>
      <c r="E33" s="1970"/>
      <c r="F33" s="1970"/>
    </row>
    <row r="34" spans="1:9" s="24" customFormat="1" ht="21.95" customHeight="1" x14ac:dyDescent="0.25">
      <c r="A34" s="1951" t="s">
        <v>633</v>
      </c>
      <c r="B34" s="1943">
        <f>+B35+B36</f>
        <v>68.847999999999999</v>
      </c>
      <c r="C34" s="1943">
        <f>+C35+C36</f>
        <v>68.847999999999999</v>
      </c>
      <c r="D34" s="1943">
        <f>+D35+D36</f>
        <v>51.646000000000001</v>
      </c>
      <c r="E34" s="1943">
        <f>+E35+E36</f>
        <v>17.201999999999998</v>
      </c>
      <c r="F34" s="1943">
        <f>+F35+F36</f>
        <v>0</v>
      </c>
      <c r="G34" s="1948"/>
      <c r="H34" s="1948"/>
      <c r="I34" s="1962"/>
    </row>
    <row r="35" spans="1:9" s="1" customFormat="1" ht="15" customHeight="1" x14ac:dyDescent="0.25">
      <c r="A35" s="1882" t="s">
        <v>1816</v>
      </c>
      <c r="B35" s="1949">
        <f>+C35+F35</f>
        <v>20.041</v>
      </c>
      <c r="C35" s="1949">
        <f>D35+E35</f>
        <v>20.041</v>
      </c>
      <c r="D35" s="1950">
        <v>9.33</v>
      </c>
      <c r="E35" s="1950">
        <v>10.711</v>
      </c>
      <c r="F35" s="1949">
        <v>0</v>
      </c>
      <c r="G35" s="1948"/>
      <c r="H35" s="1948"/>
      <c r="I35" s="1962"/>
    </row>
    <row r="36" spans="1:9" s="1" customFormat="1" ht="15" customHeight="1" x14ac:dyDescent="0.25">
      <c r="A36" s="888" t="s">
        <v>1831</v>
      </c>
      <c r="B36" s="1949">
        <f>+C36+F36</f>
        <v>48.807000000000002</v>
      </c>
      <c r="C36" s="1949">
        <f>D36+E36</f>
        <v>48.807000000000002</v>
      </c>
      <c r="D36" s="1950">
        <v>42.316000000000003</v>
      </c>
      <c r="E36" s="1950">
        <v>6.4909999999999997</v>
      </c>
      <c r="F36" s="1949">
        <v>0</v>
      </c>
      <c r="G36" s="1948"/>
      <c r="H36" s="1948"/>
      <c r="I36" s="1962"/>
    </row>
    <row r="37" spans="1:9" s="1" customFormat="1" ht="9.9499999999999993" customHeight="1" x14ac:dyDescent="0.25">
      <c r="A37" s="888"/>
      <c r="B37" s="1950"/>
      <c r="C37" s="1950"/>
      <c r="D37" s="1950"/>
      <c r="E37" s="1970"/>
      <c r="F37" s="1970"/>
    </row>
    <row r="38" spans="1:9" s="24" customFormat="1" ht="21.95" customHeight="1" x14ac:dyDescent="0.25">
      <c r="A38" s="1951" t="s">
        <v>1840</v>
      </c>
      <c r="B38" s="1943">
        <f>+B39+B40</f>
        <v>3.4</v>
      </c>
      <c r="C38" s="1943">
        <f>+C39+C40</f>
        <v>3.4</v>
      </c>
      <c r="D38" s="1943">
        <f>+D39+D40</f>
        <v>0</v>
      </c>
      <c r="E38" s="1943">
        <f>+E39+E40</f>
        <v>3.4</v>
      </c>
      <c r="F38" s="1943">
        <f>+F39+F40</f>
        <v>0</v>
      </c>
      <c r="G38" s="1948"/>
      <c r="H38" s="1948"/>
      <c r="I38" s="1962"/>
    </row>
    <row r="39" spans="1:9" s="1" customFormat="1" ht="15" customHeight="1" x14ac:dyDescent="0.25">
      <c r="A39" s="1882" t="s">
        <v>1816</v>
      </c>
      <c r="B39" s="1949">
        <f>+C39+F39</f>
        <v>3.4</v>
      </c>
      <c r="C39" s="1949">
        <f>D39+E39</f>
        <v>3.4</v>
      </c>
      <c r="D39" s="1949">
        <v>0</v>
      </c>
      <c r="E39" s="1949">
        <v>3.4</v>
      </c>
      <c r="F39" s="1949">
        <v>0</v>
      </c>
      <c r="G39" s="1948"/>
      <c r="H39" s="1948"/>
      <c r="I39" s="1962"/>
    </row>
    <row r="40" spans="1:9" s="1" customFormat="1" ht="15" customHeight="1" x14ac:dyDescent="0.25">
      <c r="A40" s="888" t="s">
        <v>1831</v>
      </c>
      <c r="B40" s="1949">
        <f>+C40+F40</f>
        <v>0</v>
      </c>
      <c r="C40" s="1949">
        <f>D40+E40</f>
        <v>0</v>
      </c>
      <c r="D40" s="1949">
        <v>0</v>
      </c>
      <c r="E40" s="1949">
        <v>0</v>
      </c>
      <c r="F40" s="1949">
        <v>0</v>
      </c>
      <c r="G40" s="1948"/>
      <c r="H40" s="1948"/>
      <c r="I40" s="1962"/>
    </row>
    <row r="41" spans="1:9" s="1" customFormat="1" ht="9.9499999999999993" customHeight="1" x14ac:dyDescent="0.25">
      <c r="A41" s="888"/>
      <c r="B41" s="1950"/>
      <c r="C41" s="1950"/>
      <c r="D41" s="1950"/>
      <c r="E41" s="1970"/>
      <c r="F41" s="1970"/>
    </row>
    <row r="42" spans="1:9" s="24" customFormat="1" ht="21.95" customHeight="1" x14ac:dyDescent="0.25">
      <c r="A42" s="1651" t="s">
        <v>1839</v>
      </c>
      <c r="B42" s="1943">
        <f>+B43+B44</f>
        <v>112.617</v>
      </c>
      <c r="C42" s="1943">
        <f>+C43+C44</f>
        <v>0</v>
      </c>
      <c r="D42" s="1943">
        <f>+D43+D44</f>
        <v>0</v>
      </c>
      <c r="E42" s="1943">
        <f>+E43+E44</f>
        <v>0</v>
      </c>
      <c r="F42" s="1943">
        <f>+F43+F44</f>
        <v>112.617</v>
      </c>
      <c r="G42" s="1948"/>
      <c r="H42" s="1948"/>
      <c r="I42" s="1962"/>
    </row>
    <row r="43" spans="1:9" s="1" customFormat="1" ht="15" customHeight="1" x14ac:dyDescent="0.25">
      <c r="A43" s="1882" t="s">
        <v>1816</v>
      </c>
      <c r="B43" s="1949">
        <f>+C43+F43</f>
        <v>112.617</v>
      </c>
      <c r="C43" s="1949">
        <f>D43+E43</f>
        <v>0</v>
      </c>
      <c r="D43" s="1949">
        <v>0</v>
      </c>
      <c r="E43" s="1949">
        <v>0</v>
      </c>
      <c r="F43" s="1949">
        <v>112.617</v>
      </c>
      <c r="G43" s="1948"/>
      <c r="H43" s="1948"/>
      <c r="I43" s="1962"/>
    </row>
    <row r="44" spans="1:9" s="1" customFormat="1" ht="15" customHeight="1" x14ac:dyDescent="0.25">
      <c r="A44" s="1963" t="s">
        <v>1831</v>
      </c>
      <c r="B44" s="1949">
        <f>+C44+F44</f>
        <v>0</v>
      </c>
      <c r="C44" s="1949">
        <f>D44+E44</f>
        <v>0</v>
      </c>
      <c r="D44" s="1949">
        <v>0</v>
      </c>
      <c r="E44" s="1949">
        <v>0</v>
      </c>
      <c r="F44" s="1949">
        <v>0</v>
      </c>
      <c r="G44" s="1948"/>
      <c r="H44" s="1948"/>
      <c r="I44" s="1962"/>
    </row>
    <row r="45" spans="1:9" s="1" customFormat="1" ht="7.5" customHeight="1" thickBot="1" x14ac:dyDescent="0.3">
      <c r="A45" s="1653"/>
      <c r="B45" s="1653"/>
      <c r="C45" s="1653"/>
      <c r="D45" s="1653"/>
      <c r="E45" s="1653"/>
      <c r="F45" s="1653"/>
    </row>
    <row r="46" spans="1:9" s="1" customFormat="1" ht="3.75" customHeight="1" thickTop="1" x14ac:dyDescent="0.25">
      <c r="A46" s="888"/>
      <c r="B46" s="888"/>
      <c r="C46" s="888"/>
      <c r="D46" s="888"/>
      <c r="E46" s="888"/>
      <c r="F46" s="888"/>
    </row>
    <row r="47" spans="1:9" s="1" customFormat="1" ht="12.95" customHeight="1" x14ac:dyDescent="0.25">
      <c r="A47" s="1648" t="s">
        <v>1800</v>
      </c>
      <c r="B47" s="1648"/>
      <c r="C47" s="1648"/>
      <c r="D47" s="1648"/>
      <c r="E47" s="888"/>
    </row>
    <row r="48" spans="1:9" x14ac:dyDescent="0.15">
      <c r="A48" s="1863"/>
    </row>
    <row r="49" spans="1:6" s="1894" customFormat="1" ht="12.75" x14ac:dyDescent="0.2">
      <c r="A49" s="1958" t="s">
        <v>280</v>
      </c>
      <c r="B49" s="1870"/>
      <c r="C49" s="1870"/>
      <c r="D49" s="1870"/>
      <c r="F49" s="1908"/>
    </row>
    <row r="50" spans="1:6" s="1894" customFormat="1" ht="12" customHeight="1" x14ac:dyDescent="0.25">
      <c r="A50" s="1928" t="s">
        <v>1805</v>
      </c>
      <c r="B50" s="1870"/>
      <c r="C50" s="1870"/>
      <c r="D50" s="1870"/>
      <c r="F50" s="1908"/>
    </row>
    <row r="51" spans="1:6" x14ac:dyDescent="0.15">
      <c r="A51" s="1863"/>
      <c r="B51" s="1863"/>
      <c r="C51" s="1863"/>
      <c r="D51" s="1863"/>
    </row>
    <row r="52" spans="1:6" x14ac:dyDescent="0.15">
      <c r="A52" s="1863"/>
      <c r="B52" s="1863"/>
      <c r="C52" s="1863"/>
      <c r="D52" s="1863"/>
    </row>
    <row r="53" spans="1:6" x14ac:dyDescent="0.15">
      <c r="A53" s="1863"/>
      <c r="B53" s="1863"/>
      <c r="C53" s="1863"/>
      <c r="D53" s="1863"/>
    </row>
    <row r="54" spans="1:6" x14ac:dyDescent="0.15">
      <c r="A54" s="1863"/>
      <c r="B54" s="1863"/>
      <c r="C54" s="1863"/>
      <c r="D54" s="1863"/>
    </row>
    <row r="55" spans="1:6" x14ac:dyDescent="0.15">
      <c r="A55" s="1863"/>
      <c r="B55" s="1863"/>
      <c r="C55" s="1863"/>
      <c r="D55" s="1863"/>
    </row>
    <row r="56" spans="1:6" x14ac:dyDescent="0.15">
      <c r="A56" s="1863"/>
      <c r="B56" s="1863"/>
      <c r="C56" s="1863"/>
      <c r="D56" s="1863"/>
    </row>
    <row r="57" spans="1:6" x14ac:dyDescent="0.15">
      <c r="A57" s="1863"/>
      <c r="B57" s="1863"/>
      <c r="C57" s="1863"/>
      <c r="D57" s="1863"/>
    </row>
    <row r="58" spans="1:6" x14ac:dyDescent="0.15">
      <c r="A58" s="1863"/>
      <c r="B58" s="1863"/>
      <c r="C58" s="1863"/>
      <c r="D58" s="1863"/>
    </row>
    <row r="59" spans="1:6" x14ac:dyDescent="0.15">
      <c r="A59" s="1863"/>
      <c r="B59" s="1863"/>
      <c r="C59" s="1863"/>
      <c r="D59" s="1863"/>
    </row>
    <row r="60" spans="1:6" x14ac:dyDescent="0.15">
      <c r="A60" s="1863"/>
      <c r="B60" s="1863"/>
      <c r="C60" s="1863"/>
      <c r="D60" s="1863"/>
    </row>
    <row r="61" spans="1:6" x14ac:dyDescent="0.15">
      <c r="A61" s="1863"/>
      <c r="B61" s="1863"/>
      <c r="C61" s="1863"/>
      <c r="D61" s="1863"/>
    </row>
    <row r="62" spans="1:6" x14ac:dyDescent="0.15">
      <c r="A62" s="1863"/>
      <c r="B62" s="1863"/>
      <c r="C62" s="1863"/>
      <c r="D62" s="1863"/>
    </row>
    <row r="63" spans="1:6" x14ac:dyDescent="0.15">
      <c r="A63" s="1863"/>
      <c r="B63" s="1863"/>
      <c r="C63" s="1863"/>
      <c r="D63" s="1863"/>
    </row>
    <row r="64" spans="1:6" x14ac:dyDescent="0.15">
      <c r="A64" s="1863"/>
      <c r="B64" s="1863"/>
      <c r="C64" s="1863"/>
      <c r="D64" s="1863"/>
    </row>
    <row r="65" spans="1:4" x14ac:dyDescent="0.15">
      <c r="A65" s="1863"/>
      <c r="B65" s="1863"/>
      <c r="C65" s="1863"/>
      <c r="D65" s="1863"/>
    </row>
    <row r="66" spans="1:4" x14ac:dyDescent="0.15">
      <c r="A66" s="1863"/>
      <c r="B66" s="1863"/>
      <c r="C66" s="1863"/>
      <c r="D66" s="1863"/>
    </row>
    <row r="67" spans="1:4" x14ac:dyDescent="0.15">
      <c r="A67" s="1863"/>
      <c r="B67" s="1863"/>
      <c r="C67" s="1863"/>
      <c r="D67" s="1863"/>
    </row>
    <row r="68" spans="1:4" x14ac:dyDescent="0.15">
      <c r="A68" s="1863"/>
      <c r="B68" s="1863"/>
      <c r="C68" s="1863"/>
      <c r="D68" s="1863"/>
    </row>
    <row r="69" spans="1:4" x14ac:dyDescent="0.15">
      <c r="A69" s="1863"/>
      <c r="B69" s="1863"/>
      <c r="C69" s="1863"/>
      <c r="D69" s="1863"/>
    </row>
    <row r="70" spans="1:4" x14ac:dyDescent="0.15">
      <c r="A70" s="1863"/>
      <c r="B70" s="1863"/>
      <c r="C70" s="1863"/>
      <c r="D70" s="1863"/>
    </row>
    <row r="71" spans="1:4" x14ac:dyDescent="0.15">
      <c r="A71" s="1863"/>
      <c r="B71" s="1863"/>
      <c r="C71" s="1863"/>
      <c r="D71" s="1863"/>
    </row>
    <row r="72" spans="1:4" x14ac:dyDescent="0.15">
      <c r="A72" s="1863"/>
      <c r="B72" s="1863"/>
      <c r="C72" s="1863"/>
      <c r="D72" s="1863"/>
    </row>
    <row r="73" spans="1:4" x14ac:dyDescent="0.15">
      <c r="A73" s="1863"/>
      <c r="B73" s="1863"/>
      <c r="C73" s="1863"/>
      <c r="D73" s="1863"/>
    </row>
    <row r="74" spans="1:4" x14ac:dyDescent="0.15">
      <c r="A74" s="1863"/>
      <c r="B74" s="1863"/>
      <c r="C74" s="1863"/>
      <c r="D74" s="1863"/>
    </row>
    <row r="75" spans="1:4" x14ac:dyDescent="0.15">
      <c r="A75" s="1863"/>
      <c r="B75" s="1863"/>
      <c r="C75" s="1863"/>
      <c r="D75" s="1863"/>
    </row>
    <row r="76" spans="1:4" x14ac:dyDescent="0.15">
      <c r="A76" s="1863"/>
      <c r="B76" s="1863"/>
      <c r="C76" s="1863"/>
      <c r="D76" s="1863"/>
    </row>
    <row r="77" spans="1:4" x14ac:dyDescent="0.15">
      <c r="A77" s="1863"/>
      <c r="B77" s="1863"/>
      <c r="C77" s="1863"/>
      <c r="D77" s="1863"/>
    </row>
    <row r="78" spans="1:4" x14ac:dyDescent="0.15">
      <c r="A78" s="1863"/>
      <c r="B78" s="1863"/>
      <c r="C78" s="1863"/>
      <c r="D78" s="1863"/>
    </row>
    <row r="79" spans="1:4" x14ac:dyDescent="0.15">
      <c r="A79" s="1863"/>
      <c r="B79" s="1863"/>
      <c r="C79" s="1863"/>
      <c r="D79" s="1863"/>
    </row>
  </sheetData>
  <mergeCells count="8">
    <mergeCell ref="A2:D2"/>
    <mergeCell ref="A3:F3"/>
    <mergeCell ref="B5:B8"/>
    <mergeCell ref="C5:E6"/>
    <mergeCell ref="F5:F8"/>
    <mergeCell ref="C7:C8"/>
    <mergeCell ref="D7:D8"/>
    <mergeCell ref="E7:E8"/>
  </mergeCells>
  <conditionalFormatting sqref="B14:F16 B18:F20 B30:F32 B34:F36 B38:F40 B42:F44 B10:F12 B26:F28 B22:F24">
    <cfRule type="cellIs" dxfId="30" priority="2" stopIfTrue="1" operator="between">
      <formula>0.0001</formula>
      <formula>0.045</formula>
    </cfRule>
  </conditionalFormatting>
  <conditionalFormatting sqref="B14:F16 B18:F20 B30:F32 B34:F36 B38:F40 B42:F44 B10:F12 B26:F28 B22:F24">
    <cfRule type="cellIs" dxfId="29" priority="1" stopIfTrue="1" operator="between">
      <formula>0.001</formula>
      <formula>0.045</formula>
    </cfRule>
  </conditionalFormatting>
  <hyperlinks>
    <hyperlink ref="A50" r:id="rId1" xr:uid="{1F0A839B-F953-4E40-8DE9-DF9BF2CAD95F}"/>
    <hyperlink ref="A1" location="Índice!A1" display="Voltar ao índice" xr:uid="{40F04E15-00FF-4727-8BDE-7113285E9145}"/>
  </hyperlinks>
  <pageMargins left="0.78740157480314965" right="0.78740157480314965" top="1.1811023622047245" bottom="0.78740157480314965" header="0" footer="0"/>
  <pageSetup paperSize="9" orientation="portrait" verticalDpi="300" r:id="rId2"/>
  <headerFooter alignWithMargins="0"/>
  <drawing r:id="rId3"/>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5B1537-1CA3-4130-9085-B0173913129B}">
  <dimension ref="A1:L55"/>
  <sheetViews>
    <sheetView showGridLines="0" workbookViewId="0">
      <selection activeCell="A2" sqref="A2:D2"/>
    </sheetView>
  </sheetViews>
  <sheetFormatPr defaultRowHeight="9" x14ac:dyDescent="0.15"/>
  <cols>
    <col min="1" max="1" width="24.7109375" style="1862" customWidth="1"/>
    <col min="2" max="2" width="10" style="1862" customWidth="1"/>
    <col min="3" max="3" width="11" style="1862" customWidth="1"/>
    <col min="4" max="4" width="11.42578125" style="1862" customWidth="1"/>
    <col min="5" max="255" width="9.140625" style="1862"/>
    <col min="256" max="256" width="30.7109375" style="1862" customWidth="1"/>
    <col min="257" max="257" width="11.140625" style="1862" customWidth="1"/>
    <col min="258" max="258" width="14.7109375" style="1862" customWidth="1"/>
    <col min="259" max="259" width="11.42578125" style="1862" customWidth="1"/>
    <col min="260" max="260" width="11.5703125" style="1862" customWidth="1"/>
    <col min="261" max="511" width="9.140625" style="1862"/>
    <col min="512" max="512" width="30.7109375" style="1862" customWidth="1"/>
    <col min="513" max="513" width="11.140625" style="1862" customWidth="1"/>
    <col min="514" max="514" width="14.7109375" style="1862" customWidth="1"/>
    <col min="515" max="515" width="11.42578125" style="1862" customWidth="1"/>
    <col min="516" max="516" width="11.5703125" style="1862" customWidth="1"/>
    <col min="517" max="767" width="9.140625" style="1862"/>
    <col min="768" max="768" width="30.7109375" style="1862" customWidth="1"/>
    <col min="769" max="769" width="11.140625" style="1862" customWidth="1"/>
    <col min="770" max="770" width="14.7109375" style="1862" customWidth="1"/>
    <col min="771" max="771" width="11.42578125" style="1862" customWidth="1"/>
    <col min="772" max="772" width="11.5703125" style="1862" customWidth="1"/>
    <col min="773" max="1023" width="9.140625" style="1862"/>
    <col min="1024" max="1024" width="30.7109375" style="1862" customWidth="1"/>
    <col min="1025" max="1025" width="11.140625" style="1862" customWidth="1"/>
    <col min="1026" max="1026" width="14.7109375" style="1862" customWidth="1"/>
    <col min="1027" max="1027" width="11.42578125" style="1862" customWidth="1"/>
    <col min="1028" max="1028" width="11.5703125" style="1862" customWidth="1"/>
    <col min="1029" max="1279" width="9.140625" style="1862"/>
    <col min="1280" max="1280" width="30.7109375" style="1862" customWidth="1"/>
    <col min="1281" max="1281" width="11.140625" style="1862" customWidth="1"/>
    <col min="1282" max="1282" width="14.7109375" style="1862" customWidth="1"/>
    <col min="1283" max="1283" width="11.42578125" style="1862" customWidth="1"/>
    <col min="1284" max="1284" width="11.5703125" style="1862" customWidth="1"/>
    <col min="1285" max="1535" width="9.140625" style="1862"/>
    <col min="1536" max="1536" width="30.7109375" style="1862" customWidth="1"/>
    <col min="1537" max="1537" width="11.140625" style="1862" customWidth="1"/>
    <col min="1538" max="1538" width="14.7109375" style="1862" customWidth="1"/>
    <col min="1539" max="1539" width="11.42578125" style="1862" customWidth="1"/>
    <col min="1540" max="1540" width="11.5703125" style="1862" customWidth="1"/>
    <col min="1541" max="1791" width="9.140625" style="1862"/>
    <col min="1792" max="1792" width="30.7109375" style="1862" customWidth="1"/>
    <col min="1793" max="1793" width="11.140625" style="1862" customWidth="1"/>
    <col min="1794" max="1794" width="14.7109375" style="1862" customWidth="1"/>
    <col min="1795" max="1795" width="11.42578125" style="1862" customWidth="1"/>
    <col min="1796" max="1796" width="11.5703125" style="1862" customWidth="1"/>
    <col min="1797" max="2047" width="9.140625" style="1862"/>
    <col min="2048" max="2048" width="30.7109375" style="1862" customWidth="1"/>
    <col min="2049" max="2049" width="11.140625" style="1862" customWidth="1"/>
    <col min="2050" max="2050" width="14.7109375" style="1862" customWidth="1"/>
    <col min="2051" max="2051" width="11.42578125" style="1862" customWidth="1"/>
    <col min="2052" max="2052" width="11.5703125" style="1862" customWidth="1"/>
    <col min="2053" max="2303" width="9.140625" style="1862"/>
    <col min="2304" max="2304" width="30.7109375" style="1862" customWidth="1"/>
    <col min="2305" max="2305" width="11.140625" style="1862" customWidth="1"/>
    <col min="2306" max="2306" width="14.7109375" style="1862" customWidth="1"/>
    <col min="2307" max="2307" width="11.42578125" style="1862" customWidth="1"/>
    <col min="2308" max="2308" width="11.5703125" style="1862" customWidth="1"/>
    <col min="2309" max="2559" width="9.140625" style="1862"/>
    <col min="2560" max="2560" width="30.7109375" style="1862" customWidth="1"/>
    <col min="2561" max="2561" width="11.140625" style="1862" customWidth="1"/>
    <col min="2562" max="2562" width="14.7109375" style="1862" customWidth="1"/>
    <col min="2563" max="2563" width="11.42578125" style="1862" customWidth="1"/>
    <col min="2564" max="2564" width="11.5703125" style="1862" customWidth="1"/>
    <col min="2565" max="2815" width="9.140625" style="1862"/>
    <col min="2816" max="2816" width="30.7109375" style="1862" customWidth="1"/>
    <col min="2817" max="2817" width="11.140625" style="1862" customWidth="1"/>
    <col min="2818" max="2818" width="14.7109375" style="1862" customWidth="1"/>
    <col min="2819" max="2819" width="11.42578125" style="1862" customWidth="1"/>
    <col min="2820" max="2820" width="11.5703125" style="1862" customWidth="1"/>
    <col min="2821" max="3071" width="9.140625" style="1862"/>
    <col min="3072" max="3072" width="30.7109375" style="1862" customWidth="1"/>
    <col min="3073" max="3073" width="11.140625" style="1862" customWidth="1"/>
    <col min="3074" max="3074" width="14.7109375" style="1862" customWidth="1"/>
    <col min="3075" max="3075" width="11.42578125" style="1862" customWidth="1"/>
    <col min="3076" max="3076" width="11.5703125" style="1862" customWidth="1"/>
    <col min="3077" max="3327" width="9.140625" style="1862"/>
    <col min="3328" max="3328" width="30.7109375" style="1862" customWidth="1"/>
    <col min="3329" max="3329" width="11.140625" style="1862" customWidth="1"/>
    <col min="3330" max="3330" width="14.7109375" style="1862" customWidth="1"/>
    <col min="3331" max="3331" width="11.42578125" style="1862" customWidth="1"/>
    <col min="3332" max="3332" width="11.5703125" style="1862" customWidth="1"/>
    <col min="3333" max="3583" width="9.140625" style="1862"/>
    <col min="3584" max="3584" width="30.7109375" style="1862" customWidth="1"/>
    <col min="3585" max="3585" width="11.140625" style="1862" customWidth="1"/>
    <col min="3586" max="3586" width="14.7109375" style="1862" customWidth="1"/>
    <col min="3587" max="3587" width="11.42578125" style="1862" customWidth="1"/>
    <col min="3588" max="3588" width="11.5703125" style="1862" customWidth="1"/>
    <col min="3589" max="3839" width="9.140625" style="1862"/>
    <col min="3840" max="3840" width="30.7109375" style="1862" customWidth="1"/>
    <col min="3841" max="3841" width="11.140625" style="1862" customWidth="1"/>
    <col min="3842" max="3842" width="14.7109375" style="1862" customWidth="1"/>
    <col min="3843" max="3843" width="11.42578125" style="1862" customWidth="1"/>
    <col min="3844" max="3844" width="11.5703125" style="1862" customWidth="1"/>
    <col min="3845" max="4095" width="9.140625" style="1862"/>
    <col min="4096" max="4096" width="30.7109375" style="1862" customWidth="1"/>
    <col min="4097" max="4097" width="11.140625" style="1862" customWidth="1"/>
    <col min="4098" max="4098" width="14.7109375" style="1862" customWidth="1"/>
    <col min="4099" max="4099" width="11.42578125" style="1862" customWidth="1"/>
    <col min="4100" max="4100" width="11.5703125" style="1862" customWidth="1"/>
    <col min="4101" max="4351" width="9.140625" style="1862"/>
    <col min="4352" max="4352" width="30.7109375" style="1862" customWidth="1"/>
    <col min="4353" max="4353" width="11.140625" style="1862" customWidth="1"/>
    <col min="4354" max="4354" width="14.7109375" style="1862" customWidth="1"/>
    <col min="4355" max="4355" width="11.42578125" style="1862" customWidth="1"/>
    <col min="4356" max="4356" width="11.5703125" style="1862" customWidth="1"/>
    <col min="4357" max="4607" width="9.140625" style="1862"/>
    <col min="4608" max="4608" width="30.7109375" style="1862" customWidth="1"/>
    <col min="4609" max="4609" width="11.140625" style="1862" customWidth="1"/>
    <col min="4610" max="4610" width="14.7109375" style="1862" customWidth="1"/>
    <col min="4611" max="4611" width="11.42578125" style="1862" customWidth="1"/>
    <col min="4612" max="4612" width="11.5703125" style="1862" customWidth="1"/>
    <col min="4613" max="4863" width="9.140625" style="1862"/>
    <col min="4864" max="4864" width="30.7109375" style="1862" customWidth="1"/>
    <col min="4865" max="4865" width="11.140625" style="1862" customWidth="1"/>
    <col min="4866" max="4866" width="14.7109375" style="1862" customWidth="1"/>
    <col min="4867" max="4867" width="11.42578125" style="1862" customWidth="1"/>
    <col min="4868" max="4868" width="11.5703125" style="1862" customWidth="1"/>
    <col min="4869" max="5119" width="9.140625" style="1862"/>
    <col min="5120" max="5120" width="30.7109375" style="1862" customWidth="1"/>
    <col min="5121" max="5121" width="11.140625" style="1862" customWidth="1"/>
    <col min="5122" max="5122" width="14.7109375" style="1862" customWidth="1"/>
    <col min="5123" max="5123" width="11.42578125" style="1862" customWidth="1"/>
    <col min="5124" max="5124" width="11.5703125" style="1862" customWidth="1"/>
    <col min="5125" max="5375" width="9.140625" style="1862"/>
    <col min="5376" max="5376" width="30.7109375" style="1862" customWidth="1"/>
    <col min="5377" max="5377" width="11.140625" style="1862" customWidth="1"/>
    <col min="5378" max="5378" width="14.7109375" style="1862" customWidth="1"/>
    <col min="5379" max="5379" width="11.42578125" style="1862" customWidth="1"/>
    <col min="5380" max="5380" width="11.5703125" style="1862" customWidth="1"/>
    <col min="5381" max="5631" width="9.140625" style="1862"/>
    <col min="5632" max="5632" width="30.7109375" style="1862" customWidth="1"/>
    <col min="5633" max="5633" width="11.140625" style="1862" customWidth="1"/>
    <col min="5634" max="5634" width="14.7109375" style="1862" customWidth="1"/>
    <col min="5635" max="5635" width="11.42578125" style="1862" customWidth="1"/>
    <col min="5636" max="5636" width="11.5703125" style="1862" customWidth="1"/>
    <col min="5637" max="5887" width="9.140625" style="1862"/>
    <col min="5888" max="5888" width="30.7109375" style="1862" customWidth="1"/>
    <col min="5889" max="5889" width="11.140625" style="1862" customWidth="1"/>
    <col min="5890" max="5890" width="14.7109375" style="1862" customWidth="1"/>
    <col min="5891" max="5891" width="11.42578125" style="1862" customWidth="1"/>
    <col min="5892" max="5892" width="11.5703125" style="1862" customWidth="1"/>
    <col min="5893" max="6143" width="9.140625" style="1862"/>
    <col min="6144" max="6144" width="30.7109375" style="1862" customWidth="1"/>
    <col min="6145" max="6145" width="11.140625" style="1862" customWidth="1"/>
    <col min="6146" max="6146" width="14.7109375" style="1862" customWidth="1"/>
    <col min="6147" max="6147" width="11.42578125" style="1862" customWidth="1"/>
    <col min="6148" max="6148" width="11.5703125" style="1862" customWidth="1"/>
    <col min="6149" max="6399" width="9.140625" style="1862"/>
    <col min="6400" max="6400" width="30.7109375" style="1862" customWidth="1"/>
    <col min="6401" max="6401" width="11.140625" style="1862" customWidth="1"/>
    <col min="6402" max="6402" width="14.7109375" style="1862" customWidth="1"/>
    <col min="6403" max="6403" width="11.42578125" style="1862" customWidth="1"/>
    <col min="6404" max="6404" width="11.5703125" style="1862" customWidth="1"/>
    <col min="6405" max="6655" width="9.140625" style="1862"/>
    <col min="6656" max="6656" width="30.7109375" style="1862" customWidth="1"/>
    <col min="6657" max="6657" width="11.140625" style="1862" customWidth="1"/>
    <col min="6658" max="6658" width="14.7109375" style="1862" customWidth="1"/>
    <col min="6659" max="6659" width="11.42578125" style="1862" customWidth="1"/>
    <col min="6660" max="6660" width="11.5703125" style="1862" customWidth="1"/>
    <col min="6661" max="6911" width="9.140625" style="1862"/>
    <col min="6912" max="6912" width="30.7109375" style="1862" customWidth="1"/>
    <col min="6913" max="6913" width="11.140625" style="1862" customWidth="1"/>
    <col min="6914" max="6914" width="14.7109375" style="1862" customWidth="1"/>
    <col min="6915" max="6915" width="11.42578125" style="1862" customWidth="1"/>
    <col min="6916" max="6916" width="11.5703125" style="1862" customWidth="1"/>
    <col min="6917" max="7167" width="9.140625" style="1862"/>
    <col min="7168" max="7168" width="30.7109375" style="1862" customWidth="1"/>
    <col min="7169" max="7169" width="11.140625" style="1862" customWidth="1"/>
    <col min="7170" max="7170" width="14.7109375" style="1862" customWidth="1"/>
    <col min="7171" max="7171" width="11.42578125" style="1862" customWidth="1"/>
    <col min="7172" max="7172" width="11.5703125" style="1862" customWidth="1"/>
    <col min="7173" max="7423" width="9.140625" style="1862"/>
    <col min="7424" max="7424" width="30.7109375" style="1862" customWidth="1"/>
    <col min="7425" max="7425" width="11.140625" style="1862" customWidth="1"/>
    <col min="7426" max="7426" width="14.7109375" style="1862" customWidth="1"/>
    <col min="7427" max="7427" width="11.42578125" style="1862" customWidth="1"/>
    <col min="7428" max="7428" width="11.5703125" style="1862" customWidth="1"/>
    <col min="7429" max="7679" width="9.140625" style="1862"/>
    <col min="7680" max="7680" width="30.7109375" style="1862" customWidth="1"/>
    <col min="7681" max="7681" width="11.140625" style="1862" customWidth="1"/>
    <col min="7682" max="7682" width="14.7109375" style="1862" customWidth="1"/>
    <col min="7683" max="7683" width="11.42578125" style="1862" customWidth="1"/>
    <col min="7684" max="7684" width="11.5703125" style="1862" customWidth="1"/>
    <col min="7685" max="7935" width="9.140625" style="1862"/>
    <col min="7936" max="7936" width="30.7109375" style="1862" customWidth="1"/>
    <col min="7937" max="7937" width="11.140625" style="1862" customWidth="1"/>
    <col min="7938" max="7938" width="14.7109375" style="1862" customWidth="1"/>
    <col min="7939" max="7939" width="11.42578125" style="1862" customWidth="1"/>
    <col min="7940" max="7940" width="11.5703125" style="1862" customWidth="1"/>
    <col min="7941" max="8191" width="9.140625" style="1862"/>
    <col min="8192" max="8192" width="30.7109375" style="1862" customWidth="1"/>
    <col min="8193" max="8193" width="11.140625" style="1862" customWidth="1"/>
    <col min="8194" max="8194" width="14.7109375" style="1862" customWidth="1"/>
    <col min="8195" max="8195" width="11.42578125" style="1862" customWidth="1"/>
    <col min="8196" max="8196" width="11.5703125" style="1862" customWidth="1"/>
    <col min="8197" max="8447" width="9.140625" style="1862"/>
    <col min="8448" max="8448" width="30.7109375" style="1862" customWidth="1"/>
    <col min="8449" max="8449" width="11.140625" style="1862" customWidth="1"/>
    <col min="8450" max="8450" width="14.7109375" style="1862" customWidth="1"/>
    <col min="8451" max="8451" width="11.42578125" style="1862" customWidth="1"/>
    <col min="8452" max="8452" width="11.5703125" style="1862" customWidth="1"/>
    <col min="8453" max="8703" width="9.140625" style="1862"/>
    <col min="8704" max="8704" width="30.7109375" style="1862" customWidth="1"/>
    <col min="8705" max="8705" width="11.140625" style="1862" customWidth="1"/>
    <col min="8706" max="8706" width="14.7109375" style="1862" customWidth="1"/>
    <col min="8707" max="8707" width="11.42578125" style="1862" customWidth="1"/>
    <col min="8708" max="8708" width="11.5703125" style="1862" customWidth="1"/>
    <col min="8709" max="8959" width="9.140625" style="1862"/>
    <col min="8960" max="8960" width="30.7109375" style="1862" customWidth="1"/>
    <col min="8961" max="8961" width="11.140625" style="1862" customWidth="1"/>
    <col min="8962" max="8962" width="14.7109375" style="1862" customWidth="1"/>
    <col min="8963" max="8963" width="11.42578125" style="1862" customWidth="1"/>
    <col min="8964" max="8964" width="11.5703125" style="1862" customWidth="1"/>
    <col min="8965" max="9215" width="9.140625" style="1862"/>
    <col min="9216" max="9216" width="30.7109375" style="1862" customWidth="1"/>
    <col min="9217" max="9217" width="11.140625" style="1862" customWidth="1"/>
    <col min="9218" max="9218" width="14.7109375" style="1862" customWidth="1"/>
    <col min="9219" max="9219" width="11.42578125" style="1862" customWidth="1"/>
    <col min="9220" max="9220" width="11.5703125" style="1862" customWidth="1"/>
    <col min="9221" max="9471" width="9.140625" style="1862"/>
    <col min="9472" max="9472" width="30.7109375" style="1862" customWidth="1"/>
    <col min="9473" max="9473" width="11.140625" style="1862" customWidth="1"/>
    <col min="9474" max="9474" width="14.7109375" style="1862" customWidth="1"/>
    <col min="9475" max="9475" width="11.42578125" style="1862" customWidth="1"/>
    <col min="9476" max="9476" width="11.5703125" style="1862" customWidth="1"/>
    <col min="9477" max="9727" width="9.140625" style="1862"/>
    <col min="9728" max="9728" width="30.7109375" style="1862" customWidth="1"/>
    <col min="9729" max="9729" width="11.140625" style="1862" customWidth="1"/>
    <col min="9730" max="9730" width="14.7109375" style="1862" customWidth="1"/>
    <col min="9731" max="9731" width="11.42578125" style="1862" customWidth="1"/>
    <col min="9732" max="9732" width="11.5703125" style="1862" customWidth="1"/>
    <col min="9733" max="9983" width="9.140625" style="1862"/>
    <col min="9984" max="9984" width="30.7109375" style="1862" customWidth="1"/>
    <col min="9985" max="9985" width="11.140625" style="1862" customWidth="1"/>
    <col min="9986" max="9986" width="14.7109375" style="1862" customWidth="1"/>
    <col min="9987" max="9987" width="11.42578125" style="1862" customWidth="1"/>
    <col min="9988" max="9988" width="11.5703125" style="1862" customWidth="1"/>
    <col min="9989" max="10239" width="9.140625" style="1862"/>
    <col min="10240" max="10240" width="30.7109375" style="1862" customWidth="1"/>
    <col min="10241" max="10241" width="11.140625" style="1862" customWidth="1"/>
    <col min="10242" max="10242" width="14.7109375" style="1862" customWidth="1"/>
    <col min="10243" max="10243" width="11.42578125" style="1862" customWidth="1"/>
    <col min="10244" max="10244" width="11.5703125" style="1862" customWidth="1"/>
    <col min="10245" max="10495" width="9.140625" style="1862"/>
    <col min="10496" max="10496" width="30.7109375" style="1862" customWidth="1"/>
    <col min="10497" max="10497" width="11.140625" style="1862" customWidth="1"/>
    <col min="10498" max="10498" width="14.7109375" style="1862" customWidth="1"/>
    <col min="10499" max="10499" width="11.42578125" style="1862" customWidth="1"/>
    <col min="10500" max="10500" width="11.5703125" style="1862" customWidth="1"/>
    <col min="10501" max="10751" width="9.140625" style="1862"/>
    <col min="10752" max="10752" width="30.7109375" style="1862" customWidth="1"/>
    <col min="10753" max="10753" width="11.140625" style="1862" customWidth="1"/>
    <col min="10754" max="10754" width="14.7109375" style="1862" customWidth="1"/>
    <col min="10755" max="10755" width="11.42578125" style="1862" customWidth="1"/>
    <col min="10756" max="10756" width="11.5703125" style="1862" customWidth="1"/>
    <col min="10757" max="11007" width="9.140625" style="1862"/>
    <col min="11008" max="11008" width="30.7109375" style="1862" customWidth="1"/>
    <col min="11009" max="11009" width="11.140625" style="1862" customWidth="1"/>
    <col min="11010" max="11010" width="14.7109375" style="1862" customWidth="1"/>
    <col min="11011" max="11011" width="11.42578125" style="1862" customWidth="1"/>
    <col min="11012" max="11012" width="11.5703125" style="1862" customWidth="1"/>
    <col min="11013" max="11263" width="9.140625" style="1862"/>
    <col min="11264" max="11264" width="30.7109375" style="1862" customWidth="1"/>
    <col min="11265" max="11265" width="11.140625" style="1862" customWidth="1"/>
    <col min="11266" max="11266" width="14.7109375" style="1862" customWidth="1"/>
    <col min="11267" max="11267" width="11.42578125" style="1862" customWidth="1"/>
    <col min="11268" max="11268" width="11.5703125" style="1862" customWidth="1"/>
    <col min="11269" max="11519" width="9.140625" style="1862"/>
    <col min="11520" max="11520" width="30.7109375" style="1862" customWidth="1"/>
    <col min="11521" max="11521" width="11.140625" style="1862" customWidth="1"/>
    <col min="11522" max="11522" width="14.7109375" style="1862" customWidth="1"/>
    <col min="11523" max="11523" width="11.42578125" style="1862" customWidth="1"/>
    <col min="11524" max="11524" width="11.5703125" style="1862" customWidth="1"/>
    <col min="11525" max="11775" width="9.140625" style="1862"/>
    <col min="11776" max="11776" width="30.7109375" style="1862" customWidth="1"/>
    <col min="11777" max="11777" width="11.140625" style="1862" customWidth="1"/>
    <col min="11778" max="11778" width="14.7109375" style="1862" customWidth="1"/>
    <col min="11779" max="11779" width="11.42578125" style="1862" customWidth="1"/>
    <col min="11780" max="11780" width="11.5703125" style="1862" customWidth="1"/>
    <col min="11781" max="12031" width="9.140625" style="1862"/>
    <col min="12032" max="12032" width="30.7109375" style="1862" customWidth="1"/>
    <col min="12033" max="12033" width="11.140625" style="1862" customWidth="1"/>
    <col min="12034" max="12034" width="14.7109375" style="1862" customWidth="1"/>
    <col min="12035" max="12035" width="11.42578125" style="1862" customWidth="1"/>
    <col min="12036" max="12036" width="11.5703125" style="1862" customWidth="1"/>
    <col min="12037" max="12287" width="9.140625" style="1862"/>
    <col min="12288" max="12288" width="30.7109375" style="1862" customWidth="1"/>
    <col min="12289" max="12289" width="11.140625" style="1862" customWidth="1"/>
    <col min="12290" max="12290" width="14.7109375" style="1862" customWidth="1"/>
    <col min="12291" max="12291" width="11.42578125" style="1862" customWidth="1"/>
    <col min="12292" max="12292" width="11.5703125" style="1862" customWidth="1"/>
    <col min="12293" max="12543" width="9.140625" style="1862"/>
    <col min="12544" max="12544" width="30.7109375" style="1862" customWidth="1"/>
    <col min="12545" max="12545" width="11.140625" style="1862" customWidth="1"/>
    <col min="12546" max="12546" width="14.7109375" style="1862" customWidth="1"/>
    <col min="12547" max="12547" width="11.42578125" style="1862" customWidth="1"/>
    <col min="12548" max="12548" width="11.5703125" style="1862" customWidth="1"/>
    <col min="12549" max="12799" width="9.140625" style="1862"/>
    <col min="12800" max="12800" width="30.7109375" style="1862" customWidth="1"/>
    <col min="12801" max="12801" width="11.140625" style="1862" customWidth="1"/>
    <col min="12802" max="12802" width="14.7109375" style="1862" customWidth="1"/>
    <col min="12803" max="12803" width="11.42578125" style="1862" customWidth="1"/>
    <col min="12804" max="12804" width="11.5703125" style="1862" customWidth="1"/>
    <col min="12805" max="13055" width="9.140625" style="1862"/>
    <col min="13056" max="13056" width="30.7109375" style="1862" customWidth="1"/>
    <col min="13057" max="13057" width="11.140625" style="1862" customWidth="1"/>
    <col min="13058" max="13058" width="14.7109375" style="1862" customWidth="1"/>
    <col min="13059" max="13059" width="11.42578125" style="1862" customWidth="1"/>
    <col min="13060" max="13060" width="11.5703125" style="1862" customWidth="1"/>
    <col min="13061" max="13311" width="9.140625" style="1862"/>
    <col min="13312" max="13312" width="30.7109375" style="1862" customWidth="1"/>
    <col min="13313" max="13313" width="11.140625" style="1862" customWidth="1"/>
    <col min="13314" max="13314" width="14.7109375" style="1862" customWidth="1"/>
    <col min="13315" max="13315" width="11.42578125" style="1862" customWidth="1"/>
    <col min="13316" max="13316" width="11.5703125" style="1862" customWidth="1"/>
    <col min="13317" max="13567" width="9.140625" style="1862"/>
    <col min="13568" max="13568" width="30.7109375" style="1862" customWidth="1"/>
    <col min="13569" max="13569" width="11.140625" style="1862" customWidth="1"/>
    <col min="13570" max="13570" width="14.7109375" style="1862" customWidth="1"/>
    <col min="13571" max="13571" width="11.42578125" style="1862" customWidth="1"/>
    <col min="13572" max="13572" width="11.5703125" style="1862" customWidth="1"/>
    <col min="13573" max="13823" width="9.140625" style="1862"/>
    <col min="13824" max="13824" width="30.7109375" style="1862" customWidth="1"/>
    <col min="13825" max="13825" width="11.140625" style="1862" customWidth="1"/>
    <col min="13826" max="13826" width="14.7109375" style="1862" customWidth="1"/>
    <col min="13827" max="13827" width="11.42578125" style="1862" customWidth="1"/>
    <col min="13828" max="13828" width="11.5703125" style="1862" customWidth="1"/>
    <col min="13829" max="14079" width="9.140625" style="1862"/>
    <col min="14080" max="14080" width="30.7109375" style="1862" customWidth="1"/>
    <col min="14081" max="14081" width="11.140625" style="1862" customWidth="1"/>
    <col min="14082" max="14082" width="14.7109375" style="1862" customWidth="1"/>
    <col min="14083" max="14083" width="11.42578125" style="1862" customWidth="1"/>
    <col min="14084" max="14084" width="11.5703125" style="1862" customWidth="1"/>
    <col min="14085" max="14335" width="9.140625" style="1862"/>
    <col min="14336" max="14336" width="30.7109375" style="1862" customWidth="1"/>
    <col min="14337" max="14337" width="11.140625" style="1862" customWidth="1"/>
    <col min="14338" max="14338" width="14.7109375" style="1862" customWidth="1"/>
    <col min="14339" max="14339" width="11.42578125" style="1862" customWidth="1"/>
    <col min="14340" max="14340" width="11.5703125" style="1862" customWidth="1"/>
    <col min="14341" max="14591" width="9.140625" style="1862"/>
    <col min="14592" max="14592" width="30.7109375" style="1862" customWidth="1"/>
    <col min="14593" max="14593" width="11.140625" style="1862" customWidth="1"/>
    <col min="14594" max="14594" width="14.7109375" style="1862" customWidth="1"/>
    <col min="14595" max="14595" width="11.42578125" style="1862" customWidth="1"/>
    <col min="14596" max="14596" width="11.5703125" style="1862" customWidth="1"/>
    <col min="14597" max="14847" width="9.140625" style="1862"/>
    <col min="14848" max="14848" width="30.7109375" style="1862" customWidth="1"/>
    <col min="14849" max="14849" width="11.140625" style="1862" customWidth="1"/>
    <col min="14850" max="14850" width="14.7109375" style="1862" customWidth="1"/>
    <col min="14851" max="14851" width="11.42578125" style="1862" customWidth="1"/>
    <col min="14852" max="14852" width="11.5703125" style="1862" customWidth="1"/>
    <col min="14853" max="15103" width="9.140625" style="1862"/>
    <col min="15104" max="15104" width="30.7109375" style="1862" customWidth="1"/>
    <col min="15105" max="15105" width="11.140625" style="1862" customWidth="1"/>
    <col min="15106" max="15106" width="14.7109375" style="1862" customWidth="1"/>
    <col min="15107" max="15107" width="11.42578125" style="1862" customWidth="1"/>
    <col min="15108" max="15108" width="11.5703125" style="1862" customWidth="1"/>
    <col min="15109" max="15359" width="9.140625" style="1862"/>
    <col min="15360" max="15360" width="30.7109375" style="1862" customWidth="1"/>
    <col min="15361" max="15361" width="11.140625" style="1862" customWidth="1"/>
    <col min="15362" max="15362" width="14.7109375" style="1862" customWidth="1"/>
    <col min="15363" max="15363" width="11.42578125" style="1862" customWidth="1"/>
    <col min="15364" max="15364" width="11.5703125" style="1862" customWidth="1"/>
    <col min="15365" max="15615" width="9.140625" style="1862"/>
    <col min="15616" max="15616" width="30.7109375" style="1862" customWidth="1"/>
    <col min="15617" max="15617" width="11.140625" style="1862" customWidth="1"/>
    <col min="15618" max="15618" width="14.7109375" style="1862" customWidth="1"/>
    <col min="15619" max="15619" width="11.42578125" style="1862" customWidth="1"/>
    <col min="15620" max="15620" width="11.5703125" style="1862" customWidth="1"/>
    <col min="15621" max="15871" width="9.140625" style="1862"/>
    <col min="15872" max="15872" width="30.7109375" style="1862" customWidth="1"/>
    <col min="15873" max="15873" width="11.140625" style="1862" customWidth="1"/>
    <col min="15874" max="15874" width="14.7109375" style="1862" customWidth="1"/>
    <col min="15875" max="15875" width="11.42578125" style="1862" customWidth="1"/>
    <col min="15876" max="15876" width="11.5703125" style="1862" customWidth="1"/>
    <col min="15877" max="16127" width="9.140625" style="1862"/>
    <col min="16128" max="16128" width="30.7109375" style="1862" customWidth="1"/>
    <col min="16129" max="16129" width="11.140625" style="1862" customWidth="1"/>
    <col min="16130" max="16130" width="14.7109375" style="1862" customWidth="1"/>
    <col min="16131" max="16131" width="11.42578125" style="1862" customWidth="1"/>
    <col min="16132" max="16132" width="11.5703125" style="1862" customWidth="1"/>
    <col min="16133" max="16384" width="9.140625" style="1862"/>
  </cols>
  <sheetData>
    <row r="1" spans="1:12" ht="15" customHeight="1" x14ac:dyDescent="0.2">
      <c r="A1" s="2027" t="s">
        <v>1926</v>
      </c>
    </row>
    <row r="2" spans="1:12" ht="15" customHeight="1" x14ac:dyDescent="0.2">
      <c r="A2" s="2369" t="s">
        <v>1884</v>
      </c>
      <c r="B2" s="2369"/>
      <c r="C2" s="2369"/>
      <c r="D2" s="2369"/>
    </row>
    <row r="3" spans="1:12" ht="19.5" customHeight="1" x14ac:dyDescent="0.15">
      <c r="A3" s="2370" t="s">
        <v>1883</v>
      </c>
      <c r="B3" s="2370"/>
      <c r="C3" s="2370"/>
      <c r="D3" s="2370"/>
      <c r="E3" s="2378"/>
      <c r="F3" s="2378"/>
    </row>
    <row r="4" spans="1:12" s="1" customFormat="1" ht="12.95" customHeight="1" x14ac:dyDescent="0.25">
      <c r="A4" s="1659">
        <v>2020</v>
      </c>
      <c r="B4" s="1957"/>
      <c r="C4" s="1946"/>
      <c r="D4" s="1946"/>
      <c r="F4" s="1945" t="s">
        <v>1789</v>
      </c>
    </row>
    <row r="5" spans="1:12" s="1" customFormat="1" ht="11.1" customHeight="1" x14ac:dyDescent="0.25">
      <c r="A5" s="2016" t="s">
        <v>1775</v>
      </c>
      <c r="B5" s="2319" t="s">
        <v>0</v>
      </c>
      <c r="C5" s="2319" t="s">
        <v>1828</v>
      </c>
      <c r="D5" s="2320"/>
      <c r="E5" s="2320"/>
      <c r="F5" s="2319" t="s">
        <v>1827</v>
      </c>
    </row>
    <row r="6" spans="1:12" s="1" customFormat="1" ht="11.1" customHeight="1" x14ac:dyDescent="0.25">
      <c r="A6" s="2018"/>
      <c r="B6" s="2320"/>
      <c r="C6" s="2320"/>
      <c r="D6" s="2320"/>
      <c r="E6" s="2320"/>
      <c r="F6" s="2377"/>
    </row>
    <row r="7" spans="1:12" s="1" customFormat="1" ht="11.1" customHeight="1" x14ac:dyDescent="0.25">
      <c r="A7" s="2018"/>
      <c r="B7" s="2320"/>
      <c r="C7" s="2319" t="s">
        <v>0</v>
      </c>
      <c r="D7" s="2319" t="s">
        <v>1802</v>
      </c>
      <c r="E7" s="2319" t="s">
        <v>1826</v>
      </c>
      <c r="F7" s="2377"/>
    </row>
    <row r="8" spans="1:12" s="1" customFormat="1" ht="15" customHeight="1" x14ac:dyDescent="0.25">
      <c r="A8" s="2005" t="s">
        <v>752</v>
      </c>
      <c r="B8" s="2320"/>
      <c r="C8" s="2320"/>
      <c r="D8" s="2319"/>
      <c r="E8" s="2319"/>
      <c r="F8" s="2377"/>
      <c r="G8" s="1970"/>
      <c r="H8" s="1970"/>
      <c r="I8" s="1970"/>
      <c r="J8" s="1970"/>
      <c r="K8" s="1970"/>
      <c r="L8" s="1970"/>
    </row>
    <row r="9" spans="1:12" s="1784" customFormat="1" ht="23.1" customHeight="1" x14ac:dyDescent="0.25">
      <c r="A9" s="892" t="s">
        <v>390</v>
      </c>
      <c r="B9" s="1943">
        <f>SUM(B10:B12)</f>
        <v>143553.82999999999</v>
      </c>
      <c r="C9" s="1943">
        <f>SUM(C10:C12)</f>
        <v>133322.27299999999</v>
      </c>
      <c r="D9" s="1943">
        <f>SUM(D10:D12)</f>
        <v>29070.451000000001</v>
      </c>
      <c r="E9" s="1943">
        <f>SUM(E10:E12)</f>
        <v>104251.822</v>
      </c>
      <c r="F9" s="1943">
        <f>SUM(F10:F12)</f>
        <v>10231.557000000001</v>
      </c>
      <c r="G9" s="1"/>
      <c r="H9" s="1"/>
      <c r="I9" s="1"/>
      <c r="J9" s="1"/>
      <c r="K9" s="1"/>
      <c r="L9" s="1"/>
    </row>
    <row r="10" spans="1:12" s="8" customFormat="1" ht="12.95" customHeight="1" x14ac:dyDescent="0.25">
      <c r="A10" s="1971" t="s">
        <v>1882</v>
      </c>
      <c r="B10" s="1949">
        <f>C10+F10</f>
        <v>87922.792999999991</v>
      </c>
      <c r="C10" s="1949">
        <f>D10+E10</f>
        <v>81887.074999999997</v>
      </c>
      <c r="D10" s="1949">
        <v>2722.5940000000001</v>
      </c>
      <c r="E10" s="1949">
        <v>79164.481</v>
      </c>
      <c r="F10" s="1949">
        <v>6035.7179999999998</v>
      </c>
      <c r="G10" s="1948"/>
      <c r="H10" s="1947"/>
      <c r="I10" s="1947"/>
      <c r="J10" s="1947"/>
      <c r="K10" s="1948"/>
      <c r="L10" s="1948"/>
    </row>
    <row r="11" spans="1:12" s="8" customFormat="1" ht="12.95" customHeight="1" x14ac:dyDescent="0.25">
      <c r="A11" s="1973" t="s">
        <v>1881</v>
      </c>
      <c r="B11" s="1949">
        <f>+C11+F11</f>
        <v>28084.379999999997</v>
      </c>
      <c r="C11" s="1949">
        <f>D11+E11</f>
        <v>27271.85</v>
      </c>
      <c r="D11" s="1949">
        <v>17874.255000000001</v>
      </c>
      <c r="E11" s="1949">
        <v>9397.5949999999993</v>
      </c>
      <c r="F11" s="1949">
        <v>812.53</v>
      </c>
      <c r="G11" s="1948"/>
      <c r="H11" s="1947"/>
      <c r="I11" s="1947"/>
      <c r="J11" s="1947"/>
    </row>
    <row r="12" spans="1:12" s="8" customFormat="1" ht="12.95" customHeight="1" x14ac:dyDescent="0.25">
      <c r="A12" s="1971" t="s">
        <v>1831</v>
      </c>
      <c r="B12" s="1949">
        <f>+C12+F12</f>
        <v>27546.656999999999</v>
      </c>
      <c r="C12" s="1949">
        <f>D12+E12</f>
        <v>24163.347999999998</v>
      </c>
      <c r="D12" s="1949">
        <v>8473.6020000000008</v>
      </c>
      <c r="E12" s="1949">
        <v>15689.745999999999</v>
      </c>
      <c r="F12" s="1949">
        <v>3383.3090000000002</v>
      </c>
      <c r="G12" s="1948"/>
      <c r="H12" s="1947"/>
      <c r="I12" s="1947"/>
      <c r="J12" s="1947"/>
    </row>
    <row r="13" spans="1:12" s="8" customFormat="1" ht="9.9499999999999993" customHeight="1" x14ac:dyDescent="0.25">
      <c r="A13" s="890"/>
      <c r="B13" s="1949"/>
      <c r="C13" s="1949"/>
      <c r="D13" s="1949"/>
      <c r="E13" s="1948"/>
      <c r="F13" s="1948"/>
    </row>
    <row r="14" spans="1:12" s="1784" customFormat="1" ht="23.1" customHeight="1" x14ac:dyDescent="0.25">
      <c r="A14" s="1951" t="s">
        <v>389</v>
      </c>
      <c r="B14" s="1943">
        <f>SUM(B15:B17)</f>
        <v>138511.516</v>
      </c>
      <c r="C14" s="1943">
        <f>SUM(C15:C17)</f>
        <v>129300.78399999999</v>
      </c>
      <c r="D14" s="1943">
        <f>SUM(D15:D17)</f>
        <v>28848.520000000004</v>
      </c>
      <c r="E14" s="1943">
        <f>SUM(E15:E17)</f>
        <v>100452.26400000001</v>
      </c>
      <c r="F14" s="1943">
        <f>SUM(F15:F17)</f>
        <v>9210.732</v>
      </c>
      <c r="G14" s="1948"/>
      <c r="H14" s="1948"/>
      <c r="I14" s="1948"/>
      <c r="J14" s="1948"/>
      <c r="K14" s="1948"/>
      <c r="L14" s="1948"/>
    </row>
    <row r="15" spans="1:12" s="8" customFormat="1" ht="12.95" customHeight="1" x14ac:dyDescent="0.25">
      <c r="A15" s="1971" t="s">
        <v>1882</v>
      </c>
      <c r="B15" s="1949">
        <f>+C15+F15</f>
        <v>84573.131999999998</v>
      </c>
      <c r="C15" s="1949">
        <f>D15+E15</f>
        <v>79525.188999999998</v>
      </c>
      <c r="D15" s="1949">
        <v>2643.1849999999999</v>
      </c>
      <c r="E15" s="1949">
        <v>76882.004000000001</v>
      </c>
      <c r="F15" s="1949">
        <v>5047.9430000000002</v>
      </c>
      <c r="G15" s="1948"/>
      <c r="H15" s="1948"/>
      <c r="I15" s="1948"/>
      <c r="J15" s="1948"/>
      <c r="K15" s="1948"/>
      <c r="L15" s="1948"/>
    </row>
    <row r="16" spans="1:12" s="8" customFormat="1" ht="12.95" customHeight="1" x14ac:dyDescent="0.25">
      <c r="A16" s="1973" t="s">
        <v>1881</v>
      </c>
      <c r="B16" s="1949">
        <f>+C16+F16</f>
        <v>27180.593000000001</v>
      </c>
      <c r="C16" s="1949">
        <f>D16+E16</f>
        <v>26369.377</v>
      </c>
      <c r="D16" s="1949">
        <v>17798.289000000001</v>
      </c>
      <c r="E16" s="1949">
        <v>8571.0879999999997</v>
      </c>
      <c r="F16" s="1949">
        <v>811.21600000000001</v>
      </c>
      <c r="G16" s="1948"/>
      <c r="H16" s="1948"/>
      <c r="I16" s="1962"/>
    </row>
    <row r="17" spans="1:9" s="8" customFormat="1" ht="12.95" customHeight="1" x14ac:dyDescent="0.25">
      <c r="A17" s="1971" t="s">
        <v>1831</v>
      </c>
      <c r="B17" s="1949">
        <f>+C17+F17</f>
        <v>26757.791000000001</v>
      </c>
      <c r="C17" s="1949">
        <f>D17+E17</f>
        <v>23406.218000000001</v>
      </c>
      <c r="D17" s="1949">
        <v>8407.0460000000003</v>
      </c>
      <c r="E17" s="1949">
        <v>14999.172</v>
      </c>
      <c r="F17" s="1949">
        <v>3351.5729999999999</v>
      </c>
      <c r="G17" s="1948"/>
      <c r="H17" s="1948"/>
      <c r="I17" s="1962"/>
    </row>
    <row r="18" spans="1:9" s="1784" customFormat="1" ht="23.1" customHeight="1" x14ac:dyDescent="0.25">
      <c r="A18" s="1951" t="s">
        <v>637</v>
      </c>
      <c r="B18" s="1943">
        <f>SUM(B19:B21)</f>
        <v>32268.123</v>
      </c>
      <c r="C18" s="1943">
        <f>SUM(C19:C21)</f>
        <v>31200.300999999999</v>
      </c>
      <c r="D18" s="1943">
        <f>SUM(D19:D21)</f>
        <v>3426.0709999999999</v>
      </c>
      <c r="E18" s="1943">
        <f>SUM(E19:E21)</f>
        <v>27774.23</v>
      </c>
      <c r="F18" s="1943">
        <f>SUM(F19:F21)</f>
        <v>1067.8220000000001</v>
      </c>
      <c r="G18" s="1948"/>
      <c r="H18" s="1948"/>
      <c r="I18" s="1962"/>
    </row>
    <row r="19" spans="1:9" s="1" customFormat="1" ht="12" customHeight="1" x14ac:dyDescent="0.25">
      <c r="A19" s="1882" t="s">
        <v>1882</v>
      </c>
      <c r="B19" s="1949">
        <f>+C19+F19</f>
        <v>19834.75</v>
      </c>
      <c r="C19" s="1949">
        <f>D19+E19</f>
        <v>18975.77</v>
      </c>
      <c r="D19" s="1950">
        <v>653.76300000000003</v>
      </c>
      <c r="E19" s="1950">
        <v>18322.007000000001</v>
      </c>
      <c r="F19" s="1949">
        <v>858.98</v>
      </c>
      <c r="G19" s="1948"/>
      <c r="H19" s="1948"/>
      <c r="I19" s="1962"/>
    </row>
    <row r="20" spans="1:9" s="1" customFormat="1" ht="12" customHeight="1" x14ac:dyDescent="0.25">
      <c r="A20" s="1963" t="s">
        <v>1881</v>
      </c>
      <c r="B20" s="1949">
        <f>+C20+F20</f>
        <v>3961.74</v>
      </c>
      <c r="C20" s="1949">
        <f>D20+E20</f>
        <v>3929.9769999999999</v>
      </c>
      <c r="D20" s="1950">
        <v>2368.6959999999999</v>
      </c>
      <c r="E20" s="1950">
        <v>1561.2809999999999</v>
      </c>
      <c r="F20" s="1949">
        <v>31.763000000000002</v>
      </c>
      <c r="G20" s="1948"/>
      <c r="H20" s="1948"/>
      <c r="I20" s="1962"/>
    </row>
    <row r="21" spans="1:9" s="1" customFormat="1" ht="12" customHeight="1" x14ac:dyDescent="0.25">
      <c r="A21" s="1882" t="s">
        <v>1831</v>
      </c>
      <c r="B21" s="1949">
        <f>+C21+F21</f>
        <v>8471.6329999999998</v>
      </c>
      <c r="C21" s="1949">
        <f>D21+E21</f>
        <v>8294.5540000000001</v>
      </c>
      <c r="D21" s="1950">
        <v>403.61200000000002</v>
      </c>
      <c r="E21" s="1950">
        <v>7890.942</v>
      </c>
      <c r="F21" s="1949">
        <v>177.07900000000001</v>
      </c>
      <c r="G21" s="1948"/>
      <c r="H21" s="1948"/>
      <c r="I21" s="1962"/>
    </row>
    <row r="22" spans="1:9" s="1784" customFormat="1" ht="23.1" customHeight="1" x14ac:dyDescent="0.25">
      <c r="A22" s="1951" t="s">
        <v>1718</v>
      </c>
      <c r="B22" s="1943">
        <f>SUM(B23:B25)</f>
        <v>25801.199000000001</v>
      </c>
      <c r="C22" s="1943">
        <f>SUM(C23:C25)</f>
        <v>22797.101999999999</v>
      </c>
      <c r="D22" s="1943">
        <f>SUM(D23:D25)</f>
        <v>5067.0280000000002</v>
      </c>
      <c r="E22" s="1943">
        <f>SUM(E23:E25)</f>
        <v>17730.074000000001</v>
      </c>
      <c r="F22" s="1943">
        <f>SUM(F23:F25)</f>
        <v>3004.0969999999998</v>
      </c>
      <c r="G22" s="1948"/>
      <c r="H22" s="1948"/>
      <c r="I22" s="1962"/>
    </row>
    <row r="23" spans="1:9" s="1" customFormat="1" ht="12" customHeight="1" x14ac:dyDescent="0.25">
      <c r="A23" s="1882" t="s">
        <v>1882</v>
      </c>
      <c r="B23" s="1949">
        <f>+C23+F23</f>
        <v>14965.96</v>
      </c>
      <c r="C23" s="1949">
        <f>D23+E23</f>
        <v>12893.348999999998</v>
      </c>
      <c r="D23" s="1950">
        <v>1293.3710000000001</v>
      </c>
      <c r="E23" s="1950">
        <v>11599.977999999999</v>
      </c>
      <c r="F23" s="1949">
        <v>2072.6109999999999</v>
      </c>
      <c r="G23" s="1948"/>
      <c r="H23" s="1948"/>
      <c r="I23" s="1962"/>
    </row>
    <row r="24" spans="1:9" s="1" customFormat="1" ht="12" customHeight="1" x14ac:dyDescent="0.25">
      <c r="A24" s="1963" t="s">
        <v>1881</v>
      </c>
      <c r="B24" s="1949">
        <f>+C24+F24</f>
        <v>5637.5410000000011</v>
      </c>
      <c r="C24" s="1949">
        <f>D24+E24</f>
        <v>5474.6370000000006</v>
      </c>
      <c r="D24" s="1950">
        <v>3344.84</v>
      </c>
      <c r="E24" s="1950">
        <v>2129.797</v>
      </c>
      <c r="F24" s="1949">
        <v>162.904</v>
      </c>
      <c r="G24" s="1948"/>
      <c r="H24" s="1948"/>
      <c r="I24" s="1962"/>
    </row>
    <row r="25" spans="1:9" s="1" customFormat="1" ht="12" customHeight="1" x14ac:dyDescent="0.25">
      <c r="A25" s="1882" t="s">
        <v>1831</v>
      </c>
      <c r="B25" s="1949">
        <f>+C25+F25</f>
        <v>5197.6980000000003</v>
      </c>
      <c r="C25" s="1949">
        <f>D25+E25</f>
        <v>4429.116</v>
      </c>
      <c r="D25" s="1950">
        <v>428.81700000000001</v>
      </c>
      <c r="E25" s="1950">
        <v>4000.299</v>
      </c>
      <c r="F25" s="1949">
        <v>768.58199999999999</v>
      </c>
      <c r="G25" s="1948"/>
      <c r="H25" s="1948"/>
      <c r="I25" s="1962"/>
    </row>
    <row r="26" spans="1:9" s="1784" customFormat="1" ht="23.1" customHeight="1" x14ac:dyDescent="0.25">
      <c r="A26" s="1951" t="s">
        <v>1709</v>
      </c>
      <c r="B26" s="1943">
        <f>SUM(B27:B29)</f>
        <v>63968.939000000006</v>
      </c>
      <c r="C26" s="1943">
        <f>SUM(C27:C29)</f>
        <v>59581.551000000007</v>
      </c>
      <c r="D26" s="1943">
        <f>SUM(D27:D29)</f>
        <v>15281.102999999999</v>
      </c>
      <c r="E26" s="1943">
        <f>SUM(E27:E29)</f>
        <v>44300.448000000004</v>
      </c>
      <c r="F26" s="1943">
        <f>SUM(F27:F29)</f>
        <v>4387.3879999999999</v>
      </c>
      <c r="G26" s="1948"/>
      <c r="H26" s="1948"/>
      <c r="I26" s="1962"/>
    </row>
    <row r="27" spans="1:9" s="1" customFormat="1" ht="12" customHeight="1" x14ac:dyDescent="0.25">
      <c r="A27" s="1882" t="s">
        <v>1882</v>
      </c>
      <c r="B27" s="1949">
        <f>+C27+F27</f>
        <v>41224.225000000006</v>
      </c>
      <c r="C27" s="1949">
        <f>D27+E27</f>
        <v>39647.556000000004</v>
      </c>
      <c r="D27" s="1950">
        <v>191.91900000000001</v>
      </c>
      <c r="E27" s="1950">
        <v>39455.637000000002</v>
      </c>
      <c r="F27" s="1949">
        <v>1576.6690000000001</v>
      </c>
      <c r="G27" s="1948"/>
      <c r="H27" s="1948"/>
      <c r="I27" s="1962"/>
    </row>
    <row r="28" spans="1:9" s="1" customFormat="1" ht="12" customHeight="1" x14ac:dyDescent="0.25">
      <c r="A28" s="1963" t="s">
        <v>1881</v>
      </c>
      <c r="B28" s="1949">
        <f>+C28+F28</f>
        <v>11427.027</v>
      </c>
      <c r="C28" s="1949">
        <f>D28+E28</f>
        <v>10858.055</v>
      </c>
      <c r="D28" s="1950">
        <v>7963.1319999999996</v>
      </c>
      <c r="E28" s="1950">
        <v>2894.9229999999998</v>
      </c>
      <c r="F28" s="1949">
        <v>568.97199999999998</v>
      </c>
      <c r="G28" s="1948"/>
      <c r="H28" s="1948"/>
      <c r="I28" s="1962"/>
    </row>
    <row r="29" spans="1:9" s="1" customFormat="1" ht="12" customHeight="1" x14ac:dyDescent="0.25">
      <c r="A29" s="1882" t="s">
        <v>1831</v>
      </c>
      <c r="B29" s="1949">
        <f>+C29+F29</f>
        <v>11317.686999999998</v>
      </c>
      <c r="C29" s="1949">
        <f>D29+E29</f>
        <v>9075.9399999999987</v>
      </c>
      <c r="D29" s="1950">
        <v>7126.0519999999997</v>
      </c>
      <c r="E29" s="1950">
        <v>1949.8879999999999</v>
      </c>
      <c r="F29" s="1949">
        <v>2241.7469999999998</v>
      </c>
      <c r="G29" s="1948"/>
      <c r="H29" s="1948"/>
      <c r="I29" s="1962"/>
    </row>
    <row r="30" spans="1:9" s="24" customFormat="1" ht="23.1" customHeight="1" x14ac:dyDescent="0.25">
      <c r="A30" s="892" t="s">
        <v>634</v>
      </c>
      <c r="B30" s="1943">
        <f>SUM(B31:B33)</f>
        <v>9749.2129999999979</v>
      </c>
      <c r="C30" s="1943">
        <f>SUM(C31:C33)</f>
        <v>9431.0390000000007</v>
      </c>
      <c r="D30" s="1943">
        <f>SUM(D31:D33)</f>
        <v>3678.3829999999998</v>
      </c>
      <c r="E30" s="1943">
        <f>SUM(E31:E33)</f>
        <v>5752.6559999999999</v>
      </c>
      <c r="F30" s="1943">
        <f>SUM(F31:F33)</f>
        <v>318.17399999999998</v>
      </c>
      <c r="G30" s="1948"/>
      <c r="H30" s="1948"/>
      <c r="I30" s="1962"/>
    </row>
    <row r="31" spans="1:9" s="1" customFormat="1" ht="12" customHeight="1" x14ac:dyDescent="0.25">
      <c r="A31" s="1882" t="s">
        <v>1882</v>
      </c>
      <c r="B31" s="1949">
        <f>+C31+F31</f>
        <v>4194.2299999999996</v>
      </c>
      <c r="C31" s="1949">
        <f>D31+E31</f>
        <v>4013.7249999999999</v>
      </c>
      <c r="D31" s="1950">
        <v>455.31599999999997</v>
      </c>
      <c r="E31" s="1950">
        <v>3558.4090000000001</v>
      </c>
      <c r="F31" s="1949">
        <v>180.505</v>
      </c>
      <c r="G31" s="1948"/>
      <c r="H31" s="1948"/>
      <c r="I31" s="1962"/>
    </row>
    <row r="32" spans="1:9" s="1" customFormat="1" ht="12" customHeight="1" x14ac:dyDescent="0.25">
      <c r="A32" s="1963" t="s">
        <v>1881</v>
      </c>
      <c r="B32" s="1949">
        <f>+C32+F32</f>
        <v>4473.674</v>
      </c>
      <c r="C32" s="1949">
        <f>D32+E32</f>
        <v>4436.0339999999997</v>
      </c>
      <c r="D32" s="1950">
        <v>2774.502</v>
      </c>
      <c r="E32" s="1950">
        <v>1661.5319999999999</v>
      </c>
      <c r="F32" s="1949">
        <v>37.64</v>
      </c>
      <c r="G32" s="1948"/>
      <c r="H32" s="1948"/>
      <c r="I32" s="1962"/>
    </row>
    <row r="33" spans="1:9" s="1" customFormat="1" ht="12" customHeight="1" x14ac:dyDescent="0.25">
      <c r="A33" s="1882" t="s">
        <v>1831</v>
      </c>
      <c r="B33" s="1949">
        <f>+C33+F33</f>
        <v>1081.309</v>
      </c>
      <c r="C33" s="1949">
        <f>D33+E33</f>
        <v>981.28</v>
      </c>
      <c r="D33" s="1950">
        <v>448.565</v>
      </c>
      <c r="E33" s="1950">
        <v>532.71500000000003</v>
      </c>
      <c r="F33" s="1949">
        <v>100.029</v>
      </c>
      <c r="G33" s="1948"/>
      <c r="H33" s="1948"/>
      <c r="I33" s="1962"/>
    </row>
    <row r="34" spans="1:9" s="24" customFormat="1" ht="23.1" customHeight="1" x14ac:dyDescent="0.25">
      <c r="A34" s="1951" t="s">
        <v>633</v>
      </c>
      <c r="B34" s="1943">
        <f>SUM(B35:B37)</f>
        <v>6724.0419999999995</v>
      </c>
      <c r="C34" s="1943">
        <f>SUM(C35:C37)</f>
        <v>6290.7909999999993</v>
      </c>
      <c r="D34" s="1943">
        <f>SUM(D35:D37)</f>
        <v>1395.9349999999999</v>
      </c>
      <c r="E34" s="1943">
        <f>SUM(E35:E37)</f>
        <v>4894.8559999999998</v>
      </c>
      <c r="F34" s="1943">
        <f>SUM(F35:F37)</f>
        <v>433.25099999999998</v>
      </c>
      <c r="G34" s="1948"/>
      <c r="H34" s="1948"/>
      <c r="I34" s="1962"/>
    </row>
    <row r="35" spans="1:9" s="1" customFormat="1" ht="12" customHeight="1" x14ac:dyDescent="0.25">
      <c r="A35" s="1882" t="s">
        <v>1882</v>
      </c>
      <c r="B35" s="1949">
        <f>+C35+F35</f>
        <v>4353.9669999999996</v>
      </c>
      <c r="C35" s="1949">
        <f>D35+E35</f>
        <v>3994.7889999999998</v>
      </c>
      <c r="D35" s="1950">
        <v>48.816000000000003</v>
      </c>
      <c r="E35" s="1950">
        <v>3945.973</v>
      </c>
      <c r="F35" s="1949">
        <v>359.178</v>
      </c>
      <c r="G35" s="1948"/>
      <c r="H35" s="1948"/>
      <c r="I35" s="1962"/>
    </row>
    <row r="36" spans="1:9" s="1" customFormat="1" ht="12" customHeight="1" x14ac:dyDescent="0.25">
      <c r="A36" s="1963" t="s">
        <v>1881</v>
      </c>
      <c r="B36" s="1949">
        <f>+C36+F36</f>
        <v>1680.6109999999999</v>
      </c>
      <c r="C36" s="1949">
        <f>D36+E36</f>
        <v>1670.674</v>
      </c>
      <c r="D36" s="1950">
        <v>1347.1189999999999</v>
      </c>
      <c r="E36" s="1950">
        <v>323.55500000000001</v>
      </c>
      <c r="F36" s="1949">
        <v>9.9369999999999994</v>
      </c>
      <c r="G36" s="1948"/>
      <c r="H36" s="1948"/>
      <c r="I36" s="1962"/>
    </row>
    <row r="37" spans="1:9" s="1" customFormat="1" ht="12" customHeight="1" x14ac:dyDescent="0.25">
      <c r="A37" s="1882" t="s">
        <v>1831</v>
      </c>
      <c r="B37" s="1949">
        <f>+C37+F37</f>
        <v>689.46399999999994</v>
      </c>
      <c r="C37" s="1949">
        <f>D37+E37</f>
        <v>625.32799999999997</v>
      </c>
      <c r="D37" s="1950">
        <v>0</v>
      </c>
      <c r="E37" s="1950">
        <v>625.32799999999997</v>
      </c>
      <c r="F37" s="1949">
        <v>64.135999999999996</v>
      </c>
      <c r="G37" s="1948"/>
      <c r="H37" s="1948"/>
      <c r="I37" s="1962"/>
    </row>
    <row r="38" spans="1:9" s="24" customFormat="1" ht="23.1" customHeight="1" x14ac:dyDescent="0.25">
      <c r="A38" s="1951" t="s">
        <v>1840</v>
      </c>
      <c r="B38" s="1943">
        <f>SUM(B39:B41)</f>
        <v>3581.0270000000005</v>
      </c>
      <c r="C38" s="1943">
        <f>SUM(C39:C41)</f>
        <v>2652.0660000000003</v>
      </c>
      <c r="D38" s="1943">
        <f>SUM(D39:D41)</f>
        <v>165.74299999999999</v>
      </c>
      <c r="E38" s="1943">
        <f>SUM(E39:E41)</f>
        <v>2486.3229999999999</v>
      </c>
      <c r="F38" s="1943">
        <f>SUM(F39:F41)</f>
        <v>928.96100000000001</v>
      </c>
      <c r="G38" s="1948"/>
      <c r="H38" s="1948"/>
      <c r="I38" s="1962"/>
    </row>
    <row r="39" spans="1:9" s="1" customFormat="1" ht="12" customHeight="1" x14ac:dyDescent="0.25">
      <c r="A39" s="1882" t="s">
        <v>1882</v>
      </c>
      <c r="B39" s="1949">
        <f>+C39+F39</f>
        <v>2227.9480000000003</v>
      </c>
      <c r="C39" s="1949">
        <f>D39+E39</f>
        <v>1307.4010000000001</v>
      </c>
      <c r="D39" s="1950">
        <v>23.221</v>
      </c>
      <c r="E39" s="1950">
        <v>1284.18</v>
      </c>
      <c r="F39" s="1949">
        <v>920.54700000000003</v>
      </c>
      <c r="G39" s="1948"/>
      <c r="H39" s="1948"/>
      <c r="I39" s="1962"/>
    </row>
    <row r="40" spans="1:9" s="1" customFormat="1" ht="12" customHeight="1" x14ac:dyDescent="0.25">
      <c r="A40" s="1963" t="s">
        <v>1881</v>
      </c>
      <c r="B40" s="1949">
        <f>+C40+F40</f>
        <v>796.3</v>
      </c>
      <c r="C40" s="1949">
        <f>D40+E40</f>
        <v>794.98599999999999</v>
      </c>
      <c r="D40" s="1950">
        <v>75.965999999999994</v>
      </c>
      <c r="E40" s="1950">
        <v>719.02</v>
      </c>
      <c r="F40" s="1921">
        <v>1.3140000000000001</v>
      </c>
      <c r="G40" s="1948"/>
      <c r="H40" s="1948"/>
      <c r="I40" s="1962"/>
    </row>
    <row r="41" spans="1:9" s="1" customFormat="1" ht="12" customHeight="1" x14ac:dyDescent="0.25">
      <c r="A41" s="1882" t="s">
        <v>1831</v>
      </c>
      <c r="B41" s="1949">
        <f>+C41+F41</f>
        <v>556.779</v>
      </c>
      <c r="C41" s="1949">
        <f>D41+E41</f>
        <v>549.67899999999997</v>
      </c>
      <c r="D41" s="1950">
        <v>66.555999999999997</v>
      </c>
      <c r="E41" s="1950">
        <v>483.12299999999999</v>
      </c>
      <c r="F41" s="1949">
        <v>7.1</v>
      </c>
      <c r="G41" s="1948"/>
      <c r="H41" s="1948"/>
      <c r="I41" s="1962"/>
    </row>
    <row r="42" spans="1:9" s="24" customFormat="1" ht="23.1" customHeight="1" x14ac:dyDescent="0.25">
      <c r="A42" s="1951" t="s">
        <v>1839</v>
      </c>
      <c r="B42" s="1943">
        <f>SUM(B43:B45)</f>
        <v>1461.2870000000003</v>
      </c>
      <c r="C42" s="1943">
        <f>SUM(C43:C45)</f>
        <v>1369.4230000000002</v>
      </c>
      <c r="D42" s="1943">
        <f>SUM(D43:D45)</f>
        <v>56.188000000000002</v>
      </c>
      <c r="E42" s="1943">
        <f>SUM(E43:E45)</f>
        <v>1313.2350000000001</v>
      </c>
      <c r="F42" s="1943">
        <f>SUM(F43:F45)</f>
        <v>91.86399999999999</v>
      </c>
      <c r="G42" s="1948"/>
      <c r="H42" s="1948"/>
      <c r="I42" s="1962"/>
    </row>
    <row r="43" spans="1:9" s="1" customFormat="1" ht="12" customHeight="1" x14ac:dyDescent="0.25">
      <c r="A43" s="1882" t="s">
        <v>1882</v>
      </c>
      <c r="B43" s="1949">
        <f>+C43+F43</f>
        <v>1121.7130000000002</v>
      </c>
      <c r="C43" s="1949">
        <f>D43+E43</f>
        <v>1054.4850000000001</v>
      </c>
      <c r="D43" s="1950">
        <v>56.188000000000002</v>
      </c>
      <c r="E43" s="1950">
        <v>998.29700000000003</v>
      </c>
      <c r="F43" s="1949">
        <v>67.227999999999994</v>
      </c>
      <c r="G43" s="1948"/>
      <c r="H43" s="1948"/>
      <c r="I43" s="1962"/>
    </row>
    <row r="44" spans="1:9" s="1" customFormat="1" ht="12" customHeight="1" x14ac:dyDescent="0.25">
      <c r="A44" s="1963" t="s">
        <v>1881</v>
      </c>
      <c r="B44" s="1949">
        <f>+C44+F44</f>
        <v>107.48699999999999</v>
      </c>
      <c r="C44" s="1949">
        <f>D44+E44</f>
        <v>107.48699999999999</v>
      </c>
      <c r="D44" s="1950">
        <v>0</v>
      </c>
      <c r="E44" s="1966">
        <v>107.48699999999999</v>
      </c>
      <c r="F44" s="1949">
        <v>0</v>
      </c>
      <c r="G44" s="1948"/>
      <c r="H44" s="1948"/>
      <c r="I44" s="1962"/>
    </row>
    <row r="45" spans="1:9" s="1" customFormat="1" ht="12" customHeight="1" x14ac:dyDescent="0.25">
      <c r="A45" s="1882" t="s">
        <v>1831</v>
      </c>
      <c r="B45" s="1949">
        <f>+C45+F45</f>
        <v>232.08699999999999</v>
      </c>
      <c r="C45" s="1949">
        <f>D45+E45</f>
        <v>207.45099999999999</v>
      </c>
      <c r="D45" s="1950">
        <v>0</v>
      </c>
      <c r="E45" s="1950">
        <v>207.45099999999999</v>
      </c>
      <c r="F45" s="1949">
        <v>24.635999999999999</v>
      </c>
      <c r="G45" s="1948"/>
      <c r="H45" s="1948"/>
      <c r="I45" s="1962"/>
    </row>
    <row r="46" spans="1:9" s="1" customFormat="1" ht="5.25" customHeight="1" thickBot="1" x14ac:dyDescent="0.3">
      <c r="A46" s="1653"/>
      <c r="B46" s="1653"/>
      <c r="C46" s="1653"/>
      <c r="D46" s="1653"/>
      <c r="E46" s="1653"/>
      <c r="F46" s="1653"/>
    </row>
    <row r="47" spans="1:9" s="1" customFormat="1" ht="3.75" customHeight="1" thickTop="1" x14ac:dyDescent="0.25">
      <c r="A47" s="888"/>
      <c r="B47" s="888"/>
      <c r="C47" s="888"/>
      <c r="D47" s="888"/>
      <c r="E47" s="888"/>
      <c r="F47" s="888"/>
    </row>
    <row r="48" spans="1:9" s="1" customFormat="1" ht="12.75" customHeight="1" x14ac:dyDescent="0.25">
      <c r="A48" s="1648" t="s">
        <v>1800</v>
      </c>
      <c r="B48" s="1648"/>
      <c r="C48" s="1648"/>
      <c r="D48" s="1648"/>
      <c r="E48" s="888"/>
    </row>
    <row r="49" spans="1:6" s="1894" customFormat="1" ht="14.25" customHeight="1" x14ac:dyDescent="0.25">
      <c r="A49" s="1929" t="s">
        <v>280</v>
      </c>
      <c r="B49" s="1870"/>
      <c r="C49" s="1870"/>
      <c r="D49" s="1870"/>
      <c r="F49" s="1908"/>
    </row>
    <row r="50" spans="1:6" s="1894" customFormat="1" ht="27.75" customHeight="1" x14ac:dyDescent="0.25">
      <c r="A50" s="2380" t="s">
        <v>1807</v>
      </c>
      <c r="B50" s="2380"/>
      <c r="C50" s="2380"/>
      <c r="D50" s="2380"/>
      <c r="E50" s="2380"/>
      <c r="F50" s="2380"/>
    </row>
    <row r="51" spans="1:6" x14ac:dyDescent="0.15">
      <c r="A51" s="1863"/>
      <c r="B51" s="1863"/>
      <c r="C51" s="1863"/>
      <c r="D51" s="1863"/>
    </row>
    <row r="52" spans="1:6" x14ac:dyDescent="0.15">
      <c r="A52" s="1863"/>
      <c r="B52" s="1863"/>
      <c r="C52" s="1863"/>
      <c r="D52" s="1863"/>
    </row>
    <row r="53" spans="1:6" x14ac:dyDescent="0.15">
      <c r="A53" s="1863"/>
      <c r="B53" s="1863"/>
      <c r="C53" s="1863"/>
      <c r="D53" s="1863"/>
    </row>
    <row r="54" spans="1:6" x14ac:dyDescent="0.15">
      <c r="A54" s="1863"/>
      <c r="B54" s="1863"/>
      <c r="C54" s="1863"/>
      <c r="D54" s="1863"/>
    </row>
    <row r="55" spans="1:6" x14ac:dyDescent="0.15">
      <c r="A55" s="1863"/>
      <c r="B55" s="1863"/>
      <c r="C55" s="1863"/>
      <c r="D55" s="1863"/>
    </row>
  </sheetData>
  <mergeCells count="9">
    <mergeCell ref="A50:F50"/>
    <mergeCell ref="A2:D2"/>
    <mergeCell ref="A3:F3"/>
    <mergeCell ref="B5:B8"/>
    <mergeCell ref="C5:E6"/>
    <mergeCell ref="F5:F8"/>
    <mergeCell ref="C7:C8"/>
    <mergeCell ref="D7:D8"/>
    <mergeCell ref="E7:E8"/>
  </mergeCells>
  <conditionalFormatting sqref="F9:F39 F41:F47 B9:E47">
    <cfRule type="cellIs" dxfId="28" priority="29" stopIfTrue="1" operator="between">
      <formula>0.001</formula>
      <formula>0.45</formula>
    </cfRule>
  </conditionalFormatting>
  <conditionalFormatting sqref="E32">
    <cfRule type="cellIs" dxfId="27" priority="28" stopIfTrue="1" operator="between">
      <formula>0.0001</formula>
      <formula>0.045</formula>
    </cfRule>
  </conditionalFormatting>
  <conditionalFormatting sqref="E32">
    <cfRule type="cellIs" dxfId="26" priority="27" stopIfTrue="1" operator="between">
      <formula>0.001</formula>
      <formula>0.045</formula>
    </cfRule>
  </conditionalFormatting>
  <conditionalFormatting sqref="E32">
    <cfRule type="cellIs" dxfId="25" priority="26" stopIfTrue="1" operator="between">
      <formula>0.0001</formula>
      <formula>0.045</formula>
    </cfRule>
  </conditionalFormatting>
  <conditionalFormatting sqref="E32">
    <cfRule type="cellIs" dxfId="24" priority="25" stopIfTrue="1" operator="between">
      <formula>0.001</formula>
      <formula>0.45</formula>
    </cfRule>
  </conditionalFormatting>
  <conditionalFormatting sqref="E32">
    <cfRule type="cellIs" dxfId="23" priority="24" stopIfTrue="1" operator="between">
      <formula>0.001</formula>
      <formula>0.045</formula>
    </cfRule>
  </conditionalFormatting>
  <conditionalFormatting sqref="E32">
    <cfRule type="cellIs" dxfId="22" priority="23" stopIfTrue="1" operator="between">
      <formula>0.0001</formula>
      <formula>0.045</formula>
    </cfRule>
  </conditionalFormatting>
  <conditionalFormatting sqref="E32">
    <cfRule type="cellIs" dxfId="21" priority="22" stopIfTrue="1" operator="between">
      <formula>0.001</formula>
      <formula>0.045</formula>
    </cfRule>
  </conditionalFormatting>
  <conditionalFormatting sqref="E32">
    <cfRule type="cellIs" dxfId="20" priority="21" stopIfTrue="1" operator="between">
      <formula>0.0001</formula>
      <formula>0.045</formula>
    </cfRule>
  </conditionalFormatting>
  <conditionalFormatting sqref="E32">
    <cfRule type="cellIs" dxfId="19" priority="20" stopIfTrue="1" operator="between">
      <formula>0.001</formula>
      <formula>0.045</formula>
    </cfRule>
  </conditionalFormatting>
  <conditionalFormatting sqref="E32">
    <cfRule type="cellIs" dxfId="18" priority="19" stopIfTrue="1" operator="between">
      <formula>0.0001</formula>
      <formula>0.045</formula>
    </cfRule>
  </conditionalFormatting>
  <conditionalFormatting sqref="E32">
    <cfRule type="cellIs" dxfId="17" priority="18" stopIfTrue="1" operator="between">
      <formula>0.001</formula>
      <formula>0.45</formula>
    </cfRule>
  </conditionalFormatting>
  <conditionalFormatting sqref="E32">
    <cfRule type="cellIs" dxfId="16" priority="17" stopIfTrue="1" operator="between">
      <formula>0.001</formula>
      <formula>0.045</formula>
    </cfRule>
  </conditionalFormatting>
  <conditionalFormatting sqref="E32">
    <cfRule type="cellIs" dxfId="15" priority="16" stopIfTrue="1" operator="between">
      <formula>0.0001</formula>
      <formula>0.045</formula>
    </cfRule>
  </conditionalFormatting>
  <conditionalFormatting sqref="E32">
    <cfRule type="cellIs" dxfId="14" priority="15" stopIfTrue="1" operator="between">
      <formula>0.001</formula>
      <formula>0.045</formula>
    </cfRule>
  </conditionalFormatting>
  <conditionalFormatting sqref="E44">
    <cfRule type="cellIs" dxfId="13" priority="14" stopIfTrue="1" operator="between">
      <formula>0.0001</formula>
      <formula>0.045</formula>
    </cfRule>
  </conditionalFormatting>
  <conditionalFormatting sqref="E44">
    <cfRule type="cellIs" dxfId="12" priority="13" stopIfTrue="1" operator="between">
      <formula>0.001</formula>
      <formula>0.045</formula>
    </cfRule>
  </conditionalFormatting>
  <conditionalFormatting sqref="E44">
    <cfRule type="cellIs" dxfId="11" priority="12" stopIfTrue="1" operator="between">
      <formula>0.0001</formula>
      <formula>0.045</formula>
    </cfRule>
  </conditionalFormatting>
  <conditionalFormatting sqref="E44">
    <cfRule type="cellIs" dxfId="10" priority="11" stopIfTrue="1" operator="between">
      <formula>0.001</formula>
      <formula>0.45</formula>
    </cfRule>
  </conditionalFormatting>
  <conditionalFormatting sqref="E44">
    <cfRule type="cellIs" dxfId="9" priority="10" stopIfTrue="1" operator="between">
      <formula>0.001</formula>
      <formula>0.045</formula>
    </cfRule>
  </conditionalFormatting>
  <conditionalFormatting sqref="E44">
    <cfRule type="cellIs" dxfId="8" priority="9" stopIfTrue="1" operator="between">
      <formula>0.0001</formula>
      <formula>0.045</formula>
    </cfRule>
  </conditionalFormatting>
  <conditionalFormatting sqref="E44">
    <cfRule type="cellIs" dxfId="7" priority="8" stopIfTrue="1" operator="between">
      <formula>0.001</formula>
      <formula>0.045</formula>
    </cfRule>
  </conditionalFormatting>
  <conditionalFormatting sqref="E44">
    <cfRule type="cellIs" dxfId="6" priority="7" stopIfTrue="1" operator="between">
      <formula>0.0001</formula>
      <formula>0.045</formula>
    </cfRule>
  </conditionalFormatting>
  <conditionalFormatting sqref="E44">
    <cfRule type="cellIs" dxfId="5" priority="6" stopIfTrue="1" operator="between">
      <formula>0.001</formula>
      <formula>0.045</formula>
    </cfRule>
  </conditionalFormatting>
  <conditionalFormatting sqref="E44">
    <cfRule type="cellIs" dxfId="4" priority="5" stopIfTrue="1" operator="between">
      <formula>0.0001</formula>
      <formula>0.045</formula>
    </cfRule>
  </conditionalFormatting>
  <conditionalFormatting sqref="E44">
    <cfRule type="cellIs" dxfId="3" priority="4" stopIfTrue="1" operator="between">
      <formula>0.001</formula>
      <formula>0.45</formula>
    </cfRule>
  </conditionalFormatting>
  <conditionalFormatting sqref="E44">
    <cfRule type="cellIs" dxfId="2" priority="3" stopIfTrue="1" operator="between">
      <formula>0.001</formula>
      <formula>0.045</formula>
    </cfRule>
  </conditionalFormatting>
  <conditionalFormatting sqref="E44">
    <cfRule type="cellIs" dxfId="1" priority="2" stopIfTrue="1" operator="between">
      <formula>0.0001</formula>
      <formula>0.045</formula>
    </cfRule>
  </conditionalFormatting>
  <conditionalFormatting sqref="E44">
    <cfRule type="cellIs" dxfId="0" priority="1" stopIfTrue="1" operator="between">
      <formula>0.001</formula>
      <formula>0.045</formula>
    </cfRule>
  </conditionalFormatting>
  <hyperlinks>
    <hyperlink ref="A50" r:id="rId1" xr:uid="{C96AC1C0-8C4B-4D89-A4E9-2072BE17F1B9}"/>
    <hyperlink ref="A1" location="Índice!A1" display="Voltar ao índice" xr:uid="{36E2074E-9E20-49E0-BD9F-76A1D10DC4AE}"/>
  </hyperlinks>
  <pageMargins left="0.78740157480314965" right="0.78740157480314965" top="1.1811023622047245" bottom="0.78740157480314965" header="0" footer="0"/>
  <pageSetup paperSize="9" orientation="portrait" verticalDpi="300" r:id="rId2"/>
  <headerFooter alignWithMargins="0"/>
  <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4A72CB-03BC-4DB0-B3B7-692147E1A768}">
  <dimension ref="A1:T65"/>
  <sheetViews>
    <sheetView showGridLines="0" workbookViewId="0">
      <selection activeCell="A2" sqref="A2"/>
    </sheetView>
  </sheetViews>
  <sheetFormatPr defaultColWidth="10.5703125" defaultRowHeight="12.75" x14ac:dyDescent="0.25"/>
  <cols>
    <col min="1" max="1" width="10.5703125" style="640" customWidth="1"/>
    <col min="2" max="2" width="7.85546875" style="640" customWidth="1"/>
    <col min="3" max="3" width="7" style="640" customWidth="1"/>
    <col min="4" max="8" width="7.42578125" style="640" customWidth="1"/>
    <col min="9" max="9" width="7.7109375" style="640" customWidth="1"/>
    <col min="10" max="10" width="8" style="640" customWidth="1"/>
    <col min="11" max="11" width="10.5703125" style="640" customWidth="1"/>
    <col min="12" max="12" width="13.140625" style="640" customWidth="1"/>
    <col min="13" max="16384" width="10.5703125" style="640"/>
  </cols>
  <sheetData>
    <row r="1" spans="1:20" ht="15" customHeight="1" x14ac:dyDescent="0.25">
      <c r="A1" s="2027" t="s">
        <v>1926</v>
      </c>
    </row>
    <row r="2" spans="1:20" ht="15" customHeight="1" x14ac:dyDescent="0.25">
      <c r="A2" s="663" t="s">
        <v>426</v>
      </c>
      <c r="B2" s="735"/>
      <c r="C2" s="735"/>
      <c r="D2" s="735"/>
      <c r="E2" s="735"/>
      <c r="F2" s="735"/>
      <c r="G2" s="735"/>
      <c r="H2" s="735"/>
      <c r="I2" s="735"/>
      <c r="J2" s="735"/>
    </row>
    <row r="3" spans="1:20" ht="23.25" customHeight="1" x14ac:dyDescent="0.25">
      <c r="A3" s="2090" t="s">
        <v>425</v>
      </c>
      <c r="B3" s="2090"/>
      <c r="C3" s="2090"/>
      <c r="D3" s="2090"/>
      <c r="E3" s="2090"/>
      <c r="F3" s="2090"/>
      <c r="G3" s="2090"/>
      <c r="H3" s="2090"/>
      <c r="I3" s="2090"/>
      <c r="J3" s="2090"/>
      <c r="K3" s="830"/>
      <c r="L3" s="830"/>
    </row>
    <row r="4" spans="1:20" ht="12.95" customHeight="1" x14ac:dyDescent="0.25">
      <c r="A4" s="718">
        <v>2019</v>
      </c>
      <c r="B4" s="650"/>
      <c r="C4" s="642"/>
      <c r="D4" s="642"/>
      <c r="E4" s="642"/>
      <c r="F4" s="717"/>
      <c r="G4" s="642"/>
      <c r="H4" s="642"/>
      <c r="I4" s="642"/>
      <c r="J4" s="642"/>
      <c r="K4" s="642"/>
    </row>
    <row r="5" spans="1:20" ht="20.25" customHeight="1" x14ac:dyDescent="0.25">
      <c r="A5" s="2075" t="s">
        <v>379</v>
      </c>
      <c r="B5" s="2075" t="s">
        <v>378</v>
      </c>
      <c r="C5" s="2075" t="s">
        <v>377</v>
      </c>
      <c r="D5" s="2074" t="s">
        <v>376</v>
      </c>
      <c r="E5" s="2074"/>
      <c r="F5" s="2074"/>
      <c r="G5" s="2075" t="s">
        <v>375</v>
      </c>
      <c r="H5" s="2076"/>
      <c r="I5" s="2076"/>
      <c r="J5" s="2075" t="s">
        <v>374</v>
      </c>
      <c r="K5" s="833"/>
      <c r="L5" s="837"/>
    </row>
    <row r="6" spans="1:20" ht="9" customHeight="1" x14ac:dyDescent="0.25">
      <c r="A6" s="2075"/>
      <c r="B6" s="2075"/>
      <c r="C6" s="2075"/>
      <c r="D6" s="2075" t="s">
        <v>371</v>
      </c>
      <c r="E6" s="2075" t="s">
        <v>370</v>
      </c>
      <c r="F6" s="2075" t="s">
        <v>369</v>
      </c>
      <c r="G6" s="2075" t="s">
        <v>0</v>
      </c>
      <c r="H6" s="2075" t="s">
        <v>368</v>
      </c>
      <c r="I6" s="2075" t="s">
        <v>367</v>
      </c>
      <c r="J6" s="2076"/>
      <c r="K6" s="833"/>
      <c r="L6" s="837"/>
    </row>
    <row r="7" spans="1:20" ht="9" customHeight="1" x14ac:dyDescent="0.25">
      <c r="A7" s="2075"/>
      <c r="B7" s="2075"/>
      <c r="C7" s="2075"/>
      <c r="D7" s="2075"/>
      <c r="E7" s="2075"/>
      <c r="F7" s="2075"/>
      <c r="G7" s="2075"/>
      <c r="H7" s="2075"/>
      <c r="I7" s="2075"/>
      <c r="J7" s="2076"/>
      <c r="K7" s="833"/>
      <c r="L7" s="837"/>
    </row>
    <row r="8" spans="1:20" ht="9" customHeight="1" x14ac:dyDescent="0.25">
      <c r="A8" s="2075"/>
      <c r="B8" s="2075"/>
      <c r="C8" s="2075"/>
      <c r="D8" s="2075"/>
      <c r="E8" s="2075"/>
      <c r="F8" s="2075"/>
      <c r="G8" s="2075"/>
      <c r="H8" s="2075"/>
      <c r="I8" s="2075"/>
      <c r="J8" s="2076"/>
      <c r="K8" s="833"/>
      <c r="L8" s="837"/>
    </row>
    <row r="9" spans="1:20" ht="9" customHeight="1" x14ac:dyDescent="0.25">
      <c r="A9" s="2075"/>
      <c r="B9" s="2075"/>
      <c r="C9" s="2075"/>
      <c r="D9" s="2075"/>
      <c r="E9" s="2075"/>
      <c r="F9" s="2075"/>
      <c r="G9" s="2075"/>
      <c r="H9" s="2075"/>
      <c r="I9" s="2075"/>
      <c r="J9" s="2076"/>
      <c r="K9" s="833"/>
      <c r="L9" s="837"/>
    </row>
    <row r="10" spans="1:20" ht="12.75" customHeight="1" x14ac:dyDescent="0.25">
      <c r="A10" s="2075"/>
      <c r="B10" s="2075"/>
      <c r="C10" s="2075"/>
      <c r="D10" s="2075"/>
      <c r="E10" s="2075"/>
      <c r="F10" s="2075"/>
      <c r="G10" s="2075"/>
      <c r="H10" s="2075"/>
      <c r="I10" s="2075"/>
      <c r="J10" s="2076"/>
      <c r="K10" s="833"/>
      <c r="L10" s="837"/>
    </row>
    <row r="11" spans="1:20" ht="15" customHeight="1" x14ac:dyDescent="0.25">
      <c r="A11" s="2075"/>
      <c r="B11" s="2074" t="s">
        <v>49</v>
      </c>
      <c r="C11" s="2074"/>
      <c r="D11" s="2074" t="s">
        <v>366</v>
      </c>
      <c r="E11" s="2074"/>
      <c r="F11" s="2074"/>
      <c r="G11" s="2074"/>
      <c r="H11" s="2074"/>
      <c r="I11" s="2074"/>
      <c r="J11" s="2074"/>
      <c r="K11" s="846"/>
      <c r="L11" s="847"/>
      <c r="M11" s="671"/>
      <c r="N11" s="671"/>
    </row>
    <row r="12" spans="1:20" ht="6" customHeight="1" x14ac:dyDescent="0.25">
      <c r="A12" s="659"/>
      <c r="B12" s="659"/>
      <c r="C12" s="659"/>
      <c r="D12" s="659"/>
      <c r="E12" s="659"/>
      <c r="F12" s="659"/>
      <c r="G12" s="659"/>
      <c r="H12" s="659"/>
      <c r="I12" s="659"/>
      <c r="J12" s="659"/>
      <c r="K12" s="642"/>
    </row>
    <row r="13" spans="1:20" ht="12.75" customHeight="1" x14ac:dyDescent="0.25">
      <c r="A13" s="2091" t="s">
        <v>422</v>
      </c>
      <c r="B13" s="2091"/>
      <c r="C13" s="2091"/>
      <c r="D13" s="2091"/>
      <c r="E13" s="2091"/>
      <c r="F13" s="2091"/>
      <c r="G13" s="2091"/>
      <c r="H13" s="2091"/>
      <c r="I13" s="2091"/>
      <c r="J13" s="2091"/>
      <c r="K13" s="642"/>
    </row>
    <row r="14" spans="1:20" ht="6" customHeight="1" x14ac:dyDescent="0.25">
      <c r="A14" s="644" t="s">
        <v>410</v>
      </c>
      <c r="B14" s="733"/>
      <c r="C14" s="733"/>
      <c r="D14" s="734"/>
      <c r="E14" s="733"/>
      <c r="F14" s="733"/>
      <c r="G14" s="734"/>
      <c r="H14" s="733"/>
      <c r="I14" s="733"/>
      <c r="J14" s="733"/>
      <c r="K14" s="642"/>
      <c r="L14" s="742"/>
      <c r="M14" s="742"/>
      <c r="N14" s="742"/>
      <c r="O14" s="742"/>
      <c r="P14" s="742"/>
      <c r="Q14" s="742"/>
      <c r="R14" s="742"/>
      <c r="S14" s="742"/>
      <c r="T14" s="742"/>
    </row>
    <row r="15" spans="1:20" s="656" customFormat="1" ht="12" customHeight="1" x14ac:dyDescent="0.25">
      <c r="A15" s="730" t="s">
        <v>390</v>
      </c>
      <c r="B15" s="667">
        <v>592</v>
      </c>
      <c r="C15" s="667">
        <v>1746</v>
      </c>
      <c r="D15" s="667">
        <v>20268.993999999999</v>
      </c>
      <c r="E15" s="667">
        <v>108559.62699999999</v>
      </c>
      <c r="F15" s="667">
        <v>22072.169000000002</v>
      </c>
      <c r="G15" s="667">
        <v>163667.427</v>
      </c>
      <c r="H15" s="667">
        <v>156466.48800000001</v>
      </c>
      <c r="I15" s="667">
        <v>7200.9390000000003</v>
      </c>
      <c r="J15" s="667">
        <v>13785.844999999999</v>
      </c>
      <c r="K15" s="644"/>
    </row>
    <row r="16" spans="1:20" s="656" customFormat="1" ht="20.100000000000001" customHeight="1" x14ac:dyDescent="0.25">
      <c r="A16" s="732" t="s">
        <v>389</v>
      </c>
      <c r="B16" s="667">
        <v>576</v>
      </c>
      <c r="C16" s="667">
        <v>1686</v>
      </c>
      <c r="D16" s="667">
        <v>19636.353999999999</v>
      </c>
      <c r="E16" s="667">
        <v>106508.80899999999</v>
      </c>
      <c r="F16" s="667">
        <v>21698.875</v>
      </c>
      <c r="G16" s="667">
        <v>160474.51999999999</v>
      </c>
      <c r="H16" s="667">
        <v>153294.81099999999</v>
      </c>
      <c r="I16" s="667">
        <v>7179.7089999999998</v>
      </c>
      <c r="J16" s="667">
        <v>13795.169</v>
      </c>
      <c r="K16" s="644"/>
      <c r="L16" s="742"/>
      <c r="M16" s="742"/>
      <c r="N16" s="742"/>
      <c r="O16" s="742"/>
      <c r="P16" s="742"/>
      <c r="Q16" s="742"/>
      <c r="R16" s="742"/>
      <c r="S16" s="742"/>
      <c r="T16" s="742"/>
    </row>
    <row r="17" spans="1:20" ht="20.100000000000001" customHeight="1" x14ac:dyDescent="0.25">
      <c r="A17" s="731" t="s">
        <v>388</v>
      </c>
      <c r="B17" s="673">
        <v>211</v>
      </c>
      <c r="C17" s="673">
        <v>413</v>
      </c>
      <c r="D17" s="673">
        <v>3768.694</v>
      </c>
      <c r="E17" s="673">
        <v>22988.712</v>
      </c>
      <c r="F17" s="673">
        <v>3343.567</v>
      </c>
      <c r="G17" s="673">
        <v>36519.879999999997</v>
      </c>
      <c r="H17" s="673">
        <v>33107.436000000002</v>
      </c>
      <c r="I17" s="673">
        <v>3412.444</v>
      </c>
      <c r="J17" s="673">
        <v>9560.5400000000009</v>
      </c>
      <c r="K17" s="642"/>
    </row>
    <row r="18" spans="1:20" ht="15" customHeight="1" x14ac:dyDescent="0.25">
      <c r="A18" s="731" t="s">
        <v>387</v>
      </c>
      <c r="B18" s="673">
        <v>138</v>
      </c>
      <c r="C18" s="673">
        <v>332</v>
      </c>
      <c r="D18" s="673">
        <v>3318.701</v>
      </c>
      <c r="E18" s="673">
        <v>24303.223000000002</v>
      </c>
      <c r="F18" s="673">
        <v>3375.52</v>
      </c>
      <c r="G18" s="673">
        <v>32339.969000000001</v>
      </c>
      <c r="H18" s="673">
        <v>30911.085999999999</v>
      </c>
      <c r="I18" s="673">
        <v>1428.883</v>
      </c>
      <c r="J18" s="673">
        <v>746.31399999999996</v>
      </c>
      <c r="K18" s="642"/>
    </row>
    <row r="19" spans="1:20" ht="15" customHeight="1" x14ac:dyDescent="0.25">
      <c r="A19" s="660" t="s">
        <v>386</v>
      </c>
      <c r="B19" s="673">
        <v>184</v>
      </c>
      <c r="C19" s="673">
        <v>874</v>
      </c>
      <c r="D19" s="673">
        <v>12155.53</v>
      </c>
      <c r="E19" s="673">
        <v>55748.249000000003</v>
      </c>
      <c r="F19" s="673">
        <v>14521.227999999999</v>
      </c>
      <c r="G19" s="673">
        <v>87102.721000000005</v>
      </c>
      <c r="H19" s="673">
        <v>85098.57</v>
      </c>
      <c r="I19" s="673">
        <v>2004.1510000000001</v>
      </c>
      <c r="J19" s="673">
        <v>3263.643</v>
      </c>
      <c r="K19" s="642"/>
    </row>
    <row r="20" spans="1:20" ht="15" customHeight="1" x14ac:dyDescent="0.25">
      <c r="A20" s="731" t="s">
        <v>385</v>
      </c>
      <c r="B20" s="673">
        <v>22</v>
      </c>
      <c r="C20" s="673">
        <v>34</v>
      </c>
      <c r="D20" s="673">
        <v>183.953</v>
      </c>
      <c r="E20" s="673">
        <v>1938.1030000000001</v>
      </c>
      <c r="F20" s="673">
        <v>179.416</v>
      </c>
      <c r="G20" s="673">
        <v>2445.5419999999999</v>
      </c>
      <c r="H20" s="673">
        <v>2359.1990000000001</v>
      </c>
      <c r="I20" s="673">
        <v>86.343000000000004</v>
      </c>
      <c r="J20" s="673">
        <v>99.753</v>
      </c>
      <c r="K20" s="642"/>
    </row>
    <row r="21" spans="1:20" ht="15" customHeight="1" x14ac:dyDescent="0.25">
      <c r="A21" s="731" t="s">
        <v>384</v>
      </c>
      <c r="B21" s="673">
        <v>21</v>
      </c>
      <c r="C21" s="673">
        <v>33</v>
      </c>
      <c r="D21" s="673">
        <v>209.476</v>
      </c>
      <c r="E21" s="673">
        <v>1530.5219999999999</v>
      </c>
      <c r="F21" s="673">
        <v>279.14400000000001</v>
      </c>
      <c r="G21" s="673">
        <v>2066.4079999999999</v>
      </c>
      <c r="H21" s="673">
        <v>1818.52</v>
      </c>
      <c r="I21" s="673">
        <v>247.88800000000001</v>
      </c>
      <c r="J21" s="673">
        <v>124.919</v>
      </c>
      <c r="K21" s="642"/>
    </row>
    <row r="22" spans="1:20" s="656" customFormat="1" ht="20.100000000000001" customHeight="1" x14ac:dyDescent="0.25">
      <c r="A22" s="730" t="s">
        <v>407</v>
      </c>
      <c r="B22" s="667">
        <v>10</v>
      </c>
      <c r="C22" s="667" t="s">
        <v>269</v>
      </c>
      <c r="D22" s="667" t="s">
        <v>270</v>
      </c>
      <c r="E22" s="667" t="s">
        <v>270</v>
      </c>
      <c r="F22" s="667" t="s">
        <v>270</v>
      </c>
      <c r="G22" s="667" t="s">
        <v>270</v>
      </c>
      <c r="H22" s="667" t="s">
        <v>270</v>
      </c>
      <c r="I22" s="667" t="s">
        <v>270</v>
      </c>
      <c r="J22" s="744" t="s">
        <v>270</v>
      </c>
      <c r="K22" s="644"/>
      <c r="L22" s="742"/>
      <c r="M22" s="742"/>
      <c r="N22" s="742"/>
      <c r="O22" s="742"/>
      <c r="P22" s="742"/>
      <c r="Q22" s="742"/>
      <c r="R22" s="742"/>
      <c r="S22" s="742"/>
      <c r="T22" s="742"/>
    </row>
    <row r="23" spans="1:20" s="656" customFormat="1" ht="15" customHeight="1" x14ac:dyDescent="0.25">
      <c r="A23" s="730" t="s">
        <v>406</v>
      </c>
      <c r="B23" s="667">
        <v>6</v>
      </c>
      <c r="C23" s="667" t="s">
        <v>269</v>
      </c>
      <c r="D23" s="667" t="s">
        <v>270</v>
      </c>
      <c r="E23" s="667" t="s">
        <v>270</v>
      </c>
      <c r="F23" s="667" t="s">
        <v>270</v>
      </c>
      <c r="G23" s="667" t="s">
        <v>270</v>
      </c>
      <c r="H23" s="667" t="s">
        <v>270</v>
      </c>
      <c r="I23" s="667" t="s">
        <v>270</v>
      </c>
      <c r="J23" s="667" t="s">
        <v>270</v>
      </c>
      <c r="K23" s="644"/>
    </row>
    <row r="24" spans="1:20" ht="4.5" customHeight="1" x14ac:dyDescent="0.25">
      <c r="A24" s="729"/>
      <c r="B24" s="728"/>
      <c r="C24" s="728"/>
      <c r="D24" s="728"/>
      <c r="E24" s="728"/>
      <c r="F24" s="728"/>
      <c r="G24" s="728"/>
      <c r="H24" s="728"/>
      <c r="I24" s="728"/>
      <c r="J24" s="728"/>
      <c r="K24" s="642"/>
    </row>
    <row r="25" spans="1:20" ht="12.75" customHeight="1" x14ac:dyDescent="0.25">
      <c r="A25" s="2093" t="s">
        <v>421</v>
      </c>
      <c r="B25" s="2093"/>
      <c r="C25" s="2093"/>
      <c r="D25" s="2093"/>
      <c r="E25" s="2093"/>
      <c r="F25" s="2093"/>
      <c r="G25" s="2093"/>
      <c r="H25" s="2093"/>
      <c r="I25" s="2093"/>
      <c r="J25" s="2093"/>
      <c r="K25" s="642"/>
    </row>
    <row r="26" spans="1:20" ht="6" customHeight="1" x14ac:dyDescent="0.25">
      <c r="A26" s="732" t="s">
        <v>410</v>
      </c>
      <c r="B26" s="743"/>
      <c r="C26" s="743"/>
      <c r="D26" s="728"/>
      <c r="E26" s="743"/>
      <c r="F26" s="743"/>
      <c r="G26" s="728"/>
      <c r="H26" s="743"/>
      <c r="I26" s="743"/>
      <c r="J26" s="743"/>
      <c r="K26" s="642"/>
    </row>
    <row r="27" spans="1:20" s="656" customFormat="1" ht="11.25" customHeight="1" x14ac:dyDescent="0.25">
      <c r="A27" s="730" t="s">
        <v>390</v>
      </c>
      <c r="B27" s="667">
        <v>3878</v>
      </c>
      <c r="C27" s="667">
        <v>7766</v>
      </c>
      <c r="D27" s="667">
        <v>70238.429999999993</v>
      </c>
      <c r="E27" s="667">
        <v>742016.10499999998</v>
      </c>
      <c r="F27" s="667">
        <v>55199.008000000002</v>
      </c>
      <c r="G27" s="667">
        <v>895620.75800000003</v>
      </c>
      <c r="H27" s="667">
        <v>840525.63800000004</v>
      </c>
      <c r="I27" s="667">
        <v>55095.12</v>
      </c>
      <c r="J27" s="667">
        <v>25292.883000000002</v>
      </c>
      <c r="K27" s="644"/>
    </row>
    <row r="28" spans="1:20" s="656" customFormat="1" ht="20.100000000000001" customHeight="1" x14ac:dyDescent="0.25">
      <c r="A28" s="732" t="s">
        <v>389</v>
      </c>
      <c r="B28" s="667">
        <v>3797</v>
      </c>
      <c r="C28" s="667">
        <v>7493</v>
      </c>
      <c r="D28" s="667">
        <v>67129.601999999999</v>
      </c>
      <c r="E28" s="667">
        <v>720033.02800000005</v>
      </c>
      <c r="F28" s="667">
        <v>53060.813000000002</v>
      </c>
      <c r="G28" s="667">
        <v>867562.37199999997</v>
      </c>
      <c r="H28" s="667">
        <v>814059.42500000005</v>
      </c>
      <c r="I28" s="667">
        <v>53502.947</v>
      </c>
      <c r="J28" s="667">
        <v>24700.172999999999</v>
      </c>
      <c r="K28" s="644"/>
      <c r="L28" s="742"/>
      <c r="M28" s="742"/>
      <c r="N28" s="742"/>
      <c r="O28" s="742"/>
      <c r="P28" s="742"/>
      <c r="Q28" s="742"/>
      <c r="R28" s="742"/>
      <c r="S28" s="742"/>
      <c r="T28" s="742"/>
    </row>
    <row r="29" spans="1:20" ht="20.100000000000001" customHeight="1" x14ac:dyDescent="0.25">
      <c r="A29" s="731" t="s">
        <v>388</v>
      </c>
      <c r="B29" s="673">
        <v>1270</v>
      </c>
      <c r="C29" s="673">
        <v>2448</v>
      </c>
      <c r="D29" s="673">
        <v>21643.08</v>
      </c>
      <c r="E29" s="673">
        <v>209990.62299999999</v>
      </c>
      <c r="F29" s="673">
        <v>17617.861000000001</v>
      </c>
      <c r="G29" s="673">
        <v>260484.57199999999</v>
      </c>
      <c r="H29" s="673">
        <v>241932.61</v>
      </c>
      <c r="I29" s="673">
        <v>18551.962</v>
      </c>
      <c r="J29" s="673">
        <v>8376.8490000000002</v>
      </c>
      <c r="K29" s="642"/>
    </row>
    <row r="30" spans="1:20" ht="15" customHeight="1" x14ac:dyDescent="0.25">
      <c r="A30" s="731" t="s">
        <v>387</v>
      </c>
      <c r="B30" s="673">
        <v>749</v>
      </c>
      <c r="C30" s="673">
        <v>1519</v>
      </c>
      <c r="D30" s="673">
        <v>13269.047</v>
      </c>
      <c r="E30" s="673">
        <v>140229.87599999999</v>
      </c>
      <c r="F30" s="673">
        <v>10322.791999999999</v>
      </c>
      <c r="G30" s="673">
        <v>170045.38699999999</v>
      </c>
      <c r="H30" s="673">
        <v>161231.666</v>
      </c>
      <c r="I30" s="673">
        <v>8813.7209999999995</v>
      </c>
      <c r="J30" s="673">
        <v>5185.4979999999996</v>
      </c>
      <c r="K30" s="642"/>
      <c r="L30" s="742"/>
      <c r="M30" s="742"/>
      <c r="N30" s="742"/>
      <c r="O30" s="742"/>
      <c r="P30" s="742"/>
      <c r="Q30" s="742"/>
      <c r="R30" s="742"/>
      <c r="S30" s="742"/>
      <c r="T30" s="742"/>
    </row>
    <row r="31" spans="1:20" ht="15" customHeight="1" x14ac:dyDescent="0.25">
      <c r="A31" s="660" t="s">
        <v>386</v>
      </c>
      <c r="B31" s="673">
        <v>1291</v>
      </c>
      <c r="C31" s="673">
        <v>2465</v>
      </c>
      <c r="D31" s="673">
        <v>21737.007000000001</v>
      </c>
      <c r="E31" s="673">
        <v>261731.24600000001</v>
      </c>
      <c r="F31" s="673">
        <v>18199.274000000001</v>
      </c>
      <c r="G31" s="673">
        <v>305765.31900000002</v>
      </c>
      <c r="H31" s="673">
        <v>287271.89600000001</v>
      </c>
      <c r="I31" s="673">
        <v>18493.422999999999</v>
      </c>
      <c r="J31" s="673">
        <v>6936.8819999999996</v>
      </c>
      <c r="K31" s="642"/>
    </row>
    <row r="32" spans="1:20" ht="15" customHeight="1" x14ac:dyDescent="0.25">
      <c r="A32" s="731" t="s">
        <v>385</v>
      </c>
      <c r="B32" s="673">
        <v>262</v>
      </c>
      <c r="C32" s="673">
        <v>535</v>
      </c>
      <c r="D32" s="673">
        <v>5061.2290000000003</v>
      </c>
      <c r="E32" s="673">
        <v>52861.343000000001</v>
      </c>
      <c r="F32" s="673">
        <v>3279.2449999999999</v>
      </c>
      <c r="G32" s="673">
        <v>64225.642999999996</v>
      </c>
      <c r="H32" s="673">
        <v>59641.286999999997</v>
      </c>
      <c r="I32" s="673">
        <v>4584.3559999999998</v>
      </c>
      <c r="J32" s="673">
        <v>2209.674</v>
      </c>
      <c r="K32" s="642"/>
    </row>
    <row r="33" spans="1:20" ht="15" customHeight="1" x14ac:dyDescent="0.25">
      <c r="A33" s="731" t="s">
        <v>384</v>
      </c>
      <c r="B33" s="673">
        <v>225</v>
      </c>
      <c r="C33" s="673">
        <v>526</v>
      </c>
      <c r="D33" s="673">
        <v>5419.2389999999996</v>
      </c>
      <c r="E33" s="673">
        <v>55219.94</v>
      </c>
      <c r="F33" s="673">
        <v>3641.6410000000001</v>
      </c>
      <c r="G33" s="673">
        <v>67041.451000000001</v>
      </c>
      <c r="H33" s="673">
        <v>63981.966</v>
      </c>
      <c r="I33" s="673">
        <v>3059.4850000000001</v>
      </c>
      <c r="J33" s="673">
        <v>1991.27</v>
      </c>
      <c r="K33" s="642"/>
    </row>
    <row r="34" spans="1:20" s="656" customFormat="1" ht="20.100000000000001" customHeight="1" x14ac:dyDescent="0.25">
      <c r="A34" s="730" t="s">
        <v>407</v>
      </c>
      <c r="B34" s="667">
        <v>29</v>
      </c>
      <c r="C34" s="667">
        <v>78</v>
      </c>
      <c r="D34" s="667">
        <v>861.346</v>
      </c>
      <c r="E34" s="667">
        <v>8580.9639999999999</v>
      </c>
      <c r="F34" s="667">
        <v>605.49099999999999</v>
      </c>
      <c r="G34" s="667">
        <v>10530.055</v>
      </c>
      <c r="H34" s="667">
        <v>10020.106</v>
      </c>
      <c r="I34" s="667">
        <v>509.94900000000001</v>
      </c>
      <c r="J34" s="667">
        <v>348.14800000000002</v>
      </c>
      <c r="K34" s="644"/>
    </row>
    <row r="35" spans="1:20" s="656" customFormat="1" ht="15" customHeight="1" x14ac:dyDescent="0.25">
      <c r="A35" s="730" t="s">
        <v>406</v>
      </c>
      <c r="B35" s="667">
        <v>52</v>
      </c>
      <c r="C35" s="667">
        <v>195</v>
      </c>
      <c r="D35" s="667">
        <v>2247.482</v>
      </c>
      <c r="E35" s="667">
        <v>13402.112999999999</v>
      </c>
      <c r="F35" s="667">
        <v>1532.704</v>
      </c>
      <c r="G35" s="667">
        <v>17528.330999999998</v>
      </c>
      <c r="H35" s="667">
        <v>16446.107</v>
      </c>
      <c r="I35" s="667">
        <v>1082.2239999999999</v>
      </c>
      <c r="J35" s="667">
        <v>244.56200000000001</v>
      </c>
      <c r="K35" s="644"/>
    </row>
    <row r="36" spans="1:20" s="656" customFormat="1" ht="6" customHeight="1" x14ac:dyDescent="0.25">
      <c r="A36" s="730"/>
      <c r="B36" s="728"/>
      <c r="C36" s="728"/>
      <c r="D36" s="728"/>
      <c r="E36" s="728"/>
      <c r="F36" s="728"/>
      <c r="G36" s="728"/>
      <c r="H36" s="728"/>
      <c r="I36" s="728"/>
      <c r="J36" s="728"/>
      <c r="K36" s="644"/>
      <c r="L36" s="742"/>
      <c r="M36" s="742"/>
      <c r="N36" s="742"/>
      <c r="O36" s="742"/>
      <c r="P36" s="742"/>
      <c r="Q36" s="742"/>
      <c r="R36" s="742"/>
      <c r="S36" s="742"/>
      <c r="T36" s="742"/>
    </row>
    <row r="37" spans="1:20" ht="12.75" customHeight="1" x14ac:dyDescent="0.25">
      <c r="A37" s="2093" t="s">
        <v>420</v>
      </c>
      <c r="B37" s="2093"/>
      <c r="C37" s="2093"/>
      <c r="D37" s="2093"/>
      <c r="E37" s="2093"/>
      <c r="F37" s="2093"/>
      <c r="G37" s="2093"/>
      <c r="H37" s="2093"/>
      <c r="I37" s="2093"/>
      <c r="J37" s="2093"/>
      <c r="K37" s="642"/>
    </row>
    <row r="38" spans="1:20" ht="4.5" customHeight="1" x14ac:dyDescent="0.25">
      <c r="A38" s="732" t="s">
        <v>410</v>
      </c>
      <c r="B38" s="743"/>
      <c r="C38" s="743"/>
      <c r="D38" s="728"/>
      <c r="E38" s="743"/>
      <c r="F38" s="743"/>
      <c r="G38" s="728"/>
      <c r="H38" s="743"/>
      <c r="I38" s="743"/>
      <c r="J38" s="743"/>
      <c r="K38" s="642"/>
    </row>
    <row r="39" spans="1:20" s="656" customFormat="1" ht="13.5" customHeight="1" x14ac:dyDescent="0.25">
      <c r="A39" s="730" t="s">
        <v>390</v>
      </c>
      <c r="B39" s="667">
        <v>70</v>
      </c>
      <c r="C39" s="667">
        <v>100</v>
      </c>
      <c r="D39" s="667">
        <v>678.61</v>
      </c>
      <c r="E39" s="667">
        <v>2467.154</v>
      </c>
      <c r="F39" s="667">
        <v>983.77499999999998</v>
      </c>
      <c r="G39" s="667">
        <v>4605.8580000000002</v>
      </c>
      <c r="H39" s="667">
        <v>3783.4189999999999</v>
      </c>
      <c r="I39" s="667">
        <v>822.43899999999996</v>
      </c>
      <c r="J39" s="667">
        <v>342.02699999999999</v>
      </c>
      <c r="K39" s="644"/>
    </row>
    <row r="40" spans="1:20" s="656" customFormat="1" ht="20.100000000000001" customHeight="1" x14ac:dyDescent="0.25">
      <c r="A40" s="732" t="s">
        <v>389</v>
      </c>
      <c r="B40" s="657">
        <v>65</v>
      </c>
      <c r="C40" s="657">
        <v>91</v>
      </c>
      <c r="D40" s="657">
        <v>603.87099999999998</v>
      </c>
      <c r="E40" s="657">
        <v>2043.0039999999999</v>
      </c>
      <c r="F40" s="657">
        <v>914.85</v>
      </c>
      <c r="G40" s="657">
        <v>3956.645</v>
      </c>
      <c r="H40" s="657">
        <v>3233.9780000000001</v>
      </c>
      <c r="I40" s="657">
        <v>722.66700000000003</v>
      </c>
      <c r="J40" s="657">
        <v>276.827</v>
      </c>
      <c r="K40" s="644"/>
    </row>
    <row r="41" spans="1:20" ht="15" customHeight="1" x14ac:dyDescent="0.25">
      <c r="A41" s="731" t="s">
        <v>388</v>
      </c>
      <c r="B41" s="673">
        <v>18</v>
      </c>
      <c r="C41" s="673">
        <v>25</v>
      </c>
      <c r="D41" s="673">
        <v>153.012</v>
      </c>
      <c r="E41" s="673">
        <v>549.07299999999998</v>
      </c>
      <c r="F41" s="673">
        <v>310.06400000000002</v>
      </c>
      <c r="G41" s="673">
        <v>1068.729</v>
      </c>
      <c r="H41" s="673">
        <v>749.49</v>
      </c>
      <c r="I41" s="673">
        <v>319.23899999999998</v>
      </c>
      <c r="J41" s="673">
        <v>1.35</v>
      </c>
      <c r="K41" s="642"/>
    </row>
    <row r="42" spans="1:20" ht="15" customHeight="1" x14ac:dyDescent="0.25">
      <c r="A42" s="731" t="s">
        <v>387</v>
      </c>
      <c r="B42" s="673">
        <v>12</v>
      </c>
      <c r="C42" s="673">
        <v>19</v>
      </c>
      <c r="D42" s="673">
        <v>141.989</v>
      </c>
      <c r="E42" s="673">
        <v>472.92500000000001</v>
      </c>
      <c r="F42" s="673">
        <v>118.17400000000001</v>
      </c>
      <c r="G42" s="673">
        <v>749.96600000000001</v>
      </c>
      <c r="H42" s="673">
        <v>715.827</v>
      </c>
      <c r="I42" s="673">
        <v>34.139000000000003</v>
      </c>
      <c r="J42" s="673">
        <v>29.242999999999999</v>
      </c>
      <c r="K42" s="642"/>
    </row>
    <row r="43" spans="1:20" ht="15" customHeight="1" x14ac:dyDescent="0.25">
      <c r="A43" s="660" t="s">
        <v>386</v>
      </c>
      <c r="B43" s="673">
        <v>27</v>
      </c>
      <c r="C43" s="673">
        <v>37</v>
      </c>
      <c r="D43" s="673">
        <v>287.22500000000002</v>
      </c>
      <c r="E43" s="673">
        <v>906.84799999999996</v>
      </c>
      <c r="F43" s="673">
        <v>460.363</v>
      </c>
      <c r="G43" s="673">
        <v>1978.704</v>
      </c>
      <c r="H43" s="673">
        <v>1609.415</v>
      </c>
      <c r="I43" s="673">
        <v>369.28899999999999</v>
      </c>
      <c r="J43" s="673">
        <v>309.3</v>
      </c>
      <c r="K43" s="642"/>
    </row>
    <row r="44" spans="1:20" ht="15" customHeight="1" x14ac:dyDescent="0.25">
      <c r="A44" s="731" t="s">
        <v>385</v>
      </c>
      <c r="B44" s="673">
        <v>6</v>
      </c>
      <c r="C44" s="673" t="s">
        <v>269</v>
      </c>
      <c r="D44" s="673" t="s">
        <v>270</v>
      </c>
      <c r="E44" s="673" t="s">
        <v>270</v>
      </c>
      <c r="F44" s="673" t="s">
        <v>270</v>
      </c>
      <c r="G44" s="673" t="s">
        <v>270</v>
      </c>
      <c r="H44" s="673" t="s">
        <v>270</v>
      </c>
      <c r="I44" s="673" t="s">
        <v>270</v>
      </c>
      <c r="J44" s="673" t="s">
        <v>270</v>
      </c>
      <c r="K44" s="642"/>
    </row>
    <row r="45" spans="1:20" ht="15" customHeight="1" x14ac:dyDescent="0.25">
      <c r="A45" s="731" t="s">
        <v>384</v>
      </c>
      <c r="B45" s="673">
        <v>2</v>
      </c>
      <c r="C45" s="673" t="s">
        <v>269</v>
      </c>
      <c r="D45" s="673" t="s">
        <v>270</v>
      </c>
      <c r="E45" s="673" t="s">
        <v>270</v>
      </c>
      <c r="F45" s="673" t="s">
        <v>270</v>
      </c>
      <c r="G45" s="673" t="s">
        <v>270</v>
      </c>
      <c r="H45" s="673" t="s">
        <v>270</v>
      </c>
      <c r="I45" s="673" t="s">
        <v>270</v>
      </c>
      <c r="J45" s="673" t="s">
        <v>270</v>
      </c>
      <c r="K45" s="642"/>
    </row>
    <row r="46" spans="1:20" s="656" customFormat="1" ht="20.100000000000001" customHeight="1" x14ac:dyDescent="0.25">
      <c r="A46" s="730" t="s">
        <v>407</v>
      </c>
      <c r="B46" s="667">
        <v>2</v>
      </c>
      <c r="C46" s="667" t="s">
        <v>269</v>
      </c>
      <c r="D46" s="667" t="s">
        <v>270</v>
      </c>
      <c r="E46" s="667" t="s">
        <v>270</v>
      </c>
      <c r="F46" s="667" t="s">
        <v>270</v>
      </c>
      <c r="G46" s="667" t="s">
        <v>270</v>
      </c>
      <c r="H46" s="667" t="s">
        <v>270</v>
      </c>
      <c r="I46" s="667" t="s">
        <v>270</v>
      </c>
      <c r="J46" s="667" t="s">
        <v>270</v>
      </c>
      <c r="K46" s="644"/>
    </row>
    <row r="47" spans="1:20" s="656" customFormat="1" ht="15" customHeight="1" x14ac:dyDescent="0.25">
      <c r="A47" s="730" t="s">
        <v>406</v>
      </c>
      <c r="B47" s="667">
        <v>3</v>
      </c>
      <c r="C47" s="667" t="s">
        <v>269</v>
      </c>
      <c r="D47" s="667" t="s">
        <v>270</v>
      </c>
      <c r="E47" s="667" t="s">
        <v>270</v>
      </c>
      <c r="F47" s="667" t="s">
        <v>270</v>
      </c>
      <c r="G47" s="667" t="s">
        <v>270</v>
      </c>
      <c r="H47" s="667" t="s">
        <v>270</v>
      </c>
      <c r="I47" s="667" t="s">
        <v>270</v>
      </c>
      <c r="J47" s="667" t="s">
        <v>270</v>
      </c>
      <c r="K47" s="644"/>
    </row>
    <row r="48" spans="1:20" ht="3.75" customHeight="1" thickBot="1" x14ac:dyDescent="0.3">
      <c r="A48" s="722"/>
      <c r="B48" s="721">
        <v>6</v>
      </c>
      <c r="C48" s="721" t="s">
        <v>269</v>
      </c>
      <c r="D48" s="721" t="s">
        <v>269</v>
      </c>
      <c r="E48" s="721" t="s">
        <v>269</v>
      </c>
      <c r="F48" s="721" t="s">
        <v>269</v>
      </c>
      <c r="G48" s="721" t="s">
        <v>269</v>
      </c>
      <c r="H48" s="721" t="s">
        <v>269</v>
      </c>
      <c r="I48" s="721" t="s">
        <v>269</v>
      </c>
      <c r="J48" s="721" t="s">
        <v>269</v>
      </c>
      <c r="K48" s="642"/>
    </row>
    <row r="49" spans="1:11" ht="12.95" customHeight="1" thickTop="1" x14ac:dyDescent="0.25">
      <c r="A49" s="2089" t="s">
        <v>412</v>
      </c>
      <c r="B49" s="2089"/>
      <c r="C49" s="2089"/>
      <c r="D49" s="2089"/>
      <c r="E49" s="2089"/>
      <c r="F49" s="2089"/>
      <c r="G49" s="2089"/>
      <c r="H49" s="2089"/>
      <c r="I49" s="2089"/>
      <c r="J49" s="2089"/>
      <c r="K49" s="642"/>
    </row>
    <row r="50" spans="1:11" ht="15.75" customHeight="1" x14ac:dyDescent="0.25">
      <c r="A50" s="642"/>
      <c r="B50" s="642"/>
      <c r="C50" s="642"/>
      <c r="D50" s="642"/>
      <c r="E50" s="642"/>
      <c r="F50" s="642"/>
      <c r="G50" s="642"/>
      <c r="H50" s="642"/>
      <c r="I50" s="642"/>
      <c r="J50" s="642"/>
      <c r="K50" s="642"/>
    </row>
    <row r="51" spans="1:11" x14ac:dyDescent="0.25">
      <c r="A51" s="642"/>
      <c r="B51" s="642"/>
      <c r="C51" s="642"/>
      <c r="D51" s="642"/>
      <c r="E51" s="642"/>
      <c r="F51" s="642"/>
      <c r="G51" s="642"/>
      <c r="H51" s="642"/>
      <c r="I51" s="642"/>
      <c r="J51" s="642"/>
      <c r="K51" s="642"/>
    </row>
    <row r="52" spans="1:11" x14ac:dyDescent="0.25">
      <c r="A52" s="642"/>
      <c r="B52" s="642"/>
      <c r="C52" s="642"/>
      <c r="D52" s="642"/>
      <c r="E52" s="642"/>
      <c r="F52" s="642"/>
      <c r="G52" s="642"/>
      <c r="H52" s="642"/>
      <c r="I52" s="642"/>
      <c r="J52" s="642"/>
      <c r="K52" s="642"/>
    </row>
    <row r="53" spans="1:11" x14ac:dyDescent="0.25">
      <c r="A53" s="642"/>
      <c r="B53" s="642"/>
      <c r="C53" s="642"/>
      <c r="D53" s="642"/>
      <c r="E53" s="642"/>
      <c r="F53" s="642"/>
      <c r="G53" s="642"/>
      <c r="H53" s="642"/>
      <c r="I53" s="642"/>
      <c r="J53" s="642"/>
      <c r="K53" s="642"/>
    </row>
    <row r="54" spans="1:11" x14ac:dyDescent="0.25">
      <c r="A54" s="642"/>
      <c r="B54" s="642"/>
      <c r="C54" s="642"/>
      <c r="D54" s="642"/>
      <c r="E54" s="642"/>
      <c r="F54" s="642"/>
      <c r="G54" s="642"/>
      <c r="H54" s="642"/>
      <c r="I54" s="642"/>
      <c r="J54" s="642"/>
      <c r="K54" s="642"/>
    </row>
    <row r="57" spans="1:11" x14ac:dyDescent="0.25">
      <c r="B57" s="742"/>
      <c r="C57" s="742"/>
      <c r="D57" s="742"/>
      <c r="E57" s="742"/>
      <c r="F57" s="742"/>
      <c r="G57" s="742"/>
      <c r="H57" s="742"/>
      <c r="I57" s="742"/>
      <c r="J57" s="742"/>
    </row>
    <row r="59" spans="1:11" x14ac:dyDescent="0.25">
      <c r="B59" s="742"/>
      <c r="C59" s="742"/>
      <c r="D59" s="742"/>
      <c r="E59" s="742"/>
      <c r="F59" s="742"/>
      <c r="G59" s="742"/>
      <c r="H59" s="742"/>
      <c r="I59" s="742"/>
      <c r="J59" s="742"/>
    </row>
    <row r="65" spans="2:10" x14ac:dyDescent="0.25">
      <c r="B65" s="742"/>
      <c r="C65" s="696"/>
      <c r="D65" s="696"/>
      <c r="E65" s="696"/>
      <c r="F65" s="696"/>
      <c r="G65" s="696"/>
      <c r="H65" s="696"/>
      <c r="I65" s="696"/>
      <c r="J65" s="696"/>
    </row>
  </sheetData>
  <mergeCells count="19">
    <mergeCell ref="A3:J3"/>
    <mergeCell ref="D5:F5"/>
    <mergeCell ref="G5:I5"/>
    <mergeCell ref="J5:J10"/>
    <mergeCell ref="B11:C11"/>
    <mergeCell ref="D11:J11"/>
    <mergeCell ref="A5:A11"/>
    <mergeCell ref="B5:B10"/>
    <mergeCell ref="C5:C10"/>
    <mergeCell ref="D6:D10"/>
    <mergeCell ref="G6:G10"/>
    <mergeCell ref="H6:H10"/>
    <mergeCell ref="I6:I10"/>
    <mergeCell ref="A49:J49"/>
    <mergeCell ref="A13:J13"/>
    <mergeCell ref="A25:J25"/>
    <mergeCell ref="A37:J37"/>
    <mergeCell ref="E6:E10"/>
    <mergeCell ref="F6:F10"/>
  </mergeCells>
  <conditionalFormatting sqref="D57:J57 D59:J59 D65:J65 N14:T14 N16:T16 N22:T22 D29:J35 N28:T28 N30:T30 N36:T36 D39:J47 D17:I23 J17:J21 J23">
    <cfRule type="cellIs" dxfId="75" priority="1" stopIfTrue="1" operator="between">
      <formula>0.1</formula>
      <formula>0.459</formula>
    </cfRule>
  </conditionalFormatting>
  <hyperlinks>
    <hyperlink ref="A1" location="Índice!A1" display="Voltar ao índice" xr:uid="{C98F6901-0AC9-4238-8D0C-1014B3B26B0D}"/>
  </hyperlinks>
  <pageMargins left="0.78740157480314965" right="0.78740157480314965" top="1.1811023622047245" bottom="0.78740157480314965" header="0" footer="0"/>
  <pageSetup paperSize="9" orientation="portrait" horizontalDpi="300" verticalDpi="300"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57AD69-2398-41FD-BAE7-4C21CE289FD0}">
  <dimension ref="A1:N73"/>
  <sheetViews>
    <sheetView showGridLines="0" workbookViewId="0">
      <selection activeCell="A2" sqref="A2"/>
    </sheetView>
  </sheetViews>
  <sheetFormatPr defaultColWidth="10.5703125" defaultRowHeight="12.75" x14ac:dyDescent="0.25"/>
  <cols>
    <col min="1" max="1" width="10.5703125" style="640" customWidth="1"/>
    <col min="2" max="3" width="7.85546875" style="640" customWidth="1"/>
    <col min="4" max="8" width="7.42578125" style="640" customWidth="1"/>
    <col min="9" max="9" width="7.7109375" style="640" customWidth="1"/>
    <col min="10" max="10" width="8" style="640" customWidth="1"/>
    <col min="11" max="16384" width="10.5703125" style="640"/>
  </cols>
  <sheetData>
    <row r="1" spans="1:14" ht="15" customHeight="1" x14ac:dyDescent="0.25">
      <c r="A1" s="2027" t="s">
        <v>1926</v>
      </c>
    </row>
    <row r="2" spans="1:14" ht="15" customHeight="1" x14ac:dyDescent="0.25">
      <c r="A2" s="2082" t="s">
        <v>435</v>
      </c>
      <c r="B2" s="2082"/>
      <c r="C2" s="2082"/>
    </row>
    <row r="3" spans="1:14" ht="20.25" customHeight="1" x14ac:dyDescent="0.25">
      <c r="A3" s="2086" t="s">
        <v>434</v>
      </c>
      <c r="B3" s="2086"/>
      <c r="C3" s="2086"/>
      <c r="D3" s="2087"/>
      <c r="E3" s="2087"/>
      <c r="F3" s="2087"/>
      <c r="G3" s="2087"/>
      <c r="H3" s="2087"/>
      <c r="I3" s="2087"/>
      <c r="J3" s="2087"/>
      <c r="K3" s="830"/>
      <c r="L3" s="830"/>
    </row>
    <row r="4" spans="1:14" ht="12.95" customHeight="1" x14ac:dyDescent="0.25">
      <c r="A4" s="660">
        <v>2019</v>
      </c>
      <c r="B4" s="650"/>
      <c r="C4" s="642"/>
      <c r="D4" s="642"/>
    </row>
    <row r="5" spans="1:14" ht="15" customHeight="1" x14ac:dyDescent="0.25">
      <c r="A5" s="2075" t="s">
        <v>379</v>
      </c>
      <c r="B5" s="2075" t="s">
        <v>378</v>
      </c>
      <c r="C5" s="2075" t="s">
        <v>377</v>
      </c>
      <c r="D5" s="2074" t="s">
        <v>376</v>
      </c>
      <c r="E5" s="2074"/>
      <c r="F5" s="2074"/>
      <c r="G5" s="2075" t="s">
        <v>375</v>
      </c>
      <c r="H5" s="2076"/>
      <c r="I5" s="2076"/>
      <c r="J5" s="2075" t="s">
        <v>374</v>
      </c>
      <c r="K5" s="833"/>
      <c r="L5" s="837"/>
    </row>
    <row r="6" spans="1:14" ht="5.25" customHeight="1" x14ac:dyDescent="0.25">
      <c r="A6" s="2075"/>
      <c r="B6" s="2075"/>
      <c r="C6" s="2075"/>
      <c r="D6" s="2075" t="s">
        <v>371</v>
      </c>
      <c r="E6" s="2075" t="s">
        <v>370</v>
      </c>
      <c r="F6" s="2075" t="s">
        <v>369</v>
      </c>
      <c r="G6" s="2075" t="s">
        <v>0</v>
      </c>
      <c r="H6" s="2075" t="s">
        <v>368</v>
      </c>
      <c r="I6" s="2075" t="s">
        <v>367</v>
      </c>
      <c r="J6" s="2076"/>
      <c r="K6" s="833"/>
      <c r="L6" s="837"/>
    </row>
    <row r="7" spans="1:14" ht="12.75" customHeight="1" x14ac:dyDescent="0.25">
      <c r="A7" s="2075"/>
      <c r="B7" s="2075"/>
      <c r="C7" s="2075"/>
      <c r="D7" s="2075"/>
      <c r="E7" s="2075"/>
      <c r="F7" s="2075"/>
      <c r="G7" s="2075"/>
      <c r="H7" s="2075"/>
      <c r="I7" s="2075"/>
      <c r="J7" s="2076"/>
      <c r="K7" s="833"/>
      <c r="L7" s="837"/>
    </row>
    <row r="8" spans="1:14" x14ac:dyDescent="0.25">
      <c r="A8" s="2075"/>
      <c r="B8" s="2075"/>
      <c r="C8" s="2075"/>
      <c r="D8" s="2075"/>
      <c r="E8" s="2075"/>
      <c r="F8" s="2075"/>
      <c r="G8" s="2075"/>
      <c r="H8" s="2075"/>
      <c r="I8" s="2075"/>
      <c r="J8" s="2076"/>
      <c r="K8" s="833"/>
      <c r="L8" s="837"/>
    </row>
    <row r="9" spans="1:14" ht="10.5" customHeight="1" x14ac:dyDescent="0.25">
      <c r="A9" s="2075"/>
      <c r="B9" s="2075"/>
      <c r="C9" s="2075"/>
      <c r="D9" s="2075"/>
      <c r="E9" s="2075"/>
      <c r="F9" s="2075"/>
      <c r="G9" s="2075"/>
      <c r="H9" s="2075"/>
      <c r="I9" s="2075"/>
      <c r="J9" s="2076"/>
      <c r="K9" s="833"/>
      <c r="L9" s="837"/>
    </row>
    <row r="10" spans="1:14" ht="12" customHeight="1" x14ac:dyDescent="0.25">
      <c r="A10" s="2075"/>
      <c r="B10" s="2074" t="s">
        <v>49</v>
      </c>
      <c r="C10" s="2074"/>
      <c r="D10" s="2074" t="s">
        <v>366</v>
      </c>
      <c r="E10" s="2074"/>
      <c r="F10" s="2074"/>
      <c r="G10" s="2074"/>
      <c r="H10" s="2074"/>
      <c r="I10" s="2074"/>
      <c r="J10" s="2074"/>
      <c r="K10" s="833"/>
      <c r="L10" s="837"/>
    </row>
    <row r="11" spans="1:14" ht="4.5" customHeight="1" x14ac:dyDescent="0.25">
      <c r="A11" s="842"/>
      <c r="B11" s="842"/>
      <c r="C11" s="842"/>
      <c r="D11" s="833"/>
      <c r="E11" s="833"/>
      <c r="F11" s="833"/>
      <c r="G11" s="833"/>
      <c r="H11" s="833"/>
      <c r="I11" s="833"/>
      <c r="J11" s="833"/>
      <c r="K11" s="846"/>
      <c r="L11" s="847"/>
      <c r="M11" s="671"/>
      <c r="N11" s="671"/>
    </row>
    <row r="12" spans="1:14" ht="12" customHeight="1" x14ac:dyDescent="0.25">
      <c r="A12" s="644" t="s">
        <v>433</v>
      </c>
      <c r="B12" s="658"/>
      <c r="C12" s="658"/>
      <c r="D12" s="642"/>
    </row>
    <row r="13" spans="1:14" ht="4.5" customHeight="1" x14ac:dyDescent="0.25">
      <c r="A13" s="644"/>
      <c r="B13" s="658"/>
      <c r="C13" s="658"/>
      <c r="D13" s="642"/>
    </row>
    <row r="14" spans="1:14" s="656" customFormat="1" ht="12" customHeight="1" x14ac:dyDescent="0.25">
      <c r="A14" s="644" t="s">
        <v>0</v>
      </c>
      <c r="B14" s="657">
        <v>1787</v>
      </c>
      <c r="C14" s="657">
        <v>11872</v>
      </c>
      <c r="D14" s="657">
        <v>421465.75199999998</v>
      </c>
      <c r="E14" s="657">
        <v>150118.05900000001</v>
      </c>
      <c r="F14" s="657">
        <v>643791.15</v>
      </c>
      <c r="G14" s="657">
        <v>1304815.825</v>
      </c>
      <c r="H14" s="657">
        <v>509928.12199999997</v>
      </c>
      <c r="I14" s="657">
        <v>794887.70299999998</v>
      </c>
      <c r="J14" s="657">
        <v>74930.058999999994</v>
      </c>
      <c r="K14" s="655"/>
      <c r="L14" s="655"/>
    </row>
    <row r="15" spans="1:14" ht="14.25" customHeight="1" x14ac:dyDescent="0.25">
      <c r="A15" s="650" t="s">
        <v>364</v>
      </c>
      <c r="B15" s="649">
        <v>1632</v>
      </c>
      <c r="C15" s="649">
        <v>3110</v>
      </c>
      <c r="D15" s="649">
        <v>41595.794999999998</v>
      </c>
      <c r="E15" s="649">
        <v>23705.657999999999</v>
      </c>
      <c r="F15" s="649">
        <v>89329.703999999998</v>
      </c>
      <c r="G15" s="649">
        <v>165338.56400000001</v>
      </c>
      <c r="H15" s="649">
        <v>73245.228000000003</v>
      </c>
      <c r="I15" s="649">
        <v>92093.335999999996</v>
      </c>
      <c r="J15" s="649">
        <v>24334.688999999998</v>
      </c>
      <c r="K15" s="648"/>
      <c r="L15" s="655"/>
    </row>
    <row r="16" spans="1:14" ht="12.95" customHeight="1" x14ac:dyDescent="0.25">
      <c r="A16" s="652" t="s">
        <v>363</v>
      </c>
      <c r="B16" s="649">
        <v>120</v>
      </c>
      <c r="C16" s="649">
        <v>2316</v>
      </c>
      <c r="D16" s="649">
        <v>60208.37</v>
      </c>
      <c r="E16" s="649">
        <v>25221.727999999999</v>
      </c>
      <c r="F16" s="649">
        <v>72347.721000000005</v>
      </c>
      <c r="G16" s="649">
        <v>165111.671</v>
      </c>
      <c r="H16" s="649">
        <v>83271.066999999995</v>
      </c>
      <c r="I16" s="649">
        <v>81840.604000000007</v>
      </c>
      <c r="J16" s="649">
        <v>8694.5689999999995</v>
      </c>
      <c r="K16" s="648"/>
      <c r="L16" s="655"/>
    </row>
    <row r="17" spans="1:12" ht="12.95" customHeight="1" x14ac:dyDescent="0.25">
      <c r="A17" s="652" t="s">
        <v>362</v>
      </c>
      <c r="B17" s="649">
        <v>28</v>
      </c>
      <c r="C17" s="649">
        <v>3406</v>
      </c>
      <c r="D17" s="649">
        <v>128320.371</v>
      </c>
      <c r="E17" s="649">
        <v>70804.991999999998</v>
      </c>
      <c r="F17" s="649">
        <v>168004.723</v>
      </c>
      <c r="G17" s="649">
        <v>430175.22</v>
      </c>
      <c r="H17" s="649">
        <v>275265.96100000001</v>
      </c>
      <c r="I17" s="649">
        <v>154909.25899999999</v>
      </c>
      <c r="J17" s="649">
        <v>43246.999000000003</v>
      </c>
      <c r="K17" s="648"/>
      <c r="L17" s="655"/>
    </row>
    <row r="18" spans="1:12" ht="12.95" customHeight="1" x14ac:dyDescent="0.25">
      <c r="A18" s="650" t="s">
        <v>361</v>
      </c>
      <c r="B18" s="649">
        <v>7</v>
      </c>
      <c r="C18" s="649">
        <v>3040</v>
      </c>
      <c r="D18" s="649">
        <v>191341.21599999999</v>
      </c>
      <c r="E18" s="649">
        <v>30385.681</v>
      </c>
      <c r="F18" s="649">
        <v>314109.00199999998</v>
      </c>
      <c r="G18" s="649">
        <v>544190.37</v>
      </c>
      <c r="H18" s="649">
        <v>78145.865999999995</v>
      </c>
      <c r="I18" s="649">
        <v>466044.50400000002</v>
      </c>
      <c r="J18" s="649">
        <v>-1346.1980000000001</v>
      </c>
      <c r="K18" s="648"/>
      <c r="L18" s="655"/>
    </row>
    <row r="19" spans="1:12" ht="4.5" customHeight="1" x14ac:dyDescent="0.25">
      <c r="A19" s="650"/>
      <c r="B19" s="717"/>
      <c r="C19" s="717"/>
      <c r="D19" s="717"/>
      <c r="E19" s="749"/>
      <c r="F19" s="749"/>
      <c r="G19" s="749"/>
      <c r="H19" s="749"/>
      <c r="I19" s="749"/>
      <c r="J19" s="749"/>
      <c r="K19" s="737"/>
    </row>
    <row r="20" spans="1:12" ht="12" customHeight="1" x14ac:dyDescent="0.25">
      <c r="A20" s="668" t="s">
        <v>432</v>
      </c>
      <c r="B20" s="715"/>
      <c r="C20" s="715"/>
      <c r="D20" s="717"/>
      <c r="E20" s="749"/>
      <c r="F20" s="749"/>
      <c r="G20" s="749"/>
      <c r="H20" s="749"/>
      <c r="I20" s="749"/>
      <c r="J20" s="749"/>
      <c r="K20" s="737"/>
    </row>
    <row r="21" spans="1:12" ht="4.5" customHeight="1" x14ac:dyDescent="0.25">
      <c r="A21" s="644"/>
      <c r="B21" s="716"/>
      <c r="C21" s="715"/>
      <c r="D21" s="717"/>
      <c r="E21" s="749"/>
      <c r="F21" s="749"/>
      <c r="G21" s="749"/>
      <c r="H21" s="749"/>
      <c r="I21" s="749"/>
      <c r="J21" s="749"/>
      <c r="K21" s="737"/>
    </row>
    <row r="22" spans="1:12" ht="12.95" customHeight="1" x14ac:dyDescent="0.25">
      <c r="A22" s="644" t="s">
        <v>0</v>
      </c>
      <c r="B22" s="657">
        <v>1389</v>
      </c>
      <c r="C22" s="657">
        <v>6816</v>
      </c>
      <c r="D22" s="657">
        <v>172778.46900000001</v>
      </c>
      <c r="E22" s="657">
        <v>138192.802</v>
      </c>
      <c r="F22" s="657">
        <v>314314.88799999998</v>
      </c>
      <c r="G22" s="657">
        <v>691145.58799999999</v>
      </c>
      <c r="H22" s="657">
        <v>470957.59</v>
      </c>
      <c r="I22" s="657">
        <v>220187.99799999999</v>
      </c>
      <c r="J22" s="657">
        <v>56623.358</v>
      </c>
      <c r="K22" s="737"/>
    </row>
    <row r="23" spans="1:12" ht="14.25" customHeight="1" x14ac:dyDescent="0.25">
      <c r="A23" s="650" t="s">
        <v>364</v>
      </c>
      <c r="B23" s="649">
        <v>1296</v>
      </c>
      <c r="C23" s="649">
        <v>2417</v>
      </c>
      <c r="D23" s="649">
        <v>29378.244999999999</v>
      </c>
      <c r="E23" s="649">
        <v>18995.929</v>
      </c>
      <c r="F23" s="649">
        <v>72130.615999999995</v>
      </c>
      <c r="G23" s="649">
        <v>129119.867</v>
      </c>
      <c r="H23" s="649">
        <v>67127.176999999996</v>
      </c>
      <c r="I23" s="649">
        <v>61992.69</v>
      </c>
      <c r="J23" s="649">
        <v>23538.912</v>
      </c>
      <c r="K23" s="737"/>
    </row>
    <row r="24" spans="1:12" ht="12.95" customHeight="1" x14ac:dyDescent="0.25">
      <c r="A24" s="652" t="s">
        <v>363</v>
      </c>
      <c r="B24" s="649">
        <v>73</v>
      </c>
      <c r="C24" s="651" t="s">
        <v>269</v>
      </c>
      <c r="D24" s="651" t="s">
        <v>270</v>
      </c>
      <c r="E24" s="651" t="s">
        <v>270</v>
      </c>
      <c r="F24" s="651" t="s">
        <v>270</v>
      </c>
      <c r="G24" s="651" t="s">
        <v>270</v>
      </c>
      <c r="H24" s="651" t="s">
        <v>270</v>
      </c>
      <c r="I24" s="651" t="s">
        <v>270</v>
      </c>
      <c r="J24" s="651" t="s">
        <v>270</v>
      </c>
      <c r="K24" s="737"/>
    </row>
    <row r="25" spans="1:12" ht="12.95" customHeight="1" x14ac:dyDescent="0.25">
      <c r="A25" s="652" t="s">
        <v>362</v>
      </c>
      <c r="B25" s="649">
        <v>18</v>
      </c>
      <c r="C25" s="649">
        <v>2246</v>
      </c>
      <c r="D25" s="649">
        <v>83280.804999999993</v>
      </c>
      <c r="E25" s="649">
        <v>65684.214999999997</v>
      </c>
      <c r="F25" s="649">
        <v>150922.209</v>
      </c>
      <c r="G25" s="649">
        <v>341035.91600000003</v>
      </c>
      <c r="H25" s="649">
        <v>255939.89</v>
      </c>
      <c r="I25" s="649">
        <v>85096.025999999998</v>
      </c>
      <c r="J25" s="649">
        <v>23209.715</v>
      </c>
      <c r="K25" s="737"/>
    </row>
    <row r="26" spans="1:12" ht="12.95" customHeight="1" x14ac:dyDescent="0.25">
      <c r="A26" s="650" t="s">
        <v>361</v>
      </c>
      <c r="B26" s="649">
        <v>2</v>
      </c>
      <c r="C26" s="651" t="s">
        <v>269</v>
      </c>
      <c r="D26" s="651" t="s">
        <v>270</v>
      </c>
      <c r="E26" s="651" t="s">
        <v>270</v>
      </c>
      <c r="F26" s="651" t="s">
        <v>270</v>
      </c>
      <c r="G26" s="651" t="s">
        <v>270</v>
      </c>
      <c r="H26" s="651" t="s">
        <v>270</v>
      </c>
      <c r="I26" s="651" t="s">
        <v>270</v>
      </c>
      <c r="J26" s="651" t="s">
        <v>270</v>
      </c>
      <c r="K26" s="737"/>
    </row>
    <row r="27" spans="1:12" ht="4.5" customHeight="1" x14ac:dyDescent="0.25">
      <c r="A27" s="650"/>
      <c r="B27" s="750"/>
      <c r="C27" s="750"/>
      <c r="D27" s="717"/>
      <c r="E27" s="749"/>
      <c r="F27" s="749"/>
      <c r="G27" s="749"/>
      <c r="H27" s="749"/>
      <c r="I27" s="749"/>
      <c r="J27" s="749"/>
      <c r="K27" s="737"/>
    </row>
    <row r="28" spans="1:12" ht="12" customHeight="1" x14ac:dyDescent="0.25">
      <c r="A28" s="668" t="s">
        <v>431</v>
      </c>
      <c r="B28" s="715"/>
      <c r="C28" s="715"/>
      <c r="D28" s="717"/>
      <c r="E28" s="749"/>
      <c r="F28" s="749"/>
      <c r="G28" s="749"/>
      <c r="H28" s="749"/>
      <c r="I28" s="749"/>
      <c r="J28" s="749"/>
      <c r="K28" s="737"/>
    </row>
    <row r="29" spans="1:12" ht="4.5" customHeight="1" x14ac:dyDescent="0.25">
      <c r="A29" s="668"/>
      <c r="B29" s="715"/>
      <c r="C29" s="715"/>
      <c r="D29" s="717"/>
      <c r="E29" s="749"/>
      <c r="F29" s="749"/>
      <c r="G29" s="749"/>
      <c r="H29" s="749"/>
      <c r="I29" s="749"/>
      <c r="J29" s="749"/>
      <c r="K29" s="737"/>
    </row>
    <row r="30" spans="1:12" ht="12.95" customHeight="1" x14ac:dyDescent="0.25">
      <c r="A30" s="644" t="s">
        <v>0</v>
      </c>
      <c r="B30" s="657">
        <v>452</v>
      </c>
      <c r="C30" s="657">
        <v>2065</v>
      </c>
      <c r="D30" s="657">
        <v>47883.408000000003</v>
      </c>
      <c r="E30" s="657">
        <v>100775.80899999999</v>
      </c>
      <c r="F30" s="657">
        <v>131847.22899999999</v>
      </c>
      <c r="G30" s="657">
        <v>337017.63500000001</v>
      </c>
      <c r="H30" s="657">
        <v>312272.21600000001</v>
      </c>
      <c r="I30" s="657">
        <v>24745.419000000002</v>
      </c>
      <c r="J30" s="657">
        <v>61501.527000000002</v>
      </c>
      <c r="K30" s="737"/>
    </row>
    <row r="31" spans="1:12" ht="14.25" customHeight="1" x14ac:dyDescent="0.25">
      <c r="A31" s="650" t="s">
        <v>364</v>
      </c>
      <c r="B31" s="649">
        <v>425</v>
      </c>
      <c r="C31" s="651" t="s">
        <v>269</v>
      </c>
      <c r="D31" s="651" t="s">
        <v>270</v>
      </c>
      <c r="E31" s="651" t="s">
        <v>270</v>
      </c>
      <c r="F31" s="651" t="s">
        <v>270</v>
      </c>
      <c r="G31" s="651" t="s">
        <v>270</v>
      </c>
      <c r="H31" s="651" t="s">
        <v>270</v>
      </c>
      <c r="I31" s="651" t="s">
        <v>270</v>
      </c>
      <c r="J31" s="651" t="s">
        <v>270</v>
      </c>
      <c r="K31" s="737"/>
    </row>
    <row r="32" spans="1:12" ht="12.95" customHeight="1" x14ac:dyDescent="0.25">
      <c r="A32" s="652" t="s">
        <v>363</v>
      </c>
      <c r="B32" s="649">
        <v>20</v>
      </c>
      <c r="C32" s="649">
        <v>417</v>
      </c>
      <c r="D32" s="649">
        <v>9646.0120000000006</v>
      </c>
      <c r="E32" s="649">
        <v>10591.749</v>
      </c>
      <c r="F32" s="649">
        <v>19055.168000000001</v>
      </c>
      <c r="G32" s="649">
        <v>40669.618000000002</v>
      </c>
      <c r="H32" s="649">
        <v>39421.472000000002</v>
      </c>
      <c r="I32" s="649">
        <v>1248.146</v>
      </c>
      <c r="J32" s="649">
        <v>4679.9350000000004</v>
      </c>
      <c r="K32" s="737"/>
    </row>
    <row r="33" spans="1:11" ht="12.95" customHeight="1" x14ac:dyDescent="0.25">
      <c r="A33" s="652" t="s">
        <v>362</v>
      </c>
      <c r="B33" s="649">
        <v>6</v>
      </c>
      <c r="C33" s="649">
        <v>672</v>
      </c>
      <c r="D33" s="649">
        <v>21595.69</v>
      </c>
      <c r="E33" s="649">
        <v>54730.671999999999</v>
      </c>
      <c r="F33" s="649">
        <v>77704.074999999997</v>
      </c>
      <c r="G33" s="649">
        <v>190426.935</v>
      </c>
      <c r="H33" s="649">
        <v>182204.27100000001</v>
      </c>
      <c r="I33" s="649">
        <v>8222.6640000000007</v>
      </c>
      <c r="J33" s="649">
        <v>29103.524000000001</v>
      </c>
      <c r="K33" s="737"/>
    </row>
    <row r="34" spans="1:11" ht="12.95" customHeight="1" x14ac:dyDescent="0.25">
      <c r="A34" s="650" t="s">
        <v>361</v>
      </c>
      <c r="B34" s="649">
        <v>1</v>
      </c>
      <c r="C34" s="651" t="s">
        <v>269</v>
      </c>
      <c r="D34" s="651" t="s">
        <v>270</v>
      </c>
      <c r="E34" s="651" t="s">
        <v>270</v>
      </c>
      <c r="F34" s="651" t="s">
        <v>270</v>
      </c>
      <c r="G34" s="651" t="s">
        <v>270</v>
      </c>
      <c r="H34" s="651" t="s">
        <v>270</v>
      </c>
      <c r="I34" s="651" t="s">
        <v>270</v>
      </c>
      <c r="J34" s="651" t="s">
        <v>270</v>
      </c>
      <c r="K34" s="737"/>
    </row>
    <row r="35" spans="1:11" ht="4.5" customHeight="1" x14ac:dyDescent="0.25">
      <c r="A35" s="650"/>
      <c r="B35" s="750"/>
      <c r="C35" s="750"/>
      <c r="D35" s="717"/>
      <c r="E35" s="749"/>
      <c r="F35" s="749"/>
      <c r="G35" s="749"/>
      <c r="H35" s="749"/>
      <c r="I35" s="749"/>
      <c r="J35" s="749"/>
      <c r="K35" s="737"/>
    </row>
    <row r="36" spans="1:11" ht="12" customHeight="1" x14ac:dyDescent="0.25">
      <c r="A36" s="668" t="s">
        <v>430</v>
      </c>
      <c r="B36" s="715"/>
      <c r="C36" s="715"/>
      <c r="D36" s="717"/>
      <c r="E36" s="749"/>
      <c r="F36" s="749"/>
      <c r="G36" s="749"/>
      <c r="H36" s="749"/>
      <c r="I36" s="749"/>
      <c r="J36" s="749"/>
      <c r="K36" s="737"/>
    </row>
    <row r="37" spans="1:11" ht="4.5" customHeight="1" x14ac:dyDescent="0.25">
      <c r="A37" s="644"/>
      <c r="B37" s="716"/>
      <c r="C37" s="715"/>
      <c r="D37" s="717"/>
      <c r="E37" s="748"/>
      <c r="F37" s="748"/>
      <c r="G37" s="748"/>
      <c r="H37" s="748"/>
      <c r="I37" s="748"/>
      <c r="J37" s="748"/>
    </row>
    <row r="38" spans="1:11" s="656" customFormat="1" ht="12" customHeight="1" x14ac:dyDescent="0.25">
      <c r="A38" s="644" t="s">
        <v>0</v>
      </c>
      <c r="B38" s="657">
        <v>301</v>
      </c>
      <c r="C38" s="657">
        <v>2285</v>
      </c>
      <c r="D38" s="657">
        <v>65024.447999999997</v>
      </c>
      <c r="E38" s="657">
        <v>12466.56</v>
      </c>
      <c r="F38" s="657">
        <v>68258.618000000002</v>
      </c>
      <c r="G38" s="657">
        <v>133418.17300000001</v>
      </c>
      <c r="H38" s="657">
        <v>54481.629000000001</v>
      </c>
      <c r="I38" s="657">
        <v>78936.543999999994</v>
      </c>
      <c r="J38" s="657">
        <v>-13723.099</v>
      </c>
      <c r="K38" s="746"/>
    </row>
    <row r="39" spans="1:11" ht="14.25" customHeight="1" x14ac:dyDescent="0.25">
      <c r="A39" s="650" t="s">
        <v>364</v>
      </c>
      <c r="B39" s="649">
        <v>274</v>
      </c>
      <c r="C39" s="649">
        <v>567</v>
      </c>
      <c r="D39" s="649">
        <v>6151.8440000000001</v>
      </c>
      <c r="E39" s="649">
        <v>1588.2139999999999</v>
      </c>
      <c r="F39" s="649">
        <v>12251.629000000001</v>
      </c>
      <c r="G39" s="649">
        <v>20706.256000000001</v>
      </c>
      <c r="H39" s="649">
        <v>4720.2190000000001</v>
      </c>
      <c r="I39" s="649">
        <v>15986.037</v>
      </c>
      <c r="J39" s="649">
        <v>753.81200000000001</v>
      </c>
      <c r="K39" s="745"/>
    </row>
    <row r="40" spans="1:11" ht="12" customHeight="1" x14ac:dyDescent="0.25">
      <c r="A40" s="652" t="s">
        <v>363</v>
      </c>
      <c r="B40" s="649">
        <v>19</v>
      </c>
      <c r="C40" s="649">
        <v>320</v>
      </c>
      <c r="D40" s="649">
        <v>6777.7529999999997</v>
      </c>
      <c r="E40" s="649">
        <v>720.726</v>
      </c>
      <c r="F40" s="649">
        <v>7194.8190000000004</v>
      </c>
      <c r="G40" s="649">
        <v>12884.023999999999</v>
      </c>
      <c r="H40" s="649">
        <v>3367.7840000000001</v>
      </c>
      <c r="I40" s="649">
        <v>9516.24</v>
      </c>
      <c r="J40" s="649">
        <v>-1289.1659999999999</v>
      </c>
      <c r="K40" s="745"/>
    </row>
    <row r="41" spans="1:11" ht="12" customHeight="1" x14ac:dyDescent="0.25">
      <c r="A41" s="652" t="s">
        <v>362</v>
      </c>
      <c r="B41" s="649">
        <v>7</v>
      </c>
      <c r="C41" s="651" t="s">
        <v>269</v>
      </c>
      <c r="D41" s="651" t="s">
        <v>270</v>
      </c>
      <c r="E41" s="651" t="s">
        <v>270</v>
      </c>
      <c r="F41" s="651" t="s">
        <v>270</v>
      </c>
      <c r="G41" s="651" t="s">
        <v>270</v>
      </c>
      <c r="H41" s="651" t="s">
        <v>270</v>
      </c>
      <c r="I41" s="651" t="s">
        <v>270</v>
      </c>
      <c r="J41" s="651" t="s">
        <v>270</v>
      </c>
      <c r="K41" s="745"/>
    </row>
    <row r="42" spans="1:11" ht="12" customHeight="1" x14ac:dyDescent="0.25">
      <c r="A42" s="650" t="s">
        <v>361</v>
      </c>
      <c r="B42" s="649">
        <v>1</v>
      </c>
      <c r="C42" s="651" t="s">
        <v>269</v>
      </c>
      <c r="D42" s="651" t="s">
        <v>270</v>
      </c>
      <c r="E42" s="651" t="s">
        <v>270</v>
      </c>
      <c r="F42" s="651" t="s">
        <v>270</v>
      </c>
      <c r="G42" s="651" t="s">
        <v>270</v>
      </c>
      <c r="H42" s="651" t="s">
        <v>270</v>
      </c>
      <c r="I42" s="651" t="s">
        <v>270</v>
      </c>
      <c r="J42" s="651" t="s">
        <v>270</v>
      </c>
      <c r="K42" s="745"/>
    </row>
    <row r="43" spans="1:11" ht="4.5" customHeight="1" x14ac:dyDescent="0.25">
      <c r="A43" s="650"/>
      <c r="B43" s="750"/>
      <c r="C43" s="750"/>
      <c r="D43" s="717"/>
      <c r="E43" s="749"/>
      <c r="F43" s="749"/>
      <c r="G43" s="749"/>
      <c r="H43" s="749"/>
      <c r="I43" s="749"/>
      <c r="J43" s="749"/>
      <c r="K43" s="737"/>
    </row>
    <row r="44" spans="1:11" ht="12" customHeight="1" x14ac:dyDescent="0.25">
      <c r="A44" s="668" t="s">
        <v>429</v>
      </c>
      <c r="B44" s="715"/>
      <c r="C44" s="715"/>
      <c r="D44" s="717"/>
      <c r="E44" s="749"/>
      <c r="F44" s="749"/>
      <c r="G44" s="749"/>
      <c r="H44" s="749"/>
      <c r="I44" s="749"/>
      <c r="J44" s="749"/>
      <c r="K44" s="737"/>
    </row>
    <row r="45" spans="1:11" ht="4.5" customHeight="1" x14ac:dyDescent="0.25">
      <c r="A45" s="668"/>
      <c r="B45" s="715"/>
      <c r="C45" s="715"/>
      <c r="D45" s="717"/>
      <c r="E45" s="749"/>
      <c r="F45" s="749"/>
      <c r="G45" s="749"/>
      <c r="H45" s="749"/>
      <c r="I45" s="749"/>
      <c r="J45" s="749"/>
      <c r="K45" s="737"/>
    </row>
    <row r="46" spans="1:11" ht="15.75" customHeight="1" x14ac:dyDescent="0.25">
      <c r="A46" s="644" t="s">
        <v>0</v>
      </c>
      <c r="B46" s="657">
        <v>432</v>
      </c>
      <c r="C46" s="657">
        <v>1765</v>
      </c>
      <c r="D46" s="657">
        <v>46615.892</v>
      </c>
      <c r="E46" s="657">
        <v>18334.794999999998</v>
      </c>
      <c r="F46" s="657">
        <v>88637.947</v>
      </c>
      <c r="G46" s="657">
        <v>167727.84299999999</v>
      </c>
      <c r="H46" s="657">
        <v>77920.672000000006</v>
      </c>
      <c r="I46" s="657">
        <v>89807.171000000002</v>
      </c>
      <c r="J46" s="657">
        <v>4249.3860000000004</v>
      </c>
      <c r="K46" s="745"/>
    </row>
    <row r="47" spans="1:11" ht="14.25" customHeight="1" x14ac:dyDescent="0.25">
      <c r="A47" s="650" t="s">
        <v>364</v>
      </c>
      <c r="B47" s="649">
        <v>405</v>
      </c>
      <c r="C47" s="651">
        <v>827</v>
      </c>
      <c r="D47" s="651">
        <v>11250.200999999999</v>
      </c>
      <c r="E47" s="651">
        <v>6629.6480000000001</v>
      </c>
      <c r="F47" s="651">
        <v>35400.542999999998</v>
      </c>
      <c r="G47" s="651">
        <v>55919.334000000003</v>
      </c>
      <c r="H47" s="651">
        <v>25573.636999999999</v>
      </c>
      <c r="I47" s="651">
        <v>30345.697</v>
      </c>
      <c r="J47" s="651">
        <v>4072.415</v>
      </c>
      <c r="K47" s="745"/>
    </row>
    <row r="48" spans="1:11" ht="12" customHeight="1" x14ac:dyDescent="0.25">
      <c r="A48" s="652" t="s">
        <v>363</v>
      </c>
      <c r="B48" s="649">
        <v>24</v>
      </c>
      <c r="C48" s="649">
        <v>394</v>
      </c>
      <c r="D48" s="649">
        <v>9843.2929999999997</v>
      </c>
      <c r="E48" s="649">
        <v>7165.54</v>
      </c>
      <c r="F48" s="649">
        <v>17879.21</v>
      </c>
      <c r="G48" s="649">
        <v>37112.226999999999</v>
      </c>
      <c r="H48" s="649">
        <v>8353.1569999999992</v>
      </c>
      <c r="I48" s="649">
        <v>28759.07</v>
      </c>
      <c r="J48" s="649">
        <v>747.35400000000004</v>
      </c>
      <c r="K48" s="745"/>
    </row>
    <row r="49" spans="1:11" ht="12" customHeight="1" x14ac:dyDescent="0.25">
      <c r="A49" s="652" t="s">
        <v>362</v>
      </c>
      <c r="B49" s="649">
        <v>3</v>
      </c>
      <c r="C49" s="651">
        <v>544</v>
      </c>
      <c r="D49" s="651">
        <v>25522.398000000001</v>
      </c>
      <c r="E49" s="651">
        <v>4539.607</v>
      </c>
      <c r="F49" s="651">
        <v>35358.194000000003</v>
      </c>
      <c r="G49" s="651">
        <v>74696.282000000007</v>
      </c>
      <c r="H49" s="651">
        <v>43993.877999999997</v>
      </c>
      <c r="I49" s="651">
        <v>30702.403999999999</v>
      </c>
      <c r="J49" s="651">
        <v>-570.38300000000004</v>
      </c>
      <c r="K49" s="745"/>
    </row>
    <row r="50" spans="1:11" ht="12" customHeight="1" x14ac:dyDescent="0.25">
      <c r="A50" s="650" t="s">
        <v>361</v>
      </c>
      <c r="B50" s="717">
        <v>0</v>
      </c>
      <c r="C50" s="717">
        <v>0</v>
      </c>
      <c r="D50" s="717">
        <v>0</v>
      </c>
      <c r="E50" s="749">
        <v>0</v>
      </c>
      <c r="F50" s="749">
        <v>0</v>
      </c>
      <c r="G50" s="749">
        <v>0</v>
      </c>
      <c r="H50" s="749">
        <v>0</v>
      </c>
      <c r="I50" s="749">
        <v>0</v>
      </c>
      <c r="J50" s="749">
        <v>0</v>
      </c>
      <c r="K50" s="737"/>
    </row>
    <row r="51" spans="1:11" ht="4.5" customHeight="1" x14ac:dyDescent="0.25">
      <c r="A51" s="650"/>
      <c r="B51" s="750"/>
      <c r="C51" s="750"/>
      <c r="D51" s="717"/>
      <c r="E51" s="749"/>
      <c r="F51" s="749"/>
      <c r="G51" s="749"/>
      <c r="H51" s="749"/>
      <c r="I51" s="749"/>
      <c r="J51" s="749"/>
      <c r="K51" s="737"/>
    </row>
    <row r="52" spans="1:11" ht="12" customHeight="1" x14ac:dyDescent="0.25">
      <c r="A52" s="668" t="s">
        <v>428</v>
      </c>
      <c r="B52" s="750"/>
      <c r="C52" s="750"/>
      <c r="D52" s="717"/>
      <c r="E52" s="749"/>
      <c r="F52" s="749"/>
      <c r="G52" s="749"/>
      <c r="H52" s="749"/>
      <c r="I52" s="749"/>
      <c r="J52" s="749"/>
      <c r="K52" s="737"/>
    </row>
    <row r="53" spans="1:11" ht="4.5" customHeight="1" x14ac:dyDescent="0.25">
      <c r="A53" s="650"/>
      <c r="B53" s="750"/>
      <c r="C53" s="750"/>
      <c r="D53" s="717"/>
      <c r="E53" s="749"/>
      <c r="F53" s="749"/>
      <c r="G53" s="749"/>
      <c r="H53" s="749"/>
      <c r="I53" s="749"/>
      <c r="J53" s="749"/>
      <c r="K53" s="737"/>
    </row>
    <row r="54" spans="1:11" ht="12" customHeight="1" x14ac:dyDescent="0.25">
      <c r="A54" s="644" t="s">
        <v>0</v>
      </c>
      <c r="B54" s="753">
        <v>398</v>
      </c>
      <c r="C54" s="753">
        <v>5056</v>
      </c>
      <c r="D54" s="728">
        <v>248687.283</v>
      </c>
      <c r="E54" s="752">
        <v>11925.257</v>
      </c>
      <c r="F54" s="752">
        <v>329476.26199999999</v>
      </c>
      <c r="G54" s="752">
        <v>613670.23699999996</v>
      </c>
      <c r="H54" s="752">
        <v>38970.531999999999</v>
      </c>
      <c r="I54" s="752">
        <v>574699.70499999996</v>
      </c>
      <c r="J54" s="752">
        <v>18306.701000000001</v>
      </c>
      <c r="K54" s="737"/>
    </row>
    <row r="55" spans="1:11" ht="14.25" customHeight="1" x14ac:dyDescent="0.25">
      <c r="A55" s="650" t="s">
        <v>364</v>
      </c>
      <c r="B55" s="653">
        <v>336</v>
      </c>
      <c r="C55" s="653">
        <v>693</v>
      </c>
      <c r="D55" s="743">
        <v>12217.55</v>
      </c>
      <c r="E55" s="751">
        <v>4709.7290000000003</v>
      </c>
      <c r="F55" s="751">
        <v>17199.088</v>
      </c>
      <c r="G55" s="751">
        <v>36218.697</v>
      </c>
      <c r="H55" s="751">
        <v>6118.0510000000004</v>
      </c>
      <c r="I55" s="751">
        <v>30100.646000000001</v>
      </c>
      <c r="J55" s="751">
        <v>795.77700000000004</v>
      </c>
      <c r="K55" s="737"/>
    </row>
    <row r="56" spans="1:11" ht="12" customHeight="1" x14ac:dyDescent="0.25">
      <c r="A56" s="652" t="s">
        <v>363</v>
      </c>
      <c r="B56" s="653">
        <v>47</v>
      </c>
      <c r="C56" s="653" t="s">
        <v>269</v>
      </c>
      <c r="D56" s="743" t="s">
        <v>270</v>
      </c>
      <c r="E56" s="751" t="s">
        <v>270</v>
      </c>
      <c r="F56" s="751" t="s">
        <v>270</v>
      </c>
      <c r="G56" s="751" t="s">
        <v>270</v>
      </c>
      <c r="H56" s="751" t="s">
        <v>270</v>
      </c>
      <c r="I56" s="751" t="s">
        <v>270</v>
      </c>
      <c r="J56" s="751" t="s">
        <v>270</v>
      </c>
      <c r="K56" s="737"/>
    </row>
    <row r="57" spans="1:11" ht="12" customHeight="1" x14ac:dyDescent="0.25">
      <c r="A57" s="652" t="s">
        <v>362</v>
      </c>
      <c r="B57" s="653">
        <v>10</v>
      </c>
      <c r="C57" s="653">
        <v>1160</v>
      </c>
      <c r="D57" s="743">
        <v>45039.565999999999</v>
      </c>
      <c r="E57" s="751">
        <v>5120.777</v>
      </c>
      <c r="F57" s="751">
        <v>17082.513999999999</v>
      </c>
      <c r="G57" s="751">
        <v>89139.304000000004</v>
      </c>
      <c r="H57" s="751">
        <v>19326.071</v>
      </c>
      <c r="I57" s="751">
        <v>69813.232999999993</v>
      </c>
      <c r="J57" s="751">
        <v>20037.284</v>
      </c>
      <c r="K57" s="737"/>
    </row>
    <row r="58" spans="1:11" ht="12" customHeight="1" x14ac:dyDescent="0.25">
      <c r="A58" s="650" t="s">
        <v>361</v>
      </c>
      <c r="B58" s="653">
        <v>5</v>
      </c>
      <c r="C58" s="653" t="s">
        <v>269</v>
      </c>
      <c r="D58" s="743" t="s">
        <v>270</v>
      </c>
      <c r="E58" s="751" t="s">
        <v>270</v>
      </c>
      <c r="F58" s="751" t="s">
        <v>270</v>
      </c>
      <c r="G58" s="751" t="s">
        <v>270</v>
      </c>
      <c r="H58" s="751" t="s">
        <v>270</v>
      </c>
      <c r="I58" s="751" t="s">
        <v>270</v>
      </c>
      <c r="J58" s="751" t="s">
        <v>270</v>
      </c>
      <c r="K58" s="737"/>
    </row>
    <row r="59" spans="1:11" ht="4.5" customHeight="1" x14ac:dyDescent="0.25">
      <c r="A59" s="650"/>
      <c r="B59" s="750"/>
      <c r="C59" s="750"/>
      <c r="D59" s="717"/>
      <c r="E59" s="749"/>
      <c r="F59" s="749"/>
      <c r="G59" s="749"/>
      <c r="H59" s="749"/>
      <c r="I59" s="749"/>
      <c r="J59" s="749"/>
      <c r="K59" s="737"/>
    </row>
    <row r="60" spans="1:11" ht="12" customHeight="1" x14ac:dyDescent="0.25">
      <c r="A60" s="668" t="s">
        <v>427</v>
      </c>
      <c r="B60" s="715"/>
      <c r="C60" s="715"/>
      <c r="D60" s="717"/>
      <c r="E60" s="749"/>
      <c r="F60" s="749"/>
      <c r="G60" s="749"/>
      <c r="H60" s="749"/>
      <c r="I60" s="749"/>
      <c r="J60" s="749"/>
      <c r="K60" s="737"/>
    </row>
    <row r="61" spans="1:11" ht="4.5" customHeight="1" x14ac:dyDescent="0.25">
      <c r="A61" s="644"/>
      <c r="B61" s="716"/>
      <c r="C61" s="715"/>
      <c r="D61" s="717"/>
      <c r="E61" s="657"/>
      <c r="F61" s="748"/>
      <c r="G61" s="748"/>
      <c r="H61" s="748"/>
      <c r="I61" s="748"/>
      <c r="J61" s="748"/>
    </row>
    <row r="62" spans="1:11" s="656" customFormat="1" ht="12" customHeight="1" x14ac:dyDescent="0.25">
      <c r="A62" s="644" t="s">
        <v>0</v>
      </c>
      <c r="B62" s="657">
        <v>47</v>
      </c>
      <c r="C62" s="657">
        <v>102</v>
      </c>
      <c r="D62" s="657">
        <v>1006.035</v>
      </c>
      <c r="E62" s="747">
        <v>4.7130000000000001</v>
      </c>
      <c r="F62" s="657">
        <v>6540.4949999999999</v>
      </c>
      <c r="G62" s="657">
        <v>7319.7950000000001</v>
      </c>
      <c r="H62" s="657">
        <v>25.558</v>
      </c>
      <c r="I62" s="657">
        <v>7294.2370000000001</v>
      </c>
      <c r="J62" s="657">
        <v>8.3350000000000009</v>
      </c>
      <c r="K62" s="746"/>
    </row>
    <row r="63" spans="1:11" ht="14.25" customHeight="1" x14ac:dyDescent="0.25">
      <c r="A63" s="650" t="s">
        <v>364</v>
      </c>
      <c r="B63" s="649">
        <v>45</v>
      </c>
      <c r="C63" s="651" t="s">
        <v>269</v>
      </c>
      <c r="D63" s="651" t="s">
        <v>270</v>
      </c>
      <c r="E63" s="651" t="s">
        <v>270</v>
      </c>
      <c r="F63" s="651" t="s">
        <v>270</v>
      </c>
      <c r="G63" s="651" t="s">
        <v>270</v>
      </c>
      <c r="H63" s="651" t="s">
        <v>270</v>
      </c>
      <c r="I63" s="651" t="s">
        <v>270</v>
      </c>
      <c r="J63" s="651" t="s">
        <v>270</v>
      </c>
      <c r="K63" s="745"/>
    </row>
    <row r="64" spans="1:11" ht="12" customHeight="1" x14ac:dyDescent="0.25">
      <c r="A64" s="652" t="s">
        <v>363</v>
      </c>
      <c r="B64" s="649">
        <v>2</v>
      </c>
      <c r="C64" s="651" t="s">
        <v>269</v>
      </c>
      <c r="D64" s="651" t="s">
        <v>270</v>
      </c>
      <c r="E64" s="651" t="s">
        <v>270</v>
      </c>
      <c r="F64" s="651" t="s">
        <v>270</v>
      </c>
      <c r="G64" s="651" t="s">
        <v>270</v>
      </c>
      <c r="H64" s="651" t="s">
        <v>270</v>
      </c>
      <c r="I64" s="651" t="s">
        <v>270</v>
      </c>
      <c r="J64" s="651" t="s">
        <v>270</v>
      </c>
      <c r="K64" s="745"/>
    </row>
    <row r="65" spans="1:11" ht="12" customHeight="1" x14ac:dyDescent="0.25">
      <c r="A65" s="652" t="s">
        <v>362</v>
      </c>
      <c r="B65" s="649">
        <v>0</v>
      </c>
      <c r="C65" s="649">
        <v>0</v>
      </c>
      <c r="D65" s="649">
        <v>0</v>
      </c>
      <c r="E65" s="649">
        <v>0</v>
      </c>
      <c r="F65" s="649">
        <v>0</v>
      </c>
      <c r="G65" s="649">
        <v>0</v>
      </c>
      <c r="H65" s="649">
        <v>0</v>
      </c>
      <c r="I65" s="649">
        <v>0</v>
      </c>
      <c r="J65" s="649">
        <v>0</v>
      </c>
      <c r="K65" s="745"/>
    </row>
    <row r="66" spans="1:11" ht="12" customHeight="1" x14ac:dyDescent="0.25">
      <c r="A66" s="650" t="s">
        <v>361</v>
      </c>
      <c r="B66" s="649">
        <v>0</v>
      </c>
      <c r="C66" s="649">
        <v>0</v>
      </c>
      <c r="D66" s="649">
        <v>0</v>
      </c>
      <c r="E66" s="649">
        <v>0</v>
      </c>
      <c r="F66" s="649">
        <v>0</v>
      </c>
      <c r="G66" s="649">
        <v>0</v>
      </c>
      <c r="H66" s="649">
        <v>0</v>
      </c>
      <c r="I66" s="649">
        <v>0</v>
      </c>
      <c r="J66" s="649">
        <v>0</v>
      </c>
      <c r="K66" s="745"/>
    </row>
    <row r="67" spans="1:11" ht="4.5" customHeight="1" thickBot="1" x14ac:dyDescent="0.3">
      <c r="A67" s="722"/>
      <c r="B67" s="722"/>
      <c r="C67" s="722"/>
      <c r="D67" s="722"/>
      <c r="E67" s="722"/>
      <c r="F67" s="722"/>
      <c r="G67" s="722"/>
      <c r="H67" s="722"/>
      <c r="I67" s="722"/>
      <c r="J67" s="722"/>
    </row>
    <row r="68" spans="1:11" ht="12.75" customHeight="1" thickTop="1" x14ac:dyDescent="0.25">
      <c r="A68" s="2089" t="s">
        <v>412</v>
      </c>
      <c r="B68" s="2089"/>
      <c r="C68" s="2089"/>
      <c r="D68" s="2089"/>
      <c r="E68" s="2089"/>
      <c r="F68" s="2089"/>
      <c r="G68" s="2089"/>
      <c r="H68" s="2089"/>
      <c r="I68" s="2089"/>
      <c r="J68" s="2089"/>
    </row>
    <row r="69" spans="1:11" x14ac:dyDescent="0.25">
      <c r="A69" s="642"/>
      <c r="B69" s="642"/>
      <c r="C69" s="642"/>
      <c r="D69" s="642"/>
    </row>
    <row r="70" spans="1:11" x14ac:dyDescent="0.25">
      <c r="A70" s="642"/>
      <c r="B70" s="642"/>
      <c r="C70" s="642"/>
      <c r="D70" s="642"/>
    </row>
    <row r="71" spans="1:11" x14ac:dyDescent="0.25">
      <c r="A71" s="642"/>
      <c r="B71" s="642"/>
      <c r="C71" s="642"/>
      <c r="D71" s="642"/>
    </row>
    <row r="72" spans="1:11" x14ac:dyDescent="0.25">
      <c r="A72" s="642"/>
      <c r="B72" s="642"/>
      <c r="C72" s="642"/>
      <c r="D72" s="642"/>
    </row>
    <row r="73" spans="1:11" x14ac:dyDescent="0.25">
      <c r="A73" s="642"/>
      <c r="B73" s="642"/>
      <c r="C73" s="642"/>
      <c r="D73" s="642"/>
    </row>
  </sheetData>
  <mergeCells count="17">
    <mergeCell ref="G6:G9"/>
    <mergeCell ref="B10:C10"/>
    <mergeCell ref="D10:J10"/>
    <mergeCell ref="A68:J68"/>
    <mergeCell ref="A2:C2"/>
    <mergeCell ref="A3:J3"/>
    <mergeCell ref="G5:I5"/>
    <mergeCell ref="J5:J9"/>
    <mergeCell ref="D5:F5"/>
    <mergeCell ref="A5:A10"/>
    <mergeCell ref="B5:B9"/>
    <mergeCell ref="H6:H9"/>
    <mergeCell ref="I6:I9"/>
    <mergeCell ref="C5:C9"/>
    <mergeCell ref="D6:D9"/>
    <mergeCell ref="E6:E9"/>
    <mergeCell ref="F6:F9"/>
  </mergeCells>
  <hyperlinks>
    <hyperlink ref="A1" location="Índice!A1" display="Voltar ao índice" xr:uid="{066B93DC-AEF2-4DCE-8BC2-F2ACA95B53B4}"/>
  </hyperlinks>
  <pageMargins left="0.59055118110236227" right="0.39370078740157483" top="0.78740157480314965" bottom="0.39370078740157483" header="0" footer="0"/>
  <pageSetup paperSize="9" orientation="portrait" horizontalDpi="300" verticalDpi="300"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B789A9-C7FE-40AF-888E-AC4520A4A9D6}">
  <dimension ref="A1:T70"/>
  <sheetViews>
    <sheetView showGridLines="0" workbookViewId="0">
      <selection activeCell="A2" sqref="A2"/>
    </sheetView>
  </sheetViews>
  <sheetFormatPr defaultColWidth="10.5703125" defaultRowHeight="12.75" x14ac:dyDescent="0.25"/>
  <cols>
    <col min="1" max="1" width="10.5703125" style="640" customWidth="1"/>
    <col min="2" max="3" width="7.85546875" style="640" customWidth="1"/>
    <col min="4" max="8" width="7.42578125" style="640" customWidth="1"/>
    <col min="9" max="9" width="7.7109375" style="640" customWidth="1"/>
    <col min="10" max="10" width="8" style="640" customWidth="1"/>
    <col min="11" max="16384" width="10.5703125" style="640"/>
  </cols>
  <sheetData>
    <row r="1" spans="1:14" ht="15" customHeight="1" x14ac:dyDescent="0.25">
      <c r="A1" s="2027" t="s">
        <v>1926</v>
      </c>
    </row>
    <row r="2" spans="1:14" ht="15" customHeight="1" x14ac:dyDescent="0.25">
      <c r="A2" s="2082" t="s">
        <v>437</v>
      </c>
      <c r="B2" s="2082"/>
      <c r="C2" s="2082"/>
    </row>
    <row r="3" spans="1:14" ht="23.25" customHeight="1" x14ac:dyDescent="0.25">
      <c r="A3" s="2086" t="s">
        <v>436</v>
      </c>
      <c r="B3" s="2094"/>
      <c r="C3" s="2094"/>
      <c r="D3" s="2094"/>
      <c r="E3" s="2094"/>
      <c r="F3" s="2094"/>
      <c r="G3" s="2094"/>
      <c r="H3" s="2094"/>
      <c r="I3" s="2094"/>
      <c r="J3" s="2094"/>
      <c r="K3" s="830"/>
      <c r="L3" s="830"/>
    </row>
    <row r="4" spans="1:14" ht="12.95" customHeight="1" x14ac:dyDescent="0.25">
      <c r="A4" s="718">
        <v>2019</v>
      </c>
      <c r="B4" s="650"/>
      <c r="C4" s="642"/>
      <c r="D4" s="642"/>
    </row>
    <row r="5" spans="1:14" ht="20.25" customHeight="1" x14ac:dyDescent="0.25">
      <c r="A5" s="2075" t="s">
        <v>379</v>
      </c>
      <c r="B5" s="2075" t="s">
        <v>378</v>
      </c>
      <c r="C5" s="2075" t="s">
        <v>377</v>
      </c>
      <c r="D5" s="2074" t="s">
        <v>376</v>
      </c>
      <c r="E5" s="2074"/>
      <c r="F5" s="2074"/>
      <c r="G5" s="2075" t="s">
        <v>375</v>
      </c>
      <c r="H5" s="2076"/>
      <c r="I5" s="2076"/>
      <c r="J5" s="2075" t="s">
        <v>374</v>
      </c>
      <c r="K5" s="833"/>
      <c r="L5" s="837"/>
    </row>
    <row r="6" spans="1:14" ht="9" customHeight="1" x14ac:dyDescent="0.25">
      <c r="A6" s="2075"/>
      <c r="B6" s="2075"/>
      <c r="C6" s="2075"/>
      <c r="D6" s="2075" t="s">
        <v>371</v>
      </c>
      <c r="E6" s="2075" t="s">
        <v>370</v>
      </c>
      <c r="F6" s="2075" t="s">
        <v>369</v>
      </c>
      <c r="G6" s="2075" t="s">
        <v>0</v>
      </c>
      <c r="H6" s="2075" t="s">
        <v>368</v>
      </c>
      <c r="I6" s="2075" t="s">
        <v>367</v>
      </c>
      <c r="J6" s="2076"/>
      <c r="K6" s="833"/>
      <c r="L6" s="837"/>
    </row>
    <row r="7" spans="1:14" ht="9" customHeight="1" x14ac:dyDescent="0.25">
      <c r="A7" s="2075"/>
      <c r="B7" s="2075"/>
      <c r="C7" s="2075"/>
      <c r="D7" s="2075"/>
      <c r="E7" s="2075"/>
      <c r="F7" s="2075"/>
      <c r="G7" s="2075"/>
      <c r="H7" s="2075"/>
      <c r="I7" s="2075"/>
      <c r="J7" s="2076"/>
      <c r="K7" s="833"/>
      <c r="L7" s="837"/>
    </row>
    <row r="8" spans="1:14" ht="9" customHeight="1" x14ac:dyDescent="0.25">
      <c r="A8" s="2075"/>
      <c r="B8" s="2075"/>
      <c r="C8" s="2075"/>
      <c r="D8" s="2075"/>
      <c r="E8" s="2075"/>
      <c r="F8" s="2075"/>
      <c r="G8" s="2075"/>
      <c r="H8" s="2075"/>
      <c r="I8" s="2075"/>
      <c r="J8" s="2076"/>
      <c r="K8" s="833"/>
      <c r="L8" s="837"/>
    </row>
    <row r="9" spans="1:14" ht="9" customHeight="1" x14ac:dyDescent="0.25">
      <c r="A9" s="2075"/>
      <c r="B9" s="2075"/>
      <c r="C9" s="2075"/>
      <c r="D9" s="2075"/>
      <c r="E9" s="2075"/>
      <c r="F9" s="2075"/>
      <c r="G9" s="2075"/>
      <c r="H9" s="2075"/>
      <c r="I9" s="2075"/>
      <c r="J9" s="2076"/>
      <c r="K9" s="833"/>
      <c r="L9" s="837"/>
    </row>
    <row r="10" spans="1:14" x14ac:dyDescent="0.25">
      <c r="A10" s="2075"/>
      <c r="B10" s="2075"/>
      <c r="C10" s="2075"/>
      <c r="D10" s="2075"/>
      <c r="E10" s="2075"/>
      <c r="F10" s="2075"/>
      <c r="G10" s="2075"/>
      <c r="H10" s="2075"/>
      <c r="I10" s="2075"/>
      <c r="J10" s="2076"/>
      <c r="K10" s="833"/>
      <c r="L10" s="837"/>
    </row>
    <row r="11" spans="1:14" ht="15" customHeight="1" x14ac:dyDescent="0.25">
      <c r="A11" s="2075"/>
      <c r="B11" s="2074" t="s">
        <v>49</v>
      </c>
      <c r="C11" s="2074"/>
      <c r="D11" s="2074" t="s">
        <v>366</v>
      </c>
      <c r="E11" s="2074"/>
      <c r="F11" s="2074"/>
      <c r="G11" s="2074"/>
      <c r="H11" s="2074"/>
      <c r="I11" s="2074"/>
      <c r="J11" s="2074"/>
      <c r="K11" s="846"/>
      <c r="L11" s="847"/>
      <c r="M11" s="671"/>
      <c r="N11" s="671"/>
    </row>
    <row r="12" spans="1:14" ht="6" customHeight="1" x14ac:dyDescent="0.25">
      <c r="A12" s="659"/>
      <c r="B12" s="659"/>
      <c r="C12" s="659"/>
      <c r="D12" s="642"/>
    </row>
    <row r="13" spans="1:14" ht="12" customHeight="1" x14ac:dyDescent="0.25">
      <c r="A13" s="644" t="s">
        <v>433</v>
      </c>
      <c r="B13" s="642"/>
      <c r="C13" s="642"/>
      <c r="D13" s="642"/>
    </row>
    <row r="14" spans="1:14" ht="6" customHeight="1" x14ac:dyDescent="0.25">
      <c r="A14" s="642"/>
      <c r="B14" s="642"/>
      <c r="C14" s="642"/>
      <c r="D14" s="642"/>
    </row>
    <row r="15" spans="1:14" s="656" customFormat="1" ht="12" customHeight="1" x14ac:dyDescent="0.25">
      <c r="A15" s="644" t="s">
        <v>390</v>
      </c>
      <c r="B15" s="657">
        <v>1787</v>
      </c>
      <c r="C15" s="657">
        <v>11872</v>
      </c>
      <c r="D15" s="657">
        <v>421465.75199999998</v>
      </c>
      <c r="E15" s="657">
        <v>150118.05900000001</v>
      </c>
      <c r="F15" s="657">
        <v>643791.15</v>
      </c>
      <c r="G15" s="657">
        <v>1304815.825</v>
      </c>
      <c r="H15" s="657">
        <v>509928.12199999997</v>
      </c>
      <c r="I15" s="657">
        <v>794887.70299999998</v>
      </c>
      <c r="J15" s="657">
        <v>74930.058999999994</v>
      </c>
    </row>
    <row r="16" spans="1:14" ht="20.100000000000001" customHeight="1" x14ac:dyDescent="0.25">
      <c r="A16" s="644" t="s">
        <v>389</v>
      </c>
      <c r="B16" s="657">
        <v>1738</v>
      </c>
      <c r="C16" s="657">
        <v>11619</v>
      </c>
      <c r="D16" s="657">
        <v>415896.93</v>
      </c>
      <c r="E16" s="657">
        <v>148669.14799999999</v>
      </c>
      <c r="F16" s="657">
        <v>638060.97400000005</v>
      </c>
      <c r="G16" s="657">
        <v>1292696.2320000001</v>
      </c>
      <c r="H16" s="657">
        <v>505374.10800000001</v>
      </c>
      <c r="I16" s="657">
        <v>787322.12399999995</v>
      </c>
      <c r="J16" s="657">
        <v>74372.744000000006</v>
      </c>
    </row>
    <row r="17" spans="1:20" ht="20.100000000000001" customHeight="1" x14ac:dyDescent="0.25">
      <c r="A17" s="660" t="s">
        <v>388</v>
      </c>
      <c r="B17" s="649">
        <v>487</v>
      </c>
      <c r="C17" s="649">
        <v>3383</v>
      </c>
      <c r="D17" s="649">
        <v>97596.84</v>
      </c>
      <c r="E17" s="649">
        <v>65768.294999999998</v>
      </c>
      <c r="F17" s="649">
        <v>147636.68700000001</v>
      </c>
      <c r="G17" s="649">
        <v>349006.424</v>
      </c>
      <c r="H17" s="649">
        <v>219262.90700000001</v>
      </c>
      <c r="I17" s="649">
        <v>129743.51700000001</v>
      </c>
      <c r="J17" s="649">
        <v>35553.599000000002</v>
      </c>
    </row>
    <row r="18" spans="1:20" ht="12" customHeight="1" x14ac:dyDescent="0.25">
      <c r="A18" s="660" t="s">
        <v>387</v>
      </c>
      <c r="B18" s="649">
        <v>284</v>
      </c>
      <c r="C18" s="649">
        <v>1167</v>
      </c>
      <c r="D18" s="649">
        <v>19964.261999999999</v>
      </c>
      <c r="E18" s="649">
        <v>8172.1220000000003</v>
      </c>
      <c r="F18" s="649">
        <v>19749.47</v>
      </c>
      <c r="G18" s="649">
        <v>52781.332000000002</v>
      </c>
      <c r="H18" s="649">
        <v>19614.387999999999</v>
      </c>
      <c r="I18" s="649">
        <v>33166.944000000003</v>
      </c>
      <c r="J18" s="649">
        <v>4569.482</v>
      </c>
    </row>
    <row r="19" spans="1:20" ht="12" customHeight="1" x14ac:dyDescent="0.25">
      <c r="A19" s="660" t="s">
        <v>386</v>
      </c>
      <c r="B19" s="649">
        <v>848</v>
      </c>
      <c r="C19" s="649">
        <v>6820</v>
      </c>
      <c r="D19" s="649">
        <v>295026.30599999998</v>
      </c>
      <c r="E19" s="649">
        <v>74482.100999999995</v>
      </c>
      <c r="F19" s="649">
        <v>467254.51400000002</v>
      </c>
      <c r="G19" s="649">
        <v>882847.26699999999</v>
      </c>
      <c r="H19" s="649">
        <v>265614.79700000002</v>
      </c>
      <c r="I19" s="649">
        <v>617232.47</v>
      </c>
      <c r="J19" s="649">
        <v>33637.224999999999</v>
      </c>
    </row>
    <row r="20" spans="1:20" ht="12" customHeight="1" x14ac:dyDescent="0.25">
      <c r="A20" s="660" t="s">
        <v>385</v>
      </c>
      <c r="B20" s="651">
        <v>59</v>
      </c>
      <c r="C20" s="651">
        <v>119</v>
      </c>
      <c r="D20" s="651">
        <v>1623.2090000000001</v>
      </c>
      <c r="E20" s="651">
        <v>143.922</v>
      </c>
      <c r="F20" s="651">
        <v>1988.154</v>
      </c>
      <c r="G20" s="651">
        <v>4318.5439999999999</v>
      </c>
      <c r="H20" s="651">
        <v>617.43600000000004</v>
      </c>
      <c r="I20" s="651">
        <v>3701.1080000000002</v>
      </c>
      <c r="J20" s="651">
        <v>319.697</v>
      </c>
    </row>
    <row r="21" spans="1:20" ht="12" customHeight="1" x14ac:dyDescent="0.25">
      <c r="A21" s="660" t="s">
        <v>384</v>
      </c>
      <c r="B21" s="651">
        <v>60</v>
      </c>
      <c r="C21" s="651">
        <v>130</v>
      </c>
      <c r="D21" s="651">
        <v>1686.3130000000001</v>
      </c>
      <c r="E21" s="651">
        <v>102.708</v>
      </c>
      <c r="F21" s="651">
        <v>1432.1489999999999</v>
      </c>
      <c r="G21" s="651">
        <v>3742.665</v>
      </c>
      <c r="H21" s="651">
        <v>264.58</v>
      </c>
      <c r="I21" s="651">
        <v>3478.085</v>
      </c>
      <c r="J21" s="651">
        <v>292.74099999999999</v>
      </c>
    </row>
    <row r="22" spans="1:20" ht="20.100000000000001" customHeight="1" x14ac:dyDescent="0.25">
      <c r="A22" s="668" t="s">
        <v>383</v>
      </c>
      <c r="B22" s="728">
        <v>24</v>
      </c>
      <c r="C22" s="728">
        <v>92</v>
      </c>
      <c r="D22" s="728">
        <v>1299.922</v>
      </c>
      <c r="E22" s="752">
        <v>217.00800000000001</v>
      </c>
      <c r="F22" s="752">
        <v>1405.134</v>
      </c>
      <c r="G22" s="752">
        <v>2892.241</v>
      </c>
      <c r="H22" s="752">
        <v>979.21299999999997</v>
      </c>
      <c r="I22" s="752">
        <v>1913.028</v>
      </c>
      <c r="J22" s="752">
        <v>77.47</v>
      </c>
    </row>
    <row r="23" spans="1:20" ht="12" customHeight="1" x14ac:dyDescent="0.25">
      <c r="A23" s="668" t="s">
        <v>382</v>
      </c>
      <c r="B23" s="728">
        <v>25</v>
      </c>
      <c r="C23" s="728">
        <v>161</v>
      </c>
      <c r="D23" s="728">
        <v>4268.8999999999996</v>
      </c>
      <c r="E23" s="752">
        <v>1231.903</v>
      </c>
      <c r="F23" s="752">
        <v>4325.0420000000004</v>
      </c>
      <c r="G23" s="752">
        <v>9227.3520000000008</v>
      </c>
      <c r="H23" s="752">
        <v>3574.8009999999999</v>
      </c>
      <c r="I23" s="752">
        <v>5652.5510000000004</v>
      </c>
      <c r="J23" s="752">
        <v>479.84500000000003</v>
      </c>
    </row>
    <row r="24" spans="1:20" ht="6.75" customHeight="1" x14ac:dyDescent="0.25">
      <c r="A24" s="644"/>
      <c r="B24" s="643"/>
      <c r="C24" s="643"/>
      <c r="D24" s="643"/>
      <c r="E24" s="643"/>
      <c r="F24" s="643"/>
      <c r="G24" s="643"/>
      <c r="H24" s="643"/>
      <c r="I24" s="643"/>
      <c r="J24" s="643"/>
    </row>
    <row r="25" spans="1:20" ht="12" customHeight="1" x14ac:dyDescent="0.25">
      <c r="A25" s="668" t="s">
        <v>432</v>
      </c>
      <c r="B25" s="643"/>
      <c r="C25" s="643"/>
      <c r="D25" s="643"/>
      <c r="E25" s="643"/>
      <c r="F25" s="643"/>
      <c r="G25" s="643"/>
      <c r="H25" s="643"/>
      <c r="I25" s="643"/>
      <c r="J25" s="643"/>
    </row>
    <row r="26" spans="1:20" ht="5.25" customHeight="1" x14ac:dyDescent="0.25">
      <c r="A26" s="644" t="s">
        <v>410</v>
      </c>
      <c r="B26" s="643"/>
      <c r="C26" s="643"/>
      <c r="D26" s="643"/>
      <c r="E26" s="643"/>
      <c r="F26" s="643"/>
      <c r="G26" s="643"/>
      <c r="H26" s="643"/>
      <c r="I26" s="643"/>
      <c r="J26" s="643"/>
    </row>
    <row r="27" spans="1:20" s="656" customFormat="1" ht="12" customHeight="1" x14ac:dyDescent="0.25">
      <c r="A27" s="668" t="s">
        <v>390</v>
      </c>
      <c r="B27" s="699">
        <v>1389</v>
      </c>
      <c r="C27" s="699">
        <v>6816</v>
      </c>
      <c r="D27" s="699">
        <v>172778.46900000001</v>
      </c>
      <c r="E27" s="699">
        <v>138192.802</v>
      </c>
      <c r="F27" s="699">
        <v>314314.88799999998</v>
      </c>
      <c r="G27" s="699">
        <v>691145.58799999999</v>
      </c>
      <c r="H27" s="699">
        <v>470957.59</v>
      </c>
      <c r="I27" s="699">
        <v>220187.99799999999</v>
      </c>
      <c r="J27" s="699">
        <v>56623.358</v>
      </c>
    </row>
    <row r="28" spans="1:20" s="656" customFormat="1" ht="20.100000000000001" customHeight="1" x14ac:dyDescent="0.25">
      <c r="A28" s="644" t="s">
        <v>389</v>
      </c>
      <c r="B28" s="667">
        <v>1346</v>
      </c>
      <c r="C28" s="667">
        <v>6611</v>
      </c>
      <c r="D28" s="667">
        <v>167994.91399999999</v>
      </c>
      <c r="E28" s="667">
        <v>136744.065</v>
      </c>
      <c r="F28" s="667">
        <v>308823.73499999999</v>
      </c>
      <c r="G28" s="667">
        <v>680280.79500000004</v>
      </c>
      <c r="H28" s="667">
        <v>466403.576</v>
      </c>
      <c r="I28" s="667">
        <v>213877.21900000001</v>
      </c>
      <c r="J28" s="667">
        <v>56444.387999999999</v>
      </c>
    </row>
    <row r="29" spans="1:20" ht="20.100000000000001" customHeight="1" x14ac:dyDescent="0.25">
      <c r="A29" s="660" t="s">
        <v>388</v>
      </c>
      <c r="B29" s="698">
        <v>335</v>
      </c>
      <c r="C29" s="698">
        <v>1997</v>
      </c>
      <c r="D29" s="698">
        <v>54966.671000000002</v>
      </c>
      <c r="E29" s="698">
        <v>58645.345999999998</v>
      </c>
      <c r="F29" s="698">
        <v>120666.92</v>
      </c>
      <c r="G29" s="698">
        <v>264839.31099999999</v>
      </c>
      <c r="H29" s="698">
        <v>201387.48800000001</v>
      </c>
      <c r="I29" s="698">
        <v>63451.822999999997</v>
      </c>
      <c r="J29" s="698">
        <v>25075.233</v>
      </c>
      <c r="L29" s="742"/>
      <c r="M29" s="742"/>
      <c r="N29" s="742"/>
      <c r="O29" s="742"/>
      <c r="P29" s="742"/>
      <c r="Q29" s="742"/>
      <c r="R29" s="742"/>
      <c r="S29" s="742"/>
      <c r="T29" s="742"/>
    </row>
    <row r="30" spans="1:20" ht="12" customHeight="1" x14ac:dyDescent="0.25">
      <c r="A30" s="660" t="s">
        <v>387</v>
      </c>
      <c r="B30" s="698">
        <v>214</v>
      </c>
      <c r="C30" s="698">
        <v>744</v>
      </c>
      <c r="D30" s="698">
        <v>10094.942999999999</v>
      </c>
      <c r="E30" s="698">
        <v>5715.6360000000004</v>
      </c>
      <c r="F30" s="698">
        <v>12709.242</v>
      </c>
      <c r="G30" s="698">
        <v>29483.418000000001</v>
      </c>
      <c r="H30" s="698">
        <v>13785.949000000001</v>
      </c>
      <c r="I30" s="698">
        <v>15697.468999999999</v>
      </c>
      <c r="J30" s="698">
        <v>946.97299999999996</v>
      </c>
    </row>
    <row r="31" spans="1:20" ht="12" customHeight="1" x14ac:dyDescent="0.25">
      <c r="A31" s="660" t="s">
        <v>386</v>
      </c>
      <c r="B31" s="673">
        <v>689</v>
      </c>
      <c r="C31" s="673">
        <v>3664</v>
      </c>
      <c r="D31" s="673">
        <v>100684.53599999999</v>
      </c>
      <c r="E31" s="673">
        <v>72138.216</v>
      </c>
      <c r="F31" s="673">
        <v>172352.378</v>
      </c>
      <c r="G31" s="673">
        <v>379508.15100000001</v>
      </c>
      <c r="H31" s="673">
        <v>250387.421</v>
      </c>
      <c r="I31" s="673">
        <v>129120.73</v>
      </c>
      <c r="J31" s="673">
        <v>29881.011999999999</v>
      </c>
      <c r="L31" s="742"/>
      <c r="M31" s="696"/>
      <c r="N31" s="696"/>
      <c r="O31" s="696"/>
      <c r="P31" s="696"/>
      <c r="Q31" s="696"/>
      <c r="R31" s="696"/>
      <c r="S31" s="696"/>
      <c r="T31" s="696"/>
    </row>
    <row r="32" spans="1:20" ht="12" customHeight="1" x14ac:dyDescent="0.25">
      <c r="A32" s="660" t="s">
        <v>385</v>
      </c>
      <c r="B32" s="673">
        <v>54</v>
      </c>
      <c r="C32" s="673">
        <v>99</v>
      </c>
      <c r="D32" s="673">
        <v>1101.902</v>
      </c>
      <c r="E32" s="673">
        <v>142.15899999999999</v>
      </c>
      <c r="F32" s="673">
        <v>1736.1289999999999</v>
      </c>
      <c r="G32" s="673">
        <v>3328.92</v>
      </c>
      <c r="H32" s="673">
        <v>614.976</v>
      </c>
      <c r="I32" s="673">
        <v>2713.944</v>
      </c>
      <c r="J32" s="673">
        <v>247.32400000000001</v>
      </c>
    </row>
    <row r="33" spans="1:20" ht="12" customHeight="1" x14ac:dyDescent="0.25">
      <c r="A33" s="660" t="s">
        <v>384</v>
      </c>
      <c r="B33" s="673">
        <v>54</v>
      </c>
      <c r="C33" s="673">
        <v>107</v>
      </c>
      <c r="D33" s="673">
        <v>1146.8620000000001</v>
      </c>
      <c r="E33" s="673">
        <v>102.708</v>
      </c>
      <c r="F33" s="673">
        <v>1359.066</v>
      </c>
      <c r="G33" s="673">
        <v>3120.9949999999999</v>
      </c>
      <c r="H33" s="673">
        <v>227.74199999999999</v>
      </c>
      <c r="I33" s="673">
        <v>2893.2530000000002</v>
      </c>
      <c r="J33" s="673">
        <v>293.846</v>
      </c>
    </row>
    <row r="34" spans="1:20" s="656" customFormat="1" ht="20.100000000000001" customHeight="1" x14ac:dyDescent="0.25">
      <c r="A34" s="668" t="s">
        <v>407</v>
      </c>
      <c r="B34" s="667">
        <v>20</v>
      </c>
      <c r="C34" s="667" t="s">
        <v>269</v>
      </c>
      <c r="D34" s="667" t="s">
        <v>270</v>
      </c>
      <c r="E34" s="667" t="s">
        <v>270</v>
      </c>
      <c r="F34" s="667" t="s">
        <v>270</v>
      </c>
      <c r="G34" s="667" t="s">
        <v>270</v>
      </c>
      <c r="H34" s="667" t="s">
        <v>270</v>
      </c>
      <c r="I34" s="667" t="s">
        <v>270</v>
      </c>
      <c r="J34" s="667" t="s">
        <v>270</v>
      </c>
    </row>
    <row r="35" spans="1:20" s="656" customFormat="1" ht="12" customHeight="1" x14ac:dyDescent="0.25">
      <c r="A35" s="668" t="s">
        <v>406</v>
      </c>
      <c r="B35" s="667">
        <v>23</v>
      </c>
      <c r="C35" s="667" t="s">
        <v>269</v>
      </c>
      <c r="D35" s="667" t="s">
        <v>270</v>
      </c>
      <c r="E35" s="667" t="s">
        <v>270</v>
      </c>
      <c r="F35" s="667" t="s">
        <v>270</v>
      </c>
      <c r="G35" s="667" t="s">
        <v>270</v>
      </c>
      <c r="H35" s="667" t="s">
        <v>270</v>
      </c>
      <c r="I35" s="667" t="s">
        <v>270</v>
      </c>
      <c r="J35" s="667" t="s">
        <v>270</v>
      </c>
    </row>
    <row r="36" spans="1:20" ht="6.75" customHeight="1" x14ac:dyDescent="0.25">
      <c r="A36" s="642"/>
      <c r="B36" s="643"/>
      <c r="C36" s="643"/>
      <c r="D36" s="643"/>
      <c r="E36" s="643"/>
      <c r="F36" s="643"/>
      <c r="G36" s="643"/>
      <c r="H36" s="643"/>
      <c r="I36" s="643"/>
      <c r="J36" s="643"/>
    </row>
    <row r="37" spans="1:20" ht="12" customHeight="1" x14ac:dyDescent="0.25">
      <c r="A37" s="668" t="s">
        <v>431</v>
      </c>
      <c r="B37" s="643"/>
      <c r="C37" s="643"/>
      <c r="D37" s="643"/>
      <c r="E37" s="643"/>
      <c r="F37" s="643"/>
      <c r="G37" s="643"/>
      <c r="H37" s="643"/>
      <c r="I37" s="643"/>
      <c r="J37" s="643"/>
      <c r="L37" s="742"/>
      <c r="M37" s="696"/>
      <c r="N37" s="696"/>
      <c r="O37" s="696"/>
      <c r="P37" s="696"/>
      <c r="Q37" s="696"/>
      <c r="R37" s="696"/>
      <c r="S37" s="696"/>
      <c r="T37" s="696"/>
    </row>
    <row r="38" spans="1:20" ht="6.75" customHeight="1" x14ac:dyDescent="0.25">
      <c r="A38" s="644" t="s">
        <v>410</v>
      </c>
      <c r="B38" s="643"/>
      <c r="C38" s="643"/>
      <c r="D38" s="643"/>
      <c r="E38" s="643"/>
      <c r="F38" s="643"/>
      <c r="G38" s="643"/>
      <c r="H38" s="643"/>
      <c r="I38" s="643"/>
      <c r="J38" s="643"/>
    </row>
    <row r="39" spans="1:20" s="656" customFormat="1" ht="12" customHeight="1" x14ac:dyDescent="0.25">
      <c r="A39" s="668" t="s">
        <v>390</v>
      </c>
      <c r="B39" s="667">
        <v>452</v>
      </c>
      <c r="C39" s="667">
        <v>2065</v>
      </c>
      <c r="D39" s="667">
        <v>47883.408000000003</v>
      </c>
      <c r="E39" s="667">
        <v>100775.80899999999</v>
      </c>
      <c r="F39" s="667">
        <v>131847.22899999999</v>
      </c>
      <c r="G39" s="667">
        <v>337017.63500000001</v>
      </c>
      <c r="H39" s="667">
        <v>312272.21600000001</v>
      </c>
      <c r="I39" s="667">
        <v>24745.419000000002</v>
      </c>
      <c r="J39" s="667">
        <v>61501.527000000002</v>
      </c>
    </row>
    <row r="40" spans="1:20" s="656" customFormat="1" ht="20.100000000000001" customHeight="1" x14ac:dyDescent="0.25">
      <c r="A40" s="644" t="s">
        <v>389</v>
      </c>
      <c r="B40" s="667">
        <v>437</v>
      </c>
      <c r="C40" s="667">
        <v>2048</v>
      </c>
      <c r="D40" s="667">
        <v>47848.317000000003</v>
      </c>
      <c r="E40" s="667">
        <v>100747.33500000001</v>
      </c>
      <c r="F40" s="667">
        <v>131792.77900000001</v>
      </c>
      <c r="G40" s="667">
        <v>336855.54599999997</v>
      </c>
      <c r="H40" s="667">
        <v>312216.13199999998</v>
      </c>
      <c r="I40" s="667">
        <v>24639.414000000001</v>
      </c>
      <c r="J40" s="667">
        <v>61460.415000000001</v>
      </c>
    </row>
    <row r="41" spans="1:20" ht="20.100000000000001" customHeight="1" x14ac:dyDescent="0.25">
      <c r="A41" s="660" t="s">
        <v>388</v>
      </c>
      <c r="B41" s="673">
        <v>91</v>
      </c>
      <c r="C41" s="673">
        <v>513</v>
      </c>
      <c r="D41" s="673">
        <v>15315.041999999999</v>
      </c>
      <c r="E41" s="673">
        <v>50165.303999999996</v>
      </c>
      <c r="F41" s="673">
        <v>67084.043999999994</v>
      </c>
      <c r="G41" s="673">
        <v>164731.003</v>
      </c>
      <c r="H41" s="673">
        <v>155442.609</v>
      </c>
      <c r="I41" s="673">
        <v>9288.3940000000002</v>
      </c>
      <c r="J41" s="673">
        <v>28135.749</v>
      </c>
    </row>
    <row r="42" spans="1:20" ht="12" customHeight="1" x14ac:dyDescent="0.25">
      <c r="A42" s="660" t="s">
        <v>387</v>
      </c>
      <c r="B42" s="673">
        <v>57</v>
      </c>
      <c r="C42" s="673">
        <v>150</v>
      </c>
      <c r="D42" s="673">
        <v>2044.1420000000001</v>
      </c>
      <c r="E42" s="673">
        <v>4116.5709999999999</v>
      </c>
      <c r="F42" s="673">
        <v>2842.1329999999998</v>
      </c>
      <c r="G42" s="673">
        <v>10827.540999999999</v>
      </c>
      <c r="H42" s="673">
        <v>10135.194</v>
      </c>
      <c r="I42" s="673">
        <v>692.34699999999998</v>
      </c>
      <c r="J42" s="673">
        <v>1167.789</v>
      </c>
    </row>
    <row r="43" spans="1:20" ht="12" customHeight="1" x14ac:dyDescent="0.25">
      <c r="A43" s="660" t="s">
        <v>386</v>
      </c>
      <c r="B43" s="673">
        <v>262</v>
      </c>
      <c r="C43" s="673">
        <v>1353</v>
      </c>
      <c r="D43" s="673">
        <v>30390.99</v>
      </c>
      <c r="E43" s="673">
        <v>46372.923000000003</v>
      </c>
      <c r="F43" s="673">
        <v>61686.750999999997</v>
      </c>
      <c r="G43" s="673">
        <v>160934.54399999999</v>
      </c>
      <c r="H43" s="673">
        <v>146435.67300000001</v>
      </c>
      <c r="I43" s="673">
        <v>14498.870999999999</v>
      </c>
      <c r="J43" s="673">
        <v>32172.793000000001</v>
      </c>
    </row>
    <row r="44" spans="1:20" ht="12" customHeight="1" x14ac:dyDescent="0.25">
      <c r="A44" s="660" t="s">
        <v>385</v>
      </c>
      <c r="B44" s="673">
        <v>13</v>
      </c>
      <c r="C44" s="673" t="s">
        <v>269</v>
      </c>
      <c r="D44" s="673" t="s">
        <v>270</v>
      </c>
      <c r="E44" s="673" t="s">
        <v>270</v>
      </c>
      <c r="F44" s="673" t="s">
        <v>270</v>
      </c>
      <c r="G44" s="673" t="s">
        <v>270</v>
      </c>
      <c r="H44" s="673" t="s">
        <v>270</v>
      </c>
      <c r="I44" s="673" t="s">
        <v>270</v>
      </c>
      <c r="J44" s="673" t="s">
        <v>270</v>
      </c>
    </row>
    <row r="45" spans="1:20" ht="12" customHeight="1" x14ac:dyDescent="0.25">
      <c r="A45" s="660" t="s">
        <v>384</v>
      </c>
      <c r="B45" s="673">
        <v>14</v>
      </c>
      <c r="C45" s="673" t="s">
        <v>269</v>
      </c>
      <c r="D45" s="673" t="s">
        <v>270</v>
      </c>
      <c r="E45" s="673" t="s">
        <v>270</v>
      </c>
      <c r="F45" s="673" t="s">
        <v>270</v>
      </c>
      <c r="G45" s="673" t="s">
        <v>270</v>
      </c>
      <c r="H45" s="673" t="s">
        <v>270</v>
      </c>
      <c r="I45" s="673" t="s">
        <v>270</v>
      </c>
      <c r="J45" s="673" t="s">
        <v>270</v>
      </c>
    </row>
    <row r="46" spans="1:20" s="656" customFormat="1" ht="20.100000000000001" customHeight="1" x14ac:dyDescent="0.25">
      <c r="A46" s="668" t="s">
        <v>407</v>
      </c>
      <c r="B46" s="667">
        <v>9</v>
      </c>
      <c r="C46" s="667" t="s">
        <v>269</v>
      </c>
      <c r="D46" s="667" t="s">
        <v>270</v>
      </c>
      <c r="E46" s="667" t="s">
        <v>270</v>
      </c>
      <c r="F46" s="667" t="s">
        <v>270</v>
      </c>
      <c r="G46" s="667" t="s">
        <v>270</v>
      </c>
      <c r="H46" s="667" t="s">
        <v>270</v>
      </c>
      <c r="I46" s="667" t="s">
        <v>270</v>
      </c>
      <c r="J46" s="667" t="s">
        <v>270</v>
      </c>
    </row>
    <row r="47" spans="1:20" s="656" customFormat="1" ht="12" customHeight="1" x14ac:dyDescent="0.25">
      <c r="A47" s="668" t="s">
        <v>406</v>
      </c>
      <c r="B47" s="667">
        <v>6</v>
      </c>
      <c r="C47" s="667" t="s">
        <v>269</v>
      </c>
      <c r="D47" s="667" t="s">
        <v>270</v>
      </c>
      <c r="E47" s="667" t="s">
        <v>270</v>
      </c>
      <c r="F47" s="667" t="s">
        <v>270</v>
      </c>
      <c r="G47" s="667" t="s">
        <v>270</v>
      </c>
      <c r="H47" s="667" t="s">
        <v>270</v>
      </c>
      <c r="I47" s="667" t="s">
        <v>270</v>
      </c>
      <c r="J47" s="657" t="s">
        <v>270</v>
      </c>
    </row>
    <row r="48" spans="1:20" ht="6.75" customHeight="1" thickBot="1" x14ac:dyDescent="0.3">
      <c r="A48" s="756"/>
      <c r="B48" s="755"/>
      <c r="C48" s="754"/>
      <c r="D48" s="754"/>
      <c r="E48" s="754"/>
      <c r="F48" s="754"/>
      <c r="G48" s="754"/>
      <c r="H48" s="754"/>
      <c r="I48" s="754"/>
      <c r="J48" s="754"/>
    </row>
    <row r="49" spans="1:10" ht="13.5" customHeight="1" thickTop="1" x14ac:dyDescent="0.25">
      <c r="A49" s="2089" t="s">
        <v>412</v>
      </c>
      <c r="B49" s="2089"/>
      <c r="C49" s="2089"/>
      <c r="D49" s="2089"/>
      <c r="E49" s="2089"/>
      <c r="F49" s="2089"/>
      <c r="G49" s="2089"/>
      <c r="H49" s="2089"/>
      <c r="I49" s="2089"/>
      <c r="J49" s="2089"/>
    </row>
    <row r="50" spans="1:10" ht="12.95" customHeight="1" x14ac:dyDescent="0.25">
      <c r="A50" s="642"/>
      <c r="B50" s="642"/>
      <c r="C50" s="642"/>
      <c r="D50" s="642"/>
      <c r="E50" s="642"/>
      <c r="F50" s="642"/>
      <c r="G50" s="642"/>
      <c r="H50" s="642"/>
      <c r="I50" s="642"/>
      <c r="J50" s="642"/>
    </row>
    <row r="51" spans="1:10" ht="15.75" customHeight="1" x14ac:dyDescent="0.25"/>
    <row r="62" spans="1:10" x14ac:dyDescent="0.25">
      <c r="C62" s="742"/>
      <c r="D62" s="742"/>
      <c r="E62" s="742"/>
      <c r="F62" s="742"/>
      <c r="G62" s="742"/>
      <c r="H62" s="742"/>
      <c r="I62" s="742"/>
      <c r="J62" s="742"/>
    </row>
    <row r="64" spans="1:10" x14ac:dyDescent="0.25">
      <c r="C64" s="742"/>
      <c r="D64" s="742"/>
      <c r="E64" s="742"/>
      <c r="F64" s="742"/>
      <c r="G64" s="742"/>
      <c r="H64" s="742"/>
      <c r="I64" s="742"/>
      <c r="J64" s="742"/>
    </row>
    <row r="70" spans="3:10" x14ac:dyDescent="0.25">
      <c r="C70" s="742"/>
      <c r="D70" s="742"/>
      <c r="E70" s="742"/>
      <c r="F70" s="742"/>
      <c r="G70" s="742"/>
      <c r="H70" s="742"/>
      <c r="I70" s="742"/>
      <c r="J70" s="742"/>
    </row>
  </sheetData>
  <mergeCells count="17">
    <mergeCell ref="F6:F10"/>
    <mergeCell ref="A49:J49"/>
    <mergeCell ref="G6:G10"/>
    <mergeCell ref="D11:J11"/>
    <mergeCell ref="A2:C2"/>
    <mergeCell ref="A3:J3"/>
    <mergeCell ref="G5:I5"/>
    <mergeCell ref="J5:J10"/>
    <mergeCell ref="D5:F5"/>
    <mergeCell ref="A5:A11"/>
    <mergeCell ref="B5:B10"/>
    <mergeCell ref="H6:H10"/>
    <mergeCell ref="I6:I10"/>
    <mergeCell ref="B11:C11"/>
    <mergeCell ref="C5:C10"/>
    <mergeCell ref="D6:D10"/>
    <mergeCell ref="E6:E10"/>
  </mergeCells>
  <conditionalFormatting sqref="N29:T29 N31:T31 N37:T37 D29:J35 D62:J62 D64:J64 D70:J70 D41:J47 J39">
    <cfRule type="cellIs" dxfId="74" priority="2" stopIfTrue="1" operator="between">
      <formula>0.1</formula>
      <formula>0.459</formula>
    </cfRule>
  </conditionalFormatting>
  <conditionalFormatting sqref="J47">
    <cfRule type="cellIs" dxfId="73" priority="1" stopIfTrue="1" operator="between">
      <formula>0.1</formula>
      <formula>0.459</formula>
    </cfRule>
  </conditionalFormatting>
  <hyperlinks>
    <hyperlink ref="A1" location="Índice!A1" display="Voltar ao índice" xr:uid="{43448FD2-A29F-42C0-9CCF-16A856634602}"/>
  </hyperlinks>
  <pageMargins left="0.78740157480314965" right="0.78740157480314965" top="1.1811023622047243" bottom="0.78740157480314965" header="0" footer="0"/>
  <pageSetup paperSize="9" orientation="portrait" horizontalDpi="300" verticalDpi="300"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A8C2F9-3E01-4135-B47A-B4570CAEBD84}">
  <dimension ref="A1:N60"/>
  <sheetViews>
    <sheetView showGridLines="0" workbookViewId="0">
      <selection activeCell="A2" sqref="A2"/>
    </sheetView>
  </sheetViews>
  <sheetFormatPr defaultColWidth="10.5703125" defaultRowHeight="12.75" x14ac:dyDescent="0.25"/>
  <cols>
    <col min="1" max="1" width="10.5703125" style="640" customWidth="1"/>
    <col min="2" max="3" width="7.85546875" style="640" customWidth="1"/>
    <col min="4" max="4" width="7.140625" style="640" customWidth="1"/>
    <col min="5" max="5" width="7.42578125" style="640" bestFit="1" customWidth="1"/>
    <col min="6" max="6" width="6.7109375" style="640" bestFit="1" customWidth="1"/>
    <col min="7" max="7" width="7.28515625" style="640" customWidth="1"/>
    <col min="8" max="8" width="7.42578125" style="640" customWidth="1"/>
    <col min="9" max="9" width="7.7109375" style="640" customWidth="1"/>
    <col min="10" max="10" width="8" style="640" customWidth="1"/>
    <col min="11" max="16384" width="10.5703125" style="640"/>
  </cols>
  <sheetData>
    <row r="1" spans="1:14" ht="15" customHeight="1" x14ac:dyDescent="0.25">
      <c r="A1" s="2027" t="s">
        <v>1926</v>
      </c>
    </row>
    <row r="2" spans="1:14" ht="15" customHeight="1" x14ac:dyDescent="0.25">
      <c r="A2" s="2082" t="s">
        <v>437</v>
      </c>
      <c r="B2" s="2082"/>
      <c r="C2" s="2082"/>
    </row>
    <row r="3" spans="1:14" ht="23.25" customHeight="1" x14ac:dyDescent="0.25">
      <c r="A3" s="2086" t="s">
        <v>439</v>
      </c>
      <c r="B3" s="2086"/>
      <c r="C3" s="2086"/>
      <c r="D3" s="2086"/>
      <c r="E3" s="2086"/>
      <c r="F3" s="2086"/>
      <c r="G3" s="2086"/>
      <c r="H3" s="2086"/>
      <c r="I3" s="2086"/>
      <c r="J3" s="2086"/>
      <c r="K3" s="830"/>
      <c r="L3" s="830"/>
    </row>
    <row r="4" spans="1:14" ht="12.95" customHeight="1" x14ac:dyDescent="0.25">
      <c r="A4" s="718">
        <v>2019</v>
      </c>
      <c r="B4" s="650"/>
      <c r="C4" s="642"/>
      <c r="D4" s="642"/>
    </row>
    <row r="5" spans="1:14" ht="17.25" customHeight="1" x14ac:dyDescent="0.25">
      <c r="A5" s="2075" t="s">
        <v>379</v>
      </c>
      <c r="B5" s="2075" t="s">
        <v>378</v>
      </c>
      <c r="C5" s="2075" t="s">
        <v>377</v>
      </c>
      <c r="D5" s="2074" t="s">
        <v>376</v>
      </c>
      <c r="E5" s="2074"/>
      <c r="F5" s="2074"/>
      <c r="G5" s="2075" t="s">
        <v>375</v>
      </c>
      <c r="H5" s="2076"/>
      <c r="I5" s="2076"/>
      <c r="J5" s="2075" t="s">
        <v>374</v>
      </c>
      <c r="K5" s="833"/>
      <c r="L5" s="837"/>
    </row>
    <row r="6" spans="1:14" x14ac:dyDescent="0.25">
      <c r="A6" s="2075"/>
      <c r="B6" s="2075"/>
      <c r="C6" s="2075"/>
      <c r="D6" s="2075" t="s">
        <v>371</v>
      </c>
      <c r="E6" s="2075" t="s">
        <v>370</v>
      </c>
      <c r="F6" s="2075" t="s">
        <v>369</v>
      </c>
      <c r="G6" s="2075" t="s">
        <v>0</v>
      </c>
      <c r="H6" s="2075" t="s">
        <v>368</v>
      </c>
      <c r="I6" s="2075" t="s">
        <v>367</v>
      </c>
      <c r="J6" s="2076"/>
      <c r="K6" s="833"/>
      <c r="L6" s="837"/>
    </row>
    <row r="7" spans="1:14" ht="12.75" customHeight="1" x14ac:dyDescent="0.25">
      <c r="A7" s="2075"/>
      <c r="B7" s="2075"/>
      <c r="C7" s="2075"/>
      <c r="D7" s="2075"/>
      <c r="E7" s="2075"/>
      <c r="F7" s="2075"/>
      <c r="G7" s="2075"/>
      <c r="H7" s="2075"/>
      <c r="I7" s="2075"/>
      <c r="J7" s="2076"/>
      <c r="K7" s="833"/>
      <c r="L7" s="837"/>
    </row>
    <row r="8" spans="1:14" x14ac:dyDescent="0.25">
      <c r="A8" s="2075"/>
      <c r="B8" s="2075"/>
      <c r="C8" s="2075"/>
      <c r="D8" s="2075"/>
      <c r="E8" s="2075"/>
      <c r="F8" s="2075"/>
      <c r="G8" s="2075"/>
      <c r="H8" s="2075"/>
      <c r="I8" s="2075"/>
      <c r="J8" s="2076"/>
      <c r="K8" s="833"/>
      <c r="L8" s="837"/>
    </row>
    <row r="9" spans="1:14" ht="8.25" customHeight="1" x14ac:dyDescent="0.25">
      <c r="A9" s="2075"/>
      <c r="B9" s="2075"/>
      <c r="C9" s="2075"/>
      <c r="D9" s="2075"/>
      <c r="E9" s="2075"/>
      <c r="F9" s="2075"/>
      <c r="G9" s="2075"/>
      <c r="H9" s="2075"/>
      <c r="I9" s="2075"/>
      <c r="J9" s="2076"/>
      <c r="K9" s="833"/>
      <c r="L9" s="837"/>
    </row>
    <row r="10" spans="1:14" ht="12.75" customHeight="1" x14ac:dyDescent="0.25">
      <c r="A10" s="2075"/>
      <c r="B10" s="2074" t="s">
        <v>49</v>
      </c>
      <c r="C10" s="2074"/>
      <c r="D10" s="2074" t="s">
        <v>366</v>
      </c>
      <c r="E10" s="2074"/>
      <c r="F10" s="2074"/>
      <c r="G10" s="2074"/>
      <c r="H10" s="2074"/>
      <c r="I10" s="2074"/>
      <c r="J10" s="2074"/>
      <c r="K10" s="833"/>
      <c r="L10" s="837"/>
    </row>
    <row r="11" spans="1:14" ht="6" customHeight="1" x14ac:dyDescent="0.25">
      <c r="A11" s="840"/>
      <c r="B11" s="833"/>
      <c r="C11" s="841"/>
      <c r="D11" s="833"/>
      <c r="E11" s="833"/>
      <c r="F11" s="833"/>
      <c r="G11" s="833"/>
      <c r="H11" s="833"/>
      <c r="I11" s="833"/>
      <c r="J11" s="833"/>
      <c r="K11" s="846"/>
      <c r="L11" s="847"/>
      <c r="M11" s="671"/>
      <c r="N11" s="671"/>
    </row>
    <row r="12" spans="1:14" ht="12" customHeight="1" x14ac:dyDescent="0.25">
      <c r="A12" s="668" t="s">
        <v>430</v>
      </c>
      <c r="B12" s="642"/>
      <c r="C12" s="733"/>
      <c r="D12" s="642"/>
    </row>
    <row r="13" spans="1:14" ht="6" customHeight="1" x14ac:dyDescent="0.25">
      <c r="A13" s="668"/>
      <c r="B13" s="642"/>
      <c r="C13" s="733"/>
      <c r="D13" s="642"/>
    </row>
    <row r="14" spans="1:14" s="656" customFormat="1" ht="12" customHeight="1" x14ac:dyDescent="0.25">
      <c r="A14" s="668" t="s">
        <v>390</v>
      </c>
      <c r="B14" s="644">
        <v>301</v>
      </c>
      <c r="C14" s="657">
        <v>2285</v>
      </c>
      <c r="D14" s="657">
        <v>65024.447999999997</v>
      </c>
      <c r="E14" s="657">
        <v>12466.56</v>
      </c>
      <c r="F14" s="657">
        <v>68258.618000000002</v>
      </c>
      <c r="G14" s="657">
        <v>133418.17300000001</v>
      </c>
      <c r="H14" s="657">
        <v>54481.629000000001</v>
      </c>
      <c r="I14" s="657">
        <v>78936.543999999994</v>
      </c>
      <c r="J14" s="657">
        <v>-13723.099</v>
      </c>
    </row>
    <row r="15" spans="1:14" s="656" customFormat="1" ht="16.5" customHeight="1" x14ac:dyDescent="0.25">
      <c r="A15" s="644" t="s">
        <v>389</v>
      </c>
      <c r="B15" s="644">
        <v>287</v>
      </c>
      <c r="C15" s="657">
        <v>2127</v>
      </c>
      <c r="D15" s="657">
        <v>60614.247000000003</v>
      </c>
      <c r="E15" s="657">
        <v>11637.648999999999</v>
      </c>
      <c r="F15" s="657">
        <v>64055.502</v>
      </c>
      <c r="G15" s="657">
        <v>125153.07799999999</v>
      </c>
      <c r="H15" s="657">
        <v>51544.803999999996</v>
      </c>
      <c r="I15" s="657">
        <v>73608.274000000005</v>
      </c>
      <c r="J15" s="657">
        <v>-13861.829</v>
      </c>
    </row>
    <row r="16" spans="1:14" ht="15.75" customHeight="1" x14ac:dyDescent="0.25">
      <c r="A16" s="660" t="s">
        <v>388</v>
      </c>
      <c r="B16" s="642">
        <v>95</v>
      </c>
      <c r="C16" s="649">
        <v>973</v>
      </c>
      <c r="D16" s="649">
        <v>30596.222000000002</v>
      </c>
      <c r="E16" s="649">
        <v>6454.665</v>
      </c>
      <c r="F16" s="649">
        <v>31942.027999999998</v>
      </c>
      <c r="G16" s="649">
        <v>60091.599000000002</v>
      </c>
      <c r="H16" s="649">
        <v>29067.815999999999</v>
      </c>
      <c r="I16" s="649">
        <v>31023.782999999999</v>
      </c>
      <c r="J16" s="649">
        <v>-10683.224</v>
      </c>
    </row>
    <row r="17" spans="1:10" ht="12" customHeight="1" x14ac:dyDescent="0.25">
      <c r="A17" s="660" t="s">
        <v>387</v>
      </c>
      <c r="B17" s="642">
        <v>86</v>
      </c>
      <c r="C17" s="649">
        <v>418</v>
      </c>
      <c r="D17" s="649">
        <v>5981.0330000000004</v>
      </c>
      <c r="E17" s="649">
        <v>1335.971</v>
      </c>
      <c r="F17" s="649">
        <v>7976.9059999999999</v>
      </c>
      <c r="G17" s="649">
        <v>14909.485000000001</v>
      </c>
      <c r="H17" s="649">
        <v>3041.2890000000002</v>
      </c>
      <c r="I17" s="649">
        <v>11868.196</v>
      </c>
      <c r="J17" s="649">
        <v>-240.232</v>
      </c>
    </row>
    <row r="18" spans="1:10" ht="12" customHeight="1" x14ac:dyDescent="0.25">
      <c r="A18" s="660" t="s">
        <v>386</v>
      </c>
      <c r="B18" s="642">
        <v>75</v>
      </c>
      <c r="C18" s="649">
        <v>655</v>
      </c>
      <c r="D18" s="649">
        <v>22864.855</v>
      </c>
      <c r="E18" s="649">
        <v>3805.0430000000001</v>
      </c>
      <c r="F18" s="649">
        <v>22709.603999999999</v>
      </c>
      <c r="G18" s="649">
        <v>47127.267999999996</v>
      </c>
      <c r="H18" s="649">
        <v>19163.249</v>
      </c>
      <c r="I18" s="649">
        <v>27964.019</v>
      </c>
      <c r="J18" s="649">
        <v>-3140.26</v>
      </c>
    </row>
    <row r="19" spans="1:10" ht="12" customHeight="1" x14ac:dyDescent="0.25">
      <c r="A19" s="660" t="s">
        <v>385</v>
      </c>
      <c r="B19" s="642">
        <v>19</v>
      </c>
      <c r="C19" s="651">
        <v>40</v>
      </c>
      <c r="D19" s="651">
        <v>502.03699999999998</v>
      </c>
      <c r="E19" s="651">
        <v>10.5</v>
      </c>
      <c r="F19" s="651">
        <v>699.03200000000004</v>
      </c>
      <c r="G19" s="651">
        <v>1481.6489999999999</v>
      </c>
      <c r="H19" s="651">
        <v>189.95500000000001</v>
      </c>
      <c r="I19" s="651">
        <v>1291.694</v>
      </c>
      <c r="J19" s="651">
        <v>186.58199999999999</v>
      </c>
    </row>
    <row r="20" spans="1:10" ht="12" customHeight="1" x14ac:dyDescent="0.25">
      <c r="A20" s="660" t="s">
        <v>384</v>
      </c>
      <c r="B20" s="642">
        <v>12</v>
      </c>
      <c r="C20" s="651">
        <v>41</v>
      </c>
      <c r="D20" s="651">
        <v>670.1</v>
      </c>
      <c r="E20" s="651">
        <v>31.47</v>
      </c>
      <c r="F20" s="651">
        <v>727.93200000000002</v>
      </c>
      <c r="G20" s="651">
        <v>1543.077</v>
      </c>
      <c r="H20" s="651">
        <v>82.495000000000005</v>
      </c>
      <c r="I20" s="651">
        <v>1460.5820000000001</v>
      </c>
      <c r="J20" s="651">
        <v>15.305</v>
      </c>
    </row>
    <row r="21" spans="1:10" s="656" customFormat="1" ht="15.75" customHeight="1" x14ac:dyDescent="0.25">
      <c r="A21" s="668" t="s">
        <v>407</v>
      </c>
      <c r="B21" s="644">
        <v>8</v>
      </c>
      <c r="C21" s="657">
        <v>60</v>
      </c>
      <c r="D21" s="657">
        <v>1114.7329999999999</v>
      </c>
      <c r="E21" s="657">
        <v>103.626</v>
      </c>
      <c r="F21" s="657">
        <v>1134.7329999999999</v>
      </c>
      <c r="G21" s="657">
        <v>2147.3530000000001</v>
      </c>
      <c r="H21" s="657">
        <v>685.50400000000002</v>
      </c>
      <c r="I21" s="657">
        <v>1461.8489999999999</v>
      </c>
      <c r="J21" s="657">
        <v>-85.210999999999999</v>
      </c>
    </row>
    <row r="22" spans="1:10" s="656" customFormat="1" ht="12" customHeight="1" x14ac:dyDescent="0.25">
      <c r="A22" s="668" t="s">
        <v>406</v>
      </c>
      <c r="B22" s="644">
        <v>6</v>
      </c>
      <c r="C22" s="657">
        <v>98</v>
      </c>
      <c r="D22" s="657">
        <v>3295.4679999999998</v>
      </c>
      <c r="E22" s="657">
        <v>725.28499999999997</v>
      </c>
      <c r="F22" s="657">
        <v>3068.3829999999998</v>
      </c>
      <c r="G22" s="657">
        <v>6117.7420000000002</v>
      </c>
      <c r="H22" s="657">
        <v>2251.3209999999999</v>
      </c>
      <c r="I22" s="657">
        <v>3866.4209999999998</v>
      </c>
      <c r="J22" s="657">
        <v>223.941</v>
      </c>
    </row>
    <row r="23" spans="1:10" ht="6" customHeight="1" x14ac:dyDescent="0.25">
      <c r="A23" s="644"/>
      <c r="B23" s="642"/>
      <c r="C23" s="733"/>
      <c r="D23" s="642"/>
    </row>
    <row r="24" spans="1:10" ht="12" customHeight="1" x14ac:dyDescent="0.25">
      <c r="A24" s="668" t="s">
        <v>429</v>
      </c>
      <c r="B24" s="642"/>
      <c r="C24" s="733"/>
      <c r="D24" s="642"/>
    </row>
    <row r="25" spans="1:10" ht="6" customHeight="1" x14ac:dyDescent="0.25">
      <c r="A25" s="644" t="s">
        <v>410</v>
      </c>
      <c r="B25" s="642"/>
      <c r="C25" s="733"/>
      <c r="D25" s="642"/>
    </row>
    <row r="26" spans="1:10" s="656" customFormat="1" ht="12" customHeight="1" x14ac:dyDescent="0.25">
      <c r="A26" s="668" t="s">
        <v>390</v>
      </c>
      <c r="B26" s="759">
        <v>432</v>
      </c>
      <c r="C26" s="657">
        <v>1765</v>
      </c>
      <c r="D26" s="657">
        <v>46615.892</v>
      </c>
      <c r="E26" s="657">
        <v>18334.794999999998</v>
      </c>
      <c r="F26" s="657">
        <v>88637.947</v>
      </c>
      <c r="G26" s="657">
        <v>167727.84299999999</v>
      </c>
      <c r="H26" s="657">
        <v>77920.672000000006</v>
      </c>
      <c r="I26" s="657">
        <v>89807.171000000002</v>
      </c>
      <c r="J26" s="657">
        <v>4249.3860000000004</v>
      </c>
    </row>
    <row r="27" spans="1:10" s="656" customFormat="1" ht="16.5" customHeight="1" x14ac:dyDescent="0.25">
      <c r="A27" s="644" t="s">
        <v>389</v>
      </c>
      <c r="B27" s="759">
        <v>422</v>
      </c>
      <c r="C27" s="657">
        <v>1742</v>
      </c>
      <c r="D27" s="657">
        <v>46344.002</v>
      </c>
      <c r="E27" s="657">
        <v>17821.296999999999</v>
      </c>
      <c r="F27" s="657">
        <v>87801.862999999998</v>
      </c>
      <c r="G27" s="657">
        <v>165878.29699999999</v>
      </c>
      <c r="H27" s="657">
        <v>76458.361000000004</v>
      </c>
      <c r="I27" s="657">
        <v>89419.936000000002</v>
      </c>
      <c r="J27" s="657">
        <v>4264.5709999999999</v>
      </c>
    </row>
    <row r="28" spans="1:10" ht="15.75" customHeight="1" x14ac:dyDescent="0.25">
      <c r="A28" s="660" t="s">
        <v>388</v>
      </c>
      <c r="B28" s="717">
        <v>95</v>
      </c>
      <c r="C28" s="649" t="s">
        <v>269</v>
      </c>
      <c r="D28" s="649" t="s">
        <v>270</v>
      </c>
      <c r="E28" s="649" t="s">
        <v>270</v>
      </c>
      <c r="F28" s="649" t="s">
        <v>270</v>
      </c>
      <c r="G28" s="649" t="s">
        <v>270</v>
      </c>
      <c r="H28" s="649" t="s">
        <v>270</v>
      </c>
      <c r="I28" s="649" t="s">
        <v>270</v>
      </c>
      <c r="J28" s="649" t="s">
        <v>270</v>
      </c>
    </row>
    <row r="29" spans="1:10" ht="12" customHeight="1" x14ac:dyDescent="0.25">
      <c r="A29" s="660" t="s">
        <v>387</v>
      </c>
      <c r="B29" s="717">
        <v>41</v>
      </c>
      <c r="C29" s="649">
        <v>81</v>
      </c>
      <c r="D29" s="649">
        <v>1084.0150000000001</v>
      </c>
      <c r="E29" s="649">
        <v>97.674999999999997</v>
      </c>
      <c r="F29" s="649">
        <v>1234.3910000000001</v>
      </c>
      <c r="G29" s="649">
        <v>2196.2550000000001</v>
      </c>
      <c r="H29" s="649">
        <v>331.459</v>
      </c>
      <c r="I29" s="649">
        <v>1864.796</v>
      </c>
      <c r="J29" s="649">
        <v>-177.149</v>
      </c>
    </row>
    <row r="30" spans="1:10" ht="12" customHeight="1" x14ac:dyDescent="0.25">
      <c r="A30" s="660" t="s">
        <v>386</v>
      </c>
      <c r="B30" s="717">
        <v>254</v>
      </c>
      <c r="C30" s="649">
        <v>1352</v>
      </c>
      <c r="D30" s="649">
        <v>41544.28</v>
      </c>
      <c r="E30" s="649">
        <v>17193.499</v>
      </c>
      <c r="F30" s="649">
        <v>80338.373000000007</v>
      </c>
      <c r="G30" s="649">
        <v>152820.49400000001</v>
      </c>
      <c r="H30" s="649">
        <v>74509.429000000004</v>
      </c>
      <c r="I30" s="649">
        <v>78311.065000000002</v>
      </c>
      <c r="J30" s="649">
        <v>842.65800000000002</v>
      </c>
    </row>
    <row r="31" spans="1:10" ht="12" customHeight="1" x14ac:dyDescent="0.25">
      <c r="A31" s="660" t="s">
        <v>385</v>
      </c>
      <c r="B31" s="717">
        <v>10</v>
      </c>
      <c r="C31" s="748" t="s">
        <v>269</v>
      </c>
      <c r="D31" s="771" t="s">
        <v>270</v>
      </c>
      <c r="E31" s="771" t="s">
        <v>270</v>
      </c>
      <c r="F31" s="771" t="s">
        <v>270</v>
      </c>
      <c r="G31" s="771" t="s">
        <v>270</v>
      </c>
      <c r="H31" s="771" t="s">
        <v>270</v>
      </c>
      <c r="I31" s="771" t="s">
        <v>270</v>
      </c>
      <c r="J31" s="771" t="s">
        <v>270</v>
      </c>
    </row>
    <row r="32" spans="1:10" ht="12" customHeight="1" x14ac:dyDescent="0.25">
      <c r="A32" s="660" t="s">
        <v>384</v>
      </c>
      <c r="B32" s="717">
        <v>22</v>
      </c>
      <c r="C32" s="770">
        <v>43</v>
      </c>
      <c r="D32" s="770">
        <v>413.24299999999999</v>
      </c>
      <c r="E32" s="770">
        <v>29.54</v>
      </c>
      <c r="F32" s="770">
        <v>553.22799999999995</v>
      </c>
      <c r="G32" s="770">
        <v>1106.3530000000001</v>
      </c>
      <c r="H32" s="770">
        <v>53.082999999999998</v>
      </c>
      <c r="I32" s="770">
        <v>1053.27</v>
      </c>
      <c r="J32" s="770">
        <v>44.015999999999998</v>
      </c>
    </row>
    <row r="33" spans="1:10" s="656" customFormat="1" ht="15.75" customHeight="1" x14ac:dyDescent="0.25">
      <c r="A33" s="668" t="s">
        <v>407</v>
      </c>
      <c r="B33" s="759">
        <v>3</v>
      </c>
      <c r="C33" s="768">
        <v>11</v>
      </c>
      <c r="D33" s="768">
        <v>93.563000000000002</v>
      </c>
      <c r="E33" s="768">
        <v>93.254999999999995</v>
      </c>
      <c r="F33" s="768">
        <v>176.26300000000001</v>
      </c>
      <c r="G33" s="769">
        <v>418.48200000000003</v>
      </c>
      <c r="H33" s="769">
        <v>247.90700000000001</v>
      </c>
      <c r="I33" s="768">
        <v>170.57499999999999</v>
      </c>
      <c r="J33" s="767">
        <v>37.676000000000002</v>
      </c>
    </row>
    <row r="34" spans="1:10" s="656" customFormat="1" ht="12" customHeight="1" x14ac:dyDescent="0.25">
      <c r="A34" s="668" t="s">
        <v>406</v>
      </c>
      <c r="B34" s="759">
        <v>7</v>
      </c>
      <c r="C34" s="768">
        <v>12</v>
      </c>
      <c r="D34" s="768">
        <v>178.327</v>
      </c>
      <c r="E34" s="768">
        <v>420.24299999999999</v>
      </c>
      <c r="F34" s="768">
        <v>659.82100000000003</v>
      </c>
      <c r="G34" s="769">
        <v>1431.0640000000001</v>
      </c>
      <c r="H34" s="769">
        <v>1214.404</v>
      </c>
      <c r="I34" s="768">
        <v>216.66</v>
      </c>
      <c r="J34" s="767">
        <v>-52.860999999999997</v>
      </c>
    </row>
    <row r="35" spans="1:10" ht="7.5" customHeight="1" x14ac:dyDescent="0.25">
      <c r="A35" s="668"/>
      <c r="B35" s="642"/>
      <c r="C35" s="733"/>
      <c r="D35" s="642"/>
      <c r="G35" s="766"/>
      <c r="H35" s="766"/>
    </row>
    <row r="36" spans="1:10" ht="13.5" customHeight="1" x14ac:dyDescent="0.25">
      <c r="A36" s="668" t="s">
        <v>438</v>
      </c>
      <c r="B36" s="642"/>
      <c r="C36" s="733"/>
      <c r="D36" s="642"/>
      <c r="G36" s="766"/>
      <c r="H36" s="766"/>
    </row>
    <row r="37" spans="1:10" ht="6" customHeight="1" x14ac:dyDescent="0.25">
      <c r="A37" s="668"/>
      <c r="B37" s="642"/>
      <c r="C37" s="733"/>
      <c r="D37" s="642"/>
      <c r="G37" s="766"/>
      <c r="H37" s="766"/>
    </row>
    <row r="38" spans="1:10" ht="13.5" customHeight="1" x14ac:dyDescent="0.25">
      <c r="A38" s="668" t="s">
        <v>390</v>
      </c>
      <c r="B38" s="644">
        <v>398</v>
      </c>
      <c r="C38" s="657">
        <v>5056</v>
      </c>
      <c r="D38" s="657">
        <v>248687.283</v>
      </c>
      <c r="E38" s="657">
        <v>11925.257</v>
      </c>
      <c r="F38" s="657">
        <v>329476.26199999999</v>
      </c>
      <c r="G38" s="657">
        <v>613670.23699999996</v>
      </c>
      <c r="H38" s="657">
        <v>38970.531999999999</v>
      </c>
      <c r="I38" s="657">
        <v>574699.70499999996</v>
      </c>
      <c r="J38" s="657">
        <v>18306.701000000001</v>
      </c>
    </row>
    <row r="39" spans="1:10" ht="16.5" customHeight="1" x14ac:dyDescent="0.25">
      <c r="A39" s="644" t="s">
        <v>389</v>
      </c>
      <c r="B39" s="644">
        <v>392</v>
      </c>
      <c r="C39" s="657">
        <v>5008</v>
      </c>
      <c r="D39" s="657">
        <v>247902.016</v>
      </c>
      <c r="E39" s="657">
        <v>11925.083000000001</v>
      </c>
      <c r="F39" s="657">
        <v>329237.239</v>
      </c>
      <c r="G39" s="657">
        <v>612415.43700000003</v>
      </c>
      <c r="H39" s="657">
        <v>38970.531999999999</v>
      </c>
      <c r="I39" s="657">
        <v>573444.90500000003</v>
      </c>
      <c r="J39" s="657">
        <v>17928.356</v>
      </c>
    </row>
    <row r="40" spans="1:10" ht="15.75" customHeight="1" x14ac:dyDescent="0.25">
      <c r="A40" s="660" t="s">
        <v>388</v>
      </c>
      <c r="B40" s="642">
        <v>152</v>
      </c>
      <c r="C40" s="649">
        <v>1386</v>
      </c>
      <c r="D40" s="649">
        <v>42630.169000000002</v>
      </c>
      <c r="E40" s="649">
        <v>7122.9489999999996</v>
      </c>
      <c r="F40" s="649">
        <v>26969.767</v>
      </c>
      <c r="G40" s="649">
        <v>84167.112999999998</v>
      </c>
      <c r="H40" s="649">
        <v>17875.419000000002</v>
      </c>
      <c r="I40" s="649">
        <v>66291.694000000003</v>
      </c>
      <c r="J40" s="649">
        <v>10478.366</v>
      </c>
    </row>
    <row r="41" spans="1:10" ht="12" customHeight="1" x14ac:dyDescent="0.25">
      <c r="A41" s="660" t="s">
        <v>387</v>
      </c>
      <c r="B41" s="642">
        <v>70</v>
      </c>
      <c r="C41" s="649">
        <v>423</v>
      </c>
      <c r="D41" s="649">
        <v>9869.3189999999995</v>
      </c>
      <c r="E41" s="649">
        <v>2456.4859999999999</v>
      </c>
      <c r="F41" s="649">
        <v>7040.2280000000001</v>
      </c>
      <c r="G41" s="649">
        <v>23297.914000000001</v>
      </c>
      <c r="H41" s="649">
        <v>5828.4390000000003</v>
      </c>
      <c r="I41" s="649">
        <v>17469.474999999999</v>
      </c>
      <c r="J41" s="649">
        <v>3622.509</v>
      </c>
    </row>
    <row r="42" spans="1:10" ht="12" customHeight="1" x14ac:dyDescent="0.25">
      <c r="A42" s="660" t="s">
        <v>386</v>
      </c>
      <c r="B42" s="642">
        <v>159</v>
      </c>
      <c r="C42" s="649">
        <v>3156</v>
      </c>
      <c r="D42" s="649">
        <v>194341.77</v>
      </c>
      <c r="E42" s="649">
        <v>2343.8850000000002</v>
      </c>
      <c r="F42" s="649">
        <v>294902.136</v>
      </c>
      <c r="G42" s="649">
        <v>503339.11599999998</v>
      </c>
      <c r="H42" s="649">
        <v>15227.376</v>
      </c>
      <c r="I42" s="649">
        <v>488111.74</v>
      </c>
      <c r="J42" s="649">
        <v>3756.2130000000002</v>
      </c>
    </row>
    <row r="43" spans="1:10" ht="12" customHeight="1" x14ac:dyDescent="0.25">
      <c r="A43" s="660" t="s">
        <v>385</v>
      </c>
      <c r="B43" s="642">
        <v>5</v>
      </c>
      <c r="C43" s="651">
        <v>20</v>
      </c>
      <c r="D43" s="651">
        <v>521.30700000000002</v>
      </c>
      <c r="E43" s="651">
        <v>1.7629999999999999</v>
      </c>
      <c r="F43" s="651">
        <v>252.02500000000001</v>
      </c>
      <c r="G43" s="651">
        <v>989.62400000000002</v>
      </c>
      <c r="H43" s="651">
        <v>2.46</v>
      </c>
      <c r="I43" s="651">
        <v>987.16399999999999</v>
      </c>
      <c r="J43" s="651">
        <v>72.373000000000005</v>
      </c>
    </row>
    <row r="44" spans="1:10" ht="12" customHeight="1" x14ac:dyDescent="0.25">
      <c r="A44" s="660" t="s">
        <v>384</v>
      </c>
      <c r="B44" s="642">
        <v>6</v>
      </c>
      <c r="C44" s="651">
        <v>23</v>
      </c>
      <c r="D44" s="651">
        <v>539.45100000000002</v>
      </c>
      <c r="E44" s="651">
        <v>0</v>
      </c>
      <c r="F44" s="651">
        <v>73.082999999999998</v>
      </c>
      <c r="G44" s="651">
        <v>621.66999999999996</v>
      </c>
      <c r="H44" s="651">
        <v>36.838000000000001</v>
      </c>
      <c r="I44" s="651">
        <v>584.83199999999999</v>
      </c>
      <c r="J44" s="651">
        <v>-1.105</v>
      </c>
    </row>
    <row r="45" spans="1:10" ht="15.75" customHeight="1" x14ac:dyDescent="0.25">
      <c r="A45" s="668" t="s">
        <v>407</v>
      </c>
      <c r="B45" s="644">
        <v>4</v>
      </c>
      <c r="C45" s="694" t="s">
        <v>269</v>
      </c>
      <c r="D45" s="694" t="s">
        <v>270</v>
      </c>
      <c r="E45" s="694" t="s">
        <v>270</v>
      </c>
      <c r="F45" s="694" t="s">
        <v>270</v>
      </c>
      <c r="G45" s="694" t="s">
        <v>270</v>
      </c>
      <c r="H45" s="694" t="s">
        <v>270</v>
      </c>
      <c r="I45" s="694" t="s">
        <v>270</v>
      </c>
      <c r="J45" s="694" t="s">
        <v>270</v>
      </c>
    </row>
    <row r="46" spans="1:10" ht="13.5" customHeight="1" x14ac:dyDescent="0.25">
      <c r="A46" s="668" t="s">
        <v>406</v>
      </c>
      <c r="B46" s="644">
        <v>2</v>
      </c>
      <c r="C46" s="694" t="s">
        <v>269</v>
      </c>
      <c r="D46" s="694" t="s">
        <v>270</v>
      </c>
      <c r="E46" s="694" t="s">
        <v>270</v>
      </c>
      <c r="F46" s="694" t="s">
        <v>270</v>
      </c>
      <c r="G46" s="694" t="s">
        <v>270</v>
      </c>
      <c r="H46" s="694" t="s">
        <v>270</v>
      </c>
      <c r="I46" s="694" t="s">
        <v>270</v>
      </c>
      <c r="J46" s="694" t="s">
        <v>270</v>
      </c>
    </row>
    <row r="47" spans="1:10" ht="6" customHeight="1" x14ac:dyDescent="0.25">
      <c r="A47" s="668"/>
      <c r="B47" s="642"/>
      <c r="C47" s="733"/>
      <c r="D47" s="642"/>
      <c r="G47" s="766"/>
      <c r="H47" s="766"/>
    </row>
    <row r="48" spans="1:10" ht="12" customHeight="1" x14ac:dyDescent="0.25">
      <c r="A48" s="668" t="s">
        <v>427</v>
      </c>
      <c r="B48" s="642"/>
      <c r="C48" s="765"/>
      <c r="D48" s="642"/>
    </row>
    <row r="49" spans="1:12" ht="6" customHeight="1" x14ac:dyDescent="0.25">
      <c r="A49" s="644" t="s">
        <v>410</v>
      </c>
      <c r="B49" s="642"/>
      <c r="C49" s="765"/>
      <c r="D49" s="642"/>
    </row>
    <row r="50" spans="1:12" s="656" customFormat="1" ht="12" customHeight="1" x14ac:dyDescent="0.25">
      <c r="A50" s="668" t="s">
        <v>390</v>
      </c>
      <c r="B50" s="759">
        <v>47</v>
      </c>
      <c r="C50" s="657">
        <v>102</v>
      </c>
      <c r="D50" s="657">
        <v>1006.035</v>
      </c>
      <c r="E50" s="657">
        <v>4.7130000000000001</v>
      </c>
      <c r="F50" s="657">
        <v>6540.4949999999999</v>
      </c>
      <c r="G50" s="657">
        <v>7319.7950000000001</v>
      </c>
      <c r="H50" s="657">
        <v>25.558</v>
      </c>
      <c r="I50" s="657">
        <v>7294.2370000000001</v>
      </c>
      <c r="J50" s="657">
        <v>8.3350000000000009</v>
      </c>
    </row>
    <row r="51" spans="1:12" s="656" customFormat="1" ht="16.5" customHeight="1" x14ac:dyDescent="0.25">
      <c r="A51" s="644" t="s">
        <v>389</v>
      </c>
      <c r="B51" s="764">
        <v>45</v>
      </c>
      <c r="C51" s="763" t="s">
        <v>269</v>
      </c>
      <c r="D51" s="763" t="s">
        <v>270</v>
      </c>
      <c r="E51" s="763" t="s">
        <v>270</v>
      </c>
      <c r="F51" s="763" t="s">
        <v>270</v>
      </c>
      <c r="G51" s="763" t="s">
        <v>270</v>
      </c>
      <c r="H51" s="763" t="s">
        <v>270</v>
      </c>
      <c r="I51" s="763" t="s">
        <v>270</v>
      </c>
      <c r="J51" s="763" t="s">
        <v>270</v>
      </c>
      <c r="K51" s="762"/>
      <c r="L51" s="762"/>
    </row>
    <row r="52" spans="1:12" ht="15.75" customHeight="1" x14ac:dyDescent="0.25">
      <c r="A52" s="660" t="s">
        <v>388</v>
      </c>
      <c r="B52" s="761">
        <v>14</v>
      </c>
      <c r="C52" s="651">
        <v>48</v>
      </c>
      <c r="D52" s="651">
        <v>468.23899999999998</v>
      </c>
      <c r="E52" s="651">
        <v>1.91</v>
      </c>
      <c r="F52" s="651">
        <v>185.761</v>
      </c>
      <c r="G52" s="651">
        <v>399.03399999999999</v>
      </c>
      <c r="H52" s="651">
        <v>3.6440000000000001</v>
      </c>
      <c r="I52" s="651">
        <v>395.39</v>
      </c>
      <c r="J52" s="651">
        <v>-226.56399999999999</v>
      </c>
      <c r="K52" s="760"/>
      <c r="L52" s="760"/>
    </row>
    <row r="53" spans="1:12" ht="12" customHeight="1" x14ac:dyDescent="0.25">
      <c r="A53" s="660" t="s">
        <v>387</v>
      </c>
      <c r="B53" s="761">
        <v>6</v>
      </c>
      <c r="C53" s="651">
        <v>8</v>
      </c>
      <c r="D53" s="651">
        <v>56.491999999999997</v>
      </c>
      <c r="E53" s="651">
        <v>0</v>
      </c>
      <c r="F53" s="651">
        <v>25.88</v>
      </c>
      <c r="G53" s="651">
        <v>27.641999999999999</v>
      </c>
      <c r="H53" s="651">
        <v>0</v>
      </c>
      <c r="I53" s="651">
        <v>27.641999999999999</v>
      </c>
      <c r="J53" s="651">
        <v>-35.546999999999997</v>
      </c>
      <c r="K53" s="760"/>
      <c r="L53" s="760"/>
    </row>
    <row r="54" spans="1:12" ht="12" customHeight="1" x14ac:dyDescent="0.25">
      <c r="A54" s="660" t="s">
        <v>386</v>
      </c>
      <c r="B54" s="717">
        <v>22</v>
      </c>
      <c r="C54" s="649">
        <v>34</v>
      </c>
      <c r="D54" s="649">
        <v>344.709</v>
      </c>
      <c r="E54" s="649">
        <v>2.8029999999999999</v>
      </c>
      <c r="F54" s="649">
        <v>6184.7790000000005</v>
      </c>
      <c r="G54" s="649">
        <v>6551.9160000000002</v>
      </c>
      <c r="H54" s="649">
        <v>5.1459999999999999</v>
      </c>
      <c r="I54" s="649">
        <v>6546.77</v>
      </c>
      <c r="J54" s="649">
        <v>46.151000000000003</v>
      </c>
    </row>
    <row r="55" spans="1:12" ht="12" customHeight="1" x14ac:dyDescent="0.25">
      <c r="A55" s="660" t="s">
        <v>385</v>
      </c>
      <c r="B55" s="717">
        <v>2</v>
      </c>
      <c r="C55" s="649" t="s">
        <v>269</v>
      </c>
      <c r="D55" s="649" t="s">
        <v>270</v>
      </c>
      <c r="E55" s="649" t="s">
        <v>270</v>
      </c>
      <c r="F55" s="649" t="s">
        <v>270</v>
      </c>
      <c r="G55" s="649" t="s">
        <v>270</v>
      </c>
      <c r="H55" s="649" t="s">
        <v>270</v>
      </c>
      <c r="I55" s="649" t="s">
        <v>270</v>
      </c>
      <c r="J55" s="649" t="s">
        <v>270</v>
      </c>
    </row>
    <row r="56" spans="1:12" ht="12" customHeight="1" x14ac:dyDescent="0.25">
      <c r="A56" s="660" t="s">
        <v>384</v>
      </c>
      <c r="B56" s="717">
        <v>1</v>
      </c>
      <c r="C56" s="649" t="s">
        <v>269</v>
      </c>
      <c r="D56" s="649" t="s">
        <v>270</v>
      </c>
      <c r="E56" s="649" t="s">
        <v>270</v>
      </c>
      <c r="F56" s="649" t="s">
        <v>270</v>
      </c>
      <c r="G56" s="649" t="s">
        <v>270</v>
      </c>
      <c r="H56" s="649" t="s">
        <v>270</v>
      </c>
      <c r="I56" s="649" t="s">
        <v>270</v>
      </c>
      <c r="J56" s="649" t="s">
        <v>270</v>
      </c>
    </row>
    <row r="57" spans="1:12" s="656" customFormat="1" ht="15.75" customHeight="1" x14ac:dyDescent="0.25">
      <c r="A57" s="668" t="s">
        <v>407</v>
      </c>
      <c r="B57" s="759">
        <v>1</v>
      </c>
      <c r="C57" s="758" t="s">
        <v>269</v>
      </c>
      <c r="D57" s="758" t="s">
        <v>270</v>
      </c>
      <c r="E57" s="758" t="s">
        <v>270</v>
      </c>
      <c r="F57" s="758" t="s">
        <v>270</v>
      </c>
      <c r="G57" s="758" t="s">
        <v>270</v>
      </c>
      <c r="H57" s="758" t="s">
        <v>270</v>
      </c>
      <c r="I57" s="758" t="s">
        <v>270</v>
      </c>
      <c r="J57" s="758" t="s">
        <v>270</v>
      </c>
    </row>
    <row r="58" spans="1:12" s="656" customFormat="1" ht="12" customHeight="1" x14ac:dyDescent="0.25">
      <c r="A58" s="668" t="s">
        <v>406</v>
      </c>
      <c r="B58" s="759">
        <v>1</v>
      </c>
      <c r="C58" s="758" t="s">
        <v>269</v>
      </c>
      <c r="D58" s="758" t="s">
        <v>270</v>
      </c>
      <c r="E58" s="758" t="s">
        <v>270</v>
      </c>
      <c r="F58" s="758" t="s">
        <v>270</v>
      </c>
      <c r="G58" s="758" t="s">
        <v>270</v>
      </c>
      <c r="H58" s="758" t="s">
        <v>270</v>
      </c>
      <c r="I58" s="758" t="s">
        <v>270</v>
      </c>
      <c r="J58" s="758" t="s">
        <v>270</v>
      </c>
    </row>
    <row r="59" spans="1:12" ht="5.25" customHeight="1" thickBot="1" x14ac:dyDescent="0.3">
      <c r="A59" s="664"/>
      <c r="B59" s="664"/>
      <c r="C59" s="757"/>
      <c r="D59" s="757"/>
      <c r="E59" s="757"/>
      <c r="F59" s="757"/>
      <c r="G59" s="757"/>
      <c r="H59" s="757"/>
      <c r="I59" s="757"/>
      <c r="J59" s="757"/>
    </row>
    <row r="60" spans="1:12" ht="12.95" customHeight="1" thickTop="1" x14ac:dyDescent="0.25">
      <c r="A60" s="2089" t="s">
        <v>412</v>
      </c>
      <c r="B60" s="2089"/>
      <c r="C60" s="2089"/>
      <c r="D60" s="2089"/>
      <c r="E60" s="2089"/>
      <c r="F60" s="2089"/>
      <c r="G60" s="2089"/>
      <c r="H60" s="2089"/>
      <c r="I60" s="2089"/>
      <c r="J60" s="2089"/>
    </row>
  </sheetData>
  <mergeCells count="17">
    <mergeCell ref="F6:F9"/>
    <mergeCell ref="A60:J60"/>
    <mergeCell ref="G6:G9"/>
    <mergeCell ref="H6:H9"/>
    <mergeCell ref="D10:J10"/>
    <mergeCell ref="A2:C2"/>
    <mergeCell ref="A3:J3"/>
    <mergeCell ref="G5:I5"/>
    <mergeCell ref="J5:J9"/>
    <mergeCell ref="D5:F5"/>
    <mergeCell ref="A5:A10"/>
    <mergeCell ref="B5:B9"/>
    <mergeCell ref="C5:C9"/>
    <mergeCell ref="I6:I9"/>
    <mergeCell ref="B10:C10"/>
    <mergeCell ref="D6:D9"/>
    <mergeCell ref="E6:E9"/>
  </mergeCells>
  <conditionalFormatting sqref="D32:J32">
    <cfRule type="cellIs" dxfId="72" priority="2" stopIfTrue="1" operator="between">
      <formula>0.1</formula>
      <formula>0.459</formula>
    </cfRule>
  </conditionalFormatting>
  <conditionalFormatting sqref="D45:J46">
    <cfRule type="cellIs" dxfId="71" priority="1" stopIfTrue="1" operator="between">
      <formula>0.1</formula>
      <formula>0.459</formula>
    </cfRule>
  </conditionalFormatting>
  <hyperlinks>
    <hyperlink ref="A1" location="Índice!A1" display="Voltar ao índice" xr:uid="{2EDE8356-35AB-4956-A243-DBF6170B98AF}"/>
  </hyperlinks>
  <pageMargins left="0.59055118110236227" right="0.39370078740157483" top="0.78740157480314965" bottom="0.39370078740157483" header="0" footer="0"/>
  <pageSetup paperSize="9" orientation="portrait" horizontalDpi="300" verticalDpi="30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I91"/>
  <sheetViews>
    <sheetView showGridLines="0" zoomScaleNormal="100" zoomScaleSheetLayoutView="80" workbookViewId="0">
      <selection activeCell="A2" sqref="A2"/>
    </sheetView>
  </sheetViews>
  <sheetFormatPr defaultRowHeight="12.75" x14ac:dyDescent="0.25"/>
  <cols>
    <col min="1" max="1" width="39.28515625" style="1" customWidth="1"/>
    <col min="2" max="2" width="9" style="2" customWidth="1"/>
    <col min="3" max="6" width="10.7109375" style="2" customWidth="1"/>
    <col min="7" max="7" width="10.7109375" style="3" customWidth="1"/>
    <col min="8" max="8" width="9.140625" style="1"/>
    <col min="9" max="9" width="11" style="1" customWidth="1"/>
    <col min="10" max="16384" width="9.140625" style="1"/>
  </cols>
  <sheetData>
    <row r="1" spans="1:7" ht="15" customHeight="1" x14ac:dyDescent="0.25">
      <c r="A1" s="2027" t="s">
        <v>1926</v>
      </c>
    </row>
    <row r="2" spans="1:7" ht="15" customHeight="1" x14ac:dyDescent="0.25">
      <c r="A2" s="140" t="s">
        <v>94</v>
      </c>
      <c r="B2" s="133"/>
      <c r="C2" s="133"/>
      <c r="D2" s="133"/>
      <c r="E2" s="133"/>
      <c r="F2" s="133"/>
      <c r="G2" s="134"/>
    </row>
    <row r="4" spans="1:7" s="4" customFormat="1" x14ac:dyDescent="0.25">
      <c r="A4" s="135"/>
      <c r="B4" s="135" t="s">
        <v>20</v>
      </c>
      <c r="C4" s="346">
        <v>2020</v>
      </c>
      <c r="D4" s="440">
        <v>2019</v>
      </c>
      <c r="E4" s="135">
        <v>2018</v>
      </c>
      <c r="F4" s="135">
        <v>2017</v>
      </c>
      <c r="G4" s="135">
        <v>2016</v>
      </c>
    </row>
    <row r="5" spans="1:7" ht="18" customHeight="1" thickBot="1" x14ac:dyDescent="0.3">
      <c r="A5" s="136" t="s">
        <v>127</v>
      </c>
      <c r="B5" s="5"/>
      <c r="C5" s="5"/>
      <c r="D5" s="5"/>
      <c r="E5" s="5"/>
      <c r="F5" s="5"/>
      <c r="G5" s="5"/>
    </row>
    <row r="6" spans="1:7" ht="16.5" customHeight="1" x14ac:dyDescent="0.25">
      <c r="A6" s="6" t="s">
        <v>128</v>
      </c>
      <c r="B6" s="7"/>
      <c r="C6" s="7"/>
      <c r="D6" s="7"/>
      <c r="E6" s="7"/>
      <c r="F6" s="7"/>
      <c r="G6" s="7"/>
    </row>
    <row r="7" spans="1:7" s="8" customFormat="1" ht="15" customHeight="1" x14ac:dyDescent="0.25">
      <c r="A7" s="56" t="s">
        <v>95</v>
      </c>
      <c r="B7" s="58" t="s">
        <v>49</v>
      </c>
      <c r="C7" s="361">
        <v>44833</v>
      </c>
      <c r="D7" s="98">
        <v>44753</v>
      </c>
      <c r="E7" s="139">
        <v>42345</v>
      </c>
      <c r="F7" s="98">
        <v>41239</v>
      </c>
      <c r="G7" s="57">
        <v>40347</v>
      </c>
    </row>
    <row r="8" spans="1:7" s="8" customFormat="1" ht="15" customHeight="1" x14ac:dyDescent="0.25">
      <c r="A8" s="48" t="s">
        <v>90</v>
      </c>
      <c r="B8" s="18" t="s">
        <v>49</v>
      </c>
      <c r="C8" s="356">
        <v>24800</v>
      </c>
      <c r="D8" s="99">
        <v>24083</v>
      </c>
      <c r="E8" s="142">
        <v>23197</v>
      </c>
      <c r="F8" s="99">
        <v>22541</v>
      </c>
      <c r="G8" s="66">
        <v>21685</v>
      </c>
    </row>
    <row r="9" spans="1:7" s="8" customFormat="1" ht="15" customHeight="1" x14ac:dyDescent="0.25">
      <c r="A9" s="49" t="s">
        <v>27</v>
      </c>
      <c r="B9" s="18" t="s">
        <v>49</v>
      </c>
      <c r="C9" s="357">
        <v>3852</v>
      </c>
      <c r="D9" s="10">
        <v>3854</v>
      </c>
      <c r="E9" s="143">
        <v>3599</v>
      </c>
      <c r="F9" s="10">
        <v>3514</v>
      </c>
      <c r="G9" s="67">
        <v>3415</v>
      </c>
    </row>
    <row r="10" spans="1:7" ht="15" customHeight="1" x14ac:dyDescent="0.25">
      <c r="A10" s="50" t="s">
        <v>100</v>
      </c>
      <c r="B10" s="18" t="s">
        <v>49</v>
      </c>
      <c r="C10" s="358">
        <v>4339</v>
      </c>
      <c r="D10" s="10">
        <v>4193</v>
      </c>
      <c r="E10" s="144">
        <v>4237</v>
      </c>
      <c r="F10" s="10">
        <v>4168</v>
      </c>
      <c r="G10" s="67">
        <v>4130</v>
      </c>
    </row>
    <row r="11" spans="1:7" s="13" customFormat="1" ht="15" customHeight="1" x14ac:dyDescent="0.25">
      <c r="A11" s="51" t="s">
        <v>50</v>
      </c>
      <c r="B11" s="65"/>
      <c r="C11" s="359"/>
      <c r="D11" s="12"/>
      <c r="E11" s="145"/>
      <c r="F11" s="12"/>
      <c r="G11" s="68"/>
    </row>
    <row r="12" spans="1:7" s="13" customFormat="1" ht="12.75" customHeight="1" x14ac:dyDescent="0.25">
      <c r="A12" s="51" t="s">
        <v>39</v>
      </c>
      <c r="B12" s="65" t="s">
        <v>49</v>
      </c>
      <c r="C12" s="360">
        <v>87</v>
      </c>
      <c r="D12" s="15">
        <v>98</v>
      </c>
      <c r="E12" s="145">
        <v>76</v>
      </c>
      <c r="F12" s="15">
        <v>77</v>
      </c>
      <c r="G12" s="69">
        <v>95</v>
      </c>
    </row>
    <row r="13" spans="1:7" s="13" customFormat="1" ht="12.75" customHeight="1" x14ac:dyDescent="0.25">
      <c r="A13" s="51" t="s">
        <v>40</v>
      </c>
      <c r="B13" s="65" t="s">
        <v>49</v>
      </c>
      <c r="C13" s="360">
        <v>224</v>
      </c>
      <c r="D13" s="12">
        <v>209</v>
      </c>
      <c r="E13" s="145">
        <v>206</v>
      </c>
      <c r="F13" s="12">
        <v>229</v>
      </c>
      <c r="G13" s="68">
        <v>217</v>
      </c>
    </row>
    <row r="14" spans="1:7" s="13" customFormat="1" ht="12.75" customHeight="1" x14ac:dyDescent="0.25">
      <c r="A14" s="51" t="s">
        <v>41</v>
      </c>
      <c r="B14" s="65" t="s">
        <v>49</v>
      </c>
      <c r="C14" s="360">
        <v>405</v>
      </c>
      <c r="D14" s="12">
        <v>421</v>
      </c>
      <c r="E14" s="145">
        <v>497</v>
      </c>
      <c r="F14" s="12">
        <v>530</v>
      </c>
      <c r="G14" s="68">
        <v>591</v>
      </c>
    </row>
    <row r="15" spans="1:7" s="13" customFormat="1" ht="12.75" customHeight="1" x14ac:dyDescent="0.25">
      <c r="A15" s="51" t="s">
        <v>42</v>
      </c>
      <c r="B15" s="65" t="s">
        <v>49</v>
      </c>
      <c r="C15" s="360">
        <v>2611</v>
      </c>
      <c r="D15" s="12">
        <v>2493</v>
      </c>
      <c r="E15" s="145">
        <v>2490</v>
      </c>
      <c r="F15" s="12">
        <v>2427</v>
      </c>
      <c r="G15" s="68">
        <v>2386</v>
      </c>
    </row>
    <row r="16" spans="1:7" s="13" customFormat="1" ht="12.75" customHeight="1" x14ac:dyDescent="0.25">
      <c r="A16" s="51" t="s">
        <v>43</v>
      </c>
      <c r="B16" s="65" t="s">
        <v>49</v>
      </c>
      <c r="C16" s="360">
        <v>827</v>
      </c>
      <c r="D16" s="12">
        <v>803</v>
      </c>
      <c r="E16" s="145">
        <v>773</v>
      </c>
      <c r="F16" s="12">
        <v>758</v>
      </c>
      <c r="G16" s="68">
        <v>742</v>
      </c>
    </row>
    <row r="17" spans="1:9" s="13" customFormat="1" ht="12.75" customHeight="1" x14ac:dyDescent="0.25">
      <c r="A17" s="51" t="s">
        <v>97</v>
      </c>
      <c r="B17" s="65" t="s">
        <v>49</v>
      </c>
      <c r="C17" s="360">
        <v>185</v>
      </c>
      <c r="D17" s="12">
        <v>169</v>
      </c>
      <c r="E17" s="145">
        <v>195</v>
      </c>
      <c r="F17" s="12">
        <v>142</v>
      </c>
      <c r="G17" s="68">
        <v>99</v>
      </c>
    </row>
    <row r="18" spans="1:9" ht="15" customHeight="1" x14ac:dyDescent="0.25">
      <c r="A18" s="49" t="s">
        <v>51</v>
      </c>
      <c r="B18" s="18" t="s">
        <v>49</v>
      </c>
      <c r="C18" s="357">
        <v>9694</v>
      </c>
      <c r="D18" s="10">
        <v>9153</v>
      </c>
      <c r="E18" s="143">
        <v>8845</v>
      </c>
      <c r="F18" s="10">
        <v>8429</v>
      </c>
      <c r="G18" s="67">
        <v>7813</v>
      </c>
    </row>
    <row r="19" spans="1:9" ht="15" customHeight="1" x14ac:dyDescent="0.25">
      <c r="A19" s="49" t="s">
        <v>28</v>
      </c>
      <c r="B19" s="65" t="s">
        <v>49</v>
      </c>
      <c r="C19" s="357">
        <v>6480</v>
      </c>
      <c r="D19" s="10">
        <v>6381</v>
      </c>
      <c r="E19" s="143">
        <v>6019</v>
      </c>
      <c r="F19" s="10">
        <v>5938</v>
      </c>
      <c r="G19" s="67">
        <v>5614</v>
      </c>
    </row>
    <row r="20" spans="1:9" ht="15" customHeight="1" x14ac:dyDescent="0.25">
      <c r="A20" s="49" t="s">
        <v>29</v>
      </c>
      <c r="B20" s="65" t="s">
        <v>49</v>
      </c>
      <c r="C20" s="357">
        <v>245</v>
      </c>
      <c r="D20" s="10">
        <v>254</v>
      </c>
      <c r="E20" s="143">
        <v>267</v>
      </c>
      <c r="F20" s="10">
        <v>260</v>
      </c>
      <c r="G20" s="67">
        <v>248</v>
      </c>
    </row>
    <row r="21" spans="1:9" ht="15" customHeight="1" x14ac:dyDescent="0.25">
      <c r="A21" s="49" t="s">
        <v>104</v>
      </c>
      <c r="B21" s="65" t="s">
        <v>49</v>
      </c>
      <c r="C21" s="358">
        <v>190</v>
      </c>
      <c r="D21" s="10">
        <v>248</v>
      </c>
      <c r="E21" s="144">
        <v>230</v>
      </c>
      <c r="F21" s="10">
        <v>232</v>
      </c>
      <c r="G21" s="67">
        <v>465</v>
      </c>
    </row>
    <row r="22" spans="1:9" ht="15" customHeight="1" x14ac:dyDescent="0.25">
      <c r="A22" s="49" t="s">
        <v>220</v>
      </c>
      <c r="B22" s="18" t="s">
        <v>49</v>
      </c>
      <c r="C22" s="358">
        <v>4687</v>
      </c>
      <c r="D22" s="10">
        <v>4483</v>
      </c>
      <c r="E22" s="144">
        <v>4371</v>
      </c>
      <c r="F22" s="10">
        <v>4215</v>
      </c>
      <c r="G22" s="67">
        <v>4111</v>
      </c>
    </row>
    <row r="23" spans="1:9" s="8" customFormat="1" ht="15" customHeight="1" x14ac:dyDescent="0.25">
      <c r="A23" s="49" t="s">
        <v>221</v>
      </c>
      <c r="B23" s="18" t="s">
        <v>49</v>
      </c>
      <c r="C23" s="358">
        <v>7614</v>
      </c>
      <c r="D23" s="10">
        <v>7354</v>
      </c>
      <c r="E23" s="144">
        <v>6978</v>
      </c>
      <c r="F23" s="10">
        <v>6573</v>
      </c>
      <c r="G23" s="67">
        <v>6572</v>
      </c>
      <c r="I23" s="8" t="s">
        <v>96</v>
      </c>
    </row>
    <row r="24" spans="1:9" s="8" customFormat="1" ht="14.25" customHeight="1" x14ac:dyDescent="0.25">
      <c r="A24" s="49" t="s">
        <v>222</v>
      </c>
      <c r="B24" s="18" t="s">
        <v>49</v>
      </c>
      <c r="C24" s="358">
        <v>7732</v>
      </c>
      <c r="D24" s="10">
        <v>8833</v>
      </c>
      <c r="E24" s="150">
        <v>7799</v>
      </c>
      <c r="F24" s="10">
        <v>7910</v>
      </c>
      <c r="G24" s="67">
        <v>7979</v>
      </c>
    </row>
    <row r="25" spans="1:9" ht="20.45" customHeight="1" x14ac:dyDescent="0.25">
      <c r="A25" s="366" t="s">
        <v>52</v>
      </c>
      <c r="B25" s="368" t="s">
        <v>21</v>
      </c>
      <c r="C25" s="367">
        <v>11.3</v>
      </c>
      <c r="D25" s="365">
        <v>11.6</v>
      </c>
      <c r="E25" s="364">
        <v>11.36</v>
      </c>
      <c r="F25" s="365">
        <v>11.4</v>
      </c>
      <c r="G25" s="365">
        <v>11.3</v>
      </c>
    </row>
    <row r="26" spans="1:9" ht="18" customHeight="1" x14ac:dyDescent="0.25">
      <c r="A26" s="362" t="s">
        <v>129</v>
      </c>
      <c r="B26" s="16"/>
      <c r="C26" s="63"/>
      <c r="D26" s="63"/>
      <c r="E26" s="63"/>
      <c r="F26" s="363"/>
      <c r="G26" s="363"/>
    </row>
    <row r="27" spans="1:9" ht="15" customHeight="1" x14ac:dyDescent="0.25">
      <c r="A27" s="56" t="s">
        <v>95</v>
      </c>
      <c r="B27" s="58" t="s">
        <v>49</v>
      </c>
      <c r="C27" s="361">
        <v>9236</v>
      </c>
      <c r="D27" s="95" t="s">
        <v>259</v>
      </c>
      <c r="E27" s="146">
        <v>9347</v>
      </c>
      <c r="F27" s="95">
        <v>10915</v>
      </c>
      <c r="G27" s="70">
        <v>10032</v>
      </c>
    </row>
    <row r="28" spans="1:9" s="8" customFormat="1" ht="15" customHeight="1" x14ac:dyDescent="0.25">
      <c r="A28" s="48" t="s">
        <v>90</v>
      </c>
      <c r="B28" s="18" t="s">
        <v>49</v>
      </c>
      <c r="C28" s="356">
        <v>5351</v>
      </c>
      <c r="D28" s="100">
        <v>5396</v>
      </c>
      <c r="E28" s="147">
        <v>5372</v>
      </c>
      <c r="F28" s="100">
        <v>5951</v>
      </c>
      <c r="G28" s="71">
        <v>5378</v>
      </c>
    </row>
    <row r="29" spans="1:9" ht="15" customHeight="1" x14ac:dyDescent="0.25">
      <c r="A29" s="49" t="s">
        <v>27</v>
      </c>
      <c r="B29" s="18" t="s">
        <v>49</v>
      </c>
      <c r="C29" s="357">
        <v>716</v>
      </c>
      <c r="D29" s="96">
        <v>791</v>
      </c>
      <c r="E29" s="148">
        <v>703</v>
      </c>
      <c r="F29" s="96">
        <v>890</v>
      </c>
      <c r="G29" s="72">
        <v>887</v>
      </c>
    </row>
    <row r="30" spans="1:9" ht="15" customHeight="1" x14ac:dyDescent="0.25">
      <c r="A30" s="50" t="s">
        <v>100</v>
      </c>
      <c r="B30" s="65"/>
      <c r="C30" s="358">
        <v>946</v>
      </c>
      <c r="D30" s="96">
        <v>897</v>
      </c>
      <c r="E30" s="148">
        <v>923</v>
      </c>
      <c r="F30" s="96">
        <v>1032</v>
      </c>
      <c r="G30" s="72">
        <v>991</v>
      </c>
    </row>
    <row r="31" spans="1:9" ht="11.25" customHeight="1" x14ac:dyDescent="0.25">
      <c r="A31" s="51" t="s">
        <v>50</v>
      </c>
      <c r="B31" s="65" t="s">
        <v>49</v>
      </c>
      <c r="C31" s="359"/>
      <c r="D31" s="97"/>
      <c r="E31" s="149"/>
      <c r="F31" s="97"/>
      <c r="G31" s="73"/>
    </row>
    <row r="32" spans="1:9" ht="12.75" customHeight="1" x14ac:dyDescent="0.25">
      <c r="A32" s="51" t="s">
        <v>39</v>
      </c>
      <c r="B32" s="65" t="s">
        <v>49</v>
      </c>
      <c r="C32" s="360">
        <v>13</v>
      </c>
      <c r="D32" s="97">
        <v>16</v>
      </c>
      <c r="E32" s="149">
        <v>14</v>
      </c>
      <c r="F32" s="97">
        <v>15</v>
      </c>
      <c r="G32" s="73">
        <v>16</v>
      </c>
    </row>
    <row r="33" spans="1:7" ht="12.75" customHeight="1" x14ac:dyDescent="0.25">
      <c r="A33" s="51" t="s">
        <v>40</v>
      </c>
      <c r="B33" s="65" t="s">
        <v>49</v>
      </c>
      <c r="C33" s="360">
        <v>57</v>
      </c>
      <c r="D33" s="97">
        <v>45</v>
      </c>
      <c r="E33" s="149">
        <v>45</v>
      </c>
      <c r="F33" s="97">
        <v>62</v>
      </c>
      <c r="G33" s="73">
        <v>57</v>
      </c>
    </row>
    <row r="34" spans="1:7" ht="12.75" customHeight="1" x14ac:dyDescent="0.25">
      <c r="A34" s="51" t="s">
        <v>41</v>
      </c>
      <c r="B34" s="65" t="s">
        <v>49</v>
      </c>
      <c r="C34" s="360">
        <v>89</v>
      </c>
      <c r="D34" s="97">
        <v>68</v>
      </c>
      <c r="E34" s="149">
        <v>85</v>
      </c>
      <c r="F34" s="97">
        <v>102</v>
      </c>
      <c r="G34" s="73">
        <v>115</v>
      </c>
    </row>
    <row r="35" spans="1:7" ht="12.75" customHeight="1" x14ac:dyDescent="0.25">
      <c r="A35" s="51" t="s">
        <v>42</v>
      </c>
      <c r="B35" s="65" t="s">
        <v>49</v>
      </c>
      <c r="C35" s="360">
        <v>564</v>
      </c>
      <c r="D35" s="97">
        <v>512</v>
      </c>
      <c r="E35" s="149">
        <v>541</v>
      </c>
      <c r="F35" s="97">
        <v>601</v>
      </c>
      <c r="G35" s="73">
        <v>562</v>
      </c>
    </row>
    <row r="36" spans="1:7" ht="12.75" customHeight="1" x14ac:dyDescent="0.25">
      <c r="A36" s="51" t="s">
        <v>43</v>
      </c>
      <c r="B36" s="65" t="s">
        <v>49</v>
      </c>
      <c r="C36" s="360">
        <v>197</v>
      </c>
      <c r="D36" s="97">
        <v>186</v>
      </c>
      <c r="E36" s="149">
        <v>196</v>
      </c>
      <c r="F36" s="97">
        <v>198</v>
      </c>
      <c r="G36" s="73">
        <v>198</v>
      </c>
    </row>
    <row r="37" spans="1:7" ht="12.75" customHeight="1" x14ac:dyDescent="0.25">
      <c r="A37" s="51" t="s">
        <v>97</v>
      </c>
      <c r="B37" s="18" t="s">
        <v>49</v>
      </c>
      <c r="C37" s="360">
        <v>26</v>
      </c>
      <c r="D37" s="97">
        <v>70</v>
      </c>
      <c r="E37" s="149">
        <v>42</v>
      </c>
      <c r="F37" s="97">
        <v>54</v>
      </c>
      <c r="G37" s="73">
        <v>43</v>
      </c>
    </row>
    <row r="38" spans="1:7" ht="15" customHeight="1" x14ac:dyDescent="0.25">
      <c r="A38" s="49" t="s">
        <v>51</v>
      </c>
      <c r="B38" s="65" t="s">
        <v>49</v>
      </c>
      <c r="C38" s="357">
        <v>2104</v>
      </c>
      <c r="D38" s="96">
        <v>2134</v>
      </c>
      <c r="E38" s="148">
        <v>2134</v>
      </c>
      <c r="F38" s="96">
        <v>2264</v>
      </c>
      <c r="G38" s="72">
        <v>1872</v>
      </c>
    </row>
    <row r="39" spans="1:7" ht="15" customHeight="1" x14ac:dyDescent="0.25">
      <c r="A39" s="49" t="s">
        <v>28</v>
      </c>
      <c r="B39" s="65" t="s">
        <v>49</v>
      </c>
      <c r="C39" s="357">
        <v>1514</v>
      </c>
      <c r="D39" s="96">
        <v>1491</v>
      </c>
      <c r="E39" s="148">
        <v>1521</v>
      </c>
      <c r="F39" s="96">
        <v>1669</v>
      </c>
      <c r="G39" s="72">
        <v>1521</v>
      </c>
    </row>
    <row r="40" spans="1:7" ht="15" customHeight="1" x14ac:dyDescent="0.25">
      <c r="A40" s="49" t="s">
        <v>29</v>
      </c>
      <c r="B40" s="65" t="s">
        <v>49</v>
      </c>
      <c r="C40" s="357">
        <v>54</v>
      </c>
      <c r="D40" s="96">
        <v>54</v>
      </c>
      <c r="E40" s="148">
        <v>60</v>
      </c>
      <c r="F40" s="96">
        <v>81</v>
      </c>
      <c r="G40" s="72">
        <v>75</v>
      </c>
    </row>
    <row r="41" spans="1:7" ht="15" customHeight="1" x14ac:dyDescent="0.25">
      <c r="A41" s="49" t="s">
        <v>104</v>
      </c>
      <c r="B41" s="18" t="s">
        <v>49</v>
      </c>
      <c r="C41" s="358">
        <v>17</v>
      </c>
      <c r="D41" s="96">
        <v>29</v>
      </c>
      <c r="E41" s="148">
        <v>31</v>
      </c>
      <c r="F41" s="96">
        <v>15</v>
      </c>
      <c r="G41" s="72">
        <v>32</v>
      </c>
    </row>
    <row r="42" spans="1:7" ht="15" customHeight="1" x14ac:dyDescent="0.25">
      <c r="A42" s="49" t="s">
        <v>220</v>
      </c>
      <c r="B42" s="18" t="s">
        <v>49</v>
      </c>
      <c r="C42" s="358">
        <v>767</v>
      </c>
      <c r="D42" s="96">
        <v>751</v>
      </c>
      <c r="E42" s="148">
        <v>743</v>
      </c>
      <c r="F42" s="96">
        <v>1037</v>
      </c>
      <c r="G42" s="72">
        <v>933</v>
      </c>
    </row>
    <row r="43" spans="1:7" s="8" customFormat="1" ht="15" customHeight="1" x14ac:dyDescent="0.25">
      <c r="A43" s="49" t="s">
        <v>221</v>
      </c>
      <c r="B43" s="18" t="s">
        <v>49</v>
      </c>
      <c r="C43" s="358">
        <v>1754</v>
      </c>
      <c r="D43" s="96" t="s">
        <v>260</v>
      </c>
      <c r="E43" s="148">
        <v>1631</v>
      </c>
      <c r="F43" s="96">
        <v>1946</v>
      </c>
      <c r="G43" s="72">
        <v>1834</v>
      </c>
    </row>
    <row r="44" spans="1:7" s="8" customFormat="1" ht="15" customHeight="1" thickBot="1" x14ac:dyDescent="0.3">
      <c r="A44" s="49" t="s">
        <v>222</v>
      </c>
      <c r="B44" s="18" t="s">
        <v>49</v>
      </c>
      <c r="C44" s="358">
        <v>1364</v>
      </c>
      <c r="D44" s="96">
        <v>1611</v>
      </c>
      <c r="E44" s="148">
        <v>1601</v>
      </c>
      <c r="F44" s="96">
        <v>1981</v>
      </c>
      <c r="G44" s="72">
        <v>1887</v>
      </c>
    </row>
    <row r="45" spans="1:7" ht="17.25" customHeight="1" x14ac:dyDescent="0.25">
      <c r="A45" s="366" t="s">
        <v>1931</v>
      </c>
      <c r="B45" s="2038" t="s">
        <v>21</v>
      </c>
      <c r="C45" s="2039">
        <v>10.8</v>
      </c>
      <c r="D45" s="2040">
        <v>11.6</v>
      </c>
      <c r="E45" s="2041">
        <v>11.7</v>
      </c>
      <c r="F45" s="2040">
        <v>12.4</v>
      </c>
      <c r="G45" s="2040">
        <v>11.4</v>
      </c>
    </row>
    <row r="46" spans="1:7" ht="26.25" customHeight="1" x14ac:dyDescent="0.25">
      <c r="A46" s="2050" t="s">
        <v>98</v>
      </c>
      <c r="B46" s="2050"/>
      <c r="C46" s="2050"/>
      <c r="D46" s="2050"/>
      <c r="E46" s="2050"/>
      <c r="F46" s="2050"/>
      <c r="G46" s="2050"/>
    </row>
    <row r="47" spans="1:7" ht="12.75" customHeight="1" x14ac:dyDescent="0.25">
      <c r="A47" s="463" t="s">
        <v>233</v>
      </c>
      <c r="B47" s="62"/>
      <c r="C47" s="347"/>
      <c r="D47" s="141"/>
      <c r="E47" s="62"/>
      <c r="F47" s="62"/>
      <c r="G47" s="62"/>
    </row>
    <row r="48" spans="1:7" ht="18.75" customHeight="1" thickBot="1" x14ac:dyDescent="0.3">
      <c r="A48" s="137" t="s">
        <v>150</v>
      </c>
      <c r="B48" s="17"/>
      <c r="C48" s="17"/>
      <c r="D48" s="17"/>
      <c r="E48" s="105"/>
      <c r="F48" s="105"/>
      <c r="G48" s="105"/>
    </row>
    <row r="49" spans="1:8" ht="15" customHeight="1" x14ac:dyDescent="0.25">
      <c r="A49" s="6" t="s">
        <v>0</v>
      </c>
      <c r="B49" s="74">
        <v>1000</v>
      </c>
      <c r="C49" s="517">
        <v>141.19999999999999</v>
      </c>
      <c r="D49" s="59">
        <v>132.19999999999999</v>
      </c>
      <c r="E49" s="151">
        <v>131.37397545499999</v>
      </c>
      <c r="F49" s="59">
        <v>117.10675467750002</v>
      </c>
      <c r="G49" s="59">
        <v>112.87657655</v>
      </c>
    </row>
    <row r="50" spans="1:8" ht="15" customHeight="1" x14ac:dyDescent="0.25">
      <c r="A50" s="49" t="s">
        <v>1</v>
      </c>
      <c r="B50" s="18"/>
      <c r="C50" s="518"/>
      <c r="D50" s="353"/>
      <c r="E50" s="152"/>
      <c r="F50" s="20"/>
      <c r="G50" s="20"/>
    </row>
    <row r="51" spans="1:8" ht="12.75" customHeight="1" x14ac:dyDescent="0.25">
      <c r="A51" s="19" t="s">
        <v>2</v>
      </c>
      <c r="B51" s="9">
        <v>1000</v>
      </c>
      <c r="C51" s="519">
        <v>70.8</v>
      </c>
      <c r="D51" s="21">
        <v>74.900000000000006</v>
      </c>
      <c r="E51" s="153">
        <v>75.918231339999977</v>
      </c>
      <c r="F51" s="21">
        <v>66.688633690000017</v>
      </c>
      <c r="G51" s="21">
        <v>63.274958762499963</v>
      </c>
    </row>
    <row r="52" spans="1:8" ht="12.75" customHeight="1" x14ac:dyDescent="0.25">
      <c r="A52" s="19" t="s">
        <v>3</v>
      </c>
      <c r="B52" s="9">
        <v>1000</v>
      </c>
      <c r="C52" s="519">
        <v>70.5</v>
      </c>
      <c r="D52" s="21">
        <v>57.3</v>
      </c>
      <c r="E52" s="153">
        <v>55.455744114999987</v>
      </c>
      <c r="F52" s="21">
        <v>50.418120987499996</v>
      </c>
      <c r="G52" s="21">
        <v>49.601617787500004</v>
      </c>
    </row>
    <row r="53" spans="1:8" ht="15" customHeight="1" x14ac:dyDescent="0.25">
      <c r="A53" s="49" t="s">
        <v>4</v>
      </c>
      <c r="B53" s="9"/>
      <c r="C53" s="520"/>
      <c r="D53" s="354"/>
      <c r="E53" s="153"/>
      <c r="F53" s="21"/>
      <c r="G53" s="21"/>
    </row>
    <row r="54" spans="1:8" ht="12.75" customHeight="1" x14ac:dyDescent="0.25">
      <c r="A54" s="19" t="s">
        <v>5</v>
      </c>
      <c r="B54" s="9">
        <v>1000</v>
      </c>
      <c r="C54" s="519">
        <v>6.4</v>
      </c>
      <c r="D54" s="21">
        <v>10</v>
      </c>
      <c r="E54" s="154">
        <v>11.099082965000001</v>
      </c>
      <c r="F54" s="23">
        <v>9.5157544875000006</v>
      </c>
      <c r="G54" s="23">
        <v>6.1864125199999993</v>
      </c>
    </row>
    <row r="55" spans="1:8" ht="12.75" customHeight="1" x14ac:dyDescent="0.25">
      <c r="A55" s="19" t="s">
        <v>6</v>
      </c>
      <c r="B55" s="9">
        <v>1000</v>
      </c>
      <c r="C55" s="519">
        <v>38.5</v>
      </c>
      <c r="D55" s="21">
        <v>36.799999999999997</v>
      </c>
      <c r="E55" s="153">
        <v>35.580929227500008</v>
      </c>
      <c r="F55" s="21">
        <v>28.21267593</v>
      </c>
      <c r="G55" s="21">
        <v>33.544700582500006</v>
      </c>
    </row>
    <row r="56" spans="1:8" ht="12.75" customHeight="1" x14ac:dyDescent="0.25">
      <c r="A56" s="19" t="s">
        <v>7</v>
      </c>
      <c r="B56" s="9">
        <v>1000</v>
      </c>
      <c r="C56" s="519">
        <v>42.9</v>
      </c>
      <c r="D56" s="21">
        <v>39.799999999999997</v>
      </c>
      <c r="E56" s="153">
        <v>37.437031637500006</v>
      </c>
      <c r="F56" s="21">
        <v>40.376638440000008</v>
      </c>
      <c r="G56" s="21">
        <v>37.144421565000002</v>
      </c>
      <c r="H56" s="107"/>
    </row>
    <row r="57" spans="1:8" ht="12.75" customHeight="1" x14ac:dyDescent="0.25">
      <c r="A57" s="19" t="s">
        <v>149</v>
      </c>
      <c r="B57" s="9">
        <v>1000</v>
      </c>
      <c r="C57" s="519">
        <v>53.5</v>
      </c>
      <c r="D57" s="21">
        <v>45.6</v>
      </c>
      <c r="E57" s="153">
        <v>47.256931625000007</v>
      </c>
      <c r="F57" s="21">
        <v>39.001685819999992</v>
      </c>
      <c r="G57" s="21">
        <v>36.00104188249999</v>
      </c>
    </row>
    <row r="58" spans="1:8" ht="15" customHeight="1" x14ac:dyDescent="0.25">
      <c r="A58" s="49" t="s">
        <v>44</v>
      </c>
      <c r="B58" s="9"/>
      <c r="C58" s="520"/>
      <c r="D58" s="354"/>
      <c r="E58" s="153"/>
      <c r="F58" s="21"/>
      <c r="G58" s="21"/>
    </row>
    <row r="59" spans="1:8" ht="12.75" customHeight="1" x14ac:dyDescent="0.25">
      <c r="A59" s="19" t="s">
        <v>53</v>
      </c>
      <c r="B59" s="9">
        <v>1000</v>
      </c>
      <c r="C59" s="519">
        <v>17.100000000000001</v>
      </c>
      <c r="D59" s="21">
        <v>17.399999999999999</v>
      </c>
      <c r="E59" s="153">
        <v>21.168801547500006</v>
      </c>
      <c r="F59" s="21">
        <v>18.782428392500002</v>
      </c>
      <c r="G59" s="21">
        <v>17.540460175000007</v>
      </c>
    </row>
    <row r="60" spans="1:8" ht="12.75" customHeight="1" x14ac:dyDescent="0.25">
      <c r="A60" s="19" t="s">
        <v>26</v>
      </c>
      <c r="B60" s="9">
        <v>1000</v>
      </c>
      <c r="C60" s="519">
        <v>31.8</v>
      </c>
      <c r="D60" s="21">
        <v>31.4</v>
      </c>
      <c r="E60" s="153">
        <v>34.25426567249999</v>
      </c>
      <c r="F60" s="21">
        <v>32.847581900000002</v>
      </c>
      <c r="G60" s="21">
        <v>32.429924550000003</v>
      </c>
    </row>
    <row r="61" spans="1:8" ht="12.75" customHeight="1" x14ac:dyDescent="0.25">
      <c r="A61" s="19" t="s">
        <v>8</v>
      </c>
      <c r="B61" s="188">
        <v>1000</v>
      </c>
      <c r="C61" s="521">
        <v>92.3</v>
      </c>
      <c r="D61" s="76">
        <v>83.4</v>
      </c>
      <c r="E61" s="155">
        <v>75.950908234999986</v>
      </c>
      <c r="F61" s="76">
        <v>65.476744385000018</v>
      </c>
      <c r="G61" s="76">
        <v>62.906191824999979</v>
      </c>
    </row>
    <row r="62" spans="1:8" ht="21" customHeight="1" thickBot="1" x14ac:dyDescent="0.3">
      <c r="A62" s="52" t="s">
        <v>9</v>
      </c>
      <c r="B62" s="75" t="s">
        <v>21</v>
      </c>
      <c r="C62" s="522">
        <v>2.9</v>
      </c>
      <c r="D62" s="355">
        <f>(132.2/4913.1)*100</f>
        <v>2.6907655044676475</v>
      </c>
      <c r="E62" s="156">
        <v>2.9</v>
      </c>
      <c r="F62" s="106">
        <v>2.6</v>
      </c>
      <c r="G62" s="106">
        <v>2.6</v>
      </c>
    </row>
    <row r="63" spans="1:8" s="24" customFormat="1" ht="12.75" customHeight="1" x14ac:dyDescent="0.2">
      <c r="A63" s="2051" t="s">
        <v>234</v>
      </c>
      <c r="B63" s="2052"/>
      <c r="C63" s="2052"/>
      <c r="D63" s="2052"/>
      <c r="E63" s="2052"/>
      <c r="F63" s="2052"/>
      <c r="G63" s="2052"/>
    </row>
    <row r="64" spans="1:8" ht="19.5" customHeight="1" thickBot="1" x14ac:dyDescent="0.3">
      <c r="A64" s="137" t="s">
        <v>130</v>
      </c>
      <c r="B64" s="17"/>
      <c r="C64" s="17"/>
      <c r="D64" s="17"/>
      <c r="E64" s="17"/>
      <c r="F64" s="17"/>
      <c r="G64" s="14"/>
    </row>
    <row r="65" spans="1:7" ht="23.45" customHeight="1" x14ac:dyDescent="0.25">
      <c r="A65" s="2048" t="s">
        <v>48</v>
      </c>
      <c r="B65" s="2049"/>
      <c r="C65" s="2049"/>
      <c r="D65" s="2049"/>
      <c r="E65" s="2049"/>
      <c r="F65" s="2049"/>
      <c r="G65" s="425"/>
    </row>
    <row r="66" spans="1:7" ht="23.45" customHeight="1" x14ac:dyDescent="0.25">
      <c r="A66" s="421" t="s">
        <v>226</v>
      </c>
      <c r="B66" s="426" t="s">
        <v>84</v>
      </c>
      <c r="C66" s="427">
        <v>103.833</v>
      </c>
      <c r="D66" s="427">
        <v>103.846</v>
      </c>
      <c r="E66" s="427">
        <v>103.496</v>
      </c>
      <c r="F66" s="427">
        <v>102.477</v>
      </c>
      <c r="G66" s="428">
        <v>101.09399999999999</v>
      </c>
    </row>
    <row r="67" spans="1:7" ht="14.45" customHeight="1" x14ac:dyDescent="0.25">
      <c r="A67" s="25" t="s">
        <v>170</v>
      </c>
      <c r="B67" s="26" t="s">
        <v>84</v>
      </c>
      <c r="C67" s="422">
        <v>87.165999999999997</v>
      </c>
      <c r="D67" s="423">
        <v>92.83</v>
      </c>
      <c r="E67" s="424">
        <v>95.25</v>
      </c>
      <c r="F67" s="423">
        <v>96.63</v>
      </c>
      <c r="G67" s="423">
        <v>96.49</v>
      </c>
    </row>
    <row r="68" spans="1:7" ht="15" customHeight="1" x14ac:dyDescent="0.25">
      <c r="A68" s="19" t="s">
        <v>89</v>
      </c>
      <c r="B68" s="26"/>
      <c r="C68" s="419"/>
      <c r="D68" s="414"/>
      <c r="E68" s="415"/>
      <c r="F68" s="414"/>
      <c r="G68" s="414"/>
    </row>
    <row r="69" spans="1:7" ht="12.75" customHeight="1" x14ac:dyDescent="0.25">
      <c r="A69" s="19" t="s">
        <v>88</v>
      </c>
      <c r="B69" s="26" t="s">
        <v>84</v>
      </c>
      <c r="C69" s="420">
        <v>99.921999999999997</v>
      </c>
      <c r="D69" s="414">
        <v>97.56</v>
      </c>
      <c r="E69" s="416">
        <v>94.86</v>
      </c>
      <c r="F69" s="414">
        <v>95.29</v>
      </c>
      <c r="G69" s="414">
        <v>96.262</v>
      </c>
    </row>
    <row r="70" spans="1:7" ht="12.75" customHeight="1" x14ac:dyDescent="0.25">
      <c r="A70" s="19" t="s">
        <v>87</v>
      </c>
      <c r="B70" s="26" t="s">
        <v>84</v>
      </c>
      <c r="C70" s="420">
        <v>108.973</v>
      </c>
      <c r="D70" s="417">
        <v>113.64</v>
      </c>
      <c r="E70" s="416">
        <v>108.84</v>
      </c>
      <c r="F70" s="417">
        <v>104.07299999999999</v>
      </c>
      <c r="G70" s="417">
        <v>103.512</v>
      </c>
    </row>
    <row r="71" spans="1:7" ht="12.75" customHeight="1" x14ac:dyDescent="0.25">
      <c r="A71" s="19" t="s">
        <v>106</v>
      </c>
      <c r="B71" s="26" t="s">
        <v>84</v>
      </c>
      <c r="C71" s="420">
        <v>121.246</v>
      </c>
      <c r="D71" s="417">
        <v>118.75</v>
      </c>
      <c r="E71" s="418">
        <v>116.18</v>
      </c>
      <c r="F71" s="417">
        <v>112.92</v>
      </c>
      <c r="G71" s="417">
        <v>110.973</v>
      </c>
    </row>
    <row r="72" spans="1:7" ht="12.75" customHeight="1" x14ac:dyDescent="0.25">
      <c r="A72" s="19" t="s">
        <v>85</v>
      </c>
      <c r="B72" s="26" t="s">
        <v>84</v>
      </c>
      <c r="C72" s="420">
        <v>130.77000000000001</v>
      </c>
      <c r="D72" s="414">
        <v>126.83</v>
      </c>
      <c r="E72" s="415">
        <v>120.72</v>
      </c>
      <c r="F72" s="414">
        <v>116.312</v>
      </c>
      <c r="G72" s="414">
        <v>111.631</v>
      </c>
    </row>
    <row r="73" spans="1:7" ht="12.75" customHeight="1" x14ac:dyDescent="0.25">
      <c r="A73" s="19" t="s">
        <v>86</v>
      </c>
      <c r="B73" s="26" t="s">
        <v>84</v>
      </c>
      <c r="C73" s="420">
        <v>128.68199999999999</v>
      </c>
      <c r="D73" s="414">
        <v>122.64</v>
      </c>
      <c r="E73" s="415">
        <v>115.88</v>
      </c>
      <c r="F73" s="414">
        <v>107.76</v>
      </c>
      <c r="G73" s="414">
        <v>101.32599999999999</v>
      </c>
    </row>
    <row r="74" spans="1:7" ht="3.6" customHeight="1" thickBot="1" x14ac:dyDescent="0.3">
      <c r="A74" s="27"/>
      <c r="B74" s="28"/>
      <c r="C74" s="157"/>
      <c r="D74" s="157"/>
      <c r="E74" s="131"/>
      <c r="F74" s="77"/>
      <c r="G74" s="77"/>
    </row>
    <row r="75" spans="1:7" ht="16.5" customHeight="1" x14ac:dyDescent="0.25">
      <c r="A75" s="22" t="s">
        <v>175</v>
      </c>
      <c r="B75" s="130"/>
      <c r="C75" s="130"/>
      <c r="D75" s="130"/>
      <c r="E75" s="130"/>
      <c r="F75" s="464"/>
      <c r="G75" s="464"/>
    </row>
    <row r="76" spans="1:7" ht="13.5" thickBot="1" x14ac:dyDescent="0.3">
      <c r="A76" s="22" t="s">
        <v>235</v>
      </c>
      <c r="B76" s="130"/>
      <c r="C76" s="130"/>
      <c r="D76" s="130"/>
      <c r="E76" s="131"/>
      <c r="F76" s="132"/>
      <c r="G76" s="132"/>
    </row>
    <row r="77" spans="1:7" ht="19.5" customHeight="1" thickBot="1" x14ac:dyDescent="0.3">
      <c r="A77" s="138" t="s">
        <v>131</v>
      </c>
      <c r="B77" s="29"/>
      <c r="C77" s="29"/>
      <c r="D77" s="29"/>
      <c r="E77" s="5"/>
      <c r="F77" s="5"/>
      <c r="G77" s="5"/>
    </row>
    <row r="78" spans="1:7" ht="24" customHeight="1" x14ac:dyDescent="0.25">
      <c r="A78" s="492" t="s">
        <v>54</v>
      </c>
      <c r="B78" s="493" t="s">
        <v>49</v>
      </c>
      <c r="C78" s="503">
        <v>1342</v>
      </c>
      <c r="D78" s="494">
        <v>1272</v>
      </c>
      <c r="E78" s="495">
        <v>1374</v>
      </c>
      <c r="F78" s="496">
        <v>1582</v>
      </c>
      <c r="G78" s="497">
        <v>1718</v>
      </c>
    </row>
    <row r="79" spans="1:7" ht="6.6" customHeight="1" x14ac:dyDescent="0.25">
      <c r="A79" s="498"/>
      <c r="B79" s="486"/>
      <c r="C79" s="298"/>
      <c r="D79" s="488"/>
      <c r="E79" s="499"/>
      <c r="F79" s="500"/>
      <c r="G79" s="490"/>
    </row>
    <row r="80" spans="1:7" ht="24" customHeight="1" x14ac:dyDescent="0.25">
      <c r="A80" s="92" t="s">
        <v>255</v>
      </c>
      <c r="B80" s="484" t="s">
        <v>22</v>
      </c>
      <c r="C80" s="536" t="s">
        <v>268</v>
      </c>
      <c r="D80" s="488">
        <v>1058880.865</v>
      </c>
      <c r="E80" s="488">
        <v>1027927.672</v>
      </c>
      <c r="F80" s="489">
        <v>989156.46299999999</v>
      </c>
      <c r="G80" s="490">
        <v>935523.13600000006</v>
      </c>
    </row>
    <row r="81" spans="1:8" ht="13.9" customHeight="1" x14ac:dyDescent="0.25">
      <c r="A81" s="491" t="s">
        <v>254</v>
      </c>
      <c r="B81" s="484" t="s">
        <v>22</v>
      </c>
      <c r="C81" s="536" t="s">
        <v>268</v>
      </c>
      <c r="D81" s="298">
        <v>54099</v>
      </c>
      <c r="E81" s="298">
        <v>53296.954000000005</v>
      </c>
      <c r="F81" s="161">
        <v>53925.74500000001</v>
      </c>
      <c r="G81" s="94">
        <v>52105.970000000008</v>
      </c>
    </row>
    <row r="82" spans="1:8" ht="6.6" customHeight="1" x14ac:dyDescent="0.25">
      <c r="A82" s="19"/>
      <c r="B82" s="487"/>
      <c r="C82" s="537"/>
      <c r="D82" s="41"/>
      <c r="E82" s="41"/>
      <c r="F82" s="11"/>
      <c r="G82" s="12"/>
    </row>
    <row r="83" spans="1:8" ht="24" customHeight="1" x14ac:dyDescent="0.25">
      <c r="A83" s="92" t="s">
        <v>256</v>
      </c>
      <c r="B83" s="486" t="s">
        <v>22</v>
      </c>
      <c r="C83" s="538" t="s">
        <v>268</v>
      </c>
      <c r="D83" s="508">
        <v>102762.675</v>
      </c>
      <c r="E83" s="509">
        <v>88548.695999999996</v>
      </c>
      <c r="F83" s="161">
        <v>93130.198000000004</v>
      </c>
      <c r="G83" s="485">
        <v>91915.589000000007</v>
      </c>
    </row>
    <row r="84" spans="1:8" ht="13.5" customHeight="1" x14ac:dyDescent="0.25">
      <c r="A84" s="189" t="s">
        <v>254</v>
      </c>
      <c r="B84" s="486" t="s">
        <v>22</v>
      </c>
      <c r="C84" s="538" t="s">
        <v>268</v>
      </c>
      <c r="D84" s="508">
        <v>6503</v>
      </c>
      <c r="E84" s="508">
        <v>5847.5930000000008</v>
      </c>
      <c r="F84" s="161">
        <v>7363.3499999999985</v>
      </c>
      <c r="G84" s="94">
        <v>5796.3089999999993</v>
      </c>
    </row>
    <row r="85" spans="1:8" ht="6.6" customHeight="1" thickBot="1" x14ac:dyDescent="0.3">
      <c r="A85" s="501"/>
      <c r="B85" s="502"/>
      <c r="C85" s="501"/>
      <c r="D85" s="501"/>
      <c r="E85" s="501"/>
      <c r="F85" s="501"/>
      <c r="G85" s="501"/>
    </row>
    <row r="86" spans="1:8" ht="12.6" customHeight="1" x14ac:dyDescent="0.25">
      <c r="A86" s="19" t="s">
        <v>252</v>
      </c>
      <c r="B86" s="465"/>
      <c r="C86" s="465"/>
      <c r="D86" s="465"/>
      <c r="E86" s="465"/>
      <c r="F86" s="465"/>
      <c r="G86" s="465"/>
    </row>
    <row r="87" spans="1:8" x14ac:dyDescent="0.25">
      <c r="A87" s="19" t="s">
        <v>253</v>
      </c>
      <c r="B87" s="462"/>
      <c r="C87" s="462"/>
      <c r="D87" s="462"/>
      <c r="E87" s="462"/>
      <c r="F87" s="462"/>
      <c r="G87" s="462"/>
      <c r="H87" s="4"/>
    </row>
    <row r="88" spans="1:8" x14ac:dyDescent="0.25">
      <c r="A88" s="19"/>
      <c r="B88" s="462"/>
      <c r="C88" s="462"/>
      <c r="D88" s="462"/>
      <c r="E88" s="462"/>
      <c r="F88" s="462"/>
      <c r="G88" s="462"/>
      <c r="H88" s="4"/>
    </row>
    <row r="89" spans="1:8" x14ac:dyDescent="0.25">
      <c r="C89" s="191"/>
      <c r="D89" s="191"/>
      <c r="E89" s="191"/>
      <c r="F89" s="191"/>
      <c r="G89" s="2"/>
      <c r="H89" s="4"/>
    </row>
    <row r="90" spans="1:8" x14ac:dyDescent="0.25">
      <c r="C90" s="191"/>
      <c r="D90" s="191"/>
      <c r="E90" s="191"/>
      <c r="F90" s="191"/>
      <c r="G90" s="2"/>
      <c r="H90" s="4"/>
    </row>
    <row r="91" spans="1:8" x14ac:dyDescent="0.25">
      <c r="C91" s="191"/>
      <c r="D91" s="191"/>
    </row>
  </sheetData>
  <mergeCells count="3">
    <mergeCell ref="A65:F65"/>
    <mergeCell ref="A46:G46"/>
    <mergeCell ref="A63:G63"/>
  </mergeCells>
  <phoneticPr fontId="1" type="noConversion"/>
  <hyperlinks>
    <hyperlink ref="A1" location="Índice!A1" display="Voltar ao índice" xr:uid="{3F52A13F-F19B-465E-9C91-EAC51B4FE6E9}"/>
  </hyperlinks>
  <pageMargins left="0.55118110236220474" right="0.19685039370078741" top="0.43307086614173229" bottom="0.31496062992125984" header="0" footer="0"/>
  <pageSetup paperSize="9" scale="66" orientation="portrait" r:id="rId1"/>
  <headerFooter alignWithMargins="0"/>
  <rowBreaks count="1" manualBreakCount="1">
    <brk id="62" max="7"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2A48E7-F7E4-4C36-A235-DF77CC1DB951}">
  <dimension ref="A1:N61"/>
  <sheetViews>
    <sheetView showGridLines="0" workbookViewId="0">
      <selection activeCell="A2" sqref="A2"/>
    </sheetView>
  </sheetViews>
  <sheetFormatPr defaultColWidth="10.5703125" defaultRowHeight="12.75" x14ac:dyDescent="0.25"/>
  <cols>
    <col min="1" max="1" width="10.5703125" style="640" customWidth="1"/>
    <col min="2" max="3" width="7.85546875" style="640" customWidth="1"/>
    <col min="4" max="8" width="7.42578125" style="640" customWidth="1"/>
    <col min="9" max="9" width="7.7109375" style="640" customWidth="1"/>
    <col min="10" max="10" width="8" style="640" customWidth="1"/>
    <col min="11" max="16384" width="10.5703125" style="640"/>
  </cols>
  <sheetData>
    <row r="1" spans="1:14" ht="15" customHeight="1" x14ac:dyDescent="0.25">
      <c r="A1" s="2027" t="s">
        <v>1926</v>
      </c>
    </row>
    <row r="2" spans="1:14" ht="15" customHeight="1" x14ac:dyDescent="0.25">
      <c r="A2" s="2082" t="s">
        <v>448</v>
      </c>
      <c r="B2" s="2082"/>
      <c r="C2" s="2082"/>
    </row>
    <row r="3" spans="1:14" ht="34.5" customHeight="1" x14ac:dyDescent="0.25">
      <c r="A3" s="2086" t="s">
        <v>447</v>
      </c>
      <c r="B3" s="2086"/>
      <c r="C3" s="2086"/>
      <c r="D3" s="2087"/>
      <c r="E3" s="2087"/>
      <c r="F3" s="2087"/>
      <c r="G3" s="2087"/>
      <c r="H3" s="2087"/>
      <c r="I3" s="2087"/>
      <c r="J3" s="2087"/>
      <c r="K3" s="830"/>
      <c r="L3" s="830"/>
    </row>
    <row r="4" spans="1:14" ht="12.95" customHeight="1" x14ac:dyDescent="0.25">
      <c r="A4" s="660">
        <v>2019</v>
      </c>
      <c r="B4" s="650"/>
      <c r="C4" s="642"/>
      <c r="D4" s="642"/>
    </row>
    <row r="5" spans="1:14" ht="15" customHeight="1" x14ac:dyDescent="0.25">
      <c r="A5" s="2075" t="s">
        <v>379</v>
      </c>
      <c r="B5" s="2075" t="s">
        <v>378</v>
      </c>
      <c r="C5" s="2075" t="s">
        <v>377</v>
      </c>
      <c r="D5" s="2074" t="s">
        <v>376</v>
      </c>
      <c r="E5" s="2074"/>
      <c r="F5" s="2074"/>
      <c r="G5" s="2075" t="s">
        <v>375</v>
      </c>
      <c r="H5" s="2076"/>
      <c r="I5" s="2076"/>
      <c r="J5" s="2075" t="s">
        <v>374</v>
      </c>
      <c r="K5" s="833"/>
      <c r="L5" s="837"/>
    </row>
    <row r="6" spans="1:14" ht="4.5" customHeight="1" x14ac:dyDescent="0.25">
      <c r="A6" s="2075"/>
      <c r="B6" s="2075"/>
      <c r="C6" s="2075"/>
      <c r="D6" s="2075" t="s">
        <v>371</v>
      </c>
      <c r="E6" s="2075" t="s">
        <v>370</v>
      </c>
      <c r="F6" s="2075" t="s">
        <v>369</v>
      </c>
      <c r="G6" s="2075" t="s">
        <v>0</v>
      </c>
      <c r="H6" s="2075" t="s">
        <v>368</v>
      </c>
      <c r="I6" s="2075" t="s">
        <v>367</v>
      </c>
      <c r="J6" s="2076"/>
      <c r="K6" s="833"/>
      <c r="L6" s="837"/>
    </row>
    <row r="7" spans="1:14" ht="12.75" customHeight="1" x14ac:dyDescent="0.25">
      <c r="A7" s="2075"/>
      <c r="B7" s="2075"/>
      <c r="C7" s="2075"/>
      <c r="D7" s="2075"/>
      <c r="E7" s="2075"/>
      <c r="F7" s="2075"/>
      <c r="G7" s="2075"/>
      <c r="H7" s="2075"/>
      <c r="I7" s="2075"/>
      <c r="J7" s="2076"/>
      <c r="K7" s="833"/>
      <c r="L7" s="837"/>
    </row>
    <row r="8" spans="1:14" x14ac:dyDescent="0.25">
      <c r="A8" s="2075"/>
      <c r="B8" s="2075"/>
      <c r="C8" s="2075"/>
      <c r="D8" s="2075"/>
      <c r="E8" s="2075"/>
      <c r="F8" s="2075"/>
      <c r="G8" s="2075"/>
      <c r="H8" s="2075"/>
      <c r="I8" s="2075"/>
      <c r="J8" s="2076"/>
      <c r="K8" s="833"/>
      <c r="L8" s="837"/>
    </row>
    <row r="9" spans="1:14" x14ac:dyDescent="0.25">
      <c r="A9" s="2075"/>
      <c r="B9" s="2075"/>
      <c r="C9" s="2075"/>
      <c r="D9" s="2075"/>
      <c r="E9" s="2075"/>
      <c r="F9" s="2075"/>
      <c r="G9" s="2075"/>
      <c r="H9" s="2075"/>
      <c r="I9" s="2075"/>
      <c r="J9" s="2076"/>
      <c r="K9" s="833"/>
      <c r="L9" s="837"/>
    </row>
    <row r="10" spans="1:14" ht="4.5" customHeight="1" x14ac:dyDescent="0.25">
      <c r="A10" s="2075"/>
      <c r="B10" s="2075"/>
      <c r="C10" s="2075"/>
      <c r="D10" s="2075"/>
      <c r="E10" s="2075"/>
      <c r="F10" s="2075"/>
      <c r="G10" s="2075"/>
      <c r="H10" s="2075"/>
      <c r="I10" s="2075"/>
      <c r="J10" s="2076"/>
      <c r="K10" s="833"/>
      <c r="L10" s="837"/>
    </row>
    <row r="11" spans="1:14" ht="15" customHeight="1" x14ac:dyDescent="0.25">
      <c r="A11" s="2075"/>
      <c r="B11" s="2074" t="s">
        <v>49</v>
      </c>
      <c r="C11" s="2074"/>
      <c r="D11" s="2074" t="s">
        <v>366</v>
      </c>
      <c r="E11" s="2074"/>
      <c r="F11" s="2074"/>
      <c r="G11" s="2074"/>
      <c r="H11" s="2074"/>
      <c r="I11" s="2074"/>
      <c r="J11" s="2074"/>
      <c r="K11" s="846"/>
      <c r="L11" s="847" t="s">
        <v>264</v>
      </c>
      <c r="M11" s="671"/>
      <c r="N11" s="671"/>
    </row>
    <row r="12" spans="1:14" ht="5.25" customHeight="1" x14ac:dyDescent="0.25">
      <c r="A12" s="659"/>
      <c r="B12" s="659"/>
      <c r="C12" s="659"/>
      <c r="D12" s="642"/>
    </row>
    <row r="13" spans="1:14" ht="22.5" customHeight="1" x14ac:dyDescent="0.25">
      <c r="A13" s="2095" t="s">
        <v>446</v>
      </c>
      <c r="B13" s="2095"/>
      <c r="C13" s="2095"/>
      <c r="D13" s="2095"/>
      <c r="E13" s="2095"/>
      <c r="F13" s="2095"/>
      <c r="G13" s="2095"/>
      <c r="H13" s="2095"/>
      <c r="I13" s="2095"/>
    </row>
    <row r="14" spans="1:14" s="656" customFormat="1" ht="15" customHeight="1" x14ac:dyDescent="0.25">
      <c r="A14" s="738" t="s">
        <v>0</v>
      </c>
      <c r="B14" s="773">
        <v>3398</v>
      </c>
      <c r="C14" s="773">
        <v>7274</v>
      </c>
      <c r="D14" s="773">
        <v>108438.13499999999</v>
      </c>
      <c r="E14" s="773">
        <v>25179.273000000001</v>
      </c>
      <c r="F14" s="773">
        <v>457389.84899999999</v>
      </c>
      <c r="G14" s="773">
        <v>676022.74899999995</v>
      </c>
      <c r="H14" s="773">
        <v>46309.824999999997</v>
      </c>
      <c r="I14" s="773">
        <v>629712.924</v>
      </c>
      <c r="J14" s="773">
        <v>-5612.6459999999997</v>
      </c>
      <c r="K14" s="655"/>
      <c r="L14" s="776"/>
    </row>
    <row r="15" spans="1:14" ht="11.25" customHeight="1" x14ac:dyDescent="0.25">
      <c r="A15" s="659" t="s">
        <v>364</v>
      </c>
      <c r="B15" s="772">
        <v>3327</v>
      </c>
      <c r="C15" s="772">
        <v>4515</v>
      </c>
      <c r="D15" s="772">
        <v>41550.072</v>
      </c>
      <c r="E15" s="772">
        <v>9861.5319999999992</v>
      </c>
      <c r="F15" s="772">
        <v>160649.31599999999</v>
      </c>
      <c r="G15" s="772">
        <v>240816.576</v>
      </c>
      <c r="H15" s="772">
        <v>10437.966</v>
      </c>
      <c r="I15" s="772">
        <v>230378.61</v>
      </c>
      <c r="J15" s="772">
        <v>-5435.9459999999999</v>
      </c>
      <c r="K15" s="648"/>
      <c r="L15" s="776"/>
    </row>
    <row r="16" spans="1:14" ht="10.5" customHeight="1" x14ac:dyDescent="0.25">
      <c r="A16" s="652" t="s">
        <v>363</v>
      </c>
      <c r="B16" s="649">
        <v>59</v>
      </c>
      <c r="C16" s="649" t="s">
        <v>269</v>
      </c>
      <c r="D16" s="649" t="s">
        <v>270</v>
      </c>
      <c r="E16" s="649" t="s">
        <v>270</v>
      </c>
      <c r="F16" s="649" t="s">
        <v>270</v>
      </c>
      <c r="G16" s="649" t="s">
        <v>270</v>
      </c>
      <c r="H16" s="649" t="s">
        <v>270</v>
      </c>
      <c r="I16" s="649" t="s">
        <v>270</v>
      </c>
      <c r="J16" s="649" t="s">
        <v>270</v>
      </c>
      <c r="K16" s="648"/>
      <c r="L16" s="776"/>
    </row>
    <row r="17" spans="1:12" ht="10.5" customHeight="1" x14ac:dyDescent="0.25">
      <c r="A17" s="652" t="s">
        <v>362</v>
      </c>
      <c r="B17" s="651">
        <v>11</v>
      </c>
      <c r="C17" s="651">
        <v>1219</v>
      </c>
      <c r="D17" s="651">
        <v>34438.739000000001</v>
      </c>
      <c r="E17" s="651">
        <v>2431.5610000000001</v>
      </c>
      <c r="F17" s="651">
        <v>172390.6</v>
      </c>
      <c r="G17" s="651">
        <v>248662.226</v>
      </c>
      <c r="H17" s="651">
        <v>11652.434999999999</v>
      </c>
      <c r="I17" s="651">
        <v>237009.791</v>
      </c>
      <c r="J17" s="651">
        <v>-13462.986000000001</v>
      </c>
      <c r="K17" s="648"/>
      <c r="L17" s="776"/>
    </row>
    <row r="18" spans="1:12" ht="10.5" customHeight="1" x14ac:dyDescent="0.25">
      <c r="A18" s="650" t="s">
        <v>361</v>
      </c>
      <c r="B18" s="651">
        <v>1</v>
      </c>
      <c r="C18" s="651" t="s">
        <v>269</v>
      </c>
      <c r="D18" s="651" t="s">
        <v>270</v>
      </c>
      <c r="E18" s="651" t="s">
        <v>270</v>
      </c>
      <c r="F18" s="651" t="s">
        <v>270</v>
      </c>
      <c r="G18" s="651" t="s">
        <v>270</v>
      </c>
      <c r="H18" s="651" t="s">
        <v>270</v>
      </c>
      <c r="I18" s="651" t="s">
        <v>270</v>
      </c>
      <c r="J18" s="651" t="s">
        <v>270</v>
      </c>
      <c r="K18" s="648"/>
      <c r="L18" s="776"/>
    </row>
    <row r="19" spans="1:12" ht="15" customHeight="1" x14ac:dyDescent="0.25">
      <c r="A19" s="644" t="s">
        <v>445</v>
      </c>
      <c r="B19" s="743"/>
      <c r="C19" s="743"/>
      <c r="D19" s="743"/>
      <c r="E19" s="751"/>
      <c r="F19" s="751"/>
      <c r="G19" s="751"/>
      <c r="H19" s="751"/>
      <c r="I19" s="751"/>
      <c r="J19" s="751"/>
      <c r="K19" s="737"/>
    </row>
    <row r="20" spans="1:12" ht="15" customHeight="1" x14ac:dyDescent="0.25">
      <c r="A20" s="738" t="s">
        <v>0</v>
      </c>
      <c r="B20" s="773">
        <v>2977</v>
      </c>
      <c r="C20" s="773">
        <v>6462</v>
      </c>
      <c r="D20" s="773">
        <v>96902.402000000002</v>
      </c>
      <c r="E20" s="773">
        <v>21996.405999999999</v>
      </c>
      <c r="F20" s="773">
        <v>439875.49800000002</v>
      </c>
      <c r="G20" s="773">
        <v>638542.15700000001</v>
      </c>
      <c r="H20" s="773">
        <v>41746.548999999999</v>
      </c>
      <c r="I20" s="773">
        <v>596795.60800000001</v>
      </c>
      <c r="J20" s="773">
        <v>-8309.0409999999993</v>
      </c>
      <c r="K20" s="737"/>
    </row>
    <row r="21" spans="1:12" ht="11.25" customHeight="1" x14ac:dyDescent="0.25">
      <c r="A21" s="650" t="s">
        <v>364</v>
      </c>
      <c r="B21" s="649">
        <v>2911</v>
      </c>
      <c r="C21" s="649">
        <v>3950</v>
      </c>
      <c r="D21" s="649">
        <v>36953.419000000002</v>
      </c>
      <c r="E21" s="649">
        <v>6747.53</v>
      </c>
      <c r="F21" s="649">
        <v>147224.82800000001</v>
      </c>
      <c r="G21" s="649">
        <v>217280.88200000001</v>
      </c>
      <c r="H21" s="649">
        <v>6137.3149999999996</v>
      </c>
      <c r="I21" s="649">
        <v>211143.56700000001</v>
      </c>
      <c r="J21" s="649">
        <v>-6595.6210000000001</v>
      </c>
      <c r="K21" s="737"/>
    </row>
    <row r="22" spans="1:12" ht="9.9499999999999993" customHeight="1" x14ac:dyDescent="0.25">
      <c r="A22" s="774" t="s">
        <v>363</v>
      </c>
      <c r="B22" s="775">
        <v>55</v>
      </c>
      <c r="C22" s="775">
        <v>897</v>
      </c>
      <c r="D22" s="775">
        <v>22018.095000000001</v>
      </c>
      <c r="E22" s="775">
        <v>9446.0859999999993</v>
      </c>
      <c r="F22" s="775">
        <v>80462.726999999999</v>
      </c>
      <c r="G22" s="775">
        <v>112891.357</v>
      </c>
      <c r="H22" s="775">
        <v>8362.0820000000003</v>
      </c>
      <c r="I22" s="775">
        <v>104529.27499999999</v>
      </c>
      <c r="J22" s="775">
        <v>3524.1</v>
      </c>
      <c r="K22" s="737"/>
    </row>
    <row r="23" spans="1:12" ht="9.9499999999999993" customHeight="1" x14ac:dyDescent="0.25">
      <c r="A23" s="774" t="s">
        <v>362</v>
      </c>
      <c r="B23" s="772">
        <v>10</v>
      </c>
      <c r="C23" s="772" t="s">
        <v>269</v>
      </c>
      <c r="D23" s="772" t="s">
        <v>270</v>
      </c>
      <c r="E23" s="772" t="s">
        <v>270</v>
      </c>
      <c r="F23" s="772" t="s">
        <v>270</v>
      </c>
      <c r="G23" s="772" t="s">
        <v>270</v>
      </c>
      <c r="H23" s="772" t="s">
        <v>270</v>
      </c>
      <c r="I23" s="772" t="s">
        <v>270</v>
      </c>
      <c r="J23" s="772" t="s">
        <v>270</v>
      </c>
      <c r="K23" s="737"/>
    </row>
    <row r="24" spans="1:12" ht="9.9499999999999993" customHeight="1" x14ac:dyDescent="0.25">
      <c r="A24" s="659" t="s">
        <v>361</v>
      </c>
      <c r="B24" s="775">
        <v>1</v>
      </c>
      <c r="C24" s="775" t="s">
        <v>269</v>
      </c>
      <c r="D24" s="775" t="s">
        <v>270</v>
      </c>
      <c r="E24" s="775" t="s">
        <v>270</v>
      </c>
      <c r="F24" s="775" t="s">
        <v>270</v>
      </c>
      <c r="G24" s="775" t="s">
        <v>270</v>
      </c>
      <c r="H24" s="775" t="s">
        <v>270</v>
      </c>
      <c r="I24" s="775" t="s">
        <v>270</v>
      </c>
      <c r="J24" s="775" t="s">
        <v>270</v>
      </c>
      <c r="K24" s="737"/>
    </row>
    <row r="25" spans="1:12" ht="13.5" customHeight="1" x14ac:dyDescent="0.25">
      <c r="A25" s="644" t="s">
        <v>444</v>
      </c>
      <c r="B25" s="653"/>
      <c r="C25" s="653"/>
      <c r="D25" s="743"/>
      <c r="E25" s="751"/>
      <c r="F25" s="751"/>
      <c r="G25" s="751"/>
      <c r="H25" s="751"/>
      <c r="I25" s="751"/>
      <c r="J25" s="751"/>
      <c r="K25" s="737"/>
    </row>
    <row r="26" spans="1:12" s="656" customFormat="1" ht="15" customHeight="1" x14ac:dyDescent="0.25">
      <c r="A26" s="738" t="s">
        <v>0</v>
      </c>
      <c r="B26" s="773">
        <v>2450</v>
      </c>
      <c r="C26" s="773">
        <v>4561</v>
      </c>
      <c r="D26" s="773">
        <v>68822.524999999994</v>
      </c>
      <c r="E26" s="773">
        <v>8754.1219999999994</v>
      </c>
      <c r="F26" s="773">
        <v>296406.17200000002</v>
      </c>
      <c r="G26" s="773">
        <v>398548.43199999997</v>
      </c>
      <c r="H26" s="773">
        <v>5115.0519999999997</v>
      </c>
      <c r="I26" s="773">
        <v>393433.38</v>
      </c>
      <c r="J26" s="773">
        <v>-33934.769</v>
      </c>
      <c r="K26" s="739"/>
    </row>
    <row r="27" spans="1:12" ht="11.25" customHeight="1" x14ac:dyDescent="0.25">
      <c r="A27" s="650" t="s">
        <v>364</v>
      </c>
      <c r="B27" s="649">
        <v>2401</v>
      </c>
      <c r="C27" s="649">
        <v>3245</v>
      </c>
      <c r="D27" s="649">
        <v>30063.044000000002</v>
      </c>
      <c r="E27" s="649">
        <v>6005.3909999999996</v>
      </c>
      <c r="F27" s="649">
        <v>120257.645</v>
      </c>
      <c r="G27" s="649">
        <v>177233.59700000001</v>
      </c>
      <c r="H27" s="649">
        <v>4559.183</v>
      </c>
      <c r="I27" s="649">
        <v>172674.41399999999</v>
      </c>
      <c r="J27" s="649">
        <v>-12555.224</v>
      </c>
      <c r="K27" s="737"/>
    </row>
    <row r="28" spans="1:12" ht="11.25" customHeight="1" x14ac:dyDescent="0.25">
      <c r="A28" s="652" t="s">
        <v>363</v>
      </c>
      <c r="B28" s="651">
        <v>43</v>
      </c>
      <c r="C28" s="651">
        <v>687</v>
      </c>
      <c r="D28" s="651">
        <v>16908.728999999999</v>
      </c>
      <c r="E28" s="651">
        <v>2659.2539999999999</v>
      </c>
      <c r="F28" s="651">
        <v>58128.921000000002</v>
      </c>
      <c r="G28" s="651">
        <v>78334.773000000001</v>
      </c>
      <c r="H28" s="651">
        <v>555.86900000000003</v>
      </c>
      <c r="I28" s="651">
        <v>77778.903999999995</v>
      </c>
      <c r="J28" s="651">
        <v>3234.3040000000001</v>
      </c>
      <c r="K28" s="737"/>
    </row>
    <row r="29" spans="1:12" ht="11.1" customHeight="1" x14ac:dyDescent="0.25">
      <c r="A29" s="652" t="s">
        <v>362</v>
      </c>
      <c r="B29" s="651">
        <v>6</v>
      </c>
      <c r="C29" s="651">
        <v>629</v>
      </c>
      <c r="D29" s="651">
        <v>21850.752</v>
      </c>
      <c r="E29" s="651">
        <v>89.477000000000004</v>
      </c>
      <c r="F29" s="651">
        <v>118019.606</v>
      </c>
      <c r="G29" s="651">
        <v>142980.06200000001</v>
      </c>
      <c r="H29" s="651">
        <v>0</v>
      </c>
      <c r="I29" s="651">
        <v>142980.06200000001</v>
      </c>
      <c r="J29" s="651">
        <v>-24613.848999999998</v>
      </c>
      <c r="K29" s="737"/>
    </row>
    <row r="30" spans="1:12" ht="11.1" customHeight="1" x14ac:dyDescent="0.25">
      <c r="A30" s="650" t="s">
        <v>361</v>
      </c>
      <c r="B30" s="651">
        <v>0</v>
      </c>
      <c r="C30" s="651">
        <v>0</v>
      </c>
      <c r="D30" s="651">
        <v>0</v>
      </c>
      <c r="E30" s="651">
        <v>0</v>
      </c>
      <c r="F30" s="651">
        <v>0</v>
      </c>
      <c r="G30" s="651">
        <v>0</v>
      </c>
      <c r="H30" s="651">
        <v>0</v>
      </c>
      <c r="I30" s="651">
        <v>0</v>
      </c>
      <c r="J30" s="651">
        <v>0</v>
      </c>
      <c r="K30" s="737"/>
    </row>
    <row r="31" spans="1:12" ht="12" customHeight="1" x14ac:dyDescent="0.25">
      <c r="A31" s="644" t="s">
        <v>443</v>
      </c>
      <c r="B31" s="653"/>
      <c r="C31" s="653"/>
      <c r="D31" s="743"/>
      <c r="E31" s="751"/>
      <c r="F31" s="751"/>
      <c r="G31" s="751"/>
      <c r="H31" s="751"/>
      <c r="I31" s="751"/>
      <c r="J31" s="751"/>
      <c r="K31" s="737"/>
    </row>
    <row r="32" spans="1:12" ht="15" customHeight="1" x14ac:dyDescent="0.25">
      <c r="A32" s="738" t="s">
        <v>0</v>
      </c>
      <c r="B32" s="773">
        <v>404</v>
      </c>
      <c r="C32" s="773">
        <v>559</v>
      </c>
      <c r="D32" s="773">
        <v>5242.5569999999998</v>
      </c>
      <c r="E32" s="773">
        <v>379.58699999999999</v>
      </c>
      <c r="F32" s="773">
        <v>12965.561</v>
      </c>
      <c r="G32" s="773">
        <v>22539.573</v>
      </c>
      <c r="H32" s="773">
        <v>757.08799999999997</v>
      </c>
      <c r="I32" s="773">
        <v>21782.485000000001</v>
      </c>
      <c r="J32" s="773">
        <v>3180.7220000000002</v>
      </c>
      <c r="K32" s="737"/>
    </row>
    <row r="33" spans="1:11" ht="11.25" customHeight="1" x14ac:dyDescent="0.25">
      <c r="A33" s="650" t="s">
        <v>364</v>
      </c>
      <c r="B33" s="649">
        <v>400</v>
      </c>
      <c r="C33" s="649">
        <v>504</v>
      </c>
      <c r="D33" s="649">
        <v>3969.402</v>
      </c>
      <c r="E33" s="649">
        <v>253.66499999999999</v>
      </c>
      <c r="F33" s="649">
        <v>11008.887000000001</v>
      </c>
      <c r="G33" s="649">
        <v>18759.316999999999</v>
      </c>
      <c r="H33" s="649">
        <v>707.82600000000002</v>
      </c>
      <c r="I33" s="649">
        <v>18051.491000000002</v>
      </c>
      <c r="J33" s="649">
        <v>3003.7840000000001</v>
      </c>
      <c r="K33" s="737"/>
    </row>
    <row r="34" spans="1:11" ht="11.1" customHeight="1" x14ac:dyDescent="0.25">
      <c r="A34" s="652" t="s">
        <v>363</v>
      </c>
      <c r="B34" s="649">
        <v>4</v>
      </c>
      <c r="C34" s="649">
        <v>55</v>
      </c>
      <c r="D34" s="649">
        <v>1273.155</v>
      </c>
      <c r="E34" s="649">
        <v>125.922</v>
      </c>
      <c r="F34" s="649">
        <v>1956.674</v>
      </c>
      <c r="G34" s="649">
        <v>3780.2559999999999</v>
      </c>
      <c r="H34" s="649">
        <v>49.262</v>
      </c>
      <c r="I34" s="649">
        <v>3730.9940000000001</v>
      </c>
      <c r="J34" s="649">
        <v>176.93799999999999</v>
      </c>
      <c r="K34" s="737"/>
    </row>
    <row r="35" spans="1:11" ht="11.1" customHeight="1" x14ac:dyDescent="0.25">
      <c r="A35" s="652" t="s">
        <v>362</v>
      </c>
      <c r="B35" s="649">
        <v>0</v>
      </c>
      <c r="C35" s="649">
        <v>0</v>
      </c>
      <c r="D35" s="649">
        <v>0</v>
      </c>
      <c r="E35" s="649">
        <v>0</v>
      </c>
      <c r="F35" s="649">
        <v>0</v>
      </c>
      <c r="G35" s="649">
        <v>0</v>
      </c>
      <c r="H35" s="649">
        <v>0</v>
      </c>
      <c r="I35" s="649">
        <v>0</v>
      </c>
      <c r="J35" s="649">
        <v>0</v>
      </c>
      <c r="K35" s="737"/>
    </row>
    <row r="36" spans="1:11" ht="11.1" customHeight="1" x14ac:dyDescent="0.25">
      <c r="A36" s="650" t="s">
        <v>361</v>
      </c>
      <c r="B36" s="649">
        <v>0</v>
      </c>
      <c r="C36" s="649">
        <v>0</v>
      </c>
      <c r="D36" s="649">
        <v>0</v>
      </c>
      <c r="E36" s="649">
        <v>0</v>
      </c>
      <c r="F36" s="649">
        <v>0</v>
      </c>
      <c r="G36" s="649">
        <v>0</v>
      </c>
      <c r="H36" s="649">
        <v>0</v>
      </c>
      <c r="I36" s="649">
        <v>0</v>
      </c>
      <c r="J36" s="649">
        <v>0</v>
      </c>
      <c r="K36" s="737"/>
    </row>
    <row r="37" spans="1:11" ht="15.75" customHeight="1" x14ac:dyDescent="0.25">
      <c r="A37" s="644" t="s">
        <v>442</v>
      </c>
      <c r="B37" s="653"/>
      <c r="C37" s="653"/>
      <c r="D37" s="743"/>
      <c r="E37" s="751"/>
      <c r="F37" s="751"/>
      <c r="G37" s="751"/>
      <c r="H37" s="751"/>
      <c r="I37" s="751"/>
      <c r="J37" s="751"/>
      <c r="K37" s="737"/>
    </row>
    <row r="38" spans="1:11" ht="15" customHeight="1" x14ac:dyDescent="0.25">
      <c r="A38" s="738" t="s">
        <v>0</v>
      </c>
      <c r="B38" s="773">
        <v>54</v>
      </c>
      <c r="C38" s="773">
        <v>199</v>
      </c>
      <c r="D38" s="773">
        <v>5596.3670000000002</v>
      </c>
      <c r="E38" s="773">
        <v>5975.7910000000002</v>
      </c>
      <c r="F38" s="773">
        <v>50762.294000000002</v>
      </c>
      <c r="G38" s="773">
        <v>94247.145000000004</v>
      </c>
      <c r="H38" s="773">
        <v>10280.892</v>
      </c>
      <c r="I38" s="773">
        <v>83966.252999999997</v>
      </c>
      <c r="J38" s="773">
        <v>11289.442999999999</v>
      </c>
      <c r="K38" s="737"/>
    </row>
    <row r="39" spans="1:11" ht="11.25" customHeight="1" x14ac:dyDescent="0.25">
      <c r="A39" s="650" t="s">
        <v>364</v>
      </c>
      <c r="B39" s="651">
        <v>50</v>
      </c>
      <c r="C39" s="651" t="s">
        <v>269</v>
      </c>
      <c r="D39" s="651" t="s">
        <v>270</v>
      </c>
      <c r="E39" s="651" t="s">
        <v>270</v>
      </c>
      <c r="F39" s="651" t="s">
        <v>270</v>
      </c>
      <c r="G39" s="651" t="s">
        <v>270</v>
      </c>
      <c r="H39" s="651" t="s">
        <v>270</v>
      </c>
      <c r="I39" s="651" t="s">
        <v>270</v>
      </c>
      <c r="J39" s="651" t="s">
        <v>270</v>
      </c>
      <c r="K39" s="737"/>
    </row>
    <row r="40" spans="1:11" ht="11.25" customHeight="1" x14ac:dyDescent="0.25">
      <c r="A40" s="774" t="s">
        <v>363</v>
      </c>
      <c r="B40" s="772">
        <v>3</v>
      </c>
      <c r="C40" s="772">
        <v>65</v>
      </c>
      <c r="D40" s="772">
        <v>1517.896</v>
      </c>
      <c r="E40" s="772">
        <v>5217.7290000000003</v>
      </c>
      <c r="F40" s="772">
        <v>5518.3509999999997</v>
      </c>
      <c r="G40" s="772">
        <v>11430.821</v>
      </c>
      <c r="H40" s="772">
        <v>7753.4260000000004</v>
      </c>
      <c r="I40" s="772">
        <v>3677.395</v>
      </c>
      <c r="J40" s="772">
        <v>-58.482999999999997</v>
      </c>
      <c r="K40" s="737"/>
    </row>
    <row r="41" spans="1:11" ht="11.25" customHeight="1" x14ac:dyDescent="0.25">
      <c r="A41" s="652" t="s">
        <v>362</v>
      </c>
      <c r="B41" s="651">
        <v>1</v>
      </c>
      <c r="C41" s="651" t="s">
        <v>269</v>
      </c>
      <c r="D41" s="651" t="s">
        <v>270</v>
      </c>
      <c r="E41" s="651" t="s">
        <v>270</v>
      </c>
      <c r="F41" s="651" t="s">
        <v>270</v>
      </c>
      <c r="G41" s="651" t="s">
        <v>270</v>
      </c>
      <c r="H41" s="651" t="s">
        <v>270</v>
      </c>
      <c r="I41" s="651" t="s">
        <v>270</v>
      </c>
      <c r="J41" s="651" t="s">
        <v>270</v>
      </c>
      <c r="K41" s="737"/>
    </row>
    <row r="42" spans="1:11" ht="12.95" customHeight="1" x14ac:dyDescent="0.25">
      <c r="A42" s="650" t="s">
        <v>361</v>
      </c>
      <c r="B42" s="649">
        <v>0</v>
      </c>
      <c r="C42" s="649">
        <v>0</v>
      </c>
      <c r="D42" s="649">
        <v>0</v>
      </c>
      <c r="E42" s="649">
        <v>0</v>
      </c>
      <c r="F42" s="649">
        <v>0</v>
      </c>
      <c r="G42" s="649">
        <v>0</v>
      </c>
      <c r="H42" s="649">
        <v>0</v>
      </c>
      <c r="I42" s="649">
        <v>0</v>
      </c>
      <c r="J42" s="649">
        <v>0</v>
      </c>
      <c r="K42" s="737"/>
    </row>
    <row r="43" spans="1:11" ht="15" customHeight="1" x14ac:dyDescent="0.25">
      <c r="A43" s="644" t="s">
        <v>441</v>
      </c>
      <c r="B43" s="653"/>
      <c r="C43" s="653"/>
      <c r="D43" s="743"/>
      <c r="E43" s="751"/>
      <c r="F43" s="751"/>
      <c r="G43" s="751"/>
      <c r="H43" s="751"/>
      <c r="I43" s="751"/>
      <c r="J43" s="751"/>
      <c r="K43" s="737"/>
    </row>
    <row r="44" spans="1:11" ht="15" customHeight="1" x14ac:dyDescent="0.25">
      <c r="A44" s="738" t="s">
        <v>0</v>
      </c>
      <c r="B44" s="773">
        <v>69</v>
      </c>
      <c r="C44" s="773">
        <v>1143</v>
      </c>
      <c r="D44" s="773">
        <v>17240.953000000001</v>
      </c>
      <c r="E44" s="773">
        <v>6886.9059999999999</v>
      </c>
      <c r="F44" s="773">
        <v>79741.471000000005</v>
      </c>
      <c r="G44" s="773">
        <v>123207.007</v>
      </c>
      <c r="H44" s="773">
        <v>25593.517</v>
      </c>
      <c r="I44" s="773">
        <v>97613.49</v>
      </c>
      <c r="J44" s="773">
        <v>11155.563</v>
      </c>
      <c r="K44" s="737"/>
    </row>
    <row r="45" spans="1:11" ht="11.25" customHeight="1" x14ac:dyDescent="0.25">
      <c r="A45" s="650" t="s">
        <v>364</v>
      </c>
      <c r="B45" s="651">
        <v>60</v>
      </c>
      <c r="C45" s="651" t="s">
        <v>269</v>
      </c>
      <c r="D45" s="651" t="s">
        <v>270</v>
      </c>
      <c r="E45" s="651" t="s">
        <v>270</v>
      </c>
      <c r="F45" s="651" t="s">
        <v>270</v>
      </c>
      <c r="G45" s="651" t="s">
        <v>270</v>
      </c>
      <c r="H45" s="651" t="s">
        <v>270</v>
      </c>
      <c r="I45" s="651" t="s">
        <v>270</v>
      </c>
      <c r="J45" s="651" t="s">
        <v>270</v>
      </c>
      <c r="K45" s="737"/>
    </row>
    <row r="46" spans="1:11" ht="12" customHeight="1" x14ac:dyDescent="0.25">
      <c r="A46" s="652" t="s">
        <v>363</v>
      </c>
      <c r="B46" s="651">
        <v>5</v>
      </c>
      <c r="C46" s="651">
        <v>90</v>
      </c>
      <c r="D46" s="651">
        <v>2318.3150000000001</v>
      </c>
      <c r="E46" s="651">
        <v>1443.181</v>
      </c>
      <c r="F46" s="651">
        <v>14858.781000000001</v>
      </c>
      <c r="G46" s="651">
        <v>19345.507000000001</v>
      </c>
      <c r="H46" s="651">
        <v>3.5249999999999999</v>
      </c>
      <c r="I46" s="651">
        <v>19341.982</v>
      </c>
      <c r="J46" s="651">
        <v>171.34100000000001</v>
      </c>
      <c r="K46" s="737"/>
    </row>
    <row r="47" spans="1:11" ht="12" customHeight="1" x14ac:dyDescent="0.25">
      <c r="A47" s="652" t="s">
        <v>362</v>
      </c>
      <c r="B47" s="649">
        <v>3</v>
      </c>
      <c r="C47" s="649">
        <v>366</v>
      </c>
      <c r="D47" s="649">
        <v>4976.3029999999999</v>
      </c>
      <c r="E47" s="649">
        <v>1932.6969999999999</v>
      </c>
      <c r="F47" s="649">
        <v>20040.194</v>
      </c>
      <c r="G47" s="649">
        <v>29065.716</v>
      </c>
      <c r="H47" s="649">
        <v>9762.9850000000006</v>
      </c>
      <c r="I47" s="649">
        <v>19302.731</v>
      </c>
      <c r="J47" s="649">
        <v>241.84299999999999</v>
      </c>
      <c r="K47" s="737"/>
    </row>
    <row r="48" spans="1:11" ht="12" customHeight="1" x14ac:dyDescent="0.25">
      <c r="A48" s="650" t="s">
        <v>361</v>
      </c>
      <c r="B48" s="649">
        <v>1</v>
      </c>
      <c r="C48" s="649" t="s">
        <v>269</v>
      </c>
      <c r="D48" s="649" t="s">
        <v>270</v>
      </c>
      <c r="E48" s="649" t="s">
        <v>270</v>
      </c>
      <c r="F48" s="649" t="s">
        <v>270</v>
      </c>
      <c r="G48" s="649" t="s">
        <v>270</v>
      </c>
      <c r="H48" s="649" t="s">
        <v>270</v>
      </c>
      <c r="I48" s="649" t="s">
        <v>270</v>
      </c>
      <c r="J48" s="649" t="s">
        <v>270</v>
      </c>
      <c r="K48" s="737"/>
    </row>
    <row r="49" spans="1:11" ht="15" customHeight="1" x14ac:dyDescent="0.25">
      <c r="A49" s="644" t="s">
        <v>440</v>
      </c>
      <c r="B49" s="772"/>
      <c r="C49" s="772"/>
      <c r="D49" s="772"/>
      <c r="E49" s="772"/>
      <c r="F49" s="772"/>
      <c r="G49" s="772"/>
      <c r="H49" s="772"/>
      <c r="I49" s="772"/>
      <c r="J49" s="772"/>
      <c r="K49" s="737"/>
    </row>
    <row r="50" spans="1:11" ht="15" customHeight="1" x14ac:dyDescent="0.25">
      <c r="A50" s="738" t="s">
        <v>0</v>
      </c>
      <c r="B50" s="773">
        <v>421</v>
      </c>
      <c r="C50" s="773">
        <v>812</v>
      </c>
      <c r="D50" s="773">
        <v>11535.733</v>
      </c>
      <c r="E50" s="773">
        <v>3182.8670000000002</v>
      </c>
      <c r="F50" s="773">
        <v>17514.350999999999</v>
      </c>
      <c r="G50" s="773">
        <v>37480.591999999997</v>
      </c>
      <c r="H50" s="773">
        <v>4563.2759999999998</v>
      </c>
      <c r="I50" s="773">
        <v>32917.315999999999</v>
      </c>
      <c r="J50" s="773">
        <v>2696.395</v>
      </c>
      <c r="K50" s="737"/>
    </row>
    <row r="51" spans="1:11" ht="11.25" customHeight="1" x14ac:dyDescent="0.25">
      <c r="A51" s="650" t="s">
        <v>364</v>
      </c>
      <c r="B51" s="772">
        <v>416</v>
      </c>
      <c r="C51" s="772">
        <v>565</v>
      </c>
      <c r="D51" s="772">
        <v>4596.6530000000002</v>
      </c>
      <c r="E51" s="772">
        <v>3114.002</v>
      </c>
      <c r="F51" s="772">
        <v>13424.487999999999</v>
      </c>
      <c r="G51" s="772">
        <v>23535.694</v>
      </c>
      <c r="H51" s="772">
        <v>4300.6509999999998</v>
      </c>
      <c r="I51" s="772">
        <v>19235.043000000001</v>
      </c>
      <c r="J51" s="772">
        <v>1159.675</v>
      </c>
      <c r="K51" s="737"/>
    </row>
    <row r="52" spans="1:11" ht="11.45" customHeight="1" x14ac:dyDescent="0.25">
      <c r="A52" s="652" t="s">
        <v>363</v>
      </c>
      <c r="B52" s="651">
        <v>4</v>
      </c>
      <c r="C52" s="651" t="s">
        <v>269</v>
      </c>
      <c r="D52" s="651" t="s">
        <v>270</v>
      </c>
      <c r="E52" s="651" t="s">
        <v>270</v>
      </c>
      <c r="F52" s="651" t="s">
        <v>270</v>
      </c>
      <c r="G52" s="651" t="s">
        <v>270</v>
      </c>
      <c r="H52" s="651" t="s">
        <v>270</v>
      </c>
      <c r="I52" s="651" t="s">
        <v>270</v>
      </c>
      <c r="J52" s="651" t="s">
        <v>270</v>
      </c>
      <c r="K52" s="737"/>
    </row>
    <row r="53" spans="1:11" ht="11.45" customHeight="1" x14ac:dyDescent="0.25">
      <c r="A53" s="652" t="s">
        <v>362</v>
      </c>
      <c r="B53" s="772">
        <v>1</v>
      </c>
      <c r="C53" s="772" t="s">
        <v>269</v>
      </c>
      <c r="D53" s="772" t="s">
        <v>270</v>
      </c>
      <c r="E53" s="772" t="s">
        <v>270</v>
      </c>
      <c r="F53" s="772" t="s">
        <v>270</v>
      </c>
      <c r="G53" s="772" t="s">
        <v>270</v>
      </c>
      <c r="H53" s="772" t="s">
        <v>270</v>
      </c>
      <c r="I53" s="772" t="s">
        <v>270</v>
      </c>
      <c r="J53" s="772" t="s">
        <v>270</v>
      </c>
      <c r="K53" s="737"/>
    </row>
    <row r="54" spans="1:11" ht="11.45" customHeight="1" x14ac:dyDescent="0.25">
      <c r="A54" s="650" t="s">
        <v>361</v>
      </c>
      <c r="B54" s="649">
        <v>0</v>
      </c>
      <c r="C54" s="649">
        <v>0</v>
      </c>
      <c r="D54" s="649">
        <v>0</v>
      </c>
      <c r="E54" s="649">
        <v>0</v>
      </c>
      <c r="F54" s="649">
        <v>0</v>
      </c>
      <c r="G54" s="649">
        <v>0</v>
      </c>
      <c r="H54" s="649">
        <v>0</v>
      </c>
      <c r="I54" s="649">
        <v>0</v>
      </c>
      <c r="J54" s="649">
        <v>0</v>
      </c>
      <c r="K54" s="737"/>
    </row>
    <row r="55" spans="1:11" ht="3.75" customHeight="1" thickBot="1" x14ac:dyDescent="0.3">
      <c r="A55" s="664"/>
      <c r="B55" s="664"/>
      <c r="C55" s="664"/>
      <c r="D55" s="664"/>
      <c r="E55" s="664"/>
      <c r="F55" s="664"/>
      <c r="G55" s="664"/>
      <c r="H55" s="664"/>
      <c r="I55" s="664"/>
      <c r="J55" s="664"/>
    </row>
    <row r="56" spans="1:11" ht="12" customHeight="1" thickTop="1" x14ac:dyDescent="0.25">
      <c r="A56" s="2089" t="s">
        <v>412</v>
      </c>
      <c r="B56" s="2089"/>
      <c r="C56" s="2089"/>
      <c r="D56" s="2089"/>
      <c r="E56" s="2089"/>
      <c r="F56" s="2089"/>
      <c r="G56" s="2089"/>
      <c r="H56" s="2089"/>
      <c r="I56" s="2089"/>
      <c r="J56" s="2089"/>
    </row>
    <row r="57" spans="1:11" x14ac:dyDescent="0.25">
      <c r="A57" s="642"/>
      <c r="B57" s="642"/>
      <c r="C57" s="642"/>
      <c r="D57" s="642"/>
    </row>
    <row r="58" spans="1:11" x14ac:dyDescent="0.25">
      <c r="A58" s="642"/>
      <c r="B58" s="642"/>
      <c r="C58" s="642"/>
      <c r="D58" s="642"/>
    </row>
    <row r="59" spans="1:11" x14ac:dyDescent="0.25">
      <c r="A59" s="642"/>
      <c r="B59" s="642"/>
      <c r="C59" s="642"/>
      <c r="D59" s="642"/>
    </row>
    <row r="60" spans="1:11" x14ac:dyDescent="0.25">
      <c r="A60" s="642"/>
      <c r="B60" s="642"/>
      <c r="C60" s="642"/>
      <c r="D60" s="642"/>
    </row>
    <row r="61" spans="1:11" x14ac:dyDescent="0.25">
      <c r="A61" s="642"/>
      <c r="B61" s="642"/>
      <c r="C61" s="642"/>
      <c r="D61" s="642"/>
    </row>
  </sheetData>
  <mergeCells count="18">
    <mergeCell ref="A2:C2"/>
    <mergeCell ref="A3:J3"/>
    <mergeCell ref="G5:I5"/>
    <mergeCell ref="J5:J10"/>
    <mergeCell ref="D5:F5"/>
    <mergeCell ref="A5:A11"/>
    <mergeCell ref="B5:B10"/>
    <mergeCell ref="H6:H10"/>
    <mergeCell ref="I6:I10"/>
    <mergeCell ref="B11:C11"/>
    <mergeCell ref="E6:E10"/>
    <mergeCell ref="F6:F10"/>
    <mergeCell ref="A56:J56"/>
    <mergeCell ref="G6:G10"/>
    <mergeCell ref="D11:J11"/>
    <mergeCell ref="A13:I13"/>
    <mergeCell ref="C5:C10"/>
    <mergeCell ref="D6:D10"/>
  </mergeCells>
  <hyperlinks>
    <hyperlink ref="A1" location="Índice!A1" display="Voltar ao índice" xr:uid="{158C0600-AD65-4819-94C0-3DA7FADAE021}"/>
  </hyperlinks>
  <pageMargins left="0.78740157480314965" right="0.78740157480314965" top="1.1811023622047243" bottom="0.78740157480314965" header="0" footer="0"/>
  <pageSetup paperSize="9" orientation="portrait" verticalDpi="300"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20CCEE-8C25-4376-ABE0-AFFD88B9AD99}">
  <dimension ref="A1:AB68"/>
  <sheetViews>
    <sheetView showGridLines="0" workbookViewId="0">
      <selection activeCell="A2" sqref="A2"/>
    </sheetView>
  </sheetViews>
  <sheetFormatPr defaultColWidth="10.5703125" defaultRowHeight="12.75" x14ac:dyDescent="0.25"/>
  <cols>
    <col min="1" max="1" width="10.5703125" style="640" customWidth="1"/>
    <col min="2" max="3" width="7.85546875" style="640" customWidth="1"/>
    <col min="4" max="4" width="6.85546875" style="640" customWidth="1"/>
    <col min="5" max="5" width="7" style="640" customWidth="1"/>
    <col min="6" max="8" width="7.42578125" style="640" customWidth="1"/>
    <col min="9" max="9" width="7.7109375" style="640" customWidth="1"/>
    <col min="10" max="10" width="8" style="640" customWidth="1"/>
    <col min="11" max="16384" width="10.5703125" style="640"/>
  </cols>
  <sheetData>
    <row r="1" spans="1:28" ht="15" customHeight="1" x14ac:dyDescent="0.25">
      <c r="A1" s="2027" t="s">
        <v>1926</v>
      </c>
    </row>
    <row r="2" spans="1:28" ht="15" customHeight="1" x14ac:dyDescent="0.25">
      <c r="A2" s="2082" t="s">
        <v>450</v>
      </c>
      <c r="B2" s="2082"/>
      <c r="C2" s="2082"/>
    </row>
    <row r="3" spans="1:28" ht="30.75" customHeight="1" x14ac:dyDescent="0.25">
      <c r="A3" s="2086" t="s">
        <v>449</v>
      </c>
      <c r="B3" s="2086"/>
      <c r="C3" s="2086"/>
      <c r="D3" s="2087"/>
      <c r="E3" s="2087"/>
      <c r="F3" s="2087"/>
      <c r="G3" s="2087"/>
      <c r="H3" s="2087"/>
      <c r="I3" s="2087"/>
      <c r="J3" s="2087"/>
      <c r="K3" s="830"/>
      <c r="L3" s="830"/>
    </row>
    <row r="4" spans="1:28" ht="12.95" customHeight="1" x14ac:dyDescent="0.25">
      <c r="A4" s="660">
        <v>2019</v>
      </c>
      <c r="B4" s="650"/>
      <c r="C4" s="642"/>
      <c r="D4" s="642"/>
    </row>
    <row r="5" spans="1:28" ht="20.25" customHeight="1" x14ac:dyDescent="0.25">
      <c r="A5" s="2075" t="s">
        <v>379</v>
      </c>
      <c r="B5" s="2075" t="s">
        <v>378</v>
      </c>
      <c r="C5" s="2075" t="s">
        <v>377</v>
      </c>
      <c r="D5" s="2074" t="s">
        <v>376</v>
      </c>
      <c r="E5" s="2074"/>
      <c r="F5" s="2074"/>
      <c r="G5" s="2075" t="s">
        <v>375</v>
      </c>
      <c r="H5" s="2076"/>
      <c r="I5" s="2076"/>
      <c r="J5" s="2075" t="s">
        <v>374</v>
      </c>
      <c r="K5" s="833"/>
      <c r="L5" s="837"/>
    </row>
    <row r="6" spans="1:28" x14ac:dyDescent="0.25">
      <c r="A6" s="2075"/>
      <c r="B6" s="2075"/>
      <c r="C6" s="2075"/>
      <c r="D6" s="2075" t="s">
        <v>371</v>
      </c>
      <c r="E6" s="2075" t="s">
        <v>370</v>
      </c>
      <c r="F6" s="2075" t="s">
        <v>369</v>
      </c>
      <c r="G6" s="2075" t="s">
        <v>0</v>
      </c>
      <c r="H6" s="2075" t="s">
        <v>368</v>
      </c>
      <c r="I6" s="2075" t="s">
        <v>367</v>
      </c>
      <c r="J6" s="2076"/>
      <c r="K6" s="833"/>
      <c r="L6" s="837"/>
    </row>
    <row r="7" spans="1:28" ht="9" customHeight="1" x14ac:dyDescent="0.25">
      <c r="A7" s="2075"/>
      <c r="B7" s="2075"/>
      <c r="C7" s="2075"/>
      <c r="D7" s="2075"/>
      <c r="E7" s="2075"/>
      <c r="F7" s="2075"/>
      <c r="G7" s="2075"/>
      <c r="H7" s="2075"/>
      <c r="I7" s="2075"/>
      <c r="J7" s="2076"/>
      <c r="K7" s="833"/>
      <c r="L7" s="837"/>
    </row>
    <row r="8" spans="1:28" ht="9" customHeight="1" x14ac:dyDescent="0.25">
      <c r="A8" s="2075"/>
      <c r="B8" s="2075"/>
      <c r="C8" s="2075"/>
      <c r="D8" s="2075"/>
      <c r="E8" s="2075"/>
      <c r="F8" s="2075"/>
      <c r="G8" s="2075"/>
      <c r="H8" s="2075"/>
      <c r="I8" s="2075"/>
      <c r="J8" s="2076"/>
      <c r="K8" s="833"/>
      <c r="L8" s="837"/>
    </row>
    <row r="9" spans="1:28" ht="9" customHeight="1" x14ac:dyDescent="0.25">
      <c r="A9" s="2075"/>
      <c r="B9" s="2075"/>
      <c r="C9" s="2075"/>
      <c r="D9" s="2075"/>
      <c r="E9" s="2075"/>
      <c r="F9" s="2075"/>
      <c r="G9" s="2075"/>
      <c r="H9" s="2075"/>
      <c r="I9" s="2075"/>
      <c r="J9" s="2076"/>
      <c r="K9" s="833"/>
      <c r="L9" s="837"/>
    </row>
    <row r="10" spans="1:28" ht="9" customHeight="1" x14ac:dyDescent="0.25">
      <c r="A10" s="2075"/>
      <c r="B10" s="2075"/>
      <c r="C10" s="2075"/>
      <c r="D10" s="2075"/>
      <c r="E10" s="2075"/>
      <c r="F10" s="2075"/>
      <c r="G10" s="2075"/>
      <c r="H10" s="2075"/>
      <c r="I10" s="2075"/>
      <c r="J10" s="2076"/>
      <c r="K10" s="833"/>
      <c r="L10" s="837"/>
    </row>
    <row r="11" spans="1:28" ht="15" customHeight="1" x14ac:dyDescent="0.25">
      <c r="A11" s="2075"/>
      <c r="B11" s="2074" t="s">
        <v>49</v>
      </c>
      <c r="C11" s="2074"/>
      <c r="D11" s="2074" t="s">
        <v>366</v>
      </c>
      <c r="E11" s="2074"/>
      <c r="F11" s="2074"/>
      <c r="G11" s="2074"/>
      <c r="H11" s="2074"/>
      <c r="I11" s="2074"/>
      <c r="J11" s="2074"/>
      <c r="K11" s="846"/>
      <c r="L11" s="847"/>
      <c r="M11" s="671"/>
      <c r="N11" s="671"/>
    </row>
    <row r="12" spans="1:28" ht="27" customHeight="1" x14ac:dyDescent="0.25">
      <c r="A12" s="2096" t="s">
        <v>446</v>
      </c>
      <c r="B12" s="2096"/>
      <c r="C12" s="2096"/>
      <c r="D12" s="2096"/>
      <c r="E12" s="2096"/>
      <c r="F12" s="2096"/>
      <c r="G12" s="2096"/>
      <c r="H12" s="2096"/>
      <c r="I12" s="2096"/>
    </row>
    <row r="13" spans="1:28" s="656" customFormat="1" ht="13.5" customHeight="1" x14ac:dyDescent="0.25">
      <c r="A13" s="644" t="s">
        <v>390</v>
      </c>
      <c r="B13" s="657">
        <v>3398</v>
      </c>
      <c r="C13" s="657">
        <v>7274</v>
      </c>
      <c r="D13" s="657">
        <v>108438.13499999999</v>
      </c>
      <c r="E13" s="657">
        <v>25179.273000000001</v>
      </c>
      <c r="F13" s="657">
        <v>457389.84899999999</v>
      </c>
      <c r="G13" s="657">
        <v>676022.74899999995</v>
      </c>
      <c r="H13" s="657">
        <v>46309.824999999997</v>
      </c>
      <c r="I13" s="657">
        <v>629712.924</v>
      </c>
      <c r="J13" s="657">
        <v>-5612.6459999999997</v>
      </c>
      <c r="K13" s="649"/>
      <c r="L13" s="649"/>
      <c r="M13" s="649"/>
      <c r="N13" s="649"/>
      <c r="O13" s="649"/>
      <c r="P13" s="649"/>
      <c r="Q13" s="649"/>
      <c r="R13" s="649"/>
      <c r="S13" s="649"/>
      <c r="T13" s="777"/>
      <c r="U13" s="777"/>
      <c r="V13" s="777"/>
      <c r="W13" s="777"/>
      <c r="X13" s="777"/>
      <c r="Y13" s="777"/>
      <c r="Z13" s="777"/>
      <c r="AA13" s="777"/>
      <c r="AB13" s="777"/>
    </row>
    <row r="14" spans="1:28" ht="13.5" customHeight="1" x14ac:dyDescent="0.25">
      <c r="A14" s="644" t="s">
        <v>389</v>
      </c>
      <c r="B14" s="657">
        <v>3295</v>
      </c>
      <c r="C14" s="657">
        <v>7132</v>
      </c>
      <c r="D14" s="657">
        <v>107393.859</v>
      </c>
      <c r="E14" s="657">
        <v>25094.374</v>
      </c>
      <c r="F14" s="657">
        <v>455270.48499999999</v>
      </c>
      <c r="G14" s="657">
        <v>670859.57499999995</v>
      </c>
      <c r="H14" s="657">
        <v>46178.375</v>
      </c>
      <c r="I14" s="657">
        <v>624681.19999999995</v>
      </c>
      <c r="J14" s="657">
        <v>-7034.6639999999998</v>
      </c>
      <c r="K14" s="649"/>
      <c r="L14" s="649"/>
      <c r="M14" s="649"/>
      <c r="N14" s="649"/>
      <c r="O14" s="649"/>
      <c r="P14" s="649"/>
      <c r="Q14" s="649"/>
      <c r="R14" s="649"/>
      <c r="S14" s="649"/>
      <c r="T14" s="777"/>
      <c r="U14" s="777"/>
      <c r="V14" s="777"/>
      <c r="W14" s="777"/>
      <c r="X14" s="777"/>
      <c r="Y14" s="777"/>
      <c r="Z14" s="777"/>
      <c r="AA14" s="777"/>
      <c r="AB14" s="777"/>
    </row>
    <row r="15" spans="1:28" ht="15" customHeight="1" x14ac:dyDescent="0.25">
      <c r="A15" s="660" t="s">
        <v>388</v>
      </c>
      <c r="B15" s="649">
        <v>592</v>
      </c>
      <c r="C15" s="649">
        <v>1038</v>
      </c>
      <c r="D15" s="649">
        <v>11148.781999999999</v>
      </c>
      <c r="E15" s="649">
        <v>7002.848</v>
      </c>
      <c r="F15" s="649">
        <v>21839.281999999999</v>
      </c>
      <c r="G15" s="649">
        <v>41387.983</v>
      </c>
      <c r="H15" s="649">
        <v>9832.8819999999996</v>
      </c>
      <c r="I15" s="649">
        <v>31555.100999999999</v>
      </c>
      <c r="J15" s="649">
        <v>3363.1010000000001</v>
      </c>
      <c r="K15" s="649"/>
      <c r="L15" s="649"/>
      <c r="M15" s="649"/>
      <c r="N15" s="649"/>
      <c r="O15" s="649"/>
      <c r="P15" s="649"/>
      <c r="Q15" s="649"/>
      <c r="R15" s="649"/>
      <c r="S15" s="649"/>
      <c r="T15" s="777"/>
      <c r="U15" s="777"/>
      <c r="V15" s="777"/>
      <c r="W15" s="777"/>
      <c r="X15" s="777"/>
      <c r="Y15" s="777"/>
      <c r="Z15" s="777"/>
      <c r="AA15" s="777"/>
      <c r="AB15" s="777"/>
    </row>
    <row r="16" spans="1:28" ht="12" customHeight="1" x14ac:dyDescent="0.25">
      <c r="A16" s="660" t="s">
        <v>387</v>
      </c>
      <c r="B16" s="649">
        <v>341</v>
      </c>
      <c r="C16" s="649">
        <v>418</v>
      </c>
      <c r="D16" s="649">
        <v>2221.2310000000002</v>
      </c>
      <c r="E16" s="649">
        <v>1762.3389999999999</v>
      </c>
      <c r="F16" s="649">
        <v>4745.6880000000001</v>
      </c>
      <c r="G16" s="649">
        <v>11267.852999999999</v>
      </c>
      <c r="H16" s="649">
        <v>2560.3609999999999</v>
      </c>
      <c r="I16" s="649">
        <v>8707.4920000000002</v>
      </c>
      <c r="J16" s="649">
        <v>1883.318</v>
      </c>
      <c r="K16" s="649"/>
      <c r="L16" s="649"/>
      <c r="M16" s="649"/>
      <c r="N16" s="649"/>
      <c r="O16" s="649"/>
      <c r="P16" s="649"/>
      <c r="Q16" s="649"/>
      <c r="R16" s="649"/>
      <c r="S16" s="649"/>
      <c r="T16" s="777"/>
      <c r="U16" s="777"/>
      <c r="V16" s="777"/>
      <c r="W16" s="777"/>
      <c r="X16" s="777"/>
      <c r="Y16" s="777"/>
      <c r="Z16" s="777"/>
      <c r="AA16" s="777"/>
      <c r="AB16" s="777"/>
    </row>
    <row r="17" spans="1:28" ht="12" customHeight="1" x14ac:dyDescent="0.25">
      <c r="A17" s="660" t="s">
        <v>386</v>
      </c>
      <c r="B17" s="649">
        <v>2142</v>
      </c>
      <c r="C17" s="649">
        <v>5302</v>
      </c>
      <c r="D17" s="649">
        <v>89336.471000000005</v>
      </c>
      <c r="E17" s="649">
        <v>15927.601000000001</v>
      </c>
      <c r="F17" s="649">
        <v>413578.58199999999</v>
      </c>
      <c r="G17" s="649">
        <v>594419.071</v>
      </c>
      <c r="H17" s="649">
        <v>33499.192999999999</v>
      </c>
      <c r="I17" s="649">
        <v>560919.87800000003</v>
      </c>
      <c r="J17" s="649">
        <v>-14632.891</v>
      </c>
      <c r="K17" s="649"/>
      <c r="L17" s="649"/>
      <c r="M17" s="649"/>
      <c r="N17" s="649"/>
      <c r="O17" s="649"/>
      <c r="P17" s="649"/>
      <c r="Q17" s="649"/>
      <c r="R17" s="649"/>
      <c r="S17" s="649"/>
      <c r="T17" s="777"/>
      <c r="U17" s="777"/>
      <c r="V17" s="777"/>
      <c r="W17" s="777"/>
      <c r="X17" s="777"/>
      <c r="Y17" s="777"/>
      <c r="Z17" s="777"/>
      <c r="AA17" s="777"/>
      <c r="AB17" s="777"/>
    </row>
    <row r="18" spans="1:28" ht="12" customHeight="1" x14ac:dyDescent="0.25">
      <c r="A18" s="660" t="s">
        <v>385</v>
      </c>
      <c r="B18" s="649">
        <v>118</v>
      </c>
      <c r="C18" s="649">
        <v>227</v>
      </c>
      <c r="D18" s="649">
        <v>3798.5250000000001</v>
      </c>
      <c r="E18" s="649">
        <v>49.95</v>
      </c>
      <c r="F18" s="649">
        <v>11297.95</v>
      </c>
      <c r="G18" s="649">
        <v>17815.912</v>
      </c>
      <c r="H18" s="649">
        <v>22.594999999999999</v>
      </c>
      <c r="I18" s="649">
        <v>17793.316999999999</v>
      </c>
      <c r="J18" s="649">
        <v>1855.7249999999999</v>
      </c>
      <c r="K18" s="649"/>
      <c r="L18" s="649"/>
      <c r="M18" s="649"/>
      <c r="N18" s="649"/>
      <c r="O18" s="649"/>
      <c r="P18" s="649"/>
      <c r="Q18" s="649"/>
      <c r="R18" s="649"/>
      <c r="S18" s="649"/>
      <c r="T18" s="777"/>
      <c r="U18" s="777"/>
      <c r="V18" s="777"/>
      <c r="W18" s="777"/>
      <c r="X18" s="777"/>
      <c r="Y18" s="777"/>
      <c r="Z18" s="777"/>
      <c r="AA18" s="777"/>
      <c r="AB18" s="777"/>
    </row>
    <row r="19" spans="1:28" ht="12" customHeight="1" x14ac:dyDescent="0.25">
      <c r="A19" s="660" t="s">
        <v>384</v>
      </c>
      <c r="B19" s="649">
        <v>102</v>
      </c>
      <c r="C19" s="649">
        <v>147</v>
      </c>
      <c r="D19" s="649">
        <v>888.85</v>
      </c>
      <c r="E19" s="649">
        <v>351.63600000000002</v>
      </c>
      <c r="F19" s="649">
        <v>3808.9830000000002</v>
      </c>
      <c r="G19" s="649">
        <v>5968.7560000000003</v>
      </c>
      <c r="H19" s="649">
        <v>263.34399999999999</v>
      </c>
      <c r="I19" s="649">
        <v>5705.4120000000003</v>
      </c>
      <c r="J19" s="649">
        <v>496.08300000000003</v>
      </c>
      <c r="K19" s="649"/>
      <c r="L19" s="649"/>
      <c r="M19" s="649"/>
      <c r="N19" s="649"/>
      <c r="O19" s="649"/>
      <c r="P19" s="649"/>
      <c r="Q19" s="649"/>
      <c r="R19" s="649"/>
      <c r="S19" s="649"/>
      <c r="T19" s="777"/>
      <c r="U19" s="777"/>
      <c r="V19" s="777"/>
      <c r="W19" s="777"/>
      <c r="X19" s="777"/>
      <c r="Y19" s="777"/>
      <c r="Z19" s="777"/>
      <c r="AA19" s="777"/>
      <c r="AB19" s="777"/>
    </row>
    <row r="20" spans="1:28" ht="15.75" customHeight="1" x14ac:dyDescent="0.25">
      <c r="A20" s="668" t="s">
        <v>383</v>
      </c>
      <c r="B20" s="728">
        <v>52</v>
      </c>
      <c r="C20" s="728">
        <v>68</v>
      </c>
      <c r="D20" s="752">
        <v>449.53899999999999</v>
      </c>
      <c r="E20" s="752">
        <v>14.65</v>
      </c>
      <c r="F20" s="752">
        <v>780.29700000000003</v>
      </c>
      <c r="G20" s="752">
        <v>1963.3920000000001</v>
      </c>
      <c r="H20" s="752">
        <v>21.765000000000001</v>
      </c>
      <c r="I20" s="752">
        <v>1941.627</v>
      </c>
      <c r="J20" s="752">
        <v>405.71699999999998</v>
      </c>
      <c r="K20" s="649"/>
      <c r="L20" s="649"/>
      <c r="M20" s="649"/>
      <c r="N20" s="649"/>
      <c r="O20" s="649"/>
      <c r="P20" s="649"/>
      <c r="Q20" s="649"/>
      <c r="R20" s="649"/>
      <c r="S20" s="649"/>
      <c r="T20" s="777"/>
      <c r="U20" s="777"/>
      <c r="V20" s="777"/>
      <c r="W20" s="777"/>
      <c r="X20" s="777"/>
      <c r="Y20" s="777"/>
      <c r="Z20" s="777"/>
      <c r="AA20" s="777"/>
      <c r="AB20" s="777"/>
    </row>
    <row r="21" spans="1:28" ht="12.75" customHeight="1" x14ac:dyDescent="0.25">
      <c r="A21" s="668" t="s">
        <v>382</v>
      </c>
      <c r="B21" s="728">
        <v>51</v>
      </c>
      <c r="C21" s="728">
        <v>74</v>
      </c>
      <c r="D21" s="752">
        <v>594.73699999999997</v>
      </c>
      <c r="E21" s="752">
        <v>70.248999999999995</v>
      </c>
      <c r="F21" s="752">
        <v>1339.067</v>
      </c>
      <c r="G21" s="752">
        <v>3199.7820000000002</v>
      </c>
      <c r="H21" s="752">
        <v>109.685</v>
      </c>
      <c r="I21" s="752">
        <v>3090.0970000000002</v>
      </c>
      <c r="J21" s="752">
        <v>1016.301</v>
      </c>
      <c r="K21" s="649"/>
      <c r="L21" s="649"/>
      <c r="M21" s="649"/>
      <c r="N21" s="649"/>
      <c r="O21" s="649"/>
      <c r="P21" s="649"/>
      <c r="Q21" s="649"/>
      <c r="R21" s="649"/>
      <c r="S21" s="649"/>
      <c r="T21" s="777"/>
      <c r="U21" s="777"/>
      <c r="V21" s="777"/>
      <c r="W21" s="777"/>
      <c r="X21" s="777"/>
      <c r="Y21" s="777"/>
      <c r="Z21" s="777"/>
      <c r="AA21" s="777"/>
      <c r="AB21" s="777"/>
    </row>
    <row r="22" spans="1:28" ht="17.25" customHeight="1" x14ac:dyDescent="0.25">
      <c r="A22" s="644" t="s">
        <v>445</v>
      </c>
      <c r="B22" s="642"/>
    </row>
    <row r="23" spans="1:28" s="656" customFormat="1" ht="13.5" customHeight="1" x14ac:dyDescent="0.25">
      <c r="A23" s="668" t="s">
        <v>390</v>
      </c>
      <c r="B23" s="657">
        <v>2977</v>
      </c>
      <c r="C23" s="657">
        <v>6462</v>
      </c>
      <c r="D23" s="657">
        <v>96902.402000000002</v>
      </c>
      <c r="E23" s="657">
        <v>21996.405999999999</v>
      </c>
      <c r="F23" s="657">
        <v>439875.49800000002</v>
      </c>
      <c r="G23" s="657">
        <v>638542.15700000001</v>
      </c>
      <c r="H23" s="657">
        <v>41746.548999999999</v>
      </c>
      <c r="I23" s="657">
        <v>596795.60800000001</v>
      </c>
      <c r="J23" s="657">
        <v>-8309.0409999999993</v>
      </c>
      <c r="K23" s="649"/>
      <c r="L23" s="649"/>
      <c r="M23" s="649"/>
      <c r="N23" s="649"/>
      <c r="O23" s="649"/>
      <c r="P23" s="649"/>
      <c r="Q23" s="649"/>
      <c r="R23" s="649"/>
      <c r="S23" s="649"/>
      <c r="T23" s="777"/>
      <c r="U23" s="777"/>
      <c r="V23" s="777"/>
      <c r="W23" s="777"/>
      <c r="X23" s="777"/>
      <c r="Y23" s="777"/>
      <c r="Z23" s="777"/>
      <c r="AA23" s="777"/>
      <c r="AB23" s="777"/>
    </row>
    <row r="24" spans="1:28" s="656" customFormat="1" ht="13.5" customHeight="1" x14ac:dyDescent="0.25">
      <c r="A24" s="644" t="s">
        <v>389</v>
      </c>
      <c r="B24" s="657">
        <v>2894</v>
      </c>
      <c r="C24" s="657">
        <v>6343</v>
      </c>
      <c r="D24" s="657">
        <v>95886.058000000005</v>
      </c>
      <c r="E24" s="657">
        <v>21954.561000000002</v>
      </c>
      <c r="F24" s="657">
        <v>437901.98100000003</v>
      </c>
      <c r="G24" s="657">
        <v>633750.46</v>
      </c>
      <c r="H24" s="657">
        <v>41709.14</v>
      </c>
      <c r="I24" s="657">
        <v>592041.31999999995</v>
      </c>
      <c r="J24" s="657">
        <v>-9593.7790000000005</v>
      </c>
      <c r="K24" s="649"/>
      <c r="L24" s="649"/>
      <c r="M24" s="649"/>
      <c r="N24" s="649"/>
      <c r="O24" s="649"/>
      <c r="P24" s="649"/>
      <c r="Q24" s="649"/>
      <c r="R24" s="649"/>
      <c r="S24" s="649"/>
      <c r="T24" s="777"/>
      <c r="U24" s="777"/>
      <c r="V24" s="777"/>
      <c r="W24" s="777"/>
      <c r="X24" s="777"/>
      <c r="Y24" s="777"/>
      <c r="Z24" s="777"/>
      <c r="AA24" s="777"/>
      <c r="AB24" s="777"/>
    </row>
    <row r="25" spans="1:28" ht="15" customHeight="1" x14ac:dyDescent="0.25">
      <c r="A25" s="660" t="s">
        <v>388</v>
      </c>
      <c r="B25" s="642">
        <v>502</v>
      </c>
      <c r="C25" s="649">
        <v>926</v>
      </c>
      <c r="D25" s="649">
        <v>10510.9</v>
      </c>
      <c r="E25" s="649">
        <v>5856.5119999999997</v>
      </c>
      <c r="F25" s="649">
        <v>20462.996999999999</v>
      </c>
      <c r="G25" s="649">
        <v>37673.339</v>
      </c>
      <c r="H25" s="649">
        <v>8481.6710000000003</v>
      </c>
      <c r="I25" s="649">
        <v>29191.668000000001</v>
      </c>
      <c r="J25" s="649">
        <v>3006.3780000000002</v>
      </c>
      <c r="K25" s="649"/>
      <c r="L25" s="649"/>
      <c r="M25" s="649"/>
      <c r="N25" s="649"/>
      <c r="O25" s="649"/>
      <c r="P25" s="649"/>
      <c r="Q25" s="649"/>
      <c r="R25" s="649"/>
      <c r="S25" s="649"/>
      <c r="T25" s="777"/>
      <c r="U25" s="777"/>
      <c r="V25" s="777"/>
      <c r="W25" s="777"/>
      <c r="X25" s="777"/>
      <c r="Y25" s="777"/>
      <c r="Z25" s="777"/>
      <c r="AA25" s="777"/>
      <c r="AB25" s="777"/>
    </row>
    <row r="26" spans="1:28" ht="12" customHeight="1" x14ac:dyDescent="0.25">
      <c r="A26" s="660" t="s">
        <v>387</v>
      </c>
      <c r="B26" s="642">
        <v>272</v>
      </c>
      <c r="C26" s="649">
        <v>332</v>
      </c>
      <c r="D26" s="649">
        <v>1772.796</v>
      </c>
      <c r="E26" s="649">
        <v>1678.8409999999999</v>
      </c>
      <c r="F26" s="649">
        <v>4110.2879999999996</v>
      </c>
      <c r="G26" s="649">
        <v>9609.3649999999998</v>
      </c>
      <c r="H26" s="649">
        <v>2424.7759999999998</v>
      </c>
      <c r="I26" s="649">
        <v>7184.5889999999999</v>
      </c>
      <c r="J26" s="649">
        <v>1508.162</v>
      </c>
      <c r="K26" s="649"/>
      <c r="L26" s="649"/>
      <c r="M26" s="649"/>
      <c r="N26" s="649"/>
      <c r="O26" s="649"/>
      <c r="P26" s="649"/>
      <c r="Q26" s="649"/>
      <c r="R26" s="649"/>
      <c r="S26" s="649"/>
      <c r="T26" s="777"/>
      <c r="U26" s="777"/>
      <c r="V26" s="777"/>
      <c r="W26" s="777"/>
      <c r="X26" s="777"/>
      <c r="Y26" s="777"/>
      <c r="Z26" s="777"/>
      <c r="AA26" s="777"/>
      <c r="AB26" s="777"/>
    </row>
    <row r="27" spans="1:28" ht="12" customHeight="1" x14ac:dyDescent="0.25">
      <c r="A27" s="660" t="s">
        <v>386</v>
      </c>
      <c r="B27" s="649">
        <v>1926</v>
      </c>
      <c r="C27" s="649">
        <v>4742</v>
      </c>
      <c r="D27" s="649">
        <v>78975.047000000006</v>
      </c>
      <c r="E27" s="649">
        <v>14017.621999999999</v>
      </c>
      <c r="F27" s="649">
        <v>398464.55200000003</v>
      </c>
      <c r="G27" s="649">
        <v>563287.77399999998</v>
      </c>
      <c r="H27" s="649">
        <v>30516.754000000001</v>
      </c>
      <c r="I27" s="649">
        <v>532771.02</v>
      </c>
      <c r="J27" s="649">
        <v>-16224.078</v>
      </c>
      <c r="K27" s="649"/>
      <c r="L27" s="649"/>
      <c r="M27" s="649"/>
      <c r="N27" s="649"/>
      <c r="O27" s="649"/>
      <c r="P27" s="649"/>
      <c r="Q27" s="649"/>
      <c r="R27" s="649"/>
      <c r="S27" s="649"/>
      <c r="T27" s="777"/>
      <c r="U27" s="777"/>
      <c r="V27" s="777"/>
      <c r="W27" s="777"/>
      <c r="X27" s="777"/>
      <c r="Y27" s="777"/>
      <c r="Z27" s="777"/>
      <c r="AA27" s="777"/>
      <c r="AB27" s="777"/>
    </row>
    <row r="28" spans="1:28" ht="12" customHeight="1" x14ac:dyDescent="0.25">
      <c r="A28" s="660" t="s">
        <v>385</v>
      </c>
      <c r="B28" s="642">
        <v>102</v>
      </c>
      <c r="C28" s="649">
        <v>206</v>
      </c>
      <c r="D28" s="649">
        <v>3745</v>
      </c>
      <c r="E28" s="649">
        <v>49.95</v>
      </c>
      <c r="F28" s="649">
        <v>11067.352000000001</v>
      </c>
      <c r="G28" s="649">
        <v>17309.819</v>
      </c>
      <c r="H28" s="649">
        <v>22.594999999999999</v>
      </c>
      <c r="I28" s="649">
        <v>17287.223999999998</v>
      </c>
      <c r="J28" s="649">
        <v>1699.3320000000001</v>
      </c>
      <c r="K28" s="649"/>
      <c r="L28" s="649"/>
      <c r="M28" s="649"/>
      <c r="N28" s="649"/>
      <c r="O28" s="649"/>
      <c r="P28" s="649"/>
      <c r="Q28" s="649"/>
      <c r="R28" s="649"/>
      <c r="S28" s="649"/>
      <c r="T28" s="777"/>
      <c r="U28" s="777"/>
      <c r="V28" s="777"/>
      <c r="W28" s="777"/>
      <c r="X28" s="777"/>
      <c r="Y28" s="777"/>
      <c r="Z28" s="777"/>
      <c r="AA28" s="777"/>
      <c r="AB28" s="777"/>
    </row>
    <row r="29" spans="1:28" ht="12" customHeight="1" x14ac:dyDescent="0.25">
      <c r="A29" s="660" t="s">
        <v>384</v>
      </c>
      <c r="B29" s="642">
        <v>92</v>
      </c>
      <c r="C29" s="649">
        <v>137</v>
      </c>
      <c r="D29" s="649">
        <v>882.31500000000005</v>
      </c>
      <c r="E29" s="649">
        <v>351.63600000000002</v>
      </c>
      <c r="F29" s="649">
        <v>3796.7919999999999</v>
      </c>
      <c r="G29" s="649">
        <v>5870.1629999999996</v>
      </c>
      <c r="H29" s="649">
        <v>263.34399999999999</v>
      </c>
      <c r="I29" s="649">
        <v>5606.8190000000004</v>
      </c>
      <c r="J29" s="649">
        <v>416.42700000000002</v>
      </c>
      <c r="K29" s="649"/>
      <c r="L29" s="649"/>
      <c r="M29" s="649"/>
      <c r="N29" s="649"/>
      <c r="O29" s="649"/>
      <c r="P29" s="649"/>
      <c r="Q29" s="649"/>
      <c r="R29" s="649"/>
      <c r="S29" s="649"/>
      <c r="T29" s="777"/>
      <c r="U29" s="777"/>
      <c r="V29" s="777"/>
      <c r="W29" s="777"/>
      <c r="X29" s="777"/>
      <c r="Y29" s="777"/>
      <c r="Z29" s="777"/>
      <c r="AA29" s="777"/>
      <c r="AB29" s="777"/>
    </row>
    <row r="30" spans="1:28" s="656" customFormat="1" ht="15.75" customHeight="1" x14ac:dyDescent="0.25">
      <c r="A30" s="668" t="s">
        <v>407</v>
      </c>
      <c r="B30" s="644">
        <v>41</v>
      </c>
      <c r="C30" s="728">
        <v>57</v>
      </c>
      <c r="D30" s="728">
        <v>441.28800000000001</v>
      </c>
      <c r="E30" s="752">
        <v>14.65</v>
      </c>
      <c r="F30" s="752">
        <v>738.28200000000004</v>
      </c>
      <c r="G30" s="752">
        <v>1856.835</v>
      </c>
      <c r="H30" s="752">
        <v>21.765000000000001</v>
      </c>
      <c r="I30" s="752">
        <v>1835.07</v>
      </c>
      <c r="J30" s="752">
        <v>355.39299999999997</v>
      </c>
      <c r="K30" s="649"/>
      <c r="L30" s="649"/>
      <c r="M30" s="649"/>
      <c r="N30" s="649"/>
      <c r="O30" s="649"/>
      <c r="P30" s="649"/>
      <c r="Q30" s="649"/>
      <c r="R30" s="649"/>
      <c r="S30" s="649"/>
      <c r="T30" s="777"/>
      <c r="U30" s="777"/>
      <c r="V30" s="777"/>
      <c r="W30" s="777"/>
      <c r="X30" s="777"/>
      <c r="Y30" s="777"/>
      <c r="Z30" s="777"/>
      <c r="AA30" s="777"/>
      <c r="AB30" s="777"/>
    </row>
    <row r="31" spans="1:28" s="656" customFormat="1" ht="12" customHeight="1" x14ac:dyDescent="0.25">
      <c r="A31" s="668" t="s">
        <v>406</v>
      </c>
      <c r="B31" s="644">
        <v>42</v>
      </c>
      <c r="C31" s="728">
        <v>62</v>
      </c>
      <c r="D31" s="728">
        <v>575.05600000000004</v>
      </c>
      <c r="E31" s="752">
        <v>27.195</v>
      </c>
      <c r="F31" s="752">
        <v>1235.2349999999999</v>
      </c>
      <c r="G31" s="752">
        <v>2934.8620000000001</v>
      </c>
      <c r="H31" s="752">
        <v>15.644</v>
      </c>
      <c r="I31" s="752">
        <v>2919.2179999999998</v>
      </c>
      <c r="J31" s="752">
        <v>929.34500000000003</v>
      </c>
      <c r="K31" s="649"/>
      <c r="L31" s="649"/>
      <c r="M31" s="649"/>
      <c r="N31" s="649"/>
      <c r="O31" s="649"/>
      <c r="P31" s="649"/>
      <c r="Q31" s="649"/>
      <c r="R31" s="649"/>
      <c r="S31" s="649"/>
      <c r="T31" s="777"/>
      <c r="U31" s="777"/>
      <c r="V31" s="777"/>
      <c r="W31" s="777"/>
      <c r="X31" s="777"/>
      <c r="Y31" s="777"/>
      <c r="Z31" s="777"/>
      <c r="AA31" s="777"/>
      <c r="AB31" s="777"/>
    </row>
    <row r="32" spans="1:28" ht="17.25" customHeight="1" x14ac:dyDescent="0.25">
      <c r="A32" s="644" t="s">
        <v>444</v>
      </c>
      <c r="B32" s="642"/>
    </row>
    <row r="33" spans="1:28" s="656" customFormat="1" ht="13.5" customHeight="1" x14ac:dyDescent="0.25">
      <c r="A33" s="668" t="s">
        <v>390</v>
      </c>
      <c r="B33" s="657">
        <v>2450</v>
      </c>
      <c r="C33" s="657">
        <v>4561</v>
      </c>
      <c r="D33" s="657">
        <v>68822.524999999994</v>
      </c>
      <c r="E33" s="657">
        <v>8754.1219999999994</v>
      </c>
      <c r="F33" s="657">
        <v>296406.17200000002</v>
      </c>
      <c r="G33" s="657">
        <v>398548.43199999997</v>
      </c>
      <c r="H33" s="657">
        <v>5115.0519999999997</v>
      </c>
      <c r="I33" s="657">
        <v>393433.38</v>
      </c>
      <c r="J33" s="657">
        <v>-33934.769</v>
      </c>
      <c r="K33" s="649"/>
      <c r="L33" s="649"/>
      <c r="M33" s="649"/>
      <c r="N33" s="649"/>
      <c r="O33" s="649"/>
      <c r="P33" s="649"/>
      <c r="Q33" s="649"/>
      <c r="R33" s="649"/>
      <c r="S33" s="649"/>
      <c r="T33" s="777"/>
      <c r="U33" s="777"/>
      <c r="V33" s="777"/>
      <c r="W33" s="777"/>
      <c r="X33" s="777"/>
      <c r="Y33" s="777"/>
      <c r="Z33" s="777"/>
      <c r="AA33" s="777"/>
      <c r="AB33" s="777"/>
    </row>
    <row r="34" spans="1:28" s="656" customFormat="1" ht="13.5" customHeight="1" x14ac:dyDescent="0.25">
      <c r="A34" s="644" t="s">
        <v>389</v>
      </c>
      <c r="B34" s="657">
        <v>2379</v>
      </c>
      <c r="C34" s="657">
        <v>4454</v>
      </c>
      <c r="D34" s="657">
        <v>67830.737999999998</v>
      </c>
      <c r="E34" s="657">
        <v>8712.277</v>
      </c>
      <c r="F34" s="657">
        <v>294456.17200000002</v>
      </c>
      <c r="G34" s="657">
        <v>393888.35399999999</v>
      </c>
      <c r="H34" s="657">
        <v>5077.643</v>
      </c>
      <c r="I34" s="657">
        <v>388810.71100000001</v>
      </c>
      <c r="J34" s="657">
        <v>-35135.978999999999</v>
      </c>
      <c r="K34" s="649"/>
      <c r="L34" s="649"/>
      <c r="M34" s="649"/>
      <c r="N34" s="649"/>
      <c r="O34" s="649"/>
      <c r="P34" s="649"/>
      <c r="Q34" s="649"/>
      <c r="R34" s="649"/>
      <c r="S34" s="649"/>
      <c r="T34" s="777"/>
      <c r="U34" s="777"/>
      <c r="V34" s="777"/>
      <c r="W34" s="777"/>
      <c r="X34" s="777"/>
      <c r="Y34" s="777"/>
      <c r="Z34" s="777"/>
      <c r="AA34" s="777"/>
      <c r="AB34" s="777"/>
    </row>
    <row r="35" spans="1:28" ht="15" customHeight="1" x14ac:dyDescent="0.25">
      <c r="A35" s="660" t="s">
        <v>388</v>
      </c>
      <c r="B35" s="642">
        <v>404</v>
      </c>
      <c r="C35" s="649">
        <v>698</v>
      </c>
      <c r="D35" s="649">
        <v>7638.732</v>
      </c>
      <c r="E35" s="649">
        <v>323.54000000000002</v>
      </c>
      <c r="F35" s="649">
        <v>13585.178</v>
      </c>
      <c r="G35" s="649">
        <v>23065.508000000002</v>
      </c>
      <c r="H35" s="649">
        <v>497.93</v>
      </c>
      <c r="I35" s="649">
        <v>22567.578000000001</v>
      </c>
      <c r="J35" s="649">
        <v>2188.4</v>
      </c>
      <c r="K35" s="649"/>
      <c r="L35" s="649"/>
      <c r="M35" s="649"/>
      <c r="N35" s="649"/>
      <c r="O35" s="649"/>
      <c r="P35" s="649"/>
      <c r="Q35" s="649"/>
      <c r="R35" s="649"/>
      <c r="S35" s="649"/>
      <c r="T35" s="777"/>
      <c r="U35" s="777"/>
      <c r="V35" s="777"/>
      <c r="W35" s="777"/>
      <c r="X35" s="777"/>
      <c r="Y35" s="777"/>
      <c r="Z35" s="777"/>
      <c r="AA35" s="777"/>
      <c r="AB35" s="777"/>
    </row>
    <row r="36" spans="1:28" ht="12" customHeight="1" x14ac:dyDescent="0.25">
      <c r="A36" s="660" t="s">
        <v>387</v>
      </c>
      <c r="B36" s="642">
        <v>221</v>
      </c>
      <c r="C36" s="649">
        <v>279</v>
      </c>
      <c r="D36" s="649">
        <v>1654.4469999999999</v>
      </c>
      <c r="E36" s="649">
        <v>1673.4169999999999</v>
      </c>
      <c r="F36" s="649">
        <v>3735.6680000000001</v>
      </c>
      <c r="G36" s="649">
        <v>8803.8880000000008</v>
      </c>
      <c r="H36" s="649">
        <v>2420.2130000000002</v>
      </c>
      <c r="I36" s="649">
        <v>6383.6750000000002</v>
      </c>
      <c r="J36" s="649">
        <v>1320.0119999999999</v>
      </c>
      <c r="K36" s="649"/>
      <c r="L36" s="649"/>
      <c r="M36" s="649"/>
      <c r="N36" s="649"/>
      <c r="O36" s="649"/>
      <c r="P36" s="649"/>
      <c r="Q36" s="649"/>
      <c r="R36" s="649"/>
      <c r="S36" s="649"/>
      <c r="T36" s="777"/>
      <c r="U36" s="777"/>
      <c r="V36" s="777"/>
      <c r="W36" s="777"/>
      <c r="X36" s="777"/>
      <c r="Y36" s="777"/>
      <c r="Z36" s="777"/>
      <c r="AA36" s="777"/>
      <c r="AB36" s="777"/>
    </row>
    <row r="37" spans="1:28" ht="12" customHeight="1" x14ac:dyDescent="0.25">
      <c r="A37" s="660" t="s">
        <v>386</v>
      </c>
      <c r="B37" s="649">
        <v>1593</v>
      </c>
      <c r="C37" s="649">
        <v>3182</v>
      </c>
      <c r="D37" s="649">
        <v>54084.872000000003</v>
      </c>
      <c r="E37" s="649">
        <v>6367.6760000000004</v>
      </c>
      <c r="F37" s="649">
        <v>262835.837</v>
      </c>
      <c r="G37" s="649">
        <v>339965.61099999998</v>
      </c>
      <c r="H37" s="649">
        <v>1877.086</v>
      </c>
      <c r="I37" s="649">
        <v>338088.52500000002</v>
      </c>
      <c r="J37" s="649">
        <v>-40591.071000000004</v>
      </c>
      <c r="K37" s="649"/>
      <c r="L37" s="649"/>
      <c r="M37" s="649"/>
      <c r="N37" s="649"/>
      <c r="O37" s="649"/>
      <c r="P37" s="649"/>
      <c r="Q37" s="649"/>
      <c r="R37" s="649"/>
      <c r="S37" s="649"/>
      <c r="T37" s="777"/>
      <c r="U37" s="777"/>
      <c r="V37" s="777"/>
      <c r="W37" s="777"/>
      <c r="X37" s="777"/>
      <c r="Y37" s="777"/>
      <c r="Z37" s="777"/>
      <c r="AA37" s="777"/>
      <c r="AB37" s="777"/>
    </row>
    <row r="38" spans="1:28" ht="12" customHeight="1" x14ac:dyDescent="0.25">
      <c r="A38" s="660" t="s">
        <v>385</v>
      </c>
      <c r="B38" s="642">
        <v>84</v>
      </c>
      <c r="C38" s="651">
        <v>186</v>
      </c>
      <c r="D38" s="651">
        <v>3723.6579999999999</v>
      </c>
      <c r="E38" s="651">
        <v>49.95</v>
      </c>
      <c r="F38" s="651">
        <v>10982.437</v>
      </c>
      <c r="G38" s="651">
        <v>17080.996999999999</v>
      </c>
      <c r="H38" s="651">
        <v>22.594999999999999</v>
      </c>
      <c r="I38" s="651">
        <v>17058.401999999998</v>
      </c>
      <c r="J38" s="651">
        <v>1596.1510000000001</v>
      </c>
      <c r="K38" s="649"/>
      <c r="L38" s="649"/>
      <c r="M38" s="649"/>
      <c r="N38" s="649"/>
      <c r="O38" s="649"/>
      <c r="P38" s="649"/>
      <c r="Q38" s="649"/>
      <c r="R38" s="649"/>
      <c r="S38" s="649"/>
      <c r="T38" s="777"/>
      <c r="U38" s="777"/>
      <c r="V38" s="777"/>
      <c r="W38" s="777"/>
      <c r="X38" s="777"/>
      <c r="Y38" s="777"/>
      <c r="Z38" s="777"/>
      <c r="AA38" s="777"/>
      <c r="AB38" s="777"/>
    </row>
    <row r="39" spans="1:28" ht="12" customHeight="1" x14ac:dyDescent="0.25">
      <c r="A39" s="660" t="s">
        <v>384</v>
      </c>
      <c r="B39" s="642">
        <v>77</v>
      </c>
      <c r="C39" s="651">
        <v>109</v>
      </c>
      <c r="D39" s="651">
        <v>729.029</v>
      </c>
      <c r="E39" s="651">
        <v>297.69400000000002</v>
      </c>
      <c r="F39" s="651">
        <v>3317.0520000000001</v>
      </c>
      <c r="G39" s="651">
        <v>4972.3500000000004</v>
      </c>
      <c r="H39" s="651">
        <v>259.81900000000002</v>
      </c>
      <c r="I39" s="651">
        <v>4712.5309999999999</v>
      </c>
      <c r="J39" s="651">
        <v>350.529</v>
      </c>
      <c r="K39" s="649"/>
      <c r="L39" s="649"/>
      <c r="M39" s="649"/>
      <c r="N39" s="649"/>
      <c r="O39" s="649"/>
      <c r="P39" s="649"/>
      <c r="Q39" s="649"/>
      <c r="R39" s="649"/>
      <c r="S39" s="649"/>
      <c r="T39" s="777"/>
      <c r="U39" s="777"/>
      <c r="V39" s="777"/>
      <c r="W39" s="777"/>
      <c r="X39" s="777"/>
      <c r="Y39" s="777"/>
      <c r="Z39" s="777"/>
      <c r="AA39" s="777"/>
      <c r="AB39" s="777"/>
    </row>
    <row r="40" spans="1:28" s="656" customFormat="1" ht="15.75" customHeight="1" x14ac:dyDescent="0.25">
      <c r="A40" s="668" t="s">
        <v>407</v>
      </c>
      <c r="B40" s="644">
        <v>33</v>
      </c>
      <c r="C40" s="728">
        <v>49</v>
      </c>
      <c r="D40" s="728">
        <v>422.28</v>
      </c>
      <c r="E40" s="752">
        <v>14.65</v>
      </c>
      <c r="F40" s="752">
        <v>727.82299999999998</v>
      </c>
      <c r="G40" s="752">
        <v>1788.4269999999999</v>
      </c>
      <c r="H40" s="752">
        <v>21.765000000000001</v>
      </c>
      <c r="I40" s="752">
        <v>1766.662</v>
      </c>
      <c r="J40" s="752">
        <v>317.14499999999998</v>
      </c>
      <c r="K40" s="649"/>
      <c r="L40" s="649"/>
      <c r="M40" s="649"/>
      <c r="N40" s="649"/>
      <c r="O40" s="649"/>
      <c r="P40" s="649"/>
      <c r="Q40" s="649"/>
      <c r="R40" s="649"/>
      <c r="S40" s="649"/>
      <c r="T40" s="777"/>
      <c r="U40" s="777"/>
      <c r="V40" s="777"/>
      <c r="W40" s="777"/>
      <c r="X40" s="777"/>
      <c r="Y40" s="777"/>
      <c r="Z40" s="777"/>
      <c r="AA40" s="777"/>
      <c r="AB40" s="777"/>
    </row>
    <row r="41" spans="1:28" s="656" customFormat="1" ht="12" customHeight="1" x14ac:dyDescent="0.25">
      <c r="A41" s="668" t="s">
        <v>406</v>
      </c>
      <c r="B41" s="644">
        <v>38</v>
      </c>
      <c r="C41" s="728">
        <v>58</v>
      </c>
      <c r="D41" s="728">
        <v>569.50699999999995</v>
      </c>
      <c r="E41" s="752">
        <v>27.195</v>
      </c>
      <c r="F41" s="752">
        <v>1222.1769999999999</v>
      </c>
      <c r="G41" s="752">
        <v>2871.6509999999998</v>
      </c>
      <c r="H41" s="752">
        <v>15.644</v>
      </c>
      <c r="I41" s="752">
        <v>2856.0070000000001</v>
      </c>
      <c r="J41" s="752">
        <v>884.06500000000005</v>
      </c>
      <c r="K41" s="649"/>
      <c r="L41" s="649"/>
      <c r="M41" s="649"/>
      <c r="N41" s="649"/>
      <c r="O41" s="649"/>
      <c r="P41" s="649"/>
      <c r="Q41" s="649"/>
      <c r="R41" s="649"/>
      <c r="S41" s="649"/>
      <c r="T41" s="777"/>
      <c r="U41" s="777"/>
      <c r="V41" s="777"/>
      <c r="W41" s="777"/>
      <c r="X41" s="777"/>
      <c r="Y41" s="777"/>
      <c r="Z41" s="777"/>
      <c r="AA41" s="777"/>
      <c r="AB41" s="777"/>
    </row>
    <row r="42" spans="1:28" ht="17.25" customHeight="1" x14ac:dyDescent="0.25">
      <c r="A42" s="644" t="s">
        <v>443</v>
      </c>
      <c r="B42" s="642"/>
    </row>
    <row r="43" spans="1:28" ht="13.5" customHeight="1" x14ac:dyDescent="0.25">
      <c r="A43" s="668" t="s">
        <v>390</v>
      </c>
      <c r="B43" s="644">
        <v>404</v>
      </c>
      <c r="C43" s="657">
        <v>559</v>
      </c>
      <c r="D43" s="657">
        <v>5242.5569999999998</v>
      </c>
      <c r="E43" s="657">
        <v>379.58699999999999</v>
      </c>
      <c r="F43" s="657">
        <v>12965.561</v>
      </c>
      <c r="G43" s="657">
        <v>22539.573</v>
      </c>
      <c r="H43" s="657">
        <v>757.08799999999997</v>
      </c>
      <c r="I43" s="777">
        <v>21782.485000000001</v>
      </c>
      <c r="J43" s="777">
        <v>3180.7220000000002</v>
      </c>
      <c r="K43" s="649"/>
      <c r="L43" s="649"/>
      <c r="V43" s="777"/>
      <c r="W43" s="777"/>
      <c r="X43" s="777"/>
      <c r="Y43" s="777"/>
      <c r="Z43" s="777"/>
      <c r="AA43" s="777"/>
      <c r="AB43" s="777"/>
    </row>
    <row r="44" spans="1:28" ht="13.5" customHeight="1" x14ac:dyDescent="0.25">
      <c r="A44" s="644" t="s">
        <v>389</v>
      </c>
      <c r="B44" s="644">
        <v>392</v>
      </c>
      <c r="C44" s="657">
        <v>547</v>
      </c>
      <c r="D44" s="657">
        <v>5218</v>
      </c>
      <c r="E44" s="657">
        <v>379.58699999999999</v>
      </c>
      <c r="F44" s="657">
        <v>12942.044</v>
      </c>
      <c r="G44" s="657">
        <v>22407.954000000002</v>
      </c>
      <c r="H44" s="657">
        <v>757.08799999999997</v>
      </c>
      <c r="I44" s="752">
        <v>21650.866000000002</v>
      </c>
      <c r="J44" s="752">
        <v>3097.194</v>
      </c>
      <c r="K44" s="649"/>
      <c r="L44" s="649"/>
      <c r="M44" s="649"/>
      <c r="N44" s="649"/>
      <c r="O44" s="649"/>
      <c r="P44" s="649"/>
      <c r="Q44" s="649"/>
      <c r="R44" s="649"/>
      <c r="S44" s="649"/>
      <c r="T44" s="777"/>
      <c r="U44" s="777"/>
      <c r="V44" s="777"/>
      <c r="W44" s="777"/>
      <c r="X44" s="777"/>
      <c r="Y44" s="777"/>
      <c r="Z44" s="777"/>
      <c r="AA44" s="777"/>
      <c r="AB44" s="777"/>
    </row>
    <row r="45" spans="1:28" ht="15" customHeight="1" x14ac:dyDescent="0.25">
      <c r="A45" s="660" t="s">
        <v>388</v>
      </c>
      <c r="B45" s="642">
        <v>64</v>
      </c>
      <c r="C45" s="649">
        <v>103</v>
      </c>
      <c r="D45" s="649">
        <v>796.53499999999997</v>
      </c>
      <c r="E45" s="649">
        <v>145.464</v>
      </c>
      <c r="F45" s="649">
        <v>933.16899999999998</v>
      </c>
      <c r="G45" s="649">
        <v>2341.4279999999999</v>
      </c>
      <c r="H45" s="649">
        <v>58.436</v>
      </c>
      <c r="I45" s="751">
        <v>2282.9920000000002</v>
      </c>
      <c r="J45" s="751">
        <v>412.50099999999998</v>
      </c>
      <c r="K45" s="649"/>
      <c r="L45" s="649"/>
      <c r="V45" s="777"/>
      <c r="W45" s="777"/>
      <c r="X45" s="777"/>
      <c r="Y45" s="777"/>
      <c r="Z45" s="777"/>
      <c r="AA45" s="777"/>
      <c r="AB45" s="777"/>
    </row>
    <row r="46" spans="1:28" ht="12" customHeight="1" x14ac:dyDescent="0.25">
      <c r="A46" s="660" t="s">
        <v>387</v>
      </c>
      <c r="B46" s="642">
        <v>38</v>
      </c>
      <c r="C46" s="649">
        <v>40</v>
      </c>
      <c r="D46" s="649">
        <v>102.738</v>
      </c>
      <c r="E46" s="649">
        <v>5.4240000000000004</v>
      </c>
      <c r="F46" s="649">
        <v>269.52600000000001</v>
      </c>
      <c r="G46" s="649">
        <v>599.03300000000002</v>
      </c>
      <c r="H46" s="649">
        <v>4.5629999999999997</v>
      </c>
      <c r="I46" s="751">
        <v>594.47</v>
      </c>
      <c r="J46" s="751">
        <v>193.38200000000001</v>
      </c>
      <c r="K46" s="649"/>
      <c r="L46" s="649"/>
      <c r="M46" s="649"/>
      <c r="N46" s="649"/>
      <c r="O46" s="649"/>
      <c r="P46" s="649"/>
      <c r="Q46" s="649"/>
      <c r="R46" s="649"/>
      <c r="S46" s="649"/>
      <c r="T46" s="777"/>
      <c r="U46" s="777"/>
      <c r="V46" s="777"/>
      <c r="W46" s="777"/>
      <c r="X46" s="777"/>
      <c r="Y46" s="777"/>
      <c r="Z46" s="777"/>
      <c r="AA46" s="777"/>
      <c r="AB46" s="777"/>
    </row>
    <row r="47" spans="1:28" ht="12" customHeight="1" x14ac:dyDescent="0.25">
      <c r="A47" s="660" t="s">
        <v>386</v>
      </c>
      <c r="B47" s="642">
        <v>266</v>
      </c>
      <c r="C47" s="649">
        <v>380</v>
      </c>
      <c r="D47" s="649">
        <v>4302.1229999999996</v>
      </c>
      <c r="E47" s="649">
        <v>228.69900000000001</v>
      </c>
      <c r="F47" s="649">
        <v>11697.805</v>
      </c>
      <c r="G47" s="649">
        <v>19215.252</v>
      </c>
      <c r="H47" s="649">
        <v>694.08900000000006</v>
      </c>
      <c r="I47" s="643">
        <v>18521.163</v>
      </c>
      <c r="J47" s="643">
        <v>2303.1880000000001</v>
      </c>
      <c r="K47" s="649"/>
      <c r="L47" s="649"/>
      <c r="M47" s="649"/>
      <c r="N47" s="649"/>
      <c r="O47" s="649"/>
      <c r="P47" s="649"/>
      <c r="Q47" s="649"/>
      <c r="R47" s="649"/>
      <c r="S47" s="777"/>
      <c r="T47" s="777"/>
      <c r="V47" s="777"/>
      <c r="W47" s="777"/>
      <c r="X47" s="777"/>
      <c r="Y47" s="777"/>
      <c r="Z47" s="777"/>
      <c r="AA47" s="777"/>
      <c r="AB47" s="777"/>
    </row>
    <row r="48" spans="1:28" ht="12" customHeight="1" x14ac:dyDescent="0.25">
      <c r="A48" s="660" t="s">
        <v>385</v>
      </c>
      <c r="B48" s="642">
        <v>13</v>
      </c>
      <c r="C48" s="696">
        <v>13</v>
      </c>
      <c r="D48" s="696">
        <v>7.5</v>
      </c>
      <c r="E48" s="696">
        <v>0</v>
      </c>
      <c r="F48" s="696">
        <v>24.562999999999999</v>
      </c>
      <c r="G48" s="696">
        <v>114.90300000000001</v>
      </c>
      <c r="H48" s="696">
        <v>0</v>
      </c>
      <c r="I48" s="696">
        <v>114.90300000000001</v>
      </c>
      <c r="J48" s="696">
        <v>77.162999999999997</v>
      </c>
      <c r="K48" s="649"/>
      <c r="L48" s="649"/>
      <c r="M48" s="649"/>
      <c r="N48" s="649"/>
      <c r="O48" s="649"/>
      <c r="P48" s="649"/>
      <c r="Q48" s="649"/>
      <c r="R48" s="649"/>
      <c r="S48" s="777"/>
      <c r="T48" s="777"/>
      <c r="V48" s="777"/>
      <c r="W48" s="777"/>
      <c r="X48" s="777"/>
      <c r="Y48" s="777"/>
      <c r="Z48" s="777"/>
      <c r="AA48" s="777"/>
      <c r="AB48" s="777"/>
    </row>
    <row r="49" spans="1:28" ht="12" customHeight="1" x14ac:dyDescent="0.25">
      <c r="A49" s="660" t="s">
        <v>384</v>
      </c>
      <c r="B49" s="642">
        <v>11</v>
      </c>
      <c r="C49" s="696">
        <v>11</v>
      </c>
      <c r="D49" s="696">
        <v>9.1039999999999992</v>
      </c>
      <c r="E49" s="696">
        <v>0</v>
      </c>
      <c r="F49" s="696">
        <v>16.981000000000002</v>
      </c>
      <c r="G49" s="696">
        <v>137.33799999999999</v>
      </c>
      <c r="H49" s="696">
        <v>0</v>
      </c>
      <c r="I49" s="696">
        <v>137.33799999999999</v>
      </c>
      <c r="J49" s="696">
        <v>110.96</v>
      </c>
      <c r="K49" s="649"/>
      <c r="L49" s="649"/>
      <c r="V49" s="777"/>
      <c r="W49" s="777"/>
      <c r="X49" s="777"/>
      <c r="Y49" s="777"/>
      <c r="Z49" s="777"/>
      <c r="AA49" s="777"/>
      <c r="AB49" s="777"/>
    </row>
    <row r="50" spans="1:28" ht="15.75" customHeight="1" x14ac:dyDescent="0.25">
      <c r="A50" s="668" t="s">
        <v>407</v>
      </c>
      <c r="B50" s="644">
        <v>8</v>
      </c>
      <c r="C50" s="694">
        <v>8</v>
      </c>
      <c r="D50" s="694">
        <v>19.007999999999999</v>
      </c>
      <c r="E50" s="694">
        <v>0</v>
      </c>
      <c r="F50" s="694">
        <v>10.459</v>
      </c>
      <c r="G50" s="694">
        <v>68.408000000000001</v>
      </c>
      <c r="H50" s="694">
        <v>0</v>
      </c>
      <c r="I50" s="694">
        <v>68.408000000000001</v>
      </c>
      <c r="J50" s="694">
        <v>38.247999999999998</v>
      </c>
      <c r="K50" s="649"/>
      <c r="L50" s="649"/>
      <c r="V50" s="777"/>
      <c r="W50" s="777"/>
      <c r="X50" s="777"/>
      <c r="Y50" s="777"/>
      <c r="Z50" s="777"/>
      <c r="AA50" s="777"/>
      <c r="AB50" s="777"/>
    </row>
    <row r="51" spans="1:28" ht="12.95" customHeight="1" x14ac:dyDescent="0.25">
      <c r="A51" s="668" t="s">
        <v>406</v>
      </c>
      <c r="B51" s="644">
        <v>4</v>
      </c>
      <c r="C51" s="778">
        <v>4</v>
      </c>
      <c r="D51" s="778">
        <v>5.5490000000000004</v>
      </c>
      <c r="E51" s="778">
        <v>0</v>
      </c>
      <c r="F51" s="778">
        <v>13.058</v>
      </c>
      <c r="G51" s="778">
        <v>63.210999999999999</v>
      </c>
      <c r="H51" s="778">
        <v>0</v>
      </c>
      <c r="I51" s="778">
        <v>63.210999999999999</v>
      </c>
      <c r="J51" s="778">
        <v>45.28</v>
      </c>
      <c r="K51" s="649"/>
      <c r="L51" s="649"/>
      <c r="V51" s="777"/>
      <c r="W51" s="777"/>
      <c r="X51" s="777"/>
      <c r="Y51" s="777"/>
      <c r="Z51" s="777"/>
      <c r="AA51" s="777"/>
      <c r="AB51" s="777"/>
    </row>
    <row r="52" spans="1:28" ht="2.25" customHeight="1" thickBot="1" x14ac:dyDescent="0.3">
      <c r="A52" s="664"/>
      <c r="B52" s="664"/>
      <c r="C52" s="757"/>
      <c r="D52" s="757"/>
      <c r="E52" s="757"/>
      <c r="F52" s="757"/>
      <c r="G52" s="757"/>
      <c r="H52" s="757"/>
      <c r="I52" s="757"/>
      <c r="J52" s="757"/>
      <c r="T52" s="777"/>
      <c r="U52" s="777"/>
      <c r="V52" s="777"/>
      <c r="W52" s="777"/>
      <c r="X52" s="777"/>
      <c r="Y52" s="777"/>
      <c r="Z52" s="777"/>
      <c r="AA52" s="777"/>
      <c r="AB52" s="777"/>
    </row>
    <row r="53" spans="1:28" ht="13.5" customHeight="1" thickTop="1" x14ac:dyDescent="0.25">
      <c r="A53" s="2089" t="s">
        <v>412</v>
      </c>
      <c r="B53" s="2089"/>
      <c r="C53" s="2089"/>
      <c r="D53" s="2089"/>
      <c r="E53" s="2089"/>
      <c r="F53" s="2089"/>
      <c r="G53" s="2089"/>
      <c r="H53" s="2089"/>
      <c r="I53" s="2089"/>
      <c r="J53" s="2089"/>
    </row>
    <row r="54" spans="1:28" ht="18.75" customHeight="1" x14ac:dyDescent="0.25">
      <c r="A54" s="642"/>
      <c r="B54" s="642"/>
      <c r="C54" s="642"/>
      <c r="D54" s="642"/>
    </row>
    <row r="55" spans="1:28" x14ac:dyDescent="0.25">
      <c r="A55" s="642"/>
      <c r="B55" s="642"/>
      <c r="C55" s="642"/>
      <c r="D55" s="642"/>
    </row>
    <row r="56" spans="1:28" x14ac:dyDescent="0.25">
      <c r="A56" s="642"/>
      <c r="B56" s="642"/>
    </row>
    <row r="57" spans="1:28" x14ac:dyDescent="0.25">
      <c r="A57" s="642"/>
      <c r="B57" s="642"/>
    </row>
    <row r="58" spans="1:28" x14ac:dyDescent="0.25">
      <c r="A58" s="642"/>
      <c r="B58" s="642"/>
    </row>
    <row r="59" spans="1:28" x14ac:dyDescent="0.25">
      <c r="C59" s="742"/>
      <c r="D59" s="742"/>
      <c r="E59" s="742"/>
      <c r="F59" s="742"/>
      <c r="G59" s="742"/>
      <c r="H59" s="742"/>
      <c r="I59" s="742"/>
      <c r="J59" s="742"/>
    </row>
    <row r="60" spans="1:28" x14ac:dyDescent="0.25">
      <c r="C60" s="742"/>
      <c r="D60" s="742"/>
      <c r="E60" s="742"/>
      <c r="F60" s="742"/>
      <c r="G60" s="742"/>
      <c r="H60" s="742"/>
      <c r="I60" s="742"/>
      <c r="J60" s="742"/>
    </row>
    <row r="61" spans="1:28" x14ac:dyDescent="0.25">
      <c r="C61" s="696"/>
      <c r="D61" s="696"/>
      <c r="E61" s="696"/>
      <c r="F61" s="696"/>
      <c r="G61" s="696"/>
      <c r="H61" s="696"/>
      <c r="I61" s="696"/>
      <c r="J61" s="696"/>
    </row>
    <row r="62" spans="1:28" x14ac:dyDescent="0.25">
      <c r="C62" s="696"/>
      <c r="D62" s="696"/>
      <c r="E62" s="696"/>
      <c r="F62" s="696"/>
      <c r="G62" s="696"/>
      <c r="H62" s="696"/>
      <c r="I62" s="696"/>
      <c r="J62" s="696"/>
    </row>
    <row r="63" spans="1:28" x14ac:dyDescent="0.25">
      <c r="C63" s="742"/>
      <c r="D63" s="742"/>
      <c r="E63" s="742"/>
      <c r="F63" s="742"/>
      <c r="G63" s="742"/>
      <c r="H63" s="742"/>
      <c r="I63" s="742"/>
      <c r="J63" s="742"/>
    </row>
    <row r="64" spans="1:28" x14ac:dyDescent="0.25">
      <c r="C64" s="742"/>
      <c r="D64" s="742"/>
      <c r="E64" s="742"/>
      <c r="F64" s="742"/>
      <c r="G64" s="742"/>
      <c r="H64" s="742"/>
      <c r="I64" s="742"/>
      <c r="J64" s="742"/>
    </row>
    <row r="65" spans="3:10" x14ac:dyDescent="0.25">
      <c r="C65" s="742"/>
      <c r="D65" s="742"/>
      <c r="E65" s="742"/>
      <c r="F65" s="742"/>
      <c r="G65" s="742"/>
      <c r="H65" s="742"/>
      <c r="I65" s="742"/>
      <c r="J65" s="742"/>
    </row>
    <row r="68" spans="3:10" x14ac:dyDescent="0.25">
      <c r="C68" s="696"/>
      <c r="D68" s="696"/>
      <c r="E68" s="696"/>
      <c r="F68" s="696"/>
      <c r="G68" s="696"/>
      <c r="H68" s="696"/>
      <c r="I68" s="696"/>
      <c r="J68" s="696"/>
    </row>
  </sheetData>
  <mergeCells count="18">
    <mergeCell ref="A2:C2"/>
    <mergeCell ref="A3:J3"/>
    <mergeCell ref="G5:I5"/>
    <mergeCell ref="J5:J10"/>
    <mergeCell ref="D5:F5"/>
    <mergeCell ref="A5:A11"/>
    <mergeCell ref="B5:B10"/>
    <mergeCell ref="H6:H10"/>
    <mergeCell ref="I6:I10"/>
    <mergeCell ref="B11:C11"/>
    <mergeCell ref="E6:E10"/>
    <mergeCell ref="F6:F10"/>
    <mergeCell ref="A53:J53"/>
    <mergeCell ref="G6:G10"/>
    <mergeCell ref="D11:J11"/>
    <mergeCell ref="A12:I12"/>
    <mergeCell ref="C5:C10"/>
    <mergeCell ref="D6:D10"/>
  </mergeCells>
  <conditionalFormatting sqref="D59:J65 D68:J68 D48:J49 D51:J51 D50 F50:J50">
    <cfRule type="cellIs" dxfId="70" priority="1" stopIfTrue="1" operator="between">
      <formula>0.1</formula>
      <formula>0.459</formula>
    </cfRule>
  </conditionalFormatting>
  <hyperlinks>
    <hyperlink ref="A1" location="Índice!A1" display="Voltar ao índice" xr:uid="{55CD5AA2-E2EA-4559-B162-988360A3BA84}"/>
  </hyperlinks>
  <pageMargins left="0.78740157480314965" right="0.78740157480314965" top="1.1811023622047243" bottom="0.78740157480314965" header="0" footer="0"/>
  <pageSetup paperSize="9" orientation="portrait" horizontalDpi="300" verticalDpi="300"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BF5626-1E03-4F18-AEAF-9373F61A20FA}">
  <dimension ref="A1:AC66"/>
  <sheetViews>
    <sheetView showGridLines="0" workbookViewId="0">
      <selection activeCell="A2" sqref="A2"/>
    </sheetView>
  </sheetViews>
  <sheetFormatPr defaultColWidth="10.5703125" defaultRowHeight="12.75" x14ac:dyDescent="0.25"/>
  <cols>
    <col min="1" max="1" width="10.5703125" style="640" customWidth="1"/>
    <col min="2" max="3" width="7.85546875" style="640" customWidth="1"/>
    <col min="4" max="8" width="7.42578125" style="640" customWidth="1"/>
    <col min="9" max="9" width="7.7109375" style="640" customWidth="1"/>
    <col min="10" max="10" width="8" style="640" customWidth="1"/>
    <col min="11" max="16384" width="10.5703125" style="640"/>
  </cols>
  <sheetData>
    <row r="1" spans="1:29" ht="15" customHeight="1" x14ac:dyDescent="0.25">
      <c r="A1" s="2027" t="s">
        <v>1926</v>
      </c>
    </row>
    <row r="2" spans="1:29" ht="15" customHeight="1" x14ac:dyDescent="0.25">
      <c r="A2" s="2082" t="s">
        <v>450</v>
      </c>
      <c r="B2" s="2082"/>
      <c r="C2" s="2082"/>
    </row>
    <row r="3" spans="1:29" ht="30.75" customHeight="1" x14ac:dyDescent="0.25">
      <c r="A3" s="2086" t="s">
        <v>451</v>
      </c>
      <c r="B3" s="2086"/>
      <c r="C3" s="2086"/>
      <c r="D3" s="2087"/>
      <c r="E3" s="2087"/>
      <c r="F3" s="2087"/>
      <c r="G3" s="2087"/>
      <c r="H3" s="2087"/>
      <c r="I3" s="2087"/>
      <c r="J3" s="2087"/>
      <c r="K3" s="830"/>
      <c r="L3" s="830"/>
    </row>
    <row r="4" spans="1:29" ht="12.95" customHeight="1" x14ac:dyDescent="0.25">
      <c r="A4" s="660">
        <v>2019</v>
      </c>
      <c r="B4" s="650"/>
      <c r="C4" s="642"/>
      <c r="D4" s="642"/>
    </row>
    <row r="5" spans="1:29" ht="20.25" customHeight="1" x14ac:dyDescent="0.25">
      <c r="A5" s="2075" t="s">
        <v>379</v>
      </c>
      <c r="B5" s="2075" t="s">
        <v>378</v>
      </c>
      <c r="C5" s="2075" t="s">
        <v>377</v>
      </c>
      <c r="D5" s="2074" t="s">
        <v>376</v>
      </c>
      <c r="E5" s="2074"/>
      <c r="F5" s="2074"/>
      <c r="G5" s="2075" t="s">
        <v>375</v>
      </c>
      <c r="H5" s="2076"/>
      <c r="I5" s="2076"/>
      <c r="J5" s="2075" t="s">
        <v>374</v>
      </c>
      <c r="K5" s="833"/>
      <c r="L5" s="837"/>
    </row>
    <row r="6" spans="1:29" x14ac:dyDescent="0.25">
      <c r="A6" s="2075"/>
      <c r="B6" s="2075"/>
      <c r="C6" s="2075"/>
      <c r="D6" s="2075" t="s">
        <v>371</v>
      </c>
      <c r="E6" s="2075" t="s">
        <v>370</v>
      </c>
      <c r="F6" s="2075" t="s">
        <v>369</v>
      </c>
      <c r="G6" s="2075" t="s">
        <v>0</v>
      </c>
      <c r="H6" s="2075" t="s">
        <v>368</v>
      </c>
      <c r="I6" s="2075" t="s">
        <v>367</v>
      </c>
      <c r="J6" s="2076"/>
      <c r="K6" s="833"/>
      <c r="L6" s="837"/>
    </row>
    <row r="7" spans="1:29" ht="9" customHeight="1" x14ac:dyDescent="0.25">
      <c r="A7" s="2075"/>
      <c r="B7" s="2075"/>
      <c r="C7" s="2075"/>
      <c r="D7" s="2075"/>
      <c r="E7" s="2075"/>
      <c r="F7" s="2075"/>
      <c r="G7" s="2075"/>
      <c r="H7" s="2075"/>
      <c r="I7" s="2075"/>
      <c r="J7" s="2076"/>
      <c r="K7" s="833"/>
      <c r="L7" s="837"/>
    </row>
    <row r="8" spans="1:29" ht="9" customHeight="1" x14ac:dyDescent="0.25">
      <c r="A8" s="2075"/>
      <c r="B8" s="2075"/>
      <c r="C8" s="2075"/>
      <c r="D8" s="2075"/>
      <c r="E8" s="2075"/>
      <c r="F8" s="2075"/>
      <c r="G8" s="2075"/>
      <c r="H8" s="2075"/>
      <c r="I8" s="2075"/>
      <c r="J8" s="2076"/>
      <c r="K8" s="833"/>
      <c r="L8" s="837"/>
    </row>
    <row r="9" spans="1:29" ht="9" customHeight="1" x14ac:dyDescent="0.25">
      <c r="A9" s="2075"/>
      <c r="B9" s="2075"/>
      <c r="C9" s="2075"/>
      <c r="D9" s="2075"/>
      <c r="E9" s="2075"/>
      <c r="F9" s="2075"/>
      <c r="G9" s="2075"/>
      <c r="H9" s="2075"/>
      <c r="I9" s="2075"/>
      <c r="J9" s="2076"/>
      <c r="K9" s="833"/>
      <c r="L9" s="837"/>
    </row>
    <row r="10" spans="1:29" ht="9" customHeight="1" x14ac:dyDescent="0.25">
      <c r="A10" s="2075"/>
      <c r="B10" s="2075"/>
      <c r="C10" s="2075"/>
      <c r="D10" s="2075"/>
      <c r="E10" s="2075"/>
      <c r="F10" s="2075"/>
      <c r="G10" s="2075"/>
      <c r="H10" s="2075"/>
      <c r="I10" s="2075"/>
      <c r="J10" s="2076"/>
      <c r="K10" s="833"/>
      <c r="L10" s="837"/>
    </row>
    <row r="11" spans="1:29" ht="15" customHeight="1" x14ac:dyDescent="0.25">
      <c r="A11" s="2075"/>
      <c r="B11" s="2074" t="s">
        <v>49</v>
      </c>
      <c r="C11" s="2074"/>
      <c r="D11" s="2074" t="s">
        <v>366</v>
      </c>
      <c r="E11" s="2074"/>
      <c r="F11" s="2074"/>
      <c r="G11" s="2074"/>
      <c r="H11" s="2074"/>
      <c r="I11" s="2074"/>
      <c r="J11" s="2074"/>
      <c r="K11" s="846"/>
      <c r="L11" s="847"/>
      <c r="M11" s="671"/>
      <c r="N11" s="671"/>
    </row>
    <row r="12" spans="1:29" ht="6.75" customHeight="1" x14ac:dyDescent="0.25">
      <c r="A12" s="659"/>
      <c r="B12" s="659"/>
      <c r="C12" s="659"/>
      <c r="D12" s="642"/>
    </row>
    <row r="13" spans="1:29" ht="15.75" customHeight="1" x14ac:dyDescent="0.25">
      <c r="A13" s="644" t="s">
        <v>442</v>
      </c>
      <c r="B13" s="642"/>
      <c r="C13" s="733"/>
      <c r="D13" s="642"/>
    </row>
    <row r="14" spans="1:29" ht="15" customHeight="1" x14ac:dyDescent="0.25">
      <c r="A14" s="668" t="s">
        <v>390</v>
      </c>
      <c r="B14" s="644">
        <v>54</v>
      </c>
      <c r="C14" s="657">
        <v>199</v>
      </c>
      <c r="D14" s="657">
        <v>5596.3670000000002</v>
      </c>
      <c r="E14" s="657">
        <v>5975.7910000000002</v>
      </c>
      <c r="F14" s="657">
        <v>50762.294000000002</v>
      </c>
      <c r="G14" s="657">
        <v>94247.145000000004</v>
      </c>
      <c r="H14" s="657">
        <v>10280.892</v>
      </c>
      <c r="I14" s="657">
        <v>83966.252999999997</v>
      </c>
      <c r="J14" s="657">
        <v>11289.442999999999</v>
      </c>
      <c r="K14" s="649"/>
      <c r="L14" s="649"/>
      <c r="M14" s="649"/>
      <c r="N14" s="649"/>
      <c r="O14" s="649"/>
      <c r="P14" s="649"/>
      <c r="Q14" s="649"/>
      <c r="R14" s="649"/>
      <c r="S14" s="649"/>
      <c r="T14" s="643"/>
      <c r="U14" s="643"/>
      <c r="V14" s="643"/>
      <c r="W14" s="643"/>
      <c r="X14" s="643"/>
      <c r="Y14" s="643"/>
      <c r="Z14" s="643"/>
      <c r="AA14" s="643"/>
      <c r="AB14" s="643"/>
      <c r="AC14" s="643"/>
    </row>
    <row r="15" spans="1:29" ht="20.100000000000001" customHeight="1" x14ac:dyDescent="0.25">
      <c r="A15" s="644" t="s">
        <v>389</v>
      </c>
      <c r="B15" s="644">
        <v>54</v>
      </c>
      <c r="C15" s="657">
        <v>199</v>
      </c>
      <c r="D15" s="657">
        <v>5596.3670000000002</v>
      </c>
      <c r="E15" s="657">
        <v>5975.7910000000002</v>
      </c>
      <c r="F15" s="657">
        <v>50762.294000000002</v>
      </c>
      <c r="G15" s="657">
        <v>94247.145000000004</v>
      </c>
      <c r="H15" s="657">
        <v>10280.892</v>
      </c>
      <c r="I15" s="657">
        <v>83966.252999999997</v>
      </c>
      <c r="J15" s="657">
        <v>11289.442999999999</v>
      </c>
      <c r="K15" s="649"/>
      <c r="L15" s="649"/>
      <c r="M15" s="649"/>
      <c r="N15" s="649"/>
      <c r="O15" s="649"/>
      <c r="P15" s="649"/>
      <c r="Q15" s="649"/>
      <c r="R15" s="649"/>
      <c r="S15" s="649"/>
      <c r="T15" s="643"/>
      <c r="U15" s="643"/>
      <c r="V15" s="643"/>
      <c r="W15" s="643"/>
      <c r="X15" s="643"/>
      <c r="Y15" s="643"/>
      <c r="Z15" s="643"/>
      <c r="AA15" s="643"/>
      <c r="AB15" s="643"/>
      <c r="AC15" s="643"/>
    </row>
    <row r="16" spans="1:29" ht="20.100000000000001" customHeight="1" x14ac:dyDescent="0.25">
      <c r="A16" s="660" t="s">
        <v>388</v>
      </c>
      <c r="B16" s="642">
        <v>7</v>
      </c>
      <c r="C16" s="649">
        <v>63</v>
      </c>
      <c r="D16" s="649">
        <v>1420.479</v>
      </c>
      <c r="E16" s="649">
        <v>5283.41</v>
      </c>
      <c r="F16" s="649">
        <v>3998.442</v>
      </c>
      <c r="G16" s="649">
        <v>9590.2189999999991</v>
      </c>
      <c r="H16" s="649">
        <v>7810.6490000000003</v>
      </c>
      <c r="I16" s="649">
        <v>1779.57</v>
      </c>
      <c r="J16" s="649">
        <v>139.07599999999999</v>
      </c>
      <c r="K16" s="649"/>
      <c r="L16" s="649"/>
      <c r="M16" s="649"/>
      <c r="N16" s="649"/>
      <c r="O16" s="649"/>
      <c r="P16" s="649"/>
      <c r="Q16" s="649"/>
      <c r="R16" s="649"/>
      <c r="S16" s="649"/>
      <c r="T16" s="643"/>
      <c r="U16" s="643"/>
      <c r="V16" s="643"/>
      <c r="W16" s="643"/>
      <c r="X16" s="643"/>
      <c r="Y16" s="643"/>
      <c r="Z16" s="643"/>
      <c r="AA16" s="643"/>
      <c r="AB16" s="643"/>
      <c r="AC16" s="643"/>
    </row>
    <row r="17" spans="1:29" ht="12" customHeight="1" x14ac:dyDescent="0.25">
      <c r="A17" s="660" t="s">
        <v>387</v>
      </c>
      <c r="B17" s="642">
        <v>8</v>
      </c>
      <c r="C17" s="649">
        <v>8</v>
      </c>
      <c r="D17" s="649">
        <v>14.010999999999999</v>
      </c>
      <c r="E17" s="649">
        <v>0</v>
      </c>
      <c r="F17" s="649">
        <v>70.308999999999997</v>
      </c>
      <c r="G17" s="649">
        <v>148.04400000000001</v>
      </c>
      <c r="H17" s="780">
        <v>0</v>
      </c>
      <c r="I17" s="649">
        <v>148.04400000000001</v>
      </c>
      <c r="J17" s="649">
        <v>56.540999999999997</v>
      </c>
      <c r="K17" s="649"/>
      <c r="L17" s="649"/>
      <c r="M17" s="649"/>
      <c r="N17" s="653"/>
      <c r="O17" s="649"/>
      <c r="P17" s="649"/>
      <c r="Q17" s="649"/>
      <c r="R17" s="649"/>
      <c r="S17" s="649"/>
      <c r="T17" s="643"/>
      <c r="U17" s="643"/>
      <c r="V17" s="643"/>
      <c r="W17" s="643"/>
      <c r="X17" s="643"/>
      <c r="Y17" s="643"/>
      <c r="Z17" s="643"/>
      <c r="AA17" s="643"/>
      <c r="AB17" s="643"/>
      <c r="AC17" s="643"/>
    </row>
    <row r="18" spans="1:29" ht="12" customHeight="1" x14ac:dyDescent="0.25">
      <c r="A18" s="660" t="s">
        <v>386</v>
      </c>
      <c r="B18" s="642">
        <v>39</v>
      </c>
      <c r="C18" s="649">
        <v>128</v>
      </c>
      <c r="D18" s="649">
        <v>4161.8770000000004</v>
      </c>
      <c r="E18" s="649">
        <v>692.38099999999997</v>
      </c>
      <c r="F18" s="649">
        <v>46693.542999999998</v>
      </c>
      <c r="G18" s="649">
        <v>84508.881999999998</v>
      </c>
      <c r="H18" s="649">
        <v>2470.2429999999999</v>
      </c>
      <c r="I18" s="649">
        <v>82038.638999999996</v>
      </c>
      <c r="J18" s="649">
        <v>11093.825999999999</v>
      </c>
      <c r="K18" s="649"/>
      <c r="L18" s="649"/>
      <c r="M18" s="649"/>
      <c r="N18" s="649"/>
      <c r="O18" s="649"/>
      <c r="P18" s="649"/>
      <c r="Q18" s="649"/>
      <c r="R18" s="649"/>
      <c r="S18" s="649"/>
      <c r="T18" s="643"/>
      <c r="U18" s="643"/>
      <c r="V18" s="643"/>
      <c r="W18" s="643"/>
      <c r="X18" s="643"/>
      <c r="Y18" s="643"/>
      <c r="Z18" s="643"/>
      <c r="AA18" s="643"/>
      <c r="AB18" s="643"/>
      <c r="AC18" s="643"/>
    </row>
    <row r="19" spans="1:29" ht="12" customHeight="1" x14ac:dyDescent="0.25">
      <c r="A19" s="660" t="s">
        <v>385</v>
      </c>
      <c r="B19" s="642">
        <v>0</v>
      </c>
      <c r="C19" s="649">
        <v>0</v>
      </c>
      <c r="D19" s="649">
        <v>0</v>
      </c>
      <c r="E19" s="649">
        <v>0</v>
      </c>
      <c r="F19" s="649">
        <v>0</v>
      </c>
      <c r="G19" s="649">
        <v>0</v>
      </c>
      <c r="H19" s="649">
        <v>0</v>
      </c>
      <c r="I19" s="649">
        <v>0</v>
      </c>
      <c r="J19" s="649">
        <v>0</v>
      </c>
      <c r="K19" s="649"/>
      <c r="L19" s="649"/>
      <c r="M19" s="649"/>
      <c r="N19" s="649"/>
      <c r="O19" s="649"/>
      <c r="P19" s="649"/>
      <c r="Q19" s="649"/>
      <c r="R19" s="649"/>
      <c r="S19" s="649"/>
      <c r="T19" s="643"/>
      <c r="U19" s="643"/>
      <c r="V19" s="643"/>
      <c r="W19" s="643"/>
      <c r="X19" s="643"/>
      <c r="Y19" s="643"/>
      <c r="Z19" s="643"/>
      <c r="AA19" s="643"/>
      <c r="AB19" s="643"/>
      <c r="AC19" s="643"/>
    </row>
    <row r="20" spans="1:29" ht="12" customHeight="1" x14ac:dyDescent="0.25">
      <c r="A20" s="660" t="s">
        <v>384</v>
      </c>
      <c r="B20" s="642">
        <v>0</v>
      </c>
      <c r="C20" s="649">
        <v>0</v>
      </c>
      <c r="D20" s="649">
        <v>0</v>
      </c>
      <c r="E20" s="649">
        <v>0</v>
      </c>
      <c r="F20" s="649">
        <v>0</v>
      </c>
      <c r="G20" s="649">
        <v>0</v>
      </c>
      <c r="H20" s="649">
        <v>0</v>
      </c>
      <c r="I20" s="649">
        <v>0</v>
      </c>
      <c r="J20" s="649">
        <v>0</v>
      </c>
      <c r="K20" s="649"/>
      <c r="L20" s="649"/>
      <c r="M20" s="649"/>
      <c r="N20" s="649"/>
      <c r="O20" s="649"/>
      <c r="P20" s="649"/>
      <c r="Q20" s="649"/>
      <c r="R20" s="649"/>
      <c r="S20" s="649"/>
      <c r="T20" s="643"/>
      <c r="U20" s="643"/>
      <c r="V20" s="643"/>
      <c r="W20" s="643"/>
      <c r="X20" s="643"/>
      <c r="Y20" s="643"/>
      <c r="Z20" s="643"/>
      <c r="AA20" s="643"/>
      <c r="AB20" s="643"/>
      <c r="AC20" s="643"/>
    </row>
    <row r="21" spans="1:29" s="656" customFormat="1" ht="20.100000000000001" customHeight="1" x14ac:dyDescent="0.25">
      <c r="A21" s="668" t="s">
        <v>407</v>
      </c>
      <c r="B21" s="644">
        <v>0</v>
      </c>
      <c r="C21" s="728">
        <v>0</v>
      </c>
      <c r="D21" s="728">
        <v>0</v>
      </c>
      <c r="E21" s="752">
        <v>0</v>
      </c>
      <c r="F21" s="752">
        <v>0</v>
      </c>
      <c r="G21" s="752">
        <v>0</v>
      </c>
      <c r="H21" s="752">
        <v>0</v>
      </c>
      <c r="I21" s="752">
        <v>0</v>
      </c>
      <c r="J21" s="752">
        <v>0</v>
      </c>
      <c r="K21" s="649"/>
      <c r="L21" s="649"/>
      <c r="M21" s="649"/>
      <c r="N21" s="649"/>
      <c r="O21" s="649"/>
      <c r="P21" s="649"/>
      <c r="Q21" s="649"/>
      <c r="R21" s="649"/>
      <c r="S21" s="649"/>
      <c r="T21" s="643"/>
      <c r="U21" s="643"/>
      <c r="V21" s="643"/>
      <c r="W21" s="643"/>
      <c r="X21" s="643"/>
      <c r="Y21" s="643"/>
      <c r="Z21" s="643"/>
      <c r="AA21" s="643"/>
      <c r="AB21" s="643"/>
      <c r="AC21" s="643"/>
    </row>
    <row r="22" spans="1:29" s="656" customFormat="1" ht="12.95" customHeight="1" x14ac:dyDescent="0.25">
      <c r="A22" s="668" t="s">
        <v>406</v>
      </c>
      <c r="B22" s="644">
        <v>0</v>
      </c>
      <c r="C22" s="728">
        <v>0</v>
      </c>
      <c r="D22" s="728">
        <v>0</v>
      </c>
      <c r="E22" s="752">
        <v>0</v>
      </c>
      <c r="F22" s="752">
        <v>0</v>
      </c>
      <c r="G22" s="752">
        <v>0</v>
      </c>
      <c r="H22" s="752">
        <v>0</v>
      </c>
      <c r="I22" s="752">
        <v>0</v>
      </c>
      <c r="J22" s="752">
        <v>0</v>
      </c>
      <c r="K22" s="649"/>
      <c r="L22" s="649"/>
      <c r="M22" s="649"/>
      <c r="N22" s="649"/>
      <c r="O22" s="649"/>
      <c r="P22" s="649"/>
      <c r="Q22" s="649"/>
      <c r="R22" s="649"/>
      <c r="S22" s="649"/>
      <c r="T22" s="643"/>
      <c r="U22" s="643"/>
      <c r="V22" s="643"/>
      <c r="W22" s="643"/>
      <c r="X22" s="643"/>
      <c r="Y22" s="643"/>
      <c r="Z22" s="643"/>
      <c r="AA22" s="643"/>
      <c r="AB22" s="643"/>
      <c r="AC22" s="643"/>
    </row>
    <row r="23" spans="1:29" ht="7.5" customHeight="1" x14ac:dyDescent="0.25">
      <c r="A23" s="668"/>
      <c r="B23" s="642"/>
      <c r="C23" s="743"/>
      <c r="D23" s="743"/>
      <c r="E23" s="751"/>
      <c r="F23" s="751"/>
      <c r="G23" s="751"/>
      <c r="H23" s="751"/>
      <c r="I23" s="751"/>
      <c r="J23" s="751"/>
    </row>
    <row r="24" spans="1:29" ht="14.25" customHeight="1" x14ac:dyDescent="0.25">
      <c r="A24" s="644" t="s">
        <v>441</v>
      </c>
      <c r="B24" s="642"/>
    </row>
    <row r="25" spans="1:29" s="656" customFormat="1" ht="12.75" customHeight="1" x14ac:dyDescent="0.25">
      <c r="A25" s="668" t="s">
        <v>390</v>
      </c>
      <c r="B25" s="644">
        <v>69</v>
      </c>
      <c r="C25" s="657">
        <v>1143</v>
      </c>
      <c r="D25" s="657">
        <v>17240.953000000001</v>
      </c>
      <c r="E25" s="657">
        <v>6886.9059999999999</v>
      </c>
      <c r="F25" s="657">
        <v>79741.471000000005</v>
      </c>
      <c r="G25" s="657">
        <v>123207.007</v>
      </c>
      <c r="H25" s="657">
        <v>25593.517</v>
      </c>
      <c r="I25" s="657">
        <v>97613.49</v>
      </c>
      <c r="J25" s="657">
        <v>11155.563</v>
      </c>
      <c r="K25" s="649"/>
      <c r="L25" s="649"/>
      <c r="M25" s="649"/>
      <c r="N25" s="649"/>
      <c r="O25" s="649"/>
      <c r="P25" s="649"/>
      <c r="Q25" s="649"/>
      <c r="R25" s="649"/>
      <c r="S25" s="649"/>
      <c r="T25" s="643"/>
      <c r="U25" s="643"/>
      <c r="V25" s="643"/>
      <c r="W25" s="643"/>
      <c r="X25" s="643"/>
      <c r="Y25" s="643"/>
      <c r="Z25" s="643"/>
      <c r="AA25" s="643"/>
      <c r="AB25" s="643"/>
    </row>
    <row r="26" spans="1:29" s="656" customFormat="1" ht="20.100000000000001" customHeight="1" x14ac:dyDescent="0.25">
      <c r="A26" s="644" t="s">
        <v>389</v>
      </c>
      <c r="B26" s="644">
        <v>69</v>
      </c>
      <c r="C26" s="657">
        <v>1143</v>
      </c>
      <c r="D26" s="657">
        <v>17240.953000000001</v>
      </c>
      <c r="E26" s="657">
        <v>6886.9059999999999</v>
      </c>
      <c r="F26" s="657">
        <v>79741.471000000005</v>
      </c>
      <c r="G26" s="657">
        <v>123207.007</v>
      </c>
      <c r="H26" s="657">
        <v>25593.517</v>
      </c>
      <c r="I26" s="657">
        <v>97613.49</v>
      </c>
      <c r="J26" s="657">
        <v>11155.563</v>
      </c>
      <c r="K26" s="649"/>
      <c r="L26" s="649"/>
      <c r="M26" s="649"/>
      <c r="N26" s="649"/>
      <c r="O26" s="649"/>
      <c r="P26" s="649"/>
      <c r="Q26" s="649"/>
      <c r="R26" s="649"/>
      <c r="S26" s="649"/>
      <c r="T26" s="643"/>
      <c r="U26" s="643"/>
      <c r="V26" s="643"/>
      <c r="W26" s="643"/>
      <c r="X26" s="643"/>
      <c r="Y26" s="643"/>
      <c r="Z26" s="643"/>
      <c r="AA26" s="643"/>
      <c r="AB26" s="643"/>
    </row>
    <row r="27" spans="1:29" ht="20.100000000000001" customHeight="1" x14ac:dyDescent="0.25">
      <c r="A27" s="660" t="s">
        <v>388</v>
      </c>
      <c r="B27" s="642">
        <v>27</v>
      </c>
      <c r="C27" s="649">
        <v>62</v>
      </c>
      <c r="D27" s="649">
        <v>655.154</v>
      </c>
      <c r="E27" s="649">
        <v>104.098</v>
      </c>
      <c r="F27" s="649">
        <v>1946.2080000000001</v>
      </c>
      <c r="G27" s="649">
        <v>2676.1840000000002</v>
      </c>
      <c r="H27" s="649">
        <v>114.65600000000001</v>
      </c>
      <c r="I27" s="649">
        <v>2561.5279999999998</v>
      </c>
      <c r="J27" s="649">
        <v>266.40100000000001</v>
      </c>
      <c r="K27" s="649"/>
      <c r="L27" s="649"/>
      <c r="M27" s="649"/>
      <c r="N27" s="649"/>
      <c r="O27" s="649"/>
      <c r="P27" s="649"/>
      <c r="Q27" s="649"/>
      <c r="R27" s="649"/>
      <c r="S27" s="649"/>
      <c r="T27" s="643"/>
      <c r="U27" s="643"/>
      <c r="V27" s="643"/>
      <c r="W27" s="643"/>
      <c r="X27" s="643"/>
      <c r="Y27" s="643"/>
      <c r="Z27" s="643"/>
      <c r="AA27" s="643"/>
      <c r="AB27" s="643"/>
    </row>
    <row r="28" spans="1:29" ht="12" customHeight="1" x14ac:dyDescent="0.25">
      <c r="A28" s="660" t="s">
        <v>387</v>
      </c>
      <c r="B28" s="642">
        <v>5</v>
      </c>
      <c r="C28" s="649">
        <v>5</v>
      </c>
      <c r="D28" s="649">
        <v>1.6</v>
      </c>
      <c r="E28" s="649">
        <v>0</v>
      </c>
      <c r="F28" s="649">
        <v>34.784999999999997</v>
      </c>
      <c r="G28" s="649">
        <v>58.4</v>
      </c>
      <c r="H28" s="649">
        <v>0</v>
      </c>
      <c r="I28" s="649">
        <v>58.4</v>
      </c>
      <c r="J28" s="649">
        <v>-61.773000000000003</v>
      </c>
      <c r="K28" s="649"/>
      <c r="L28" s="649"/>
      <c r="M28" s="649"/>
      <c r="N28" s="649"/>
      <c r="O28" s="649"/>
      <c r="P28" s="649"/>
      <c r="Q28" s="649"/>
      <c r="R28" s="649"/>
      <c r="S28" s="649"/>
      <c r="T28" s="643"/>
      <c r="U28" s="643"/>
      <c r="V28" s="643"/>
      <c r="W28" s="643"/>
      <c r="X28" s="643"/>
      <c r="Y28" s="643"/>
      <c r="Z28" s="643"/>
      <c r="AA28" s="643"/>
      <c r="AB28" s="643"/>
    </row>
    <row r="29" spans="1:29" ht="12" customHeight="1" x14ac:dyDescent="0.25">
      <c r="A29" s="660" t="s">
        <v>386</v>
      </c>
      <c r="B29" s="642">
        <v>28</v>
      </c>
      <c r="C29" s="649">
        <v>1052</v>
      </c>
      <c r="D29" s="649">
        <v>16426.174999999999</v>
      </c>
      <c r="E29" s="649">
        <v>6728.866</v>
      </c>
      <c r="F29" s="649">
        <v>77237.366999999998</v>
      </c>
      <c r="G29" s="649">
        <v>119598.02899999999</v>
      </c>
      <c r="H29" s="649">
        <v>25475.335999999999</v>
      </c>
      <c r="I29" s="649">
        <v>94122.692999999999</v>
      </c>
      <c r="J29" s="649">
        <v>10969.978999999999</v>
      </c>
      <c r="K29" s="649"/>
      <c r="L29" s="649"/>
      <c r="M29" s="649"/>
      <c r="N29" s="649"/>
      <c r="O29" s="649"/>
      <c r="P29" s="649"/>
      <c r="Q29" s="649"/>
      <c r="R29" s="649"/>
      <c r="S29" s="649"/>
      <c r="T29" s="643"/>
      <c r="U29" s="643"/>
      <c r="V29" s="643"/>
      <c r="W29" s="643"/>
      <c r="X29" s="643"/>
      <c r="Y29" s="643"/>
      <c r="Z29" s="643"/>
      <c r="AA29" s="643"/>
      <c r="AB29" s="643"/>
    </row>
    <row r="30" spans="1:29" ht="12" customHeight="1" x14ac:dyDescent="0.25">
      <c r="A30" s="660" t="s">
        <v>385</v>
      </c>
      <c r="B30" s="642">
        <v>5</v>
      </c>
      <c r="C30" s="649">
        <v>7</v>
      </c>
      <c r="D30" s="649">
        <v>13.842000000000001</v>
      </c>
      <c r="E30" s="649">
        <v>0</v>
      </c>
      <c r="F30" s="649">
        <v>60.351999999999997</v>
      </c>
      <c r="G30" s="649">
        <v>113.919</v>
      </c>
      <c r="H30" s="649">
        <v>0</v>
      </c>
      <c r="I30" s="649">
        <v>113.919</v>
      </c>
      <c r="J30" s="649">
        <v>26.018000000000001</v>
      </c>
      <c r="K30" s="649"/>
      <c r="L30" s="649"/>
      <c r="M30" s="649"/>
      <c r="N30" s="649"/>
      <c r="O30" s="649"/>
      <c r="P30" s="649"/>
      <c r="Q30" s="649"/>
      <c r="R30" s="649"/>
      <c r="S30" s="649"/>
      <c r="T30" s="643"/>
      <c r="U30" s="643"/>
      <c r="V30" s="643"/>
      <c r="W30" s="643"/>
      <c r="X30" s="643"/>
      <c r="Y30" s="643"/>
      <c r="Z30" s="643"/>
      <c r="AA30" s="643"/>
      <c r="AB30" s="643"/>
    </row>
    <row r="31" spans="1:29" ht="12" customHeight="1" x14ac:dyDescent="0.25">
      <c r="A31" s="660" t="s">
        <v>384</v>
      </c>
      <c r="B31" s="642">
        <v>4</v>
      </c>
      <c r="C31" s="651">
        <v>17</v>
      </c>
      <c r="D31" s="651">
        <v>144.18199999999999</v>
      </c>
      <c r="E31" s="651">
        <v>53.942</v>
      </c>
      <c r="F31" s="651">
        <v>462.75900000000001</v>
      </c>
      <c r="G31" s="651">
        <v>760.47500000000002</v>
      </c>
      <c r="H31" s="651">
        <v>3.5249999999999999</v>
      </c>
      <c r="I31" s="651">
        <v>756.95</v>
      </c>
      <c r="J31" s="651">
        <v>-45.061999999999998</v>
      </c>
      <c r="K31" s="649"/>
      <c r="L31" s="649"/>
      <c r="M31" s="649"/>
      <c r="N31" s="649"/>
      <c r="O31" s="649"/>
      <c r="P31" s="649"/>
      <c r="Q31" s="649"/>
      <c r="R31" s="649"/>
      <c r="S31" s="649"/>
      <c r="T31" s="643"/>
      <c r="U31" s="643"/>
      <c r="V31" s="643"/>
      <c r="W31" s="643"/>
      <c r="X31" s="643"/>
      <c r="Y31" s="643"/>
      <c r="Z31" s="643"/>
      <c r="AA31" s="643"/>
      <c r="AB31" s="643"/>
    </row>
    <row r="32" spans="1:29" s="656" customFormat="1" ht="20.100000000000001" customHeight="1" x14ac:dyDescent="0.25">
      <c r="A32" s="668" t="s">
        <v>407</v>
      </c>
      <c r="B32" s="644">
        <v>0</v>
      </c>
      <c r="C32" s="728">
        <v>0</v>
      </c>
      <c r="D32" s="728">
        <v>0</v>
      </c>
      <c r="E32" s="752">
        <v>0</v>
      </c>
      <c r="F32" s="752">
        <v>0</v>
      </c>
      <c r="G32" s="752">
        <v>0</v>
      </c>
      <c r="H32" s="752">
        <v>0</v>
      </c>
      <c r="I32" s="752">
        <v>0</v>
      </c>
      <c r="J32" s="752">
        <v>0</v>
      </c>
      <c r="K32" s="649"/>
      <c r="L32" s="649"/>
      <c r="M32" s="649"/>
      <c r="N32" s="649"/>
      <c r="O32" s="649"/>
      <c r="P32" s="649"/>
      <c r="Q32" s="649"/>
      <c r="R32" s="649"/>
      <c r="S32" s="649"/>
      <c r="T32" s="643"/>
      <c r="U32" s="643"/>
      <c r="V32" s="643"/>
      <c r="W32" s="643"/>
      <c r="X32" s="643"/>
      <c r="Y32" s="643"/>
      <c r="Z32" s="643"/>
      <c r="AA32" s="643"/>
      <c r="AB32" s="643"/>
    </row>
    <row r="33" spans="1:28" s="656" customFormat="1" ht="12.75" customHeight="1" x14ac:dyDescent="0.25">
      <c r="A33" s="668" t="s">
        <v>406</v>
      </c>
      <c r="B33" s="644">
        <v>0</v>
      </c>
      <c r="C33" s="728">
        <v>0</v>
      </c>
      <c r="D33" s="728">
        <v>0</v>
      </c>
      <c r="E33" s="752">
        <v>0</v>
      </c>
      <c r="F33" s="752">
        <v>0</v>
      </c>
      <c r="G33" s="752">
        <v>0</v>
      </c>
      <c r="H33" s="752">
        <v>0</v>
      </c>
      <c r="I33" s="752">
        <v>0</v>
      </c>
      <c r="J33" s="752">
        <v>0</v>
      </c>
      <c r="K33" s="649"/>
      <c r="L33" s="649"/>
      <c r="M33" s="649"/>
      <c r="N33" s="649"/>
      <c r="O33" s="649"/>
      <c r="P33" s="649"/>
      <c r="Q33" s="649"/>
      <c r="R33" s="649"/>
      <c r="S33" s="649"/>
      <c r="T33" s="643"/>
      <c r="U33" s="643"/>
      <c r="V33" s="643"/>
      <c r="W33" s="643"/>
      <c r="X33" s="643"/>
      <c r="Y33" s="643"/>
      <c r="Z33" s="643"/>
      <c r="AA33" s="643"/>
      <c r="AB33" s="643"/>
    </row>
    <row r="34" spans="1:28" ht="7.5" customHeight="1" x14ac:dyDescent="0.25">
      <c r="A34" s="668"/>
      <c r="B34" s="642"/>
      <c r="C34" s="743"/>
      <c r="D34" s="743"/>
      <c r="E34" s="751"/>
      <c r="F34" s="751"/>
      <c r="G34" s="751"/>
      <c r="H34" s="751"/>
      <c r="I34" s="751"/>
      <c r="J34" s="751"/>
    </row>
    <row r="35" spans="1:28" ht="12.75" customHeight="1" x14ac:dyDescent="0.25">
      <c r="A35" s="644" t="s">
        <v>440</v>
      </c>
      <c r="B35" s="642"/>
    </row>
    <row r="36" spans="1:28" s="656" customFormat="1" ht="14.25" customHeight="1" x14ac:dyDescent="0.25">
      <c r="A36" s="668" t="s">
        <v>390</v>
      </c>
      <c r="B36" s="644">
        <v>421</v>
      </c>
      <c r="C36" s="657">
        <v>812</v>
      </c>
      <c r="D36" s="657">
        <v>11535.733</v>
      </c>
      <c r="E36" s="657">
        <v>3182.8670000000002</v>
      </c>
      <c r="F36" s="657">
        <v>17514.350999999999</v>
      </c>
      <c r="G36" s="657">
        <v>37480.591999999997</v>
      </c>
      <c r="H36" s="657">
        <v>4563.2759999999998</v>
      </c>
      <c r="I36" s="657">
        <v>32917.315999999999</v>
      </c>
      <c r="J36" s="657">
        <v>2696.395</v>
      </c>
      <c r="K36" s="649"/>
      <c r="L36" s="649"/>
      <c r="Y36" s="643"/>
      <c r="Z36" s="643"/>
      <c r="AA36" s="643"/>
      <c r="AB36" s="643"/>
    </row>
    <row r="37" spans="1:28" s="656" customFormat="1" ht="20.100000000000001" customHeight="1" x14ac:dyDescent="0.25">
      <c r="A37" s="644" t="s">
        <v>389</v>
      </c>
      <c r="B37" s="644">
        <v>401</v>
      </c>
      <c r="C37" s="657">
        <v>789</v>
      </c>
      <c r="D37" s="657">
        <v>11507.800999999999</v>
      </c>
      <c r="E37" s="657">
        <v>3139.8130000000001</v>
      </c>
      <c r="F37" s="657">
        <v>17368.504000000001</v>
      </c>
      <c r="G37" s="657">
        <v>37109.114999999998</v>
      </c>
      <c r="H37" s="657">
        <v>4469.2349999999997</v>
      </c>
      <c r="I37" s="657">
        <v>32639.88</v>
      </c>
      <c r="J37" s="657">
        <v>2559.1149999999998</v>
      </c>
      <c r="K37" s="649"/>
      <c r="L37" s="649"/>
      <c r="Y37" s="643"/>
      <c r="Z37" s="643"/>
      <c r="AA37" s="643"/>
      <c r="AB37" s="643"/>
    </row>
    <row r="38" spans="1:28" ht="20.100000000000001" customHeight="1" x14ac:dyDescent="0.25">
      <c r="A38" s="660" t="s">
        <v>388</v>
      </c>
      <c r="B38" s="642">
        <v>90</v>
      </c>
      <c r="C38" s="649">
        <v>112</v>
      </c>
      <c r="D38" s="649">
        <v>637.88199999999995</v>
      </c>
      <c r="E38" s="649">
        <v>1146.336</v>
      </c>
      <c r="F38" s="649">
        <v>1376.2850000000001</v>
      </c>
      <c r="G38" s="649">
        <v>3714.6439999999998</v>
      </c>
      <c r="H38" s="649">
        <v>1351.211</v>
      </c>
      <c r="I38" s="649">
        <v>2363.433</v>
      </c>
      <c r="J38" s="649">
        <v>356.72300000000001</v>
      </c>
      <c r="K38" s="649"/>
      <c r="L38" s="649"/>
      <c r="Y38" s="643"/>
      <c r="Z38" s="643"/>
      <c r="AA38" s="643"/>
      <c r="AB38" s="643"/>
    </row>
    <row r="39" spans="1:28" ht="12" customHeight="1" x14ac:dyDescent="0.25">
      <c r="A39" s="660" t="s">
        <v>387</v>
      </c>
      <c r="B39" s="642">
        <v>69</v>
      </c>
      <c r="C39" s="649">
        <v>86</v>
      </c>
      <c r="D39" s="649">
        <v>448.435</v>
      </c>
      <c r="E39" s="649">
        <v>83.498000000000005</v>
      </c>
      <c r="F39" s="649">
        <v>635.4</v>
      </c>
      <c r="G39" s="649">
        <v>1658.4880000000001</v>
      </c>
      <c r="H39" s="649">
        <v>135.58500000000001</v>
      </c>
      <c r="I39" s="649">
        <v>1522.903</v>
      </c>
      <c r="J39" s="649">
        <v>375.15600000000001</v>
      </c>
      <c r="K39" s="649"/>
      <c r="L39" s="649"/>
      <c r="Y39" s="643"/>
      <c r="Z39" s="643"/>
      <c r="AA39" s="643"/>
      <c r="AB39" s="643"/>
    </row>
    <row r="40" spans="1:28" ht="12" customHeight="1" x14ac:dyDescent="0.25">
      <c r="A40" s="660" t="s">
        <v>386</v>
      </c>
      <c r="B40" s="642">
        <v>216</v>
      </c>
      <c r="C40" s="649">
        <v>560</v>
      </c>
      <c r="D40" s="649">
        <v>10361.424000000001</v>
      </c>
      <c r="E40" s="649">
        <v>1909.979</v>
      </c>
      <c r="F40" s="649">
        <v>15114.03</v>
      </c>
      <c r="G40" s="649">
        <v>31131.296999999999</v>
      </c>
      <c r="H40" s="649">
        <v>2982.4389999999999</v>
      </c>
      <c r="I40" s="649">
        <v>28148.858</v>
      </c>
      <c r="J40" s="649">
        <v>1591.1869999999999</v>
      </c>
      <c r="K40" s="649"/>
      <c r="L40" s="649"/>
      <c r="Y40" s="643"/>
      <c r="Z40" s="643"/>
      <c r="AA40" s="643"/>
      <c r="AB40" s="643"/>
    </row>
    <row r="41" spans="1:28" ht="12" customHeight="1" x14ac:dyDescent="0.25">
      <c r="A41" s="660" t="s">
        <v>385</v>
      </c>
      <c r="B41" s="642">
        <v>16</v>
      </c>
      <c r="C41" s="649">
        <v>21</v>
      </c>
      <c r="D41" s="649">
        <v>53.524999999999999</v>
      </c>
      <c r="E41" s="649">
        <v>0</v>
      </c>
      <c r="F41" s="649">
        <v>230.59800000000001</v>
      </c>
      <c r="G41" s="649">
        <v>506.09300000000002</v>
      </c>
      <c r="H41" s="649">
        <v>0</v>
      </c>
      <c r="I41" s="649">
        <v>506.09300000000002</v>
      </c>
      <c r="J41" s="649">
        <v>156.393</v>
      </c>
      <c r="K41" s="649"/>
      <c r="L41" s="649"/>
      <c r="Y41" s="643"/>
      <c r="Z41" s="643"/>
      <c r="AA41" s="643"/>
      <c r="AB41" s="643"/>
    </row>
    <row r="42" spans="1:28" ht="12" customHeight="1" x14ac:dyDescent="0.25">
      <c r="A42" s="660" t="s">
        <v>384</v>
      </c>
      <c r="B42" s="642">
        <v>10</v>
      </c>
      <c r="C42" s="649">
        <v>10</v>
      </c>
      <c r="D42" s="649">
        <v>6.5350000000000001</v>
      </c>
      <c r="E42" s="649">
        <v>0</v>
      </c>
      <c r="F42" s="649">
        <v>12.191000000000001</v>
      </c>
      <c r="G42" s="649">
        <v>98.593000000000004</v>
      </c>
      <c r="H42" s="649">
        <v>0</v>
      </c>
      <c r="I42" s="649">
        <v>98.593000000000004</v>
      </c>
      <c r="J42" s="649">
        <v>79.656000000000006</v>
      </c>
      <c r="K42" s="649"/>
      <c r="L42" s="649"/>
      <c r="Y42" s="643"/>
      <c r="Z42" s="643"/>
      <c r="AA42" s="643"/>
      <c r="AB42" s="643"/>
    </row>
    <row r="43" spans="1:28" s="656" customFormat="1" ht="20.100000000000001" customHeight="1" x14ac:dyDescent="0.25">
      <c r="A43" s="668" t="s">
        <v>407</v>
      </c>
      <c r="B43" s="644">
        <v>11</v>
      </c>
      <c r="C43" s="657">
        <v>11</v>
      </c>
      <c r="D43" s="657">
        <v>8.2509999999999994</v>
      </c>
      <c r="E43" s="657">
        <v>0</v>
      </c>
      <c r="F43" s="657">
        <v>42.015000000000001</v>
      </c>
      <c r="G43" s="657">
        <v>106.557</v>
      </c>
      <c r="H43" s="657">
        <v>0</v>
      </c>
      <c r="I43" s="657">
        <v>106.557</v>
      </c>
      <c r="J43" s="657">
        <v>50.323999999999998</v>
      </c>
      <c r="K43" s="649"/>
      <c r="L43" s="649"/>
      <c r="Y43" s="643"/>
      <c r="Z43" s="643"/>
      <c r="AA43" s="643"/>
      <c r="AB43" s="643"/>
    </row>
    <row r="44" spans="1:28" s="656" customFormat="1" ht="13.5" customHeight="1" x14ac:dyDescent="0.25">
      <c r="A44" s="668" t="s">
        <v>406</v>
      </c>
      <c r="B44" s="644">
        <v>9</v>
      </c>
      <c r="C44" s="657">
        <v>12</v>
      </c>
      <c r="D44" s="657">
        <v>19.681000000000001</v>
      </c>
      <c r="E44" s="657">
        <v>43.054000000000002</v>
      </c>
      <c r="F44" s="657">
        <v>103.83199999999999</v>
      </c>
      <c r="G44" s="657">
        <v>264.92</v>
      </c>
      <c r="H44" s="657">
        <v>94.040999999999997</v>
      </c>
      <c r="I44" s="657">
        <v>170.87899999999999</v>
      </c>
      <c r="J44" s="657">
        <v>86.956000000000003</v>
      </c>
      <c r="K44" s="649"/>
      <c r="L44" s="649"/>
      <c r="Y44" s="643"/>
      <c r="Z44" s="643"/>
      <c r="AA44" s="643"/>
      <c r="AB44" s="643"/>
    </row>
    <row r="45" spans="1:28" ht="2.25" customHeight="1" thickBot="1" x14ac:dyDescent="0.3">
      <c r="A45" s="664"/>
      <c r="B45" s="664"/>
      <c r="C45" s="757"/>
      <c r="D45" s="757"/>
      <c r="E45" s="757"/>
      <c r="F45" s="757"/>
      <c r="G45" s="757"/>
      <c r="H45" s="757"/>
      <c r="I45" s="757"/>
      <c r="J45" s="757"/>
    </row>
    <row r="46" spans="1:28" ht="3.75" customHeight="1" thickTop="1" x14ac:dyDescent="0.25">
      <c r="A46" s="642"/>
      <c r="B46" s="642"/>
      <c r="C46" s="779"/>
      <c r="D46" s="642"/>
    </row>
    <row r="47" spans="1:28" ht="12.95" customHeight="1" x14ac:dyDescent="0.25">
      <c r="A47" s="681" t="s">
        <v>412</v>
      </c>
      <c r="B47" s="681"/>
      <c r="C47" s="681"/>
      <c r="D47" s="681"/>
      <c r="E47" s="681"/>
      <c r="F47" s="681"/>
      <c r="G47" s="681"/>
      <c r="H47" s="681"/>
      <c r="I47" s="681"/>
      <c r="J47" s="681"/>
    </row>
    <row r="48" spans="1:28" ht="15.75" customHeight="1" x14ac:dyDescent="0.25">
      <c r="A48" s="642"/>
      <c r="B48" s="642"/>
      <c r="C48" s="642"/>
      <c r="D48" s="642"/>
    </row>
    <row r="49" spans="1:24" x14ac:dyDescent="0.25">
      <c r="A49" s="642"/>
      <c r="B49" s="642"/>
      <c r="C49" s="642"/>
      <c r="D49" s="642"/>
    </row>
    <row r="50" spans="1:24" x14ac:dyDescent="0.25">
      <c r="A50" s="642"/>
      <c r="B50" s="642"/>
      <c r="C50" s="642"/>
      <c r="D50" s="642"/>
    </row>
    <row r="51" spans="1:24" x14ac:dyDescent="0.25">
      <c r="A51" s="642"/>
      <c r="B51" s="642"/>
      <c r="C51" s="642"/>
      <c r="D51" s="642"/>
    </row>
    <row r="52" spans="1:24" x14ac:dyDescent="0.25">
      <c r="A52" s="642"/>
      <c r="B52" s="642"/>
      <c r="C52" s="642"/>
      <c r="D52" s="642"/>
      <c r="V52" s="643"/>
      <c r="W52" s="643"/>
      <c r="X52" s="643"/>
    </row>
    <row r="53" spans="1:24" x14ac:dyDescent="0.25">
      <c r="M53" s="649"/>
      <c r="N53" s="649"/>
      <c r="O53" s="649"/>
      <c r="P53" s="649"/>
      <c r="Q53" s="649"/>
      <c r="R53" s="649"/>
      <c r="S53" s="649"/>
      <c r="T53" s="643"/>
      <c r="U53" s="643"/>
      <c r="V53" s="643"/>
      <c r="W53" s="643"/>
      <c r="X53" s="643"/>
    </row>
    <row r="54" spans="1:24" x14ac:dyDescent="0.25">
      <c r="V54" s="643"/>
      <c r="W54" s="643"/>
      <c r="X54" s="643"/>
    </row>
    <row r="55" spans="1:24" x14ac:dyDescent="0.25">
      <c r="M55" s="649"/>
      <c r="N55" s="649"/>
      <c r="O55" s="649"/>
      <c r="P55" s="649"/>
      <c r="Q55" s="649"/>
      <c r="R55" s="649"/>
      <c r="S55" s="649"/>
      <c r="T55" s="643"/>
      <c r="U55" s="643"/>
      <c r="V55" s="643"/>
      <c r="W55" s="643"/>
      <c r="X55" s="643"/>
    </row>
    <row r="56" spans="1:24" x14ac:dyDescent="0.25">
      <c r="V56" s="643"/>
      <c r="W56" s="643"/>
      <c r="X56" s="643"/>
    </row>
    <row r="57" spans="1:24" x14ac:dyDescent="0.25">
      <c r="V57" s="643"/>
      <c r="W57" s="643"/>
      <c r="X57" s="643"/>
    </row>
    <row r="58" spans="1:24" x14ac:dyDescent="0.25">
      <c r="C58" s="742"/>
      <c r="D58" s="742"/>
      <c r="E58" s="742"/>
      <c r="F58" s="742"/>
      <c r="G58" s="742"/>
      <c r="H58" s="742"/>
      <c r="I58" s="742"/>
      <c r="J58" s="742"/>
      <c r="V58" s="643"/>
      <c r="W58" s="643"/>
      <c r="X58" s="643"/>
    </row>
    <row r="59" spans="1:24" x14ac:dyDescent="0.25">
      <c r="V59" s="643"/>
      <c r="W59" s="643"/>
      <c r="X59" s="643"/>
    </row>
    <row r="60" spans="1:24" x14ac:dyDescent="0.25">
      <c r="C60" s="696"/>
      <c r="D60" s="696"/>
      <c r="E60" s="696"/>
      <c r="F60" s="696"/>
      <c r="G60" s="696"/>
      <c r="H60" s="696"/>
      <c r="I60" s="696"/>
      <c r="J60" s="696"/>
    </row>
    <row r="66" spans="3:10" x14ac:dyDescent="0.25">
      <c r="C66" s="696"/>
      <c r="D66" s="742"/>
      <c r="E66" s="742"/>
      <c r="F66" s="742"/>
      <c r="G66" s="742"/>
      <c r="H66" s="742"/>
      <c r="I66" s="742"/>
      <c r="J66" s="742"/>
    </row>
  </sheetData>
  <mergeCells count="16">
    <mergeCell ref="A2:C2"/>
    <mergeCell ref="A3:J3"/>
    <mergeCell ref="G5:I5"/>
    <mergeCell ref="J5:J10"/>
    <mergeCell ref="D5:F5"/>
    <mergeCell ref="A5:A11"/>
    <mergeCell ref="B5:B10"/>
    <mergeCell ref="C5:C10"/>
    <mergeCell ref="I6:I10"/>
    <mergeCell ref="B11:C11"/>
    <mergeCell ref="D6:D10"/>
    <mergeCell ref="E6:E10"/>
    <mergeCell ref="F6:F10"/>
    <mergeCell ref="G6:G10"/>
    <mergeCell ref="H6:H10"/>
    <mergeCell ref="D11:J11"/>
  </mergeCells>
  <conditionalFormatting sqref="D58:J58 D60:J60 D66:J66">
    <cfRule type="cellIs" dxfId="69" priority="1" stopIfTrue="1" operator="between">
      <formula>0.1</formula>
      <formula>0.459</formula>
    </cfRule>
  </conditionalFormatting>
  <hyperlinks>
    <hyperlink ref="A1" location="Índice!A1" display="Voltar ao índice" xr:uid="{2F4F64A1-33F8-454D-B4FD-8F09711C6C7F}"/>
  </hyperlinks>
  <pageMargins left="0.78740157480314965" right="0.78740157480314965" top="1.1811023622047243" bottom="0.78740157480314965" header="0" footer="0"/>
  <pageSetup paperSize="9" orientation="portrait" horizontalDpi="300" verticalDpi="300"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40F9A7-8D7A-4633-A869-6B78FF86C4A2}">
  <dimension ref="A1:N43"/>
  <sheetViews>
    <sheetView showGridLines="0" workbookViewId="0">
      <selection activeCell="A2" sqref="A2"/>
    </sheetView>
  </sheetViews>
  <sheetFormatPr defaultColWidth="10.5703125" defaultRowHeight="12.75" x14ac:dyDescent="0.25"/>
  <cols>
    <col min="1" max="1" width="10.5703125" style="640" customWidth="1"/>
    <col min="2" max="3" width="7.85546875" style="640" customWidth="1"/>
    <col min="4" max="8" width="7.42578125" style="640" customWidth="1"/>
    <col min="9" max="9" width="7.7109375" style="640" customWidth="1"/>
    <col min="10" max="10" width="9.140625" style="640" customWidth="1"/>
    <col min="11" max="16384" width="10.5703125" style="640"/>
  </cols>
  <sheetData>
    <row r="1" spans="1:14" ht="15" customHeight="1" x14ac:dyDescent="0.25">
      <c r="A1" s="2027" t="s">
        <v>1926</v>
      </c>
    </row>
    <row r="2" spans="1:14" ht="15" customHeight="1" x14ac:dyDescent="0.25">
      <c r="A2" s="2082" t="s">
        <v>457</v>
      </c>
      <c r="B2" s="2082"/>
      <c r="C2" s="2082"/>
    </row>
    <row r="3" spans="1:14" ht="31.5" customHeight="1" x14ac:dyDescent="0.25">
      <c r="A3" s="2086" t="s">
        <v>456</v>
      </c>
      <c r="B3" s="2097"/>
      <c r="C3" s="2097"/>
      <c r="D3" s="2098"/>
      <c r="E3" s="2098"/>
      <c r="F3" s="2098"/>
      <c r="G3" s="2098"/>
      <c r="H3" s="2098"/>
      <c r="I3" s="2098"/>
      <c r="J3" s="2098"/>
      <c r="K3" s="830"/>
      <c r="L3" s="830"/>
    </row>
    <row r="4" spans="1:14" ht="12.95" customHeight="1" x14ac:dyDescent="0.25">
      <c r="A4" s="660">
        <v>2019</v>
      </c>
      <c r="B4" s="650"/>
      <c r="C4" s="642"/>
      <c r="D4" s="642"/>
    </row>
    <row r="5" spans="1:14" ht="15" customHeight="1" x14ac:dyDescent="0.25">
      <c r="A5" s="2075" t="s">
        <v>379</v>
      </c>
      <c r="B5" s="2075" t="s">
        <v>378</v>
      </c>
      <c r="C5" s="2075" t="s">
        <v>377</v>
      </c>
      <c r="D5" s="2074" t="s">
        <v>376</v>
      </c>
      <c r="E5" s="2074"/>
      <c r="F5" s="2074"/>
      <c r="G5" s="2075" t="s">
        <v>375</v>
      </c>
      <c r="H5" s="2076"/>
      <c r="I5" s="2076"/>
      <c r="J5" s="2075" t="s">
        <v>374</v>
      </c>
      <c r="K5" s="833"/>
      <c r="L5" s="837"/>
    </row>
    <row r="6" spans="1:14" x14ac:dyDescent="0.25">
      <c r="A6" s="2075"/>
      <c r="B6" s="2075"/>
      <c r="C6" s="2075"/>
      <c r="D6" s="2075" t="s">
        <v>371</v>
      </c>
      <c r="E6" s="2075" t="s">
        <v>370</v>
      </c>
      <c r="F6" s="2075" t="s">
        <v>369</v>
      </c>
      <c r="G6" s="2075" t="s">
        <v>0</v>
      </c>
      <c r="H6" s="2075" t="s">
        <v>368</v>
      </c>
      <c r="I6" s="2075" t="s">
        <v>367</v>
      </c>
      <c r="J6" s="2076"/>
      <c r="K6" s="833"/>
      <c r="L6" s="837"/>
    </row>
    <row r="7" spans="1:14" ht="9" customHeight="1" x14ac:dyDescent="0.25">
      <c r="A7" s="2075"/>
      <c r="B7" s="2075"/>
      <c r="C7" s="2075"/>
      <c r="D7" s="2075"/>
      <c r="E7" s="2075"/>
      <c r="F7" s="2075"/>
      <c r="G7" s="2075"/>
      <c r="H7" s="2075"/>
      <c r="I7" s="2075"/>
      <c r="J7" s="2076"/>
      <c r="K7" s="833"/>
      <c r="L7" s="837"/>
    </row>
    <row r="8" spans="1:14" ht="9" customHeight="1" x14ac:dyDescent="0.25">
      <c r="A8" s="2075"/>
      <c r="B8" s="2075"/>
      <c r="C8" s="2075"/>
      <c r="D8" s="2075"/>
      <c r="E8" s="2075"/>
      <c r="F8" s="2075"/>
      <c r="G8" s="2075"/>
      <c r="H8" s="2075"/>
      <c r="I8" s="2075"/>
      <c r="J8" s="2076"/>
      <c r="K8" s="833"/>
      <c r="L8" s="837"/>
    </row>
    <row r="9" spans="1:14" ht="9" customHeight="1" x14ac:dyDescent="0.25">
      <c r="A9" s="2075"/>
      <c r="B9" s="2075"/>
      <c r="C9" s="2075"/>
      <c r="D9" s="2075"/>
      <c r="E9" s="2075"/>
      <c r="F9" s="2075"/>
      <c r="G9" s="2075"/>
      <c r="H9" s="2075"/>
      <c r="I9" s="2075"/>
      <c r="J9" s="2076"/>
      <c r="K9" s="833"/>
      <c r="L9" s="837"/>
    </row>
    <row r="10" spans="1:14" ht="9" customHeight="1" x14ac:dyDescent="0.25">
      <c r="A10" s="2075"/>
      <c r="B10" s="2075"/>
      <c r="C10" s="2075"/>
      <c r="D10" s="2075"/>
      <c r="E10" s="2075"/>
      <c r="F10" s="2075"/>
      <c r="G10" s="2075"/>
      <c r="H10" s="2075"/>
      <c r="I10" s="2075"/>
      <c r="J10" s="2076"/>
      <c r="K10" s="833"/>
      <c r="L10" s="837"/>
    </row>
    <row r="11" spans="1:14" ht="15" customHeight="1" x14ac:dyDescent="0.25">
      <c r="A11" s="2075"/>
      <c r="B11" s="2074" t="s">
        <v>49</v>
      </c>
      <c r="C11" s="2074"/>
      <c r="D11" s="2074" t="s">
        <v>366</v>
      </c>
      <c r="E11" s="2074"/>
      <c r="F11" s="2074"/>
      <c r="G11" s="2074"/>
      <c r="H11" s="2074"/>
      <c r="I11" s="2074"/>
      <c r="J11" s="2074"/>
      <c r="K11" s="846"/>
      <c r="L11" s="847"/>
      <c r="M11" s="671"/>
      <c r="N11" s="671"/>
    </row>
    <row r="12" spans="1:14" ht="6.75" customHeight="1" x14ac:dyDescent="0.25">
      <c r="A12" s="659"/>
      <c r="B12" s="659"/>
      <c r="C12" s="659"/>
      <c r="D12" s="642"/>
    </row>
    <row r="13" spans="1:14" ht="15" customHeight="1" x14ac:dyDescent="0.25">
      <c r="A13" s="644" t="s">
        <v>455</v>
      </c>
      <c r="B13" s="659"/>
      <c r="C13" s="659"/>
      <c r="D13" s="642"/>
    </row>
    <row r="14" spans="1:14" s="656" customFormat="1" ht="15" customHeight="1" x14ac:dyDescent="0.25">
      <c r="A14" s="644" t="s">
        <v>0</v>
      </c>
      <c r="B14" s="784">
        <v>373</v>
      </c>
      <c r="C14" s="657">
        <v>3761</v>
      </c>
      <c r="D14" s="657">
        <v>124977.429</v>
      </c>
      <c r="E14" s="657">
        <v>95096.455000000002</v>
      </c>
      <c r="F14" s="657">
        <v>342696.29100000003</v>
      </c>
      <c r="G14" s="657">
        <v>720122.15899999999</v>
      </c>
      <c r="H14" s="657">
        <v>43301.226000000002</v>
      </c>
      <c r="I14" s="657">
        <v>676820.93299999996</v>
      </c>
      <c r="J14" s="657">
        <v>21582.77</v>
      </c>
      <c r="L14" s="777"/>
    </row>
    <row r="15" spans="1:14" ht="18" customHeight="1" x14ac:dyDescent="0.25">
      <c r="A15" s="650" t="s">
        <v>364</v>
      </c>
      <c r="B15" s="783">
        <v>340</v>
      </c>
      <c r="C15" s="649">
        <v>722</v>
      </c>
      <c r="D15" s="649">
        <v>8666.5560000000005</v>
      </c>
      <c r="E15" s="649">
        <v>4662.5050000000001</v>
      </c>
      <c r="F15" s="649">
        <v>26414.332999999999</v>
      </c>
      <c r="G15" s="649">
        <v>43933.141000000003</v>
      </c>
      <c r="H15" s="649">
        <v>1435.575</v>
      </c>
      <c r="I15" s="649">
        <v>42497.565999999999</v>
      </c>
      <c r="J15" s="649">
        <v>1820.7249999999999</v>
      </c>
      <c r="L15" s="777"/>
    </row>
    <row r="16" spans="1:14" ht="15" customHeight="1" x14ac:dyDescent="0.25">
      <c r="A16" s="652" t="s">
        <v>363</v>
      </c>
      <c r="B16" s="783">
        <v>22</v>
      </c>
      <c r="C16" s="649" t="s">
        <v>269</v>
      </c>
      <c r="D16" s="649" t="s">
        <v>270</v>
      </c>
      <c r="E16" s="649" t="s">
        <v>270</v>
      </c>
      <c r="F16" s="649" t="s">
        <v>270</v>
      </c>
      <c r="G16" s="649" t="s">
        <v>270</v>
      </c>
      <c r="H16" s="649" t="s">
        <v>270</v>
      </c>
      <c r="I16" s="649" t="s">
        <v>270</v>
      </c>
      <c r="J16" s="649" t="s">
        <v>270</v>
      </c>
      <c r="L16" s="777"/>
    </row>
    <row r="17" spans="1:12" ht="15" customHeight="1" x14ac:dyDescent="0.25">
      <c r="A17" s="652" t="s">
        <v>362</v>
      </c>
      <c r="B17" s="783">
        <v>8</v>
      </c>
      <c r="C17" s="649">
        <v>990</v>
      </c>
      <c r="D17" s="649">
        <v>33180.135000000002</v>
      </c>
      <c r="E17" s="649">
        <v>29172.843000000001</v>
      </c>
      <c r="F17" s="649">
        <v>43572.803</v>
      </c>
      <c r="G17" s="649">
        <v>252362.739</v>
      </c>
      <c r="H17" s="649">
        <v>0</v>
      </c>
      <c r="I17" s="649">
        <v>252362.739</v>
      </c>
      <c r="J17" s="649">
        <v>-7359.4849999999997</v>
      </c>
      <c r="L17" s="777"/>
    </row>
    <row r="18" spans="1:12" ht="15" customHeight="1" x14ac:dyDescent="0.25">
      <c r="A18" s="650" t="s">
        <v>361</v>
      </c>
      <c r="B18" s="783">
        <v>3</v>
      </c>
      <c r="C18" s="649" t="s">
        <v>269</v>
      </c>
      <c r="D18" s="649" t="s">
        <v>270</v>
      </c>
      <c r="E18" s="649" t="s">
        <v>270</v>
      </c>
      <c r="F18" s="649" t="s">
        <v>270</v>
      </c>
      <c r="G18" s="649" t="s">
        <v>270</v>
      </c>
      <c r="H18" s="649" t="s">
        <v>270</v>
      </c>
      <c r="I18" s="649" t="s">
        <v>270</v>
      </c>
      <c r="J18" s="649" t="s">
        <v>270</v>
      </c>
      <c r="L18" s="777"/>
    </row>
    <row r="19" spans="1:12" ht="9" customHeight="1" x14ac:dyDescent="0.25">
      <c r="A19" s="659"/>
      <c r="B19" s="783"/>
      <c r="C19" s="782"/>
      <c r="D19" s="743"/>
      <c r="E19" s="751"/>
      <c r="F19" s="751"/>
      <c r="G19" s="751"/>
      <c r="H19" s="751"/>
      <c r="I19" s="751"/>
      <c r="J19" s="751"/>
    </row>
    <row r="20" spans="1:12" ht="15" customHeight="1" x14ac:dyDescent="0.25">
      <c r="A20" s="644" t="s">
        <v>454</v>
      </c>
      <c r="B20" s="783"/>
      <c r="C20" s="782"/>
      <c r="D20" s="743"/>
      <c r="E20" s="751"/>
      <c r="F20" s="751"/>
      <c r="G20" s="751"/>
      <c r="H20" s="751"/>
      <c r="I20" s="751"/>
      <c r="J20" s="751"/>
    </row>
    <row r="21" spans="1:12" s="656" customFormat="1" ht="12" customHeight="1" x14ac:dyDescent="0.25">
      <c r="A21" s="644" t="s">
        <v>0</v>
      </c>
      <c r="B21" s="784">
        <v>295</v>
      </c>
      <c r="C21" s="657">
        <v>1251</v>
      </c>
      <c r="D21" s="657">
        <v>28885.991999999998</v>
      </c>
      <c r="E21" s="657">
        <v>165.761</v>
      </c>
      <c r="F21" s="657">
        <v>31506.799999999999</v>
      </c>
      <c r="G21" s="657">
        <v>70568.922000000006</v>
      </c>
      <c r="H21" s="657">
        <v>1238.4110000000001</v>
      </c>
      <c r="I21" s="657">
        <v>69330.510999999999</v>
      </c>
      <c r="J21" s="657">
        <v>6499.7070000000003</v>
      </c>
    </row>
    <row r="22" spans="1:12" ht="18" customHeight="1" x14ac:dyDescent="0.25">
      <c r="A22" s="650" t="s">
        <v>364</v>
      </c>
      <c r="B22" s="783">
        <v>279</v>
      </c>
      <c r="C22" s="649" t="s">
        <v>269</v>
      </c>
      <c r="D22" s="649" t="s">
        <v>270</v>
      </c>
      <c r="E22" s="649" t="s">
        <v>270</v>
      </c>
      <c r="F22" s="649" t="s">
        <v>270</v>
      </c>
      <c r="G22" s="649" t="s">
        <v>270</v>
      </c>
      <c r="H22" s="649" t="s">
        <v>270</v>
      </c>
      <c r="I22" s="649" t="s">
        <v>270</v>
      </c>
      <c r="J22" s="649" t="s">
        <v>270</v>
      </c>
    </row>
    <row r="23" spans="1:12" ht="15" customHeight="1" x14ac:dyDescent="0.25">
      <c r="A23" s="652" t="s">
        <v>363</v>
      </c>
      <c r="B23" s="783">
        <v>13</v>
      </c>
      <c r="C23" s="649" t="s">
        <v>269</v>
      </c>
      <c r="D23" s="649" t="s">
        <v>270</v>
      </c>
      <c r="E23" s="649" t="s">
        <v>270</v>
      </c>
      <c r="F23" s="649" t="s">
        <v>270</v>
      </c>
      <c r="G23" s="649" t="s">
        <v>270</v>
      </c>
      <c r="H23" s="649" t="s">
        <v>270</v>
      </c>
      <c r="I23" s="649" t="s">
        <v>270</v>
      </c>
      <c r="J23" s="649" t="s">
        <v>270</v>
      </c>
    </row>
    <row r="24" spans="1:12" ht="15" customHeight="1" x14ac:dyDescent="0.25">
      <c r="A24" s="652" t="s">
        <v>362</v>
      </c>
      <c r="B24" s="783">
        <v>3</v>
      </c>
      <c r="C24" s="651">
        <v>427</v>
      </c>
      <c r="D24" s="651">
        <v>17051.278999999999</v>
      </c>
      <c r="E24" s="651">
        <v>0</v>
      </c>
      <c r="F24" s="651">
        <v>17306.838</v>
      </c>
      <c r="G24" s="651">
        <v>44156.39</v>
      </c>
      <c r="H24" s="651">
        <v>0</v>
      </c>
      <c r="I24" s="651">
        <v>44156.39</v>
      </c>
      <c r="J24" s="651">
        <v>6762.66</v>
      </c>
    </row>
    <row r="25" spans="1:12" ht="15" customHeight="1" x14ac:dyDescent="0.25">
      <c r="A25" s="650" t="s">
        <v>361</v>
      </c>
      <c r="B25" s="783">
        <v>0</v>
      </c>
      <c r="C25" s="651">
        <v>0</v>
      </c>
      <c r="D25" s="651">
        <v>0</v>
      </c>
      <c r="E25" s="651">
        <v>0</v>
      </c>
      <c r="F25" s="651">
        <v>0</v>
      </c>
      <c r="G25" s="651">
        <v>0</v>
      </c>
      <c r="H25" s="651">
        <v>0</v>
      </c>
      <c r="I25" s="651">
        <v>0</v>
      </c>
      <c r="J25" s="651">
        <v>0</v>
      </c>
    </row>
    <row r="26" spans="1:12" ht="9" customHeight="1" x14ac:dyDescent="0.25">
      <c r="A26" s="659"/>
      <c r="B26" s="659"/>
      <c r="C26" s="782"/>
      <c r="D26" s="743"/>
      <c r="E26" s="751"/>
      <c r="F26" s="751"/>
      <c r="G26" s="751"/>
      <c r="H26" s="751"/>
      <c r="I26" s="751"/>
      <c r="J26" s="751"/>
    </row>
    <row r="27" spans="1:12" ht="15" customHeight="1" x14ac:dyDescent="0.25">
      <c r="A27" s="644" t="s">
        <v>453</v>
      </c>
      <c r="B27" s="642"/>
      <c r="C27" s="743"/>
      <c r="D27" s="743"/>
      <c r="E27" s="751"/>
      <c r="F27" s="751"/>
      <c r="G27" s="751"/>
      <c r="H27" s="751"/>
      <c r="I27" s="751"/>
      <c r="J27" s="751"/>
    </row>
    <row r="28" spans="1:12" s="656" customFormat="1" ht="15" customHeight="1" x14ac:dyDescent="0.25">
      <c r="A28" s="644" t="s">
        <v>0</v>
      </c>
      <c r="B28" s="644">
        <v>78</v>
      </c>
      <c r="C28" s="657">
        <v>2510</v>
      </c>
      <c r="D28" s="657">
        <v>96091.437000000005</v>
      </c>
      <c r="E28" s="657">
        <v>94930.694000000003</v>
      </c>
      <c r="F28" s="657">
        <v>311189.49099999998</v>
      </c>
      <c r="G28" s="657">
        <v>649553.23699999996</v>
      </c>
      <c r="H28" s="657">
        <v>42062.815000000002</v>
      </c>
      <c r="I28" s="657">
        <v>607490.42200000002</v>
      </c>
      <c r="J28" s="657">
        <v>15083.063</v>
      </c>
      <c r="K28" s="655"/>
      <c r="L28" s="655"/>
    </row>
    <row r="29" spans="1:12" ht="18" customHeight="1" x14ac:dyDescent="0.25">
      <c r="A29" s="650" t="s">
        <v>364</v>
      </c>
      <c r="B29" s="642">
        <v>61</v>
      </c>
      <c r="C29" s="649" t="s">
        <v>269</v>
      </c>
      <c r="D29" s="649" t="s">
        <v>270</v>
      </c>
      <c r="E29" s="649" t="s">
        <v>270</v>
      </c>
      <c r="F29" s="649" t="s">
        <v>270</v>
      </c>
      <c r="G29" s="649" t="s">
        <v>270</v>
      </c>
      <c r="H29" s="649" t="s">
        <v>270</v>
      </c>
      <c r="I29" s="649" t="s">
        <v>270</v>
      </c>
      <c r="J29" s="649" t="s">
        <v>270</v>
      </c>
      <c r="K29" s="648"/>
      <c r="L29" s="648"/>
    </row>
    <row r="30" spans="1:12" ht="15" customHeight="1" x14ac:dyDescent="0.25">
      <c r="A30" s="652" t="s">
        <v>363</v>
      </c>
      <c r="B30" s="642">
        <v>9</v>
      </c>
      <c r="C30" s="649">
        <v>140</v>
      </c>
      <c r="D30" s="649">
        <v>5701.2650000000003</v>
      </c>
      <c r="E30" s="781">
        <v>5.3360000000000003</v>
      </c>
      <c r="F30" s="649">
        <v>75984.092000000004</v>
      </c>
      <c r="G30" s="649">
        <v>98081.551000000007</v>
      </c>
      <c r="H30" s="649">
        <v>19.007000000000001</v>
      </c>
      <c r="I30" s="649">
        <v>98062.543999999994</v>
      </c>
      <c r="J30" s="649">
        <v>4102.2309999999998</v>
      </c>
      <c r="K30" s="648"/>
      <c r="L30" s="648"/>
    </row>
    <row r="31" spans="1:12" ht="15" customHeight="1" x14ac:dyDescent="0.25">
      <c r="A31" s="652" t="s">
        <v>362</v>
      </c>
      <c r="B31" s="642">
        <v>5</v>
      </c>
      <c r="C31" s="651">
        <v>563</v>
      </c>
      <c r="D31" s="651">
        <v>16128.856</v>
      </c>
      <c r="E31" s="651">
        <v>29172.843000000001</v>
      </c>
      <c r="F31" s="651">
        <v>26265.965</v>
      </c>
      <c r="G31" s="651">
        <v>208206.34899999999</v>
      </c>
      <c r="H31" s="651">
        <v>0</v>
      </c>
      <c r="I31" s="651">
        <v>208206.34899999999</v>
      </c>
      <c r="J31" s="651">
        <v>-14122.145</v>
      </c>
      <c r="K31" s="648"/>
      <c r="L31" s="648"/>
    </row>
    <row r="32" spans="1:12" ht="15" customHeight="1" x14ac:dyDescent="0.25">
      <c r="A32" s="650" t="s">
        <v>361</v>
      </c>
      <c r="B32" s="642">
        <v>3</v>
      </c>
      <c r="C32" s="651" t="s">
        <v>269</v>
      </c>
      <c r="D32" s="651" t="s">
        <v>270</v>
      </c>
      <c r="E32" s="651" t="s">
        <v>270</v>
      </c>
      <c r="F32" s="651" t="s">
        <v>270</v>
      </c>
      <c r="G32" s="651" t="s">
        <v>270</v>
      </c>
      <c r="H32" s="651" t="s">
        <v>270</v>
      </c>
      <c r="I32" s="651" t="s">
        <v>270</v>
      </c>
      <c r="J32" s="651" t="s">
        <v>270</v>
      </c>
      <c r="K32" s="648"/>
      <c r="L32" s="648"/>
    </row>
    <row r="33" spans="1:12" ht="15" customHeight="1" x14ac:dyDescent="0.25">
      <c r="A33" s="650"/>
      <c r="B33" s="642"/>
      <c r="C33" s="651"/>
      <c r="D33" s="651"/>
      <c r="E33" s="651"/>
      <c r="F33" s="651"/>
      <c r="G33" s="651"/>
      <c r="H33" s="651"/>
      <c r="I33" s="651"/>
      <c r="J33" s="651"/>
      <c r="K33" s="648"/>
      <c r="L33" s="648"/>
    </row>
    <row r="34" spans="1:12" ht="15" customHeight="1" x14ac:dyDescent="0.25">
      <c r="A34" s="644" t="s">
        <v>452</v>
      </c>
      <c r="B34" s="642"/>
      <c r="C34" s="651"/>
      <c r="D34" s="651"/>
      <c r="E34" s="651"/>
      <c r="F34" s="651"/>
      <c r="G34" s="651"/>
      <c r="H34" s="651"/>
      <c r="I34" s="651"/>
      <c r="J34" s="651"/>
      <c r="K34" s="648"/>
      <c r="L34" s="648"/>
    </row>
    <row r="35" spans="1:12" s="656" customFormat="1" ht="15" customHeight="1" x14ac:dyDescent="0.25">
      <c r="A35" s="644" t="s">
        <v>0</v>
      </c>
      <c r="B35" s="644">
        <v>57</v>
      </c>
      <c r="C35" s="657">
        <v>450</v>
      </c>
      <c r="D35" s="657">
        <v>17260.375</v>
      </c>
      <c r="E35" s="657">
        <v>343.26100000000002</v>
      </c>
      <c r="F35" s="657">
        <v>21150.812000000002</v>
      </c>
      <c r="G35" s="657">
        <v>40931.949999999997</v>
      </c>
      <c r="H35" s="657">
        <v>24.209</v>
      </c>
      <c r="I35" s="657">
        <v>40907.741000000002</v>
      </c>
      <c r="J35" s="657">
        <v>617.44899999999996</v>
      </c>
      <c r="K35" s="655"/>
      <c r="L35" s="655"/>
    </row>
    <row r="36" spans="1:12" ht="18" customHeight="1" x14ac:dyDescent="0.25">
      <c r="A36" s="650" t="s">
        <v>364</v>
      </c>
      <c r="B36" s="642">
        <v>53</v>
      </c>
      <c r="C36" s="649">
        <v>104</v>
      </c>
      <c r="D36" s="649">
        <v>3329.8649999999998</v>
      </c>
      <c r="E36" s="649">
        <v>4.6539999999999999</v>
      </c>
      <c r="F36" s="649">
        <v>15531.708000000001</v>
      </c>
      <c r="G36" s="649">
        <v>19814.562000000002</v>
      </c>
      <c r="H36" s="649">
        <v>24.209</v>
      </c>
      <c r="I36" s="649">
        <v>19790.352999999999</v>
      </c>
      <c r="J36" s="649">
        <v>-49.966000000000001</v>
      </c>
      <c r="K36" s="648"/>
      <c r="L36" s="648"/>
    </row>
    <row r="37" spans="1:12" ht="15" customHeight="1" x14ac:dyDescent="0.25">
      <c r="A37" s="652" t="s">
        <v>363</v>
      </c>
      <c r="B37" s="642">
        <v>2</v>
      </c>
      <c r="C37" s="649" t="s">
        <v>269</v>
      </c>
      <c r="D37" s="649" t="s">
        <v>270</v>
      </c>
      <c r="E37" s="649" t="s">
        <v>270</v>
      </c>
      <c r="F37" s="649" t="s">
        <v>270</v>
      </c>
      <c r="G37" s="649" t="s">
        <v>270</v>
      </c>
      <c r="H37" s="649" t="s">
        <v>270</v>
      </c>
      <c r="I37" s="649" t="s">
        <v>270</v>
      </c>
      <c r="J37" s="649" t="s">
        <v>270</v>
      </c>
      <c r="K37" s="648"/>
      <c r="L37" s="648"/>
    </row>
    <row r="38" spans="1:12" ht="15" customHeight="1" x14ac:dyDescent="0.25">
      <c r="A38" s="652" t="s">
        <v>362</v>
      </c>
      <c r="B38" s="642">
        <v>1</v>
      </c>
      <c r="C38" s="651" t="s">
        <v>269</v>
      </c>
      <c r="D38" s="651" t="s">
        <v>270</v>
      </c>
      <c r="E38" s="651" t="s">
        <v>270</v>
      </c>
      <c r="F38" s="651" t="s">
        <v>270</v>
      </c>
      <c r="G38" s="651" t="s">
        <v>270</v>
      </c>
      <c r="H38" s="651" t="s">
        <v>270</v>
      </c>
      <c r="I38" s="651" t="s">
        <v>270</v>
      </c>
      <c r="J38" s="651" t="s">
        <v>270</v>
      </c>
      <c r="K38" s="648"/>
      <c r="L38" s="648"/>
    </row>
    <row r="39" spans="1:12" ht="15" customHeight="1" x14ac:dyDescent="0.25">
      <c r="A39" s="650" t="s">
        <v>361</v>
      </c>
      <c r="B39" s="642">
        <v>1</v>
      </c>
      <c r="C39" s="651" t="s">
        <v>269</v>
      </c>
      <c r="D39" s="651" t="s">
        <v>270</v>
      </c>
      <c r="E39" s="651" t="s">
        <v>270</v>
      </c>
      <c r="F39" s="651" t="s">
        <v>270</v>
      </c>
      <c r="G39" s="651" t="s">
        <v>270</v>
      </c>
      <c r="H39" s="651" t="s">
        <v>270</v>
      </c>
      <c r="I39" s="651" t="s">
        <v>270</v>
      </c>
      <c r="J39" s="651" t="s">
        <v>270</v>
      </c>
      <c r="K39" s="648"/>
      <c r="L39" s="648"/>
    </row>
    <row r="40" spans="1:12" ht="6.95" customHeight="1" thickBot="1" x14ac:dyDescent="0.3">
      <c r="A40" s="664"/>
      <c r="B40" s="664"/>
      <c r="C40" s="664"/>
      <c r="D40" s="664"/>
      <c r="E40" s="664"/>
      <c r="F40" s="664"/>
      <c r="G40" s="664"/>
      <c r="H40" s="664"/>
      <c r="I40" s="664"/>
      <c r="J40" s="664"/>
    </row>
    <row r="41" spans="1:12" ht="3.75" customHeight="1" thickTop="1" x14ac:dyDescent="0.25">
      <c r="A41" s="642"/>
      <c r="B41" s="642"/>
      <c r="C41" s="642"/>
      <c r="D41" s="642"/>
    </row>
    <row r="42" spans="1:12" ht="12.95" customHeight="1" x14ac:dyDescent="0.25">
      <c r="A42" s="681" t="s">
        <v>412</v>
      </c>
      <c r="B42" s="644"/>
      <c r="C42" s="644"/>
      <c r="D42" s="642"/>
    </row>
    <row r="43" spans="1:12" x14ac:dyDescent="0.25">
      <c r="A43" s="642"/>
      <c r="B43" s="642"/>
      <c r="C43" s="642"/>
      <c r="D43" s="642"/>
    </row>
  </sheetData>
  <mergeCells count="16">
    <mergeCell ref="A2:C2"/>
    <mergeCell ref="A3:J3"/>
    <mergeCell ref="G5:I5"/>
    <mergeCell ref="J5:J10"/>
    <mergeCell ref="D5:F5"/>
    <mergeCell ref="A5:A11"/>
    <mergeCell ref="B5:B10"/>
    <mergeCell ref="C5:C10"/>
    <mergeCell ref="I6:I10"/>
    <mergeCell ref="B11:C11"/>
    <mergeCell ref="D6:D10"/>
    <mergeCell ref="E6:E10"/>
    <mergeCell ref="F6:F10"/>
    <mergeCell ref="G6:G10"/>
    <mergeCell ref="H6:H10"/>
    <mergeCell ref="D11:J11"/>
  </mergeCells>
  <hyperlinks>
    <hyperlink ref="A1" location="Índice!A1" display="Voltar ao índice" xr:uid="{252EE509-AA91-4D25-94B0-E8EE246847C7}"/>
  </hyperlinks>
  <pageMargins left="0.78740157480314965" right="0.78740157480314965" top="1.1811023622047243" bottom="0.78740157480314965" header="0" footer="0"/>
  <pageSetup paperSize="9" orientation="portrait" horizontalDpi="300" verticalDpi="300"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F5CB9C-6E5C-417D-B6D1-3811F270B331}">
  <dimension ref="A1:AB74"/>
  <sheetViews>
    <sheetView showGridLines="0" workbookViewId="0">
      <selection activeCell="A2" sqref="A2"/>
    </sheetView>
  </sheetViews>
  <sheetFormatPr defaultColWidth="10.5703125" defaultRowHeight="12.75" x14ac:dyDescent="0.25"/>
  <cols>
    <col min="1" max="1" width="10.5703125" style="640" customWidth="1"/>
    <col min="2" max="3" width="7.85546875" style="640" customWidth="1"/>
    <col min="4" max="8" width="7.42578125" style="640" customWidth="1"/>
    <col min="9" max="9" width="7.7109375" style="640" customWidth="1"/>
    <col min="10" max="10" width="8" style="640" customWidth="1"/>
    <col min="11" max="16384" width="10.5703125" style="640"/>
  </cols>
  <sheetData>
    <row r="1" spans="1:28" ht="15" customHeight="1" x14ac:dyDescent="0.25">
      <c r="A1" s="2027" t="s">
        <v>1926</v>
      </c>
    </row>
    <row r="2" spans="1:28" ht="15" customHeight="1" x14ac:dyDescent="0.25">
      <c r="A2" s="2082" t="s">
        <v>459</v>
      </c>
      <c r="B2" s="2082"/>
      <c r="C2" s="2082"/>
      <c r="D2" s="642"/>
    </row>
    <row r="3" spans="1:28" ht="24" customHeight="1" x14ac:dyDescent="0.25">
      <c r="A3" s="2086" t="s">
        <v>458</v>
      </c>
      <c r="B3" s="2086"/>
      <c r="C3" s="2086"/>
      <c r="D3" s="2087"/>
      <c r="E3" s="2087"/>
      <c r="F3" s="2087"/>
      <c r="G3" s="2087"/>
      <c r="H3" s="2087"/>
      <c r="I3" s="2087"/>
      <c r="J3" s="2087"/>
      <c r="K3" s="830"/>
      <c r="L3" s="830"/>
    </row>
    <row r="4" spans="1:28" ht="12.95" customHeight="1" x14ac:dyDescent="0.25">
      <c r="A4" s="660">
        <v>2019</v>
      </c>
      <c r="B4" s="650"/>
      <c r="C4" s="642"/>
    </row>
    <row r="5" spans="1:28" ht="15" customHeight="1" x14ac:dyDescent="0.25">
      <c r="A5" s="2075" t="s">
        <v>379</v>
      </c>
      <c r="B5" s="2075" t="s">
        <v>378</v>
      </c>
      <c r="C5" s="2075" t="s">
        <v>377</v>
      </c>
      <c r="D5" s="2074" t="s">
        <v>376</v>
      </c>
      <c r="E5" s="2074"/>
      <c r="F5" s="2074"/>
      <c r="G5" s="2075" t="s">
        <v>375</v>
      </c>
      <c r="H5" s="2076"/>
      <c r="I5" s="2076"/>
      <c r="J5" s="2075" t="s">
        <v>374</v>
      </c>
      <c r="K5" s="833"/>
      <c r="L5" s="837"/>
    </row>
    <row r="6" spans="1:28" ht="6.75" customHeight="1" x14ac:dyDescent="0.25">
      <c r="A6" s="2075"/>
      <c r="B6" s="2075"/>
      <c r="C6" s="2075"/>
      <c r="D6" s="2075" t="s">
        <v>371</v>
      </c>
      <c r="E6" s="2075" t="s">
        <v>370</v>
      </c>
      <c r="F6" s="2075" t="s">
        <v>369</v>
      </c>
      <c r="G6" s="2075" t="s">
        <v>0</v>
      </c>
      <c r="H6" s="2075" t="s">
        <v>368</v>
      </c>
      <c r="I6" s="2075" t="s">
        <v>367</v>
      </c>
      <c r="J6" s="2076"/>
      <c r="K6" s="833"/>
      <c r="L6" s="837"/>
    </row>
    <row r="7" spans="1:28" ht="9" customHeight="1" x14ac:dyDescent="0.25">
      <c r="A7" s="2075"/>
      <c r="B7" s="2075"/>
      <c r="C7" s="2075"/>
      <c r="D7" s="2075"/>
      <c r="E7" s="2075"/>
      <c r="F7" s="2075"/>
      <c r="G7" s="2075"/>
      <c r="H7" s="2075"/>
      <c r="I7" s="2075"/>
      <c r="J7" s="2076"/>
      <c r="K7" s="833"/>
      <c r="L7" s="837"/>
    </row>
    <row r="8" spans="1:28" ht="9" customHeight="1" x14ac:dyDescent="0.25">
      <c r="A8" s="2075"/>
      <c r="B8" s="2075"/>
      <c r="C8" s="2075"/>
      <c r="D8" s="2075"/>
      <c r="E8" s="2075"/>
      <c r="F8" s="2075"/>
      <c r="G8" s="2075"/>
      <c r="H8" s="2075"/>
      <c r="I8" s="2075"/>
      <c r="J8" s="2076"/>
      <c r="K8" s="833"/>
      <c r="L8" s="837"/>
    </row>
    <row r="9" spans="1:28" ht="6" customHeight="1" x14ac:dyDescent="0.25">
      <c r="A9" s="2075"/>
      <c r="B9" s="2075"/>
      <c r="C9" s="2075"/>
      <c r="D9" s="2075"/>
      <c r="E9" s="2075"/>
      <c r="F9" s="2075"/>
      <c r="G9" s="2075"/>
      <c r="H9" s="2075"/>
      <c r="I9" s="2075"/>
      <c r="J9" s="2076"/>
      <c r="K9" s="833"/>
      <c r="L9" s="837"/>
    </row>
    <row r="10" spans="1:28" ht="12.75" customHeight="1" x14ac:dyDescent="0.25">
      <c r="A10" s="2075"/>
      <c r="B10" s="2075"/>
      <c r="C10" s="2075"/>
      <c r="D10" s="2075"/>
      <c r="E10" s="2075"/>
      <c r="F10" s="2075"/>
      <c r="G10" s="2075"/>
      <c r="H10" s="2075"/>
      <c r="I10" s="2075"/>
      <c r="J10" s="2076"/>
      <c r="K10" s="833"/>
      <c r="L10" s="837"/>
    </row>
    <row r="11" spans="1:28" ht="12" customHeight="1" x14ac:dyDescent="0.25">
      <c r="A11" s="2075"/>
      <c r="B11" s="2074" t="s">
        <v>49</v>
      </c>
      <c r="C11" s="2074"/>
      <c r="D11" s="2074" t="s">
        <v>366</v>
      </c>
      <c r="E11" s="2074"/>
      <c r="F11" s="2074"/>
      <c r="G11" s="2074"/>
      <c r="H11" s="2074"/>
      <c r="I11" s="2074"/>
      <c r="J11" s="2074"/>
      <c r="K11" s="846"/>
      <c r="L11" s="847"/>
      <c r="M11" s="671"/>
      <c r="N11" s="671"/>
    </row>
    <row r="12" spans="1:28" ht="7.5" customHeight="1" x14ac:dyDescent="0.25">
      <c r="A12" s="659"/>
      <c r="B12" s="659"/>
      <c r="C12" s="659"/>
    </row>
    <row r="13" spans="1:28" x14ac:dyDescent="0.25">
      <c r="A13" s="644" t="s">
        <v>455</v>
      </c>
      <c r="B13" s="659"/>
      <c r="C13" s="659"/>
    </row>
    <row r="14" spans="1:28" s="656" customFormat="1" ht="15" customHeight="1" x14ac:dyDescent="0.25">
      <c r="A14" s="644" t="s">
        <v>390</v>
      </c>
      <c r="B14" s="784">
        <v>373</v>
      </c>
      <c r="C14" s="657">
        <v>3761</v>
      </c>
      <c r="D14" s="657">
        <v>124977.429</v>
      </c>
      <c r="E14" s="657">
        <v>95096.455000000002</v>
      </c>
      <c r="F14" s="657">
        <v>342696.29100000003</v>
      </c>
      <c r="G14" s="657">
        <v>720122.15899999999</v>
      </c>
      <c r="H14" s="657">
        <v>43301.226000000002</v>
      </c>
      <c r="I14" s="657">
        <v>676820.93299999996</v>
      </c>
      <c r="J14" s="657">
        <v>21582.77</v>
      </c>
      <c r="K14" s="649"/>
      <c r="L14" s="649"/>
      <c r="M14" s="649"/>
      <c r="N14" s="649"/>
      <c r="O14" s="649"/>
      <c r="P14" s="649"/>
      <c r="Q14" s="649"/>
      <c r="R14" s="649"/>
      <c r="S14" s="649"/>
      <c r="T14" s="777"/>
      <c r="U14" s="777"/>
      <c r="V14" s="777"/>
      <c r="W14" s="777"/>
      <c r="X14" s="777"/>
      <c r="Y14" s="777"/>
      <c r="Z14" s="777"/>
      <c r="AA14" s="777"/>
      <c r="AB14" s="777"/>
    </row>
    <row r="15" spans="1:28" s="656" customFormat="1" ht="15" customHeight="1" x14ac:dyDescent="0.25">
      <c r="A15" s="644" t="s">
        <v>389</v>
      </c>
      <c r="B15" s="784">
        <v>347</v>
      </c>
      <c r="C15" s="657">
        <v>3688</v>
      </c>
      <c r="D15" s="657">
        <v>124122.079</v>
      </c>
      <c r="E15" s="657">
        <v>95083.144</v>
      </c>
      <c r="F15" s="657">
        <v>341927.03100000002</v>
      </c>
      <c r="G15" s="657">
        <v>718833.31400000001</v>
      </c>
      <c r="H15" s="657">
        <v>43280.821000000004</v>
      </c>
      <c r="I15" s="657">
        <v>675552.49300000002</v>
      </c>
      <c r="J15" s="657">
        <v>21770.949000000001</v>
      </c>
      <c r="K15" s="649"/>
      <c r="L15" s="649"/>
      <c r="M15" s="649"/>
      <c r="N15" s="649"/>
      <c r="O15" s="649"/>
      <c r="P15" s="649"/>
      <c r="Q15" s="649"/>
      <c r="R15" s="649"/>
      <c r="S15" s="649"/>
      <c r="T15" s="777"/>
      <c r="U15" s="777"/>
      <c r="V15" s="777"/>
      <c r="W15" s="777"/>
      <c r="X15" s="777"/>
      <c r="Y15" s="777"/>
      <c r="Z15" s="777"/>
      <c r="AA15" s="777"/>
      <c r="AB15" s="777"/>
    </row>
    <row r="16" spans="1:28" ht="12.75" customHeight="1" x14ac:dyDescent="0.25">
      <c r="A16" s="660" t="s">
        <v>388</v>
      </c>
      <c r="B16" s="783">
        <v>100</v>
      </c>
      <c r="C16" s="649">
        <v>357</v>
      </c>
      <c r="D16" s="649">
        <v>5911.5919999999996</v>
      </c>
      <c r="E16" s="649">
        <v>104.563</v>
      </c>
      <c r="F16" s="649">
        <v>8665.4709999999995</v>
      </c>
      <c r="G16" s="649">
        <v>16210.529</v>
      </c>
      <c r="H16" s="649">
        <v>1077.069</v>
      </c>
      <c r="I16" s="649">
        <v>15133.46</v>
      </c>
      <c r="J16" s="649">
        <v>344.26</v>
      </c>
      <c r="K16" s="649"/>
      <c r="L16" s="649"/>
      <c r="M16" s="649"/>
      <c r="N16" s="649"/>
      <c r="O16" s="649"/>
      <c r="P16" s="649"/>
      <c r="Q16" s="649"/>
      <c r="R16" s="649"/>
      <c r="S16" s="649"/>
      <c r="T16" s="777"/>
      <c r="U16" s="777"/>
      <c r="V16" s="777"/>
      <c r="W16" s="777"/>
      <c r="X16" s="777"/>
      <c r="Y16" s="777"/>
      <c r="Z16" s="777"/>
      <c r="AA16" s="777"/>
      <c r="AB16" s="777"/>
    </row>
    <row r="17" spans="1:28" ht="12.75" customHeight="1" x14ac:dyDescent="0.25">
      <c r="A17" s="660" t="s">
        <v>387</v>
      </c>
      <c r="B17" s="783">
        <v>83</v>
      </c>
      <c r="C17" s="649">
        <v>177</v>
      </c>
      <c r="D17" s="649">
        <v>1774.0830000000001</v>
      </c>
      <c r="E17" s="649">
        <v>9.81</v>
      </c>
      <c r="F17" s="649">
        <v>1877.1980000000001</v>
      </c>
      <c r="G17" s="649">
        <v>4011.5210000000002</v>
      </c>
      <c r="H17" s="649">
        <v>116.36199999999999</v>
      </c>
      <c r="I17" s="649">
        <v>3895.1590000000001</v>
      </c>
      <c r="J17" s="649">
        <v>102.44799999999999</v>
      </c>
      <c r="K17" s="649"/>
      <c r="L17" s="649"/>
      <c r="M17" s="649"/>
      <c r="N17" s="649"/>
      <c r="O17" s="649"/>
      <c r="P17" s="649"/>
      <c r="Q17" s="649"/>
      <c r="R17" s="649"/>
      <c r="S17" s="649"/>
      <c r="T17" s="777"/>
      <c r="U17" s="777"/>
      <c r="V17" s="777"/>
      <c r="W17" s="777"/>
      <c r="X17" s="777"/>
      <c r="Y17" s="777"/>
      <c r="Z17" s="777"/>
      <c r="AA17" s="777"/>
      <c r="AB17" s="777"/>
    </row>
    <row r="18" spans="1:28" ht="12.75" customHeight="1" x14ac:dyDescent="0.25">
      <c r="A18" s="660" t="s">
        <v>386</v>
      </c>
      <c r="B18" s="783">
        <v>98</v>
      </c>
      <c r="C18" s="649">
        <v>3012</v>
      </c>
      <c r="D18" s="649">
        <v>114865.011</v>
      </c>
      <c r="E18" s="649">
        <v>94968.584000000003</v>
      </c>
      <c r="F18" s="649">
        <v>329348.995</v>
      </c>
      <c r="G18" s="649">
        <v>694610.51199999999</v>
      </c>
      <c r="H18" s="649">
        <v>42084.722000000002</v>
      </c>
      <c r="I18" s="649">
        <v>652525.79</v>
      </c>
      <c r="J18" s="649">
        <v>21236.817999999999</v>
      </c>
      <c r="K18" s="649"/>
      <c r="L18" s="649"/>
      <c r="M18" s="649"/>
      <c r="N18" s="649"/>
      <c r="O18" s="649"/>
      <c r="P18" s="649"/>
      <c r="Q18" s="649"/>
      <c r="R18" s="649"/>
      <c r="S18" s="649"/>
      <c r="T18" s="777"/>
      <c r="U18" s="777"/>
      <c r="V18" s="777"/>
      <c r="W18" s="777"/>
      <c r="X18" s="777"/>
      <c r="Y18" s="777"/>
      <c r="Z18" s="777"/>
      <c r="AA18" s="777"/>
      <c r="AB18" s="777"/>
    </row>
    <row r="19" spans="1:28" ht="12.75" customHeight="1" x14ac:dyDescent="0.25">
      <c r="A19" s="660" t="s">
        <v>385</v>
      </c>
      <c r="B19" s="783">
        <v>48</v>
      </c>
      <c r="C19" s="649">
        <v>101</v>
      </c>
      <c r="D19" s="649">
        <v>1070.8320000000001</v>
      </c>
      <c r="E19" s="781">
        <v>0.187</v>
      </c>
      <c r="F19" s="649">
        <v>1541.41</v>
      </c>
      <c r="G19" s="649">
        <v>3020.297</v>
      </c>
      <c r="H19" s="649">
        <v>2.6680000000000001</v>
      </c>
      <c r="I19" s="649">
        <v>3017.6289999999999</v>
      </c>
      <c r="J19" s="649">
        <v>235.20599999999999</v>
      </c>
      <c r="K19" s="649"/>
      <c r="L19" s="649"/>
      <c r="M19" s="649"/>
      <c r="N19" s="653"/>
      <c r="O19" s="649"/>
      <c r="P19" s="649"/>
      <c r="Q19" s="653"/>
      <c r="R19" s="649"/>
      <c r="S19" s="649"/>
      <c r="T19" s="777"/>
      <c r="U19" s="777"/>
      <c r="V19" s="777"/>
      <c r="W19" s="777"/>
      <c r="X19" s="777"/>
      <c r="Y19" s="777"/>
      <c r="Z19" s="777"/>
      <c r="AA19" s="777"/>
      <c r="AB19" s="777"/>
    </row>
    <row r="20" spans="1:28" ht="12.75" customHeight="1" x14ac:dyDescent="0.25">
      <c r="A20" s="660" t="s">
        <v>384</v>
      </c>
      <c r="B20" s="783">
        <v>18</v>
      </c>
      <c r="C20" s="649">
        <v>41</v>
      </c>
      <c r="D20" s="649">
        <v>500.56099999999998</v>
      </c>
      <c r="E20" s="780">
        <v>0</v>
      </c>
      <c r="F20" s="649">
        <v>493.95699999999999</v>
      </c>
      <c r="G20" s="649">
        <v>980.45500000000004</v>
      </c>
      <c r="H20" s="649">
        <v>0</v>
      </c>
      <c r="I20" s="649">
        <v>980.45500000000004</v>
      </c>
      <c r="J20" s="649">
        <v>-147.78299999999999</v>
      </c>
      <c r="K20" s="649"/>
      <c r="L20" s="649"/>
      <c r="M20" s="649"/>
      <c r="N20" s="649"/>
      <c r="O20" s="649"/>
      <c r="P20" s="649"/>
      <c r="Q20" s="649"/>
      <c r="R20" s="649"/>
      <c r="S20" s="649"/>
      <c r="T20" s="777"/>
      <c r="U20" s="777"/>
      <c r="V20" s="777"/>
      <c r="W20" s="777"/>
      <c r="X20" s="777"/>
      <c r="Y20" s="777"/>
      <c r="Z20" s="777"/>
      <c r="AA20" s="777"/>
      <c r="AB20" s="777"/>
    </row>
    <row r="21" spans="1:28" s="656" customFormat="1" ht="19.5" customHeight="1" x14ac:dyDescent="0.25">
      <c r="A21" s="668" t="s">
        <v>383</v>
      </c>
      <c r="B21" s="784">
        <v>14</v>
      </c>
      <c r="C21" s="789">
        <v>40</v>
      </c>
      <c r="D21" s="752">
        <v>382.03399999999999</v>
      </c>
      <c r="E21" s="752">
        <v>13.311</v>
      </c>
      <c r="F21" s="752">
        <v>349.709</v>
      </c>
      <c r="G21" s="752">
        <v>798.81700000000001</v>
      </c>
      <c r="H21" s="752">
        <v>20.405000000000001</v>
      </c>
      <c r="I21" s="752">
        <v>778.41200000000003</v>
      </c>
      <c r="J21" s="752">
        <v>-10.959</v>
      </c>
      <c r="K21" s="649"/>
      <c r="L21" s="649"/>
      <c r="M21" s="649"/>
      <c r="N21" s="649"/>
      <c r="O21" s="649"/>
      <c r="P21" s="649"/>
      <c r="Q21" s="649"/>
      <c r="R21" s="649"/>
      <c r="S21" s="649"/>
      <c r="T21" s="777"/>
      <c r="U21" s="777"/>
      <c r="V21" s="777"/>
      <c r="W21" s="777"/>
      <c r="X21" s="777"/>
      <c r="Y21" s="777"/>
      <c r="Z21" s="777"/>
      <c r="AA21" s="777"/>
      <c r="AB21" s="777"/>
    </row>
    <row r="22" spans="1:28" s="656" customFormat="1" ht="15" customHeight="1" x14ac:dyDescent="0.25">
      <c r="A22" s="790" t="s">
        <v>382</v>
      </c>
      <c r="B22" s="784">
        <v>12</v>
      </c>
      <c r="C22" s="789">
        <v>33</v>
      </c>
      <c r="D22" s="788">
        <v>473.31599999999997</v>
      </c>
      <c r="E22" s="788">
        <v>0</v>
      </c>
      <c r="F22" s="788">
        <v>419.55099999999999</v>
      </c>
      <c r="G22" s="788">
        <v>490.02800000000002</v>
      </c>
      <c r="H22" s="788">
        <v>0</v>
      </c>
      <c r="I22" s="788">
        <v>490.02800000000002</v>
      </c>
      <c r="J22" s="788">
        <v>-177.22</v>
      </c>
      <c r="K22" s="649"/>
      <c r="L22" s="649"/>
      <c r="M22" s="649"/>
      <c r="N22" s="649"/>
      <c r="O22" s="649"/>
      <c r="P22" s="649"/>
      <c r="Q22" s="649"/>
      <c r="R22" s="649"/>
      <c r="S22" s="649"/>
      <c r="T22" s="777"/>
      <c r="U22" s="777"/>
      <c r="V22" s="777"/>
      <c r="W22" s="777"/>
      <c r="X22" s="777"/>
      <c r="Y22" s="777"/>
      <c r="Z22" s="777"/>
      <c r="AA22" s="777"/>
      <c r="AB22" s="777"/>
    </row>
    <row r="23" spans="1:28" ht="6" customHeight="1" x14ac:dyDescent="0.25">
      <c r="A23" s="659"/>
      <c r="B23" s="659"/>
      <c r="C23" s="782"/>
      <c r="D23" s="787"/>
      <c r="E23" s="787"/>
      <c r="F23" s="787"/>
      <c r="G23" s="787"/>
      <c r="H23" s="787"/>
      <c r="I23" s="787"/>
      <c r="J23" s="787"/>
    </row>
    <row r="24" spans="1:28" ht="15" customHeight="1" x14ac:dyDescent="0.25">
      <c r="A24" s="738" t="s">
        <v>454</v>
      </c>
      <c r="B24" s="659"/>
      <c r="C24" s="786"/>
      <c r="D24" s="786"/>
      <c r="E24" s="786"/>
      <c r="F24" s="786"/>
      <c r="G24" s="786"/>
      <c r="H24" s="786"/>
      <c r="I24" s="786"/>
      <c r="J24" s="786"/>
    </row>
    <row r="25" spans="1:28" s="656" customFormat="1" ht="15" customHeight="1" x14ac:dyDescent="0.25">
      <c r="A25" s="644" t="s">
        <v>390</v>
      </c>
      <c r="B25" s="784">
        <v>295</v>
      </c>
      <c r="C25" s="657">
        <v>1251</v>
      </c>
      <c r="D25" s="657">
        <v>28885.991999999998</v>
      </c>
      <c r="E25" s="657">
        <v>165.761</v>
      </c>
      <c r="F25" s="657">
        <v>31506.799999999999</v>
      </c>
      <c r="G25" s="657">
        <v>70568.922000000006</v>
      </c>
      <c r="H25" s="657">
        <v>1238.4110000000001</v>
      </c>
      <c r="I25" s="657">
        <v>69330.510999999999</v>
      </c>
      <c r="J25" s="657">
        <v>6499.7070000000003</v>
      </c>
      <c r="K25" s="649"/>
      <c r="L25" s="649"/>
      <c r="M25" s="649"/>
      <c r="N25" s="649"/>
      <c r="O25" s="649"/>
      <c r="P25" s="649"/>
      <c r="Q25" s="649"/>
      <c r="R25" s="649"/>
      <c r="S25" s="649"/>
      <c r="T25" s="777"/>
      <c r="U25" s="777"/>
      <c r="V25" s="777"/>
      <c r="W25" s="777"/>
      <c r="X25" s="777"/>
      <c r="Y25" s="777"/>
      <c r="Z25" s="777"/>
      <c r="AA25" s="777"/>
      <c r="AB25" s="777"/>
    </row>
    <row r="26" spans="1:28" s="656" customFormat="1" ht="15" customHeight="1" x14ac:dyDescent="0.25">
      <c r="A26" s="644" t="s">
        <v>389</v>
      </c>
      <c r="B26" s="784">
        <v>272</v>
      </c>
      <c r="C26" s="763">
        <v>1187</v>
      </c>
      <c r="D26" s="763">
        <v>28069.508000000002</v>
      </c>
      <c r="E26" s="763">
        <v>152.44999999999999</v>
      </c>
      <c r="F26" s="763">
        <v>30789.874</v>
      </c>
      <c r="G26" s="763">
        <v>69435.373999999996</v>
      </c>
      <c r="H26" s="763">
        <v>1218.0060000000001</v>
      </c>
      <c r="I26" s="763">
        <v>68217.368000000002</v>
      </c>
      <c r="J26" s="763">
        <v>6745.2520000000004</v>
      </c>
      <c r="K26" s="649"/>
      <c r="L26" s="649"/>
      <c r="M26" s="649"/>
      <c r="N26" s="649"/>
      <c r="O26" s="649"/>
      <c r="P26" s="649"/>
      <c r="Q26" s="649"/>
      <c r="R26" s="649"/>
      <c r="S26" s="649"/>
      <c r="T26" s="777"/>
      <c r="U26" s="777"/>
      <c r="V26" s="777"/>
      <c r="W26" s="777"/>
      <c r="X26" s="777"/>
      <c r="Y26" s="777"/>
      <c r="Z26" s="777"/>
      <c r="AA26" s="777"/>
      <c r="AB26" s="777"/>
    </row>
    <row r="27" spans="1:28" ht="12.75" customHeight="1" x14ac:dyDescent="0.25">
      <c r="A27" s="660" t="s">
        <v>388</v>
      </c>
      <c r="B27" s="783">
        <v>87</v>
      </c>
      <c r="C27" s="649">
        <v>278</v>
      </c>
      <c r="D27" s="649">
        <v>4378.0950000000003</v>
      </c>
      <c r="E27" s="649">
        <v>103.886</v>
      </c>
      <c r="F27" s="649">
        <v>6230.9009999999998</v>
      </c>
      <c r="G27" s="649">
        <v>10811.778</v>
      </c>
      <c r="H27" s="649">
        <v>1077.069</v>
      </c>
      <c r="I27" s="649">
        <v>9734.7090000000007</v>
      </c>
      <c r="J27" s="649">
        <v>-551.28200000000004</v>
      </c>
      <c r="K27" s="649"/>
      <c r="L27" s="649"/>
      <c r="M27" s="649"/>
      <c r="N27" s="649"/>
      <c r="O27" s="649"/>
      <c r="P27" s="649"/>
      <c r="Q27" s="649"/>
      <c r="R27" s="649"/>
      <c r="S27" s="649"/>
      <c r="T27" s="777"/>
      <c r="U27" s="777"/>
      <c r="V27" s="777"/>
      <c r="W27" s="777"/>
      <c r="X27" s="777"/>
      <c r="Y27" s="777"/>
      <c r="Z27" s="777"/>
      <c r="AA27" s="777"/>
      <c r="AB27" s="777"/>
    </row>
    <row r="28" spans="1:28" ht="12.75" customHeight="1" x14ac:dyDescent="0.25">
      <c r="A28" s="660" t="s">
        <v>387</v>
      </c>
      <c r="B28" s="783">
        <v>77</v>
      </c>
      <c r="C28" s="649">
        <v>171</v>
      </c>
      <c r="D28" s="649">
        <v>1750.962</v>
      </c>
      <c r="E28" s="649">
        <v>9.81</v>
      </c>
      <c r="F28" s="649">
        <v>1805.318</v>
      </c>
      <c r="G28" s="649">
        <v>3871.7750000000001</v>
      </c>
      <c r="H28" s="649">
        <v>116.36199999999999</v>
      </c>
      <c r="I28" s="649">
        <v>3755.413</v>
      </c>
      <c r="J28" s="649">
        <v>85.918999999999997</v>
      </c>
      <c r="K28" s="649"/>
      <c r="L28" s="649"/>
      <c r="M28" s="649"/>
      <c r="N28" s="649"/>
      <c r="O28" s="649"/>
      <c r="P28" s="649"/>
      <c r="Q28" s="649"/>
      <c r="R28" s="649"/>
      <c r="S28" s="649"/>
      <c r="T28" s="777"/>
      <c r="U28" s="777"/>
      <c r="V28" s="777"/>
      <c r="W28" s="777"/>
      <c r="X28" s="777"/>
      <c r="Y28" s="777"/>
      <c r="Z28" s="777"/>
      <c r="AA28" s="777"/>
      <c r="AB28" s="777"/>
    </row>
    <row r="29" spans="1:28" ht="12.75" customHeight="1" x14ac:dyDescent="0.25">
      <c r="A29" s="660" t="s">
        <v>386</v>
      </c>
      <c r="B29" s="783">
        <v>50</v>
      </c>
      <c r="C29" s="651">
        <v>605</v>
      </c>
      <c r="D29" s="651">
        <v>20449.744999999999</v>
      </c>
      <c r="E29" s="651">
        <v>38.567</v>
      </c>
      <c r="F29" s="651">
        <v>20885.794999999998</v>
      </c>
      <c r="G29" s="651">
        <v>51038.36</v>
      </c>
      <c r="H29" s="651">
        <v>21.907</v>
      </c>
      <c r="I29" s="651">
        <v>51016.453000000001</v>
      </c>
      <c r="J29" s="651">
        <v>7057.71</v>
      </c>
      <c r="K29" s="649"/>
      <c r="L29" s="649"/>
      <c r="M29" s="649"/>
      <c r="N29" s="649"/>
      <c r="O29" s="649"/>
      <c r="P29" s="649"/>
      <c r="Q29" s="649"/>
      <c r="R29" s="649"/>
      <c r="S29" s="649"/>
      <c r="T29" s="777"/>
      <c r="U29" s="777"/>
      <c r="V29" s="777"/>
      <c r="W29" s="777"/>
      <c r="X29" s="777"/>
      <c r="Y29" s="777"/>
      <c r="Z29" s="777"/>
      <c r="AA29" s="777"/>
      <c r="AB29" s="777"/>
    </row>
    <row r="30" spans="1:28" ht="12.75" customHeight="1" x14ac:dyDescent="0.25">
      <c r="A30" s="660" t="s">
        <v>385</v>
      </c>
      <c r="B30" s="783">
        <v>42</v>
      </c>
      <c r="C30" s="649" t="s">
        <v>269</v>
      </c>
      <c r="D30" s="649" t="s">
        <v>270</v>
      </c>
      <c r="E30" s="649" t="s">
        <v>270</v>
      </c>
      <c r="F30" s="649" t="s">
        <v>270</v>
      </c>
      <c r="G30" s="649" t="s">
        <v>270</v>
      </c>
      <c r="H30" s="649" t="s">
        <v>270</v>
      </c>
      <c r="I30" s="649" t="s">
        <v>270</v>
      </c>
      <c r="J30" s="649" t="s">
        <v>270</v>
      </c>
      <c r="K30" s="649"/>
      <c r="L30" s="649"/>
      <c r="M30" s="649"/>
      <c r="N30" s="653"/>
      <c r="O30" s="649"/>
      <c r="P30" s="649"/>
      <c r="Q30" s="653"/>
      <c r="R30" s="649"/>
      <c r="S30" s="649"/>
      <c r="T30" s="777"/>
      <c r="U30" s="777"/>
      <c r="V30" s="777"/>
      <c r="W30" s="777"/>
      <c r="X30" s="777"/>
      <c r="Y30" s="777"/>
      <c r="Z30" s="777"/>
      <c r="AA30" s="777"/>
      <c r="AB30" s="777"/>
    </row>
    <row r="31" spans="1:28" ht="12.75" customHeight="1" x14ac:dyDescent="0.25">
      <c r="A31" s="660" t="s">
        <v>384</v>
      </c>
      <c r="B31" s="783">
        <v>16</v>
      </c>
      <c r="C31" s="649" t="s">
        <v>269</v>
      </c>
      <c r="D31" s="649" t="s">
        <v>270</v>
      </c>
      <c r="E31" s="649" t="s">
        <v>270</v>
      </c>
      <c r="F31" s="649" t="s">
        <v>270</v>
      </c>
      <c r="G31" s="649" t="s">
        <v>270</v>
      </c>
      <c r="H31" s="649" t="s">
        <v>270</v>
      </c>
      <c r="I31" s="649" t="s">
        <v>270</v>
      </c>
      <c r="J31" s="649" t="s">
        <v>270</v>
      </c>
      <c r="K31" s="649"/>
      <c r="L31" s="649"/>
      <c r="M31" s="649"/>
      <c r="N31" s="649"/>
      <c r="O31" s="649"/>
      <c r="P31" s="649"/>
      <c r="Q31" s="649"/>
      <c r="R31" s="649"/>
      <c r="S31" s="649"/>
      <c r="T31" s="777"/>
      <c r="U31" s="777"/>
      <c r="V31" s="777"/>
      <c r="W31" s="777"/>
      <c r="X31" s="777"/>
      <c r="Y31" s="777"/>
      <c r="Z31" s="777"/>
      <c r="AA31" s="777"/>
      <c r="AB31" s="777"/>
    </row>
    <row r="32" spans="1:28" s="656" customFormat="1" ht="19.5" customHeight="1" x14ac:dyDescent="0.25">
      <c r="A32" s="668" t="s">
        <v>383</v>
      </c>
      <c r="B32" s="784">
        <v>12</v>
      </c>
      <c r="C32" s="728" t="s">
        <v>269</v>
      </c>
      <c r="D32" s="752" t="s">
        <v>270</v>
      </c>
      <c r="E32" s="752" t="s">
        <v>270</v>
      </c>
      <c r="F32" s="752" t="s">
        <v>270</v>
      </c>
      <c r="G32" s="752" t="s">
        <v>270</v>
      </c>
      <c r="H32" s="752" t="s">
        <v>270</v>
      </c>
      <c r="I32" s="752" t="s">
        <v>270</v>
      </c>
      <c r="J32" s="752" t="s">
        <v>270</v>
      </c>
      <c r="K32" s="649"/>
      <c r="L32" s="649"/>
      <c r="M32" s="649"/>
      <c r="N32" s="649"/>
      <c r="O32" s="649"/>
      <c r="P32" s="649"/>
      <c r="Q32" s="649"/>
      <c r="R32" s="649"/>
      <c r="S32" s="649"/>
      <c r="T32" s="777"/>
      <c r="U32" s="777"/>
      <c r="V32" s="777"/>
      <c r="W32" s="777"/>
      <c r="X32" s="777"/>
      <c r="Y32" s="777"/>
      <c r="Z32" s="777"/>
      <c r="AA32" s="777"/>
      <c r="AB32" s="777"/>
    </row>
    <row r="33" spans="1:28" s="656" customFormat="1" ht="15" customHeight="1" x14ac:dyDescent="0.25">
      <c r="A33" s="668" t="s">
        <v>382</v>
      </c>
      <c r="B33" s="784">
        <v>11</v>
      </c>
      <c r="C33" s="728" t="s">
        <v>269</v>
      </c>
      <c r="D33" s="752" t="s">
        <v>270</v>
      </c>
      <c r="E33" s="752" t="s">
        <v>270</v>
      </c>
      <c r="F33" s="752" t="s">
        <v>270</v>
      </c>
      <c r="G33" s="752" t="s">
        <v>270</v>
      </c>
      <c r="H33" s="752" t="s">
        <v>270</v>
      </c>
      <c r="I33" s="752" t="s">
        <v>270</v>
      </c>
      <c r="J33" s="752" t="s">
        <v>270</v>
      </c>
      <c r="K33" s="649"/>
      <c r="L33" s="649"/>
      <c r="M33" s="649"/>
      <c r="N33" s="649"/>
      <c r="O33" s="649"/>
      <c r="P33" s="649"/>
      <c r="Q33" s="649"/>
      <c r="R33" s="649"/>
      <c r="S33" s="649"/>
      <c r="T33" s="777"/>
      <c r="U33" s="777"/>
      <c r="V33" s="777"/>
      <c r="W33" s="777"/>
      <c r="X33" s="777"/>
      <c r="Y33" s="777"/>
      <c r="Z33" s="777"/>
      <c r="AA33" s="777"/>
      <c r="AB33" s="777"/>
    </row>
    <row r="34" spans="1:28" ht="4.5" customHeight="1" x14ac:dyDescent="0.25">
      <c r="A34" s="659"/>
      <c r="B34" s="659"/>
      <c r="C34" s="782"/>
      <c r="D34" s="751"/>
      <c r="E34" s="751"/>
      <c r="F34" s="751"/>
      <c r="G34" s="751"/>
      <c r="H34" s="751"/>
      <c r="I34" s="751"/>
      <c r="J34" s="751"/>
    </row>
    <row r="35" spans="1:28" ht="15" customHeight="1" x14ac:dyDescent="0.25">
      <c r="A35" s="644" t="s">
        <v>453</v>
      </c>
      <c r="B35" s="642"/>
    </row>
    <row r="36" spans="1:28" s="656" customFormat="1" ht="15" customHeight="1" x14ac:dyDescent="0.25">
      <c r="A36" s="644" t="s">
        <v>390</v>
      </c>
      <c r="B36" s="644">
        <v>78</v>
      </c>
      <c r="C36" s="657">
        <v>2510</v>
      </c>
      <c r="D36" s="657">
        <v>96091.437000000005</v>
      </c>
      <c r="E36" s="657">
        <v>94930.694000000003</v>
      </c>
      <c r="F36" s="657">
        <v>311189.49099999998</v>
      </c>
      <c r="G36" s="657">
        <v>649553.23699999996</v>
      </c>
      <c r="H36" s="657">
        <v>42062.815000000002</v>
      </c>
      <c r="I36" s="657">
        <v>607490.42200000002</v>
      </c>
      <c r="J36" s="657">
        <v>15083.063</v>
      </c>
      <c r="K36" s="649"/>
      <c r="L36" s="649"/>
      <c r="M36" s="649"/>
      <c r="N36" s="649"/>
      <c r="O36" s="649"/>
      <c r="P36" s="649"/>
      <c r="Q36" s="649"/>
      <c r="R36" s="649"/>
      <c r="S36" s="649"/>
      <c r="T36" s="777"/>
      <c r="U36" s="777"/>
      <c r="V36" s="777"/>
      <c r="W36" s="777"/>
      <c r="X36" s="777"/>
      <c r="Y36" s="777"/>
      <c r="Z36" s="777"/>
      <c r="AA36" s="777"/>
      <c r="AB36" s="777"/>
    </row>
    <row r="37" spans="1:28" s="656" customFormat="1" ht="15" customHeight="1" x14ac:dyDescent="0.25">
      <c r="A37" s="644" t="s">
        <v>389</v>
      </c>
      <c r="B37" s="644">
        <v>75</v>
      </c>
      <c r="C37" s="763">
        <v>2501</v>
      </c>
      <c r="D37" s="763">
        <v>96052.570999999996</v>
      </c>
      <c r="E37" s="763">
        <v>94930.694000000003</v>
      </c>
      <c r="F37" s="763">
        <v>311137.15700000001</v>
      </c>
      <c r="G37" s="763">
        <v>649397.93999999994</v>
      </c>
      <c r="H37" s="763">
        <v>42062.815000000002</v>
      </c>
      <c r="I37" s="763">
        <v>607335.125</v>
      </c>
      <c r="J37" s="763">
        <v>15025.697</v>
      </c>
      <c r="K37" s="649"/>
      <c r="L37" s="649"/>
      <c r="M37" s="649"/>
      <c r="N37" s="649"/>
      <c r="O37" s="649"/>
      <c r="P37" s="649"/>
      <c r="Q37" s="649"/>
      <c r="R37" s="649"/>
      <c r="S37" s="649"/>
      <c r="T37" s="777"/>
      <c r="U37" s="777"/>
      <c r="V37" s="777"/>
      <c r="W37" s="777"/>
      <c r="X37" s="777"/>
      <c r="Y37" s="777"/>
      <c r="Z37" s="777"/>
      <c r="AA37" s="777"/>
      <c r="AB37" s="777"/>
    </row>
    <row r="38" spans="1:28" ht="12.75" customHeight="1" x14ac:dyDescent="0.25">
      <c r="A38" s="660" t="s">
        <v>388</v>
      </c>
      <c r="B38" s="642">
        <v>13</v>
      </c>
      <c r="C38" s="649">
        <v>79</v>
      </c>
      <c r="D38" s="649">
        <v>1533.4970000000001</v>
      </c>
      <c r="E38" s="649">
        <v>0.67700000000000005</v>
      </c>
      <c r="F38" s="649">
        <v>2434.5700000000002</v>
      </c>
      <c r="G38" s="649">
        <v>5398.7510000000002</v>
      </c>
      <c r="H38" s="649">
        <v>0</v>
      </c>
      <c r="I38" s="649">
        <v>5398.7510000000002</v>
      </c>
      <c r="J38" s="649">
        <v>895.54200000000003</v>
      </c>
      <c r="K38" s="649"/>
      <c r="L38" s="649"/>
      <c r="M38" s="649"/>
      <c r="N38" s="649"/>
      <c r="O38" s="649"/>
      <c r="P38" s="649"/>
      <c r="Q38" s="649"/>
      <c r="R38" s="649"/>
      <c r="S38" s="649"/>
      <c r="T38" s="777"/>
      <c r="U38" s="777"/>
      <c r="V38" s="777"/>
      <c r="W38" s="777"/>
      <c r="X38" s="777"/>
      <c r="Y38" s="777"/>
      <c r="Z38" s="777"/>
      <c r="AA38" s="777"/>
      <c r="AB38" s="777"/>
    </row>
    <row r="39" spans="1:28" ht="12.75" customHeight="1" x14ac:dyDescent="0.25">
      <c r="A39" s="660" t="s">
        <v>387</v>
      </c>
      <c r="B39" s="642">
        <v>6</v>
      </c>
      <c r="C39" s="649">
        <v>6</v>
      </c>
      <c r="D39" s="649">
        <v>23.120999999999999</v>
      </c>
      <c r="E39" s="649">
        <v>0</v>
      </c>
      <c r="F39" s="649">
        <v>71.88</v>
      </c>
      <c r="G39" s="649">
        <v>139.74600000000001</v>
      </c>
      <c r="H39" s="649">
        <v>0</v>
      </c>
      <c r="I39" s="649">
        <v>139.74600000000001</v>
      </c>
      <c r="J39" s="649">
        <v>16.529</v>
      </c>
      <c r="K39" s="649"/>
      <c r="L39" s="649"/>
      <c r="M39" s="649"/>
      <c r="N39" s="649"/>
      <c r="O39" s="649"/>
      <c r="P39" s="649"/>
      <c r="Q39" s="649"/>
      <c r="R39" s="649"/>
      <c r="S39" s="649"/>
      <c r="T39" s="777"/>
      <c r="U39" s="777"/>
      <c r="V39" s="777"/>
      <c r="W39" s="777"/>
      <c r="X39" s="777"/>
      <c r="Y39" s="777"/>
      <c r="Z39" s="777"/>
      <c r="AA39" s="777"/>
      <c r="AB39" s="777"/>
    </row>
    <row r="40" spans="1:28" ht="12.75" customHeight="1" x14ac:dyDescent="0.25">
      <c r="A40" s="660" t="s">
        <v>386</v>
      </c>
      <c r="B40" s="642">
        <v>48</v>
      </c>
      <c r="C40" s="651">
        <v>2407</v>
      </c>
      <c r="D40" s="651">
        <v>94415.266000000003</v>
      </c>
      <c r="E40" s="651">
        <v>94930.017000000007</v>
      </c>
      <c r="F40" s="651">
        <v>308463.2</v>
      </c>
      <c r="G40" s="651">
        <v>643572.152</v>
      </c>
      <c r="H40" s="651">
        <v>42062.815000000002</v>
      </c>
      <c r="I40" s="651">
        <v>601509.33700000006</v>
      </c>
      <c r="J40" s="651">
        <v>14179.108</v>
      </c>
      <c r="K40" s="649"/>
      <c r="L40" s="649"/>
      <c r="M40" s="649"/>
      <c r="N40" s="649"/>
      <c r="O40" s="649"/>
      <c r="P40" s="649"/>
      <c r="Q40" s="649"/>
      <c r="R40" s="649"/>
      <c r="S40" s="649"/>
      <c r="T40" s="777"/>
      <c r="U40" s="777"/>
      <c r="V40" s="777"/>
      <c r="W40" s="777"/>
      <c r="X40" s="777"/>
      <c r="Y40" s="777"/>
      <c r="Z40" s="777"/>
      <c r="AA40" s="777"/>
      <c r="AB40" s="777"/>
    </row>
    <row r="41" spans="1:28" ht="12.75" customHeight="1" x14ac:dyDescent="0.25">
      <c r="A41" s="660" t="s">
        <v>385</v>
      </c>
      <c r="B41" s="642">
        <v>6</v>
      </c>
      <c r="C41" s="649" t="s">
        <v>269</v>
      </c>
      <c r="D41" s="649" t="s">
        <v>270</v>
      </c>
      <c r="E41" s="649" t="s">
        <v>270</v>
      </c>
      <c r="F41" s="649" t="s">
        <v>270</v>
      </c>
      <c r="G41" s="649" t="s">
        <v>270</v>
      </c>
      <c r="H41" s="649" t="s">
        <v>270</v>
      </c>
      <c r="I41" s="649" t="s">
        <v>270</v>
      </c>
      <c r="J41" s="649" t="s">
        <v>270</v>
      </c>
      <c r="K41" s="649"/>
      <c r="L41" s="649"/>
      <c r="M41" s="649"/>
      <c r="N41" s="649"/>
      <c r="O41" s="649"/>
      <c r="P41" s="649"/>
      <c r="Q41" s="649"/>
      <c r="R41" s="649"/>
      <c r="S41" s="649"/>
      <c r="T41" s="777"/>
      <c r="U41" s="777"/>
      <c r="V41" s="777"/>
      <c r="W41" s="777"/>
      <c r="X41" s="777"/>
      <c r="Y41" s="777"/>
      <c r="Z41" s="777"/>
      <c r="AA41" s="777"/>
      <c r="AB41" s="777"/>
    </row>
    <row r="42" spans="1:28" ht="12.75" customHeight="1" x14ac:dyDescent="0.25">
      <c r="A42" s="660" t="s">
        <v>384</v>
      </c>
      <c r="B42" s="642">
        <v>2</v>
      </c>
      <c r="C42" s="649" t="s">
        <v>269</v>
      </c>
      <c r="D42" s="649" t="s">
        <v>270</v>
      </c>
      <c r="E42" s="649" t="s">
        <v>270</v>
      </c>
      <c r="F42" s="649" t="s">
        <v>270</v>
      </c>
      <c r="G42" s="649" t="s">
        <v>270</v>
      </c>
      <c r="H42" s="649" t="s">
        <v>270</v>
      </c>
      <c r="I42" s="649" t="s">
        <v>270</v>
      </c>
      <c r="J42" s="649" t="s">
        <v>270</v>
      </c>
      <c r="K42" s="649"/>
      <c r="L42" s="649"/>
      <c r="M42" s="649"/>
      <c r="N42" s="649"/>
      <c r="O42" s="649"/>
      <c r="P42" s="649"/>
      <c r="Q42" s="649"/>
      <c r="R42" s="649"/>
      <c r="S42" s="649"/>
      <c r="T42" s="777"/>
      <c r="U42" s="777"/>
      <c r="V42" s="777"/>
      <c r="W42" s="777"/>
      <c r="X42" s="777"/>
      <c r="Y42" s="777"/>
      <c r="Z42" s="777"/>
      <c r="AA42" s="777"/>
      <c r="AB42" s="777"/>
    </row>
    <row r="43" spans="1:28" s="656" customFormat="1" ht="19.5" customHeight="1" x14ac:dyDescent="0.25">
      <c r="A43" s="668" t="s">
        <v>383</v>
      </c>
      <c r="B43" s="644">
        <v>2</v>
      </c>
      <c r="C43" s="728" t="s">
        <v>269</v>
      </c>
      <c r="D43" s="752" t="s">
        <v>270</v>
      </c>
      <c r="E43" s="752" t="s">
        <v>270</v>
      </c>
      <c r="F43" s="752" t="s">
        <v>270</v>
      </c>
      <c r="G43" s="752" t="s">
        <v>270</v>
      </c>
      <c r="H43" s="752" t="s">
        <v>270</v>
      </c>
      <c r="I43" s="752" t="s">
        <v>270</v>
      </c>
      <c r="J43" s="752" t="s">
        <v>270</v>
      </c>
      <c r="K43" s="649"/>
      <c r="L43" s="649"/>
      <c r="M43" s="649"/>
      <c r="N43" s="649"/>
      <c r="O43" s="649"/>
      <c r="P43" s="649"/>
      <c r="Q43" s="649"/>
      <c r="R43" s="649"/>
      <c r="S43" s="649"/>
      <c r="T43" s="777"/>
      <c r="U43" s="777"/>
      <c r="V43" s="777"/>
      <c r="W43" s="777"/>
      <c r="X43" s="777"/>
      <c r="Y43" s="777"/>
      <c r="Z43" s="777"/>
      <c r="AA43" s="777"/>
      <c r="AB43" s="777"/>
    </row>
    <row r="44" spans="1:28" s="656" customFormat="1" ht="15" customHeight="1" x14ac:dyDescent="0.25">
      <c r="A44" s="668" t="s">
        <v>382</v>
      </c>
      <c r="B44" s="644">
        <v>1</v>
      </c>
      <c r="C44" s="728" t="s">
        <v>269</v>
      </c>
      <c r="D44" s="752" t="s">
        <v>270</v>
      </c>
      <c r="E44" s="752" t="s">
        <v>270</v>
      </c>
      <c r="F44" s="752" t="s">
        <v>270</v>
      </c>
      <c r="G44" s="752" t="s">
        <v>270</v>
      </c>
      <c r="H44" s="752" t="s">
        <v>270</v>
      </c>
      <c r="I44" s="752" t="s">
        <v>270</v>
      </c>
      <c r="J44" s="752" t="s">
        <v>270</v>
      </c>
      <c r="K44" s="649"/>
      <c r="L44" s="649"/>
      <c r="M44" s="649"/>
      <c r="N44" s="649"/>
      <c r="O44" s="649"/>
      <c r="P44" s="649"/>
      <c r="Q44" s="649"/>
      <c r="R44" s="649"/>
      <c r="S44" s="649"/>
      <c r="T44" s="777"/>
      <c r="U44" s="777"/>
      <c r="V44" s="777"/>
      <c r="W44" s="777"/>
      <c r="X44" s="777"/>
      <c r="Y44" s="777"/>
      <c r="Z44" s="777"/>
      <c r="AA44" s="777"/>
      <c r="AB44" s="777"/>
    </row>
    <row r="45" spans="1:28" s="656" customFormat="1" ht="3.75" customHeight="1" x14ac:dyDescent="0.25">
      <c r="A45" s="668"/>
      <c r="B45" s="644"/>
      <c r="C45" s="657"/>
      <c r="D45" s="657"/>
      <c r="E45" s="657"/>
      <c r="F45" s="657"/>
      <c r="G45" s="657"/>
      <c r="H45" s="657"/>
      <c r="I45" s="657"/>
      <c r="J45" s="657"/>
    </row>
    <row r="46" spans="1:28" s="656" customFormat="1" ht="15" customHeight="1" x14ac:dyDescent="0.25">
      <c r="A46" s="644" t="s">
        <v>452</v>
      </c>
      <c r="B46" s="642"/>
    </row>
    <row r="47" spans="1:28" s="656" customFormat="1" ht="15" customHeight="1" x14ac:dyDescent="0.25">
      <c r="A47" s="644" t="s">
        <v>390</v>
      </c>
      <c r="B47" s="644">
        <v>57</v>
      </c>
      <c r="C47" s="657">
        <v>450</v>
      </c>
      <c r="D47" s="657">
        <v>17260.375</v>
      </c>
      <c r="E47" s="657">
        <v>343.26100000000002</v>
      </c>
      <c r="F47" s="657">
        <v>21150.812000000002</v>
      </c>
      <c r="G47" s="657">
        <v>40931.949999999997</v>
      </c>
      <c r="H47" s="657">
        <v>24.209</v>
      </c>
      <c r="I47" s="657">
        <v>40907.741000000002</v>
      </c>
      <c r="J47" s="657">
        <v>617.44899999999996</v>
      </c>
    </row>
    <row r="48" spans="1:28" s="656" customFormat="1" ht="15" customHeight="1" x14ac:dyDescent="0.25">
      <c r="A48" s="644" t="s">
        <v>389</v>
      </c>
      <c r="B48" s="644">
        <v>54</v>
      </c>
      <c r="C48" s="657" t="s">
        <v>269</v>
      </c>
      <c r="D48" s="657" t="s">
        <v>270</v>
      </c>
      <c r="E48" s="657" t="s">
        <v>270</v>
      </c>
      <c r="F48" s="657" t="s">
        <v>270</v>
      </c>
      <c r="G48" s="657" t="s">
        <v>270</v>
      </c>
      <c r="H48" s="657" t="s">
        <v>270</v>
      </c>
      <c r="I48" s="657" t="s">
        <v>270</v>
      </c>
      <c r="J48" s="657" t="s">
        <v>270</v>
      </c>
    </row>
    <row r="49" spans="1:10" s="656" customFormat="1" ht="12.75" customHeight="1" x14ac:dyDescent="0.25">
      <c r="A49" s="660" t="s">
        <v>388</v>
      </c>
      <c r="B49" s="642">
        <v>13</v>
      </c>
      <c r="C49" s="651" t="s">
        <v>269</v>
      </c>
      <c r="D49" s="651" t="s">
        <v>270</v>
      </c>
      <c r="E49" s="651" t="s">
        <v>270</v>
      </c>
      <c r="F49" s="651" t="s">
        <v>270</v>
      </c>
      <c r="G49" s="651" t="s">
        <v>270</v>
      </c>
      <c r="H49" s="651" t="s">
        <v>270</v>
      </c>
      <c r="I49" s="651" t="s">
        <v>270</v>
      </c>
      <c r="J49" s="651" t="s">
        <v>270</v>
      </c>
    </row>
    <row r="50" spans="1:10" s="656" customFormat="1" ht="12.75" customHeight="1" x14ac:dyDescent="0.25">
      <c r="A50" s="660" t="s">
        <v>387</v>
      </c>
      <c r="B50" s="642">
        <v>7</v>
      </c>
      <c r="C50" s="696">
        <v>22</v>
      </c>
      <c r="D50" s="696">
        <v>325.39</v>
      </c>
      <c r="E50" s="696">
        <v>0</v>
      </c>
      <c r="F50" s="696">
        <v>270.98700000000002</v>
      </c>
      <c r="G50" s="696">
        <v>600.01700000000005</v>
      </c>
      <c r="H50" s="696">
        <v>9.0739999999999998</v>
      </c>
      <c r="I50" s="696">
        <v>590.94299999999998</v>
      </c>
      <c r="J50" s="696">
        <v>6.9969999999999999</v>
      </c>
    </row>
    <row r="51" spans="1:10" s="656" customFormat="1" ht="12.75" customHeight="1" x14ac:dyDescent="0.25">
      <c r="A51" s="660" t="s">
        <v>386</v>
      </c>
      <c r="B51" s="642">
        <v>30</v>
      </c>
      <c r="C51" s="651">
        <v>383</v>
      </c>
      <c r="D51" s="651">
        <v>16313.89</v>
      </c>
      <c r="E51" s="651">
        <v>343.26100000000002</v>
      </c>
      <c r="F51" s="651">
        <v>20251.091</v>
      </c>
      <c r="G51" s="651">
        <v>38977.56</v>
      </c>
      <c r="H51" s="651">
        <v>5.6150000000000002</v>
      </c>
      <c r="I51" s="651">
        <v>38971.945</v>
      </c>
      <c r="J51" s="651">
        <v>704.47400000000005</v>
      </c>
    </row>
    <row r="52" spans="1:10" s="656" customFormat="1" ht="12.75" customHeight="1" x14ac:dyDescent="0.25">
      <c r="A52" s="660" t="s">
        <v>385</v>
      </c>
      <c r="B52" s="642">
        <v>1</v>
      </c>
      <c r="C52" s="696" t="s">
        <v>269</v>
      </c>
      <c r="D52" s="696" t="s">
        <v>270</v>
      </c>
      <c r="E52" s="696" t="s">
        <v>270</v>
      </c>
      <c r="F52" s="696" t="s">
        <v>270</v>
      </c>
      <c r="G52" s="696" t="s">
        <v>270</v>
      </c>
      <c r="H52" s="696" t="s">
        <v>270</v>
      </c>
      <c r="I52" s="696" t="s">
        <v>270</v>
      </c>
      <c r="J52" s="696" t="s">
        <v>270</v>
      </c>
    </row>
    <row r="53" spans="1:10" s="656" customFormat="1" ht="12.75" customHeight="1" x14ac:dyDescent="0.25">
      <c r="A53" s="660" t="s">
        <v>384</v>
      </c>
      <c r="B53" s="642">
        <v>3</v>
      </c>
      <c r="C53" s="651">
        <v>17</v>
      </c>
      <c r="D53" s="651">
        <v>311.23899999999998</v>
      </c>
      <c r="E53" s="651">
        <v>0</v>
      </c>
      <c r="F53" s="651">
        <v>175.399</v>
      </c>
      <c r="G53" s="651">
        <v>568.79899999999998</v>
      </c>
      <c r="H53" s="651">
        <v>0</v>
      </c>
      <c r="I53" s="651">
        <v>568.79899999999998</v>
      </c>
      <c r="J53" s="651">
        <v>10.347</v>
      </c>
    </row>
    <row r="54" spans="1:10" s="656" customFormat="1" ht="19.5" customHeight="1" x14ac:dyDescent="0.25">
      <c r="A54" s="668" t="s">
        <v>383</v>
      </c>
      <c r="B54" s="644">
        <v>0</v>
      </c>
      <c r="C54" s="694">
        <v>0</v>
      </c>
      <c r="D54" s="694">
        <v>0</v>
      </c>
      <c r="E54" s="694">
        <v>0</v>
      </c>
      <c r="F54" s="694">
        <v>0</v>
      </c>
      <c r="G54" s="694">
        <v>0</v>
      </c>
      <c r="H54" s="694">
        <v>0</v>
      </c>
      <c r="I54" s="694">
        <v>0</v>
      </c>
      <c r="J54" s="694">
        <v>0</v>
      </c>
    </row>
    <row r="55" spans="1:10" s="656" customFormat="1" ht="15" customHeight="1" x14ac:dyDescent="0.25">
      <c r="A55" s="668" t="s">
        <v>382</v>
      </c>
      <c r="B55" s="644">
        <v>3</v>
      </c>
      <c r="C55" s="694" t="s">
        <v>269</v>
      </c>
      <c r="D55" s="694" t="s">
        <v>270</v>
      </c>
      <c r="E55" s="694" t="s">
        <v>270</v>
      </c>
      <c r="F55" s="694" t="s">
        <v>270</v>
      </c>
      <c r="G55" s="694" t="s">
        <v>270</v>
      </c>
      <c r="H55" s="694" t="s">
        <v>270</v>
      </c>
      <c r="I55" s="694" t="s">
        <v>270</v>
      </c>
      <c r="J55" s="694" t="s">
        <v>270</v>
      </c>
    </row>
    <row r="56" spans="1:10" ht="4.5" customHeight="1" thickBot="1" x14ac:dyDescent="0.3">
      <c r="A56" s="664"/>
      <c r="B56" s="664"/>
      <c r="C56" s="785"/>
      <c r="D56" s="785"/>
      <c r="E56" s="785"/>
      <c r="F56" s="785"/>
      <c r="G56" s="785"/>
      <c r="H56" s="785"/>
      <c r="I56" s="785"/>
      <c r="J56" s="785"/>
    </row>
    <row r="57" spans="1:10" ht="12.95" customHeight="1" thickTop="1" x14ac:dyDescent="0.25">
      <c r="A57" s="681" t="s">
        <v>412</v>
      </c>
      <c r="B57" s="644"/>
      <c r="C57" s="644"/>
    </row>
    <row r="66" spans="3:11" x14ac:dyDescent="0.25">
      <c r="C66" s="742"/>
      <c r="D66" s="742"/>
      <c r="E66" s="742"/>
      <c r="F66" s="742"/>
      <c r="G66" s="742"/>
      <c r="H66" s="742"/>
      <c r="I66" s="742"/>
      <c r="J66" s="742"/>
      <c r="K66" s="742"/>
    </row>
    <row r="68" spans="3:11" x14ac:dyDescent="0.25">
      <c r="C68" s="742"/>
      <c r="D68" s="742"/>
      <c r="E68" s="742"/>
      <c r="F68" s="742"/>
      <c r="G68" s="742"/>
      <c r="H68" s="742"/>
      <c r="I68" s="742"/>
      <c r="J68" s="742"/>
      <c r="K68" s="742"/>
    </row>
    <row r="74" spans="3:11" x14ac:dyDescent="0.25">
      <c r="C74" s="742"/>
      <c r="D74" s="696"/>
      <c r="E74" s="696"/>
      <c r="F74" s="696"/>
      <c r="G74" s="696"/>
      <c r="H74" s="696"/>
      <c r="I74" s="696"/>
      <c r="J74" s="696"/>
      <c r="K74" s="696"/>
    </row>
  </sheetData>
  <mergeCells count="16">
    <mergeCell ref="A2:C2"/>
    <mergeCell ref="A3:J3"/>
    <mergeCell ref="G5:I5"/>
    <mergeCell ref="J5:J10"/>
    <mergeCell ref="D5:F5"/>
    <mergeCell ref="G6:G10"/>
    <mergeCell ref="A5:A11"/>
    <mergeCell ref="B5:B10"/>
    <mergeCell ref="I6:I10"/>
    <mergeCell ref="B11:C11"/>
    <mergeCell ref="C5:C10"/>
    <mergeCell ref="D6:D10"/>
    <mergeCell ref="E6:E10"/>
    <mergeCell ref="F6:F10"/>
    <mergeCell ref="H6:H10"/>
    <mergeCell ref="D11:J11"/>
  </mergeCells>
  <conditionalFormatting sqref="E66:K66 E68:K68 E74:K74 D50:J50 D52:J52 D54:J55">
    <cfRule type="cellIs" dxfId="68" priority="1" stopIfTrue="1" operator="between">
      <formula>0.1</formula>
      <formula>0.459</formula>
    </cfRule>
  </conditionalFormatting>
  <hyperlinks>
    <hyperlink ref="A1" location="Índice!A1" display="Voltar ao índice" xr:uid="{378083FF-670B-4459-8982-DAAFFD64EC85}"/>
  </hyperlinks>
  <pageMargins left="0.59055118110236227" right="0.39370078740157483" top="0.78740157480314965" bottom="0.39370078740157483" header="0" footer="0"/>
  <pageSetup paperSize="9" orientation="portrait" verticalDpi="300"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2F7D6C-6DDE-4125-9F23-565BF92751E8}">
  <dimension ref="A1:N56"/>
  <sheetViews>
    <sheetView showGridLines="0" workbookViewId="0">
      <selection activeCell="A2" sqref="A2"/>
    </sheetView>
  </sheetViews>
  <sheetFormatPr defaultColWidth="10.5703125" defaultRowHeight="12.75" x14ac:dyDescent="0.25"/>
  <cols>
    <col min="1" max="1" width="10.5703125" style="640" customWidth="1"/>
    <col min="2" max="3" width="7.85546875" style="640" customWidth="1"/>
    <col min="4" max="8" width="7.42578125" style="640" customWidth="1"/>
    <col min="9" max="9" width="7.7109375" style="640" customWidth="1"/>
    <col min="10" max="10" width="8" style="640" customWidth="1"/>
    <col min="11" max="16384" width="10.5703125" style="640"/>
  </cols>
  <sheetData>
    <row r="1" spans="1:14" ht="15" customHeight="1" x14ac:dyDescent="0.25">
      <c r="A1" s="2027" t="s">
        <v>1926</v>
      </c>
    </row>
    <row r="2" spans="1:14" ht="15" customHeight="1" x14ac:dyDescent="0.25">
      <c r="A2" s="2082" t="s">
        <v>467</v>
      </c>
      <c r="B2" s="2082"/>
      <c r="C2" s="2082"/>
    </row>
    <row r="3" spans="1:14" ht="42" customHeight="1" x14ac:dyDescent="0.25">
      <c r="A3" s="2086" t="s">
        <v>466</v>
      </c>
      <c r="B3" s="2086"/>
      <c r="C3" s="2086"/>
      <c r="D3" s="2086"/>
      <c r="E3" s="2086"/>
      <c r="F3" s="2086"/>
      <c r="G3" s="2086"/>
      <c r="H3" s="2086"/>
      <c r="I3" s="2086"/>
      <c r="J3" s="2086"/>
      <c r="K3" s="830"/>
      <c r="L3" s="830"/>
    </row>
    <row r="4" spans="1:14" ht="12.95" customHeight="1" x14ac:dyDescent="0.25">
      <c r="A4" s="660">
        <v>2019</v>
      </c>
      <c r="B4" s="650"/>
      <c r="C4" s="642"/>
      <c r="D4" s="642"/>
    </row>
    <row r="5" spans="1:14" ht="15" customHeight="1" x14ac:dyDescent="0.25">
      <c r="A5" s="2075" t="s">
        <v>379</v>
      </c>
      <c r="B5" s="2075" t="s">
        <v>378</v>
      </c>
      <c r="C5" s="2075" t="s">
        <v>377</v>
      </c>
      <c r="D5" s="2074" t="s">
        <v>376</v>
      </c>
      <c r="E5" s="2074"/>
      <c r="F5" s="2074"/>
      <c r="G5" s="2075" t="s">
        <v>375</v>
      </c>
      <c r="H5" s="2076"/>
      <c r="I5" s="2076"/>
      <c r="J5" s="2075" t="s">
        <v>374</v>
      </c>
      <c r="K5" s="833"/>
      <c r="L5" s="837"/>
    </row>
    <row r="6" spans="1:14" ht="5.25" customHeight="1" x14ac:dyDescent="0.25">
      <c r="A6" s="2075"/>
      <c r="B6" s="2075"/>
      <c r="C6" s="2075"/>
      <c r="D6" s="2075" t="s">
        <v>371</v>
      </c>
      <c r="E6" s="2075" t="s">
        <v>370</v>
      </c>
      <c r="F6" s="2075" t="s">
        <v>369</v>
      </c>
      <c r="G6" s="2075" t="s">
        <v>0</v>
      </c>
      <c r="H6" s="2075" t="s">
        <v>368</v>
      </c>
      <c r="I6" s="2075" t="s">
        <v>367</v>
      </c>
      <c r="J6" s="2076"/>
      <c r="K6" s="833"/>
      <c r="L6" s="837"/>
    </row>
    <row r="7" spans="1:14" ht="12.75" customHeight="1" x14ac:dyDescent="0.25">
      <c r="A7" s="2075"/>
      <c r="B7" s="2075"/>
      <c r="C7" s="2075"/>
      <c r="D7" s="2075"/>
      <c r="E7" s="2075"/>
      <c r="F7" s="2075"/>
      <c r="G7" s="2075"/>
      <c r="H7" s="2075"/>
      <c r="I7" s="2075"/>
      <c r="J7" s="2076"/>
      <c r="K7" s="833"/>
      <c r="L7" s="837"/>
    </row>
    <row r="8" spans="1:14" x14ac:dyDescent="0.25">
      <c r="A8" s="2075"/>
      <c r="B8" s="2075"/>
      <c r="C8" s="2075"/>
      <c r="D8" s="2075"/>
      <c r="E8" s="2075"/>
      <c r="F8" s="2075"/>
      <c r="G8" s="2075"/>
      <c r="H8" s="2075"/>
      <c r="I8" s="2075"/>
      <c r="J8" s="2076"/>
      <c r="K8" s="833"/>
      <c r="L8" s="837"/>
    </row>
    <row r="9" spans="1:14" x14ac:dyDescent="0.25">
      <c r="A9" s="2075"/>
      <c r="B9" s="2075"/>
      <c r="C9" s="2075"/>
      <c r="D9" s="2075"/>
      <c r="E9" s="2075"/>
      <c r="F9" s="2075"/>
      <c r="G9" s="2075"/>
      <c r="H9" s="2075"/>
      <c r="I9" s="2075"/>
      <c r="J9" s="2076"/>
      <c r="K9" s="833"/>
      <c r="L9" s="837"/>
    </row>
    <row r="10" spans="1:14" ht="5.25" customHeight="1" x14ac:dyDescent="0.25">
      <c r="A10" s="2075"/>
      <c r="B10" s="2075"/>
      <c r="C10" s="2075"/>
      <c r="D10" s="2075"/>
      <c r="E10" s="2075"/>
      <c r="F10" s="2075"/>
      <c r="G10" s="2075"/>
      <c r="H10" s="2075"/>
      <c r="I10" s="2075"/>
      <c r="J10" s="2076"/>
      <c r="K10" s="833"/>
      <c r="L10" s="837"/>
    </row>
    <row r="11" spans="1:14" ht="13.5" customHeight="1" x14ac:dyDescent="0.25">
      <c r="A11" s="2075"/>
      <c r="B11" s="2074" t="s">
        <v>49</v>
      </c>
      <c r="C11" s="2074"/>
      <c r="D11" s="2074" t="s">
        <v>366</v>
      </c>
      <c r="E11" s="2074"/>
      <c r="F11" s="2074"/>
      <c r="G11" s="2074"/>
      <c r="H11" s="2074"/>
      <c r="I11" s="2074"/>
      <c r="J11" s="2074"/>
      <c r="K11" s="846"/>
      <c r="L11" s="847"/>
      <c r="M11" s="671"/>
      <c r="N11" s="671"/>
    </row>
    <row r="12" spans="1:14" ht="6" customHeight="1" x14ac:dyDescent="0.25">
      <c r="A12" s="659"/>
      <c r="B12" s="659"/>
      <c r="C12" s="659"/>
      <c r="D12" s="642"/>
    </row>
    <row r="13" spans="1:14" ht="15" customHeight="1" x14ac:dyDescent="0.25">
      <c r="A13" s="644" t="s">
        <v>465</v>
      </c>
      <c r="B13" s="659"/>
      <c r="C13" s="659"/>
      <c r="D13" s="642"/>
    </row>
    <row r="14" spans="1:14" s="656" customFormat="1" ht="15" customHeight="1" x14ac:dyDescent="0.25">
      <c r="A14" s="644" t="s">
        <v>0</v>
      </c>
      <c r="B14" s="657">
        <v>9599</v>
      </c>
      <c r="C14" s="657">
        <v>14956</v>
      </c>
      <c r="D14" s="657">
        <v>138344.402</v>
      </c>
      <c r="E14" s="657">
        <v>45621.19</v>
      </c>
      <c r="F14" s="657">
        <v>235208.76</v>
      </c>
      <c r="G14" s="657">
        <v>528694.07200000004</v>
      </c>
      <c r="H14" s="657">
        <v>37974.014000000003</v>
      </c>
      <c r="I14" s="657">
        <v>490720.05800000002</v>
      </c>
      <c r="J14" s="657">
        <v>88878.93</v>
      </c>
    </row>
    <row r="15" spans="1:14" ht="15.75" customHeight="1" x14ac:dyDescent="0.25">
      <c r="A15" s="650" t="s">
        <v>364</v>
      </c>
      <c r="B15" s="649">
        <v>9498</v>
      </c>
      <c r="C15" s="649">
        <v>13161</v>
      </c>
      <c r="D15" s="649">
        <v>94143.525999999998</v>
      </c>
      <c r="E15" s="649">
        <v>34753.555999999997</v>
      </c>
      <c r="F15" s="649">
        <v>164330.52900000001</v>
      </c>
      <c r="G15" s="649">
        <v>385773.82699999999</v>
      </c>
      <c r="H15" s="649">
        <v>32553.924999999999</v>
      </c>
      <c r="I15" s="649">
        <v>353219.902</v>
      </c>
      <c r="J15" s="649">
        <v>75820.08</v>
      </c>
    </row>
    <row r="16" spans="1:14" ht="12" customHeight="1" x14ac:dyDescent="0.25">
      <c r="A16" s="652" t="s">
        <v>363</v>
      </c>
      <c r="B16" s="651">
        <v>98</v>
      </c>
      <c r="C16" s="651">
        <v>1578</v>
      </c>
      <c r="D16" s="651">
        <v>38962.288999999997</v>
      </c>
      <c r="E16" s="651">
        <v>9691.5849999999991</v>
      </c>
      <c r="F16" s="651">
        <v>60092.065999999999</v>
      </c>
      <c r="G16" s="651">
        <v>120160.13099999999</v>
      </c>
      <c r="H16" s="651">
        <v>4482.8209999999999</v>
      </c>
      <c r="I16" s="651">
        <v>115677.31</v>
      </c>
      <c r="J16" s="651">
        <v>9839.0239999999994</v>
      </c>
    </row>
    <row r="17" spans="1:10" ht="12" customHeight="1" x14ac:dyDescent="0.25">
      <c r="A17" s="652" t="s">
        <v>362</v>
      </c>
      <c r="B17" s="651">
        <v>3</v>
      </c>
      <c r="C17" s="651">
        <v>217</v>
      </c>
      <c r="D17" s="651">
        <v>5238.5870000000004</v>
      </c>
      <c r="E17" s="651">
        <v>1176.049</v>
      </c>
      <c r="F17" s="651">
        <v>10786.165000000001</v>
      </c>
      <c r="G17" s="651">
        <v>22760.114000000001</v>
      </c>
      <c r="H17" s="651">
        <v>937.26800000000003</v>
      </c>
      <c r="I17" s="651">
        <v>21822.846000000001</v>
      </c>
      <c r="J17" s="651">
        <v>3219.826</v>
      </c>
    </row>
    <row r="18" spans="1:10" ht="12" customHeight="1" x14ac:dyDescent="0.25">
      <c r="A18" s="650" t="s">
        <v>361</v>
      </c>
      <c r="B18" s="649">
        <v>0</v>
      </c>
      <c r="C18" s="649">
        <v>0</v>
      </c>
      <c r="D18" s="649">
        <v>0</v>
      </c>
      <c r="E18" s="649">
        <v>0</v>
      </c>
      <c r="F18" s="649">
        <v>0</v>
      </c>
      <c r="G18" s="649">
        <v>0</v>
      </c>
      <c r="H18" s="649">
        <v>0</v>
      </c>
      <c r="I18" s="649">
        <v>0</v>
      </c>
      <c r="J18" s="649">
        <v>0</v>
      </c>
    </row>
    <row r="19" spans="1:10" ht="6" customHeight="1" x14ac:dyDescent="0.25">
      <c r="A19" s="659"/>
      <c r="B19" s="782"/>
      <c r="C19" s="782"/>
      <c r="D19" s="743"/>
      <c r="E19" s="751"/>
      <c r="F19" s="751"/>
      <c r="G19" s="751"/>
      <c r="H19" s="751"/>
      <c r="I19" s="751"/>
      <c r="J19" s="751"/>
    </row>
    <row r="20" spans="1:10" ht="15" customHeight="1" x14ac:dyDescent="0.25">
      <c r="A20" s="644" t="s">
        <v>464</v>
      </c>
      <c r="B20" s="751"/>
      <c r="C20" s="751"/>
      <c r="D20" s="743"/>
      <c r="E20" s="751"/>
      <c r="F20" s="751"/>
      <c r="G20" s="751"/>
      <c r="H20" s="751"/>
      <c r="I20" s="751"/>
      <c r="J20" s="751"/>
    </row>
    <row r="21" spans="1:10" s="656" customFormat="1" ht="15" customHeight="1" x14ac:dyDescent="0.25">
      <c r="A21" s="644" t="s">
        <v>0</v>
      </c>
      <c r="B21" s="657">
        <v>4393</v>
      </c>
      <c r="C21" s="657">
        <v>12311</v>
      </c>
      <c r="D21" s="657">
        <v>214861.33</v>
      </c>
      <c r="E21" s="657">
        <v>71720.175000000003</v>
      </c>
      <c r="F21" s="657">
        <v>509420.20400000003</v>
      </c>
      <c r="G21" s="657">
        <v>911563.57799999998</v>
      </c>
      <c r="H21" s="657">
        <v>81921.686000000002</v>
      </c>
      <c r="I21" s="657">
        <v>829641.89199999999</v>
      </c>
      <c r="J21" s="657">
        <v>74990.512000000002</v>
      </c>
    </row>
    <row r="22" spans="1:10" ht="15.75" customHeight="1" x14ac:dyDescent="0.25">
      <c r="A22" s="650" t="s">
        <v>364</v>
      </c>
      <c r="B22" s="649">
        <v>4198</v>
      </c>
      <c r="C22" s="649">
        <v>7394</v>
      </c>
      <c r="D22" s="649">
        <v>85276.941000000006</v>
      </c>
      <c r="E22" s="649">
        <v>49255.915999999997</v>
      </c>
      <c r="F22" s="649">
        <v>215056.234</v>
      </c>
      <c r="G22" s="649">
        <v>406322.64299999998</v>
      </c>
      <c r="H22" s="649">
        <v>57562.957000000002</v>
      </c>
      <c r="I22" s="649">
        <v>348759.68599999999</v>
      </c>
      <c r="J22" s="649">
        <v>39697.213000000003</v>
      </c>
    </row>
    <row r="23" spans="1:10" ht="10.5" customHeight="1" x14ac:dyDescent="0.25">
      <c r="A23" s="652" t="s">
        <v>363</v>
      </c>
      <c r="B23" s="649">
        <v>175</v>
      </c>
      <c r="C23" s="649">
        <v>3109</v>
      </c>
      <c r="D23" s="649">
        <v>81657.576000000001</v>
      </c>
      <c r="E23" s="649">
        <v>16223.102000000001</v>
      </c>
      <c r="F23" s="649">
        <v>195518.70199999999</v>
      </c>
      <c r="G23" s="649">
        <v>317436.01799999998</v>
      </c>
      <c r="H23" s="649">
        <v>16991.794000000002</v>
      </c>
      <c r="I23" s="649">
        <v>300444.22399999999</v>
      </c>
      <c r="J23" s="649">
        <v>14341.579</v>
      </c>
    </row>
    <row r="24" spans="1:10" ht="12.75" customHeight="1" x14ac:dyDescent="0.25">
      <c r="A24" s="652" t="s">
        <v>362</v>
      </c>
      <c r="B24" s="651">
        <v>20</v>
      </c>
      <c r="C24" s="651">
        <v>1808</v>
      </c>
      <c r="D24" s="651">
        <v>47926.813000000002</v>
      </c>
      <c r="E24" s="651">
        <v>6241.1570000000002</v>
      </c>
      <c r="F24" s="651">
        <v>98845.267999999996</v>
      </c>
      <c r="G24" s="651">
        <v>187804.91699999999</v>
      </c>
      <c r="H24" s="651">
        <v>7366.9350000000004</v>
      </c>
      <c r="I24" s="651">
        <v>180437.98199999999</v>
      </c>
      <c r="J24" s="651">
        <v>20951.72</v>
      </c>
    </row>
    <row r="25" spans="1:10" ht="9.75" customHeight="1" x14ac:dyDescent="0.25">
      <c r="A25" s="650" t="s">
        <v>361</v>
      </c>
      <c r="B25" s="651">
        <v>0</v>
      </c>
      <c r="C25" s="651">
        <v>0</v>
      </c>
      <c r="D25" s="651">
        <v>0</v>
      </c>
      <c r="E25" s="651">
        <v>0</v>
      </c>
      <c r="F25" s="651">
        <v>0</v>
      </c>
      <c r="G25" s="651">
        <v>0</v>
      </c>
      <c r="H25" s="651">
        <v>0</v>
      </c>
      <c r="I25" s="651">
        <v>0</v>
      </c>
      <c r="J25" s="651">
        <v>0</v>
      </c>
    </row>
    <row r="26" spans="1:10" ht="6" customHeight="1" x14ac:dyDescent="0.25">
      <c r="B26" s="751"/>
      <c r="C26" s="751"/>
      <c r="D26" s="751"/>
      <c r="E26" s="751"/>
      <c r="F26" s="751"/>
      <c r="G26" s="751"/>
      <c r="H26" s="751"/>
      <c r="I26" s="751"/>
      <c r="J26" s="751"/>
    </row>
    <row r="27" spans="1:10" ht="15" customHeight="1" x14ac:dyDescent="0.25">
      <c r="A27" s="644" t="s">
        <v>463</v>
      </c>
      <c r="B27" s="782"/>
      <c r="C27" s="782"/>
      <c r="D27" s="743"/>
      <c r="E27" s="751"/>
      <c r="F27" s="751"/>
      <c r="G27" s="751"/>
      <c r="H27" s="751"/>
      <c r="I27" s="751"/>
      <c r="J27" s="751"/>
    </row>
    <row r="28" spans="1:10" ht="16.5" customHeight="1" x14ac:dyDescent="0.25">
      <c r="A28" s="644" t="s">
        <v>0</v>
      </c>
      <c r="B28" s="657">
        <v>6767</v>
      </c>
      <c r="C28" s="657">
        <v>10145</v>
      </c>
      <c r="D28" s="657">
        <v>86528.535000000003</v>
      </c>
      <c r="E28" s="657">
        <v>89886.153000000006</v>
      </c>
      <c r="F28" s="657">
        <v>133144.16399999999</v>
      </c>
      <c r="G28" s="657">
        <v>365660.46799999999</v>
      </c>
      <c r="H28" s="657">
        <v>118757.228</v>
      </c>
      <c r="I28" s="657">
        <v>246903.24</v>
      </c>
      <c r="J28" s="657">
        <v>43530.902999999998</v>
      </c>
    </row>
    <row r="29" spans="1:10" ht="15.75" customHeight="1" x14ac:dyDescent="0.25">
      <c r="A29" s="650" t="s">
        <v>364</v>
      </c>
      <c r="B29" s="649">
        <v>6692</v>
      </c>
      <c r="C29" s="649">
        <v>8489</v>
      </c>
      <c r="D29" s="649">
        <v>51520.152999999998</v>
      </c>
      <c r="E29" s="649">
        <v>58939.406000000003</v>
      </c>
      <c r="F29" s="649">
        <v>89744.664000000004</v>
      </c>
      <c r="G29" s="649">
        <v>248158.73499999999</v>
      </c>
      <c r="H29" s="649">
        <v>73545.178</v>
      </c>
      <c r="I29" s="649">
        <v>174613.557</v>
      </c>
      <c r="J29" s="649">
        <v>38123.803999999996</v>
      </c>
    </row>
    <row r="30" spans="1:10" ht="12" customHeight="1" x14ac:dyDescent="0.25">
      <c r="A30" s="652" t="s">
        <v>363</v>
      </c>
      <c r="B30" s="651">
        <v>70</v>
      </c>
      <c r="C30" s="651">
        <v>1077</v>
      </c>
      <c r="D30" s="651">
        <v>25880.018</v>
      </c>
      <c r="E30" s="651">
        <v>25573.598999999998</v>
      </c>
      <c r="F30" s="651">
        <v>36125.214999999997</v>
      </c>
      <c r="G30" s="651">
        <v>96019.264999999999</v>
      </c>
      <c r="H30" s="651">
        <v>33976.379999999997</v>
      </c>
      <c r="I30" s="651">
        <v>62042.885000000002</v>
      </c>
      <c r="J30" s="651">
        <v>5297.982</v>
      </c>
    </row>
    <row r="31" spans="1:10" ht="12" customHeight="1" x14ac:dyDescent="0.25">
      <c r="A31" s="652" t="s">
        <v>362</v>
      </c>
      <c r="B31" s="651">
        <v>4</v>
      </c>
      <c r="C31" s="651" t="s">
        <v>269</v>
      </c>
      <c r="D31" s="651" t="s">
        <v>270</v>
      </c>
      <c r="E31" s="651" t="s">
        <v>270</v>
      </c>
      <c r="F31" s="651" t="s">
        <v>270</v>
      </c>
      <c r="G31" s="651" t="s">
        <v>270</v>
      </c>
      <c r="H31" s="651" t="s">
        <v>270</v>
      </c>
      <c r="I31" s="651" t="s">
        <v>270</v>
      </c>
      <c r="J31" s="651" t="s">
        <v>270</v>
      </c>
    </row>
    <row r="32" spans="1:10" ht="12" customHeight="1" x14ac:dyDescent="0.25">
      <c r="A32" s="650" t="s">
        <v>361</v>
      </c>
      <c r="B32" s="649">
        <v>1</v>
      </c>
      <c r="C32" s="649" t="s">
        <v>269</v>
      </c>
      <c r="D32" s="649" t="s">
        <v>270</v>
      </c>
      <c r="E32" s="649" t="s">
        <v>270</v>
      </c>
      <c r="F32" s="649" t="s">
        <v>270</v>
      </c>
      <c r="G32" s="649" t="s">
        <v>270</v>
      </c>
      <c r="H32" s="649" t="s">
        <v>270</v>
      </c>
      <c r="I32" s="649" t="s">
        <v>270</v>
      </c>
      <c r="J32" s="649" t="s">
        <v>270</v>
      </c>
    </row>
    <row r="33" spans="1:12" ht="6" customHeight="1" x14ac:dyDescent="0.25">
      <c r="B33" s="751"/>
      <c r="C33" s="751"/>
      <c r="D33" s="751"/>
      <c r="E33" s="751"/>
      <c r="F33" s="751"/>
      <c r="G33" s="751"/>
      <c r="H33" s="751"/>
      <c r="I33" s="751"/>
      <c r="J33" s="751"/>
    </row>
    <row r="34" spans="1:12" ht="15" customHeight="1" x14ac:dyDescent="0.25">
      <c r="A34" s="644" t="s">
        <v>462</v>
      </c>
      <c r="B34" s="728"/>
      <c r="C34" s="728"/>
      <c r="D34" s="743"/>
      <c r="E34" s="751"/>
      <c r="F34" s="751"/>
      <c r="G34" s="751"/>
      <c r="H34" s="751"/>
      <c r="I34" s="751"/>
      <c r="J34" s="751"/>
      <c r="K34" s="648"/>
      <c r="L34" s="648"/>
    </row>
    <row r="35" spans="1:12" ht="15" customHeight="1" x14ac:dyDescent="0.25">
      <c r="A35" s="644" t="s">
        <v>0</v>
      </c>
      <c r="B35" s="657">
        <v>3191</v>
      </c>
      <c r="C35" s="657">
        <v>4399</v>
      </c>
      <c r="D35" s="657">
        <v>23920.018</v>
      </c>
      <c r="E35" s="657">
        <v>14224.364</v>
      </c>
      <c r="F35" s="657">
        <v>29479.17</v>
      </c>
      <c r="G35" s="657">
        <v>87137.391000000003</v>
      </c>
      <c r="H35" s="657">
        <v>18328.128000000001</v>
      </c>
      <c r="I35" s="657">
        <v>68809.263000000006</v>
      </c>
      <c r="J35" s="657">
        <v>13918.023999999999</v>
      </c>
      <c r="K35" s="648"/>
      <c r="L35" s="648"/>
    </row>
    <row r="36" spans="1:12" ht="15.75" customHeight="1" x14ac:dyDescent="0.25">
      <c r="A36" s="650" t="s">
        <v>364</v>
      </c>
      <c r="B36" s="649">
        <v>3179</v>
      </c>
      <c r="C36" s="649">
        <v>4022</v>
      </c>
      <c r="D36" s="649">
        <v>17832.580000000002</v>
      </c>
      <c r="E36" s="649">
        <v>6258.5209999999997</v>
      </c>
      <c r="F36" s="649">
        <v>24111.366000000002</v>
      </c>
      <c r="G36" s="649">
        <v>64683.885000000002</v>
      </c>
      <c r="H36" s="649">
        <v>8144.0150000000003</v>
      </c>
      <c r="I36" s="649">
        <v>56539.87</v>
      </c>
      <c r="J36" s="649">
        <v>12378.462</v>
      </c>
      <c r="K36" s="648"/>
      <c r="L36" s="648"/>
    </row>
    <row r="37" spans="1:12" ht="12" customHeight="1" x14ac:dyDescent="0.25">
      <c r="A37" s="652" t="s">
        <v>363</v>
      </c>
      <c r="B37" s="649">
        <v>10</v>
      </c>
      <c r="C37" s="649" t="s">
        <v>269</v>
      </c>
      <c r="D37" s="649" t="s">
        <v>270</v>
      </c>
      <c r="E37" s="649" t="s">
        <v>270</v>
      </c>
      <c r="F37" s="649" t="s">
        <v>270</v>
      </c>
      <c r="G37" s="649" t="s">
        <v>270</v>
      </c>
      <c r="H37" s="649" t="s">
        <v>270</v>
      </c>
      <c r="I37" s="649" t="s">
        <v>270</v>
      </c>
      <c r="J37" s="649" t="s">
        <v>270</v>
      </c>
      <c r="K37" s="648"/>
      <c r="L37" s="648"/>
    </row>
    <row r="38" spans="1:12" ht="12" customHeight="1" x14ac:dyDescent="0.25">
      <c r="A38" s="652" t="s">
        <v>362</v>
      </c>
      <c r="B38" s="649">
        <v>2</v>
      </c>
      <c r="C38" s="649" t="s">
        <v>269</v>
      </c>
      <c r="D38" s="649" t="s">
        <v>270</v>
      </c>
      <c r="E38" s="649" t="s">
        <v>270</v>
      </c>
      <c r="F38" s="649" t="s">
        <v>270</v>
      </c>
      <c r="G38" s="649" t="s">
        <v>270</v>
      </c>
      <c r="H38" s="649" t="s">
        <v>270</v>
      </c>
      <c r="I38" s="649" t="s">
        <v>270</v>
      </c>
      <c r="J38" s="649" t="s">
        <v>270</v>
      </c>
      <c r="K38" s="648"/>
      <c r="L38" s="648"/>
    </row>
    <row r="39" spans="1:12" ht="12" customHeight="1" x14ac:dyDescent="0.25">
      <c r="A39" s="650" t="s">
        <v>361</v>
      </c>
      <c r="B39" s="649">
        <v>0</v>
      </c>
      <c r="C39" s="649">
        <v>0</v>
      </c>
      <c r="D39" s="649">
        <v>0</v>
      </c>
      <c r="E39" s="649">
        <v>0</v>
      </c>
      <c r="F39" s="649">
        <v>0</v>
      </c>
      <c r="G39" s="649">
        <v>0</v>
      </c>
      <c r="H39" s="649">
        <v>0</v>
      </c>
      <c r="I39" s="649">
        <v>0</v>
      </c>
      <c r="J39" s="649">
        <v>0</v>
      </c>
    </row>
    <row r="40" spans="1:12" ht="6" customHeight="1" x14ac:dyDescent="0.25">
      <c r="B40" s="751"/>
      <c r="C40" s="751"/>
      <c r="D40" s="751"/>
      <c r="E40" s="751"/>
      <c r="F40" s="751"/>
      <c r="G40" s="751"/>
      <c r="H40" s="751"/>
      <c r="I40" s="751"/>
      <c r="J40" s="751"/>
    </row>
    <row r="41" spans="1:12" ht="15" customHeight="1" x14ac:dyDescent="0.25">
      <c r="A41" s="644" t="s">
        <v>461</v>
      </c>
      <c r="B41" s="743"/>
      <c r="C41" s="743"/>
      <c r="D41" s="743"/>
      <c r="E41" s="751"/>
      <c r="F41" s="751"/>
      <c r="G41" s="751"/>
      <c r="H41" s="751"/>
      <c r="I41" s="751"/>
      <c r="J41" s="751"/>
      <c r="K41" s="648"/>
      <c r="L41" s="648"/>
    </row>
    <row r="42" spans="1:12" ht="15" customHeight="1" x14ac:dyDescent="0.25">
      <c r="A42" s="644" t="s">
        <v>0</v>
      </c>
      <c r="B42" s="657">
        <v>3397</v>
      </c>
      <c r="C42" s="657">
        <v>4120</v>
      </c>
      <c r="D42" s="657">
        <v>21942.208999999999</v>
      </c>
      <c r="E42" s="657">
        <v>133.01599999999999</v>
      </c>
      <c r="F42" s="657">
        <v>36172.434000000001</v>
      </c>
      <c r="G42" s="657">
        <v>83230.017000000007</v>
      </c>
      <c r="H42" s="657">
        <v>173.71600000000001</v>
      </c>
      <c r="I42" s="657">
        <v>83056.301000000007</v>
      </c>
      <c r="J42" s="657">
        <v>24451.264999999999</v>
      </c>
      <c r="K42" s="648"/>
      <c r="L42" s="648"/>
    </row>
    <row r="43" spans="1:12" ht="15.75" customHeight="1" x14ac:dyDescent="0.25">
      <c r="A43" s="650" t="s">
        <v>364</v>
      </c>
      <c r="B43" s="649">
        <v>3376</v>
      </c>
      <c r="C43" s="649">
        <v>3667</v>
      </c>
      <c r="D43" s="649">
        <v>9840.1370000000006</v>
      </c>
      <c r="E43" s="649">
        <v>129.03899999999999</v>
      </c>
      <c r="F43" s="649">
        <v>17992.73</v>
      </c>
      <c r="G43" s="649">
        <v>53429.034</v>
      </c>
      <c r="H43" s="649">
        <v>168.65799999999999</v>
      </c>
      <c r="I43" s="649">
        <v>53260.375999999997</v>
      </c>
      <c r="J43" s="649">
        <v>23692.946</v>
      </c>
      <c r="K43" s="648"/>
      <c r="L43" s="648"/>
    </row>
    <row r="44" spans="1:12" ht="12" customHeight="1" x14ac:dyDescent="0.25">
      <c r="A44" s="652" t="s">
        <v>363</v>
      </c>
      <c r="B44" s="651">
        <v>20</v>
      </c>
      <c r="C44" s="651" t="s">
        <v>269</v>
      </c>
      <c r="D44" s="651" t="s">
        <v>270</v>
      </c>
      <c r="E44" s="651" t="s">
        <v>270</v>
      </c>
      <c r="F44" s="651" t="s">
        <v>270</v>
      </c>
      <c r="G44" s="651" t="s">
        <v>270</v>
      </c>
      <c r="H44" s="651" t="s">
        <v>270</v>
      </c>
      <c r="I44" s="651" t="s">
        <v>270</v>
      </c>
      <c r="J44" s="651" t="s">
        <v>270</v>
      </c>
    </row>
    <row r="45" spans="1:12" ht="12" customHeight="1" x14ac:dyDescent="0.25">
      <c r="A45" s="652" t="s">
        <v>362</v>
      </c>
      <c r="B45" s="651">
        <v>1</v>
      </c>
      <c r="C45" s="651" t="s">
        <v>269</v>
      </c>
      <c r="D45" s="651" t="s">
        <v>270</v>
      </c>
      <c r="E45" s="651" t="s">
        <v>270</v>
      </c>
      <c r="F45" s="651" t="s">
        <v>270</v>
      </c>
      <c r="G45" s="651" t="s">
        <v>270</v>
      </c>
      <c r="H45" s="651" t="s">
        <v>270</v>
      </c>
      <c r="I45" s="651" t="s">
        <v>270</v>
      </c>
      <c r="J45" s="651" t="s">
        <v>270</v>
      </c>
    </row>
    <row r="46" spans="1:12" ht="12" customHeight="1" x14ac:dyDescent="0.25">
      <c r="A46" s="650" t="s">
        <v>361</v>
      </c>
      <c r="B46" s="649">
        <v>0</v>
      </c>
      <c r="C46" s="649">
        <v>0</v>
      </c>
      <c r="D46" s="649">
        <v>0</v>
      </c>
      <c r="E46" s="649">
        <v>0</v>
      </c>
      <c r="F46" s="649">
        <v>0</v>
      </c>
      <c r="G46" s="649">
        <v>0</v>
      </c>
      <c r="H46" s="649">
        <v>0</v>
      </c>
      <c r="I46" s="649">
        <v>0</v>
      </c>
      <c r="J46" s="649">
        <v>0</v>
      </c>
    </row>
    <row r="47" spans="1:12" ht="6" customHeight="1" x14ac:dyDescent="0.25">
      <c r="B47" s="751"/>
      <c r="C47" s="751"/>
      <c r="D47" s="751"/>
      <c r="E47" s="751"/>
      <c r="F47" s="751"/>
      <c r="G47" s="751"/>
      <c r="H47" s="751"/>
      <c r="I47" s="751"/>
      <c r="J47" s="751"/>
    </row>
    <row r="48" spans="1:12" ht="15" customHeight="1" x14ac:dyDescent="0.25">
      <c r="A48" s="644" t="s">
        <v>460</v>
      </c>
      <c r="B48" s="743"/>
      <c r="C48" s="743"/>
      <c r="D48" s="743"/>
      <c r="E48" s="751"/>
      <c r="F48" s="751"/>
      <c r="G48" s="751"/>
      <c r="H48" s="751"/>
      <c r="I48" s="751"/>
      <c r="J48" s="751"/>
      <c r="K48" s="648"/>
      <c r="L48" s="648"/>
    </row>
    <row r="49" spans="1:12" ht="15" customHeight="1" x14ac:dyDescent="0.25">
      <c r="A49" s="644" t="s">
        <v>0</v>
      </c>
      <c r="B49" s="657">
        <v>17</v>
      </c>
      <c r="C49" s="657">
        <v>21</v>
      </c>
      <c r="D49" s="657">
        <v>92.89</v>
      </c>
      <c r="E49" s="657">
        <v>444.21800000000002</v>
      </c>
      <c r="F49" s="657">
        <v>158.18199999999999</v>
      </c>
      <c r="G49" s="657">
        <v>603.64599999999996</v>
      </c>
      <c r="H49" s="657">
        <v>473.38499999999999</v>
      </c>
      <c r="I49" s="657">
        <v>130.261</v>
      </c>
      <c r="J49" s="657">
        <v>-91.364000000000004</v>
      </c>
      <c r="K49" s="648"/>
      <c r="L49" s="648"/>
    </row>
    <row r="50" spans="1:12" ht="15.75" customHeight="1" x14ac:dyDescent="0.25">
      <c r="A50" s="650" t="s">
        <v>364</v>
      </c>
      <c r="B50" s="651">
        <v>17</v>
      </c>
      <c r="C50" s="651">
        <v>21</v>
      </c>
      <c r="D50" s="651">
        <v>92.89</v>
      </c>
      <c r="E50" s="651">
        <v>444.21800000000002</v>
      </c>
      <c r="F50" s="651">
        <v>158.18199999999999</v>
      </c>
      <c r="G50" s="651">
        <v>603.64599999999996</v>
      </c>
      <c r="H50" s="651">
        <v>473.38499999999999</v>
      </c>
      <c r="I50" s="651">
        <v>130.261</v>
      </c>
      <c r="J50" s="651">
        <v>-91.364000000000004</v>
      </c>
      <c r="K50" s="648"/>
      <c r="L50" s="648"/>
    </row>
    <row r="51" spans="1:12" ht="12" customHeight="1" x14ac:dyDescent="0.25">
      <c r="A51" s="652" t="s">
        <v>363</v>
      </c>
      <c r="B51" s="651">
        <v>0</v>
      </c>
      <c r="C51" s="651">
        <v>0</v>
      </c>
      <c r="D51" s="651">
        <v>0</v>
      </c>
      <c r="E51" s="651">
        <v>0</v>
      </c>
      <c r="F51" s="651">
        <v>0</v>
      </c>
      <c r="G51" s="651">
        <v>0</v>
      </c>
      <c r="H51" s="651">
        <v>0</v>
      </c>
      <c r="I51" s="651">
        <v>0</v>
      </c>
      <c r="J51" s="651">
        <v>0</v>
      </c>
    </row>
    <row r="52" spans="1:12" ht="12" customHeight="1" x14ac:dyDescent="0.25">
      <c r="A52" s="652" t="s">
        <v>362</v>
      </c>
      <c r="B52" s="649">
        <v>0</v>
      </c>
      <c r="C52" s="649">
        <v>0</v>
      </c>
      <c r="D52" s="649">
        <v>0</v>
      </c>
      <c r="E52" s="649">
        <v>0</v>
      </c>
      <c r="F52" s="649">
        <v>0</v>
      </c>
      <c r="G52" s="649">
        <v>0</v>
      </c>
      <c r="H52" s="649">
        <v>0</v>
      </c>
      <c r="I52" s="649">
        <v>0</v>
      </c>
      <c r="J52" s="649">
        <v>0</v>
      </c>
    </row>
    <row r="53" spans="1:12" ht="12" customHeight="1" x14ac:dyDescent="0.25">
      <c r="A53" s="650" t="s">
        <v>361</v>
      </c>
      <c r="B53" s="649">
        <v>0</v>
      </c>
      <c r="C53" s="649">
        <v>0</v>
      </c>
      <c r="D53" s="649">
        <v>0</v>
      </c>
      <c r="E53" s="649">
        <v>0</v>
      </c>
      <c r="F53" s="649">
        <v>0</v>
      </c>
      <c r="G53" s="649">
        <v>0</v>
      </c>
      <c r="H53" s="649">
        <v>0</v>
      </c>
      <c r="I53" s="649">
        <v>0</v>
      </c>
      <c r="J53" s="649">
        <v>0</v>
      </c>
    </row>
    <row r="54" spans="1:12" ht="6.95" customHeight="1" thickBot="1" x14ac:dyDescent="0.3">
      <c r="A54" s="664"/>
      <c r="B54" s="664"/>
      <c r="C54" s="664"/>
      <c r="D54" s="664"/>
      <c r="E54" s="664"/>
      <c r="F54" s="664"/>
      <c r="G54" s="664"/>
      <c r="H54" s="664"/>
      <c r="I54" s="664"/>
      <c r="J54" s="664"/>
    </row>
    <row r="55" spans="1:12" ht="3.75" customHeight="1" thickTop="1" x14ac:dyDescent="0.25">
      <c r="A55" s="642"/>
      <c r="B55" s="642"/>
      <c r="C55" s="642"/>
    </row>
    <row r="56" spans="1:12" ht="12" customHeight="1" x14ac:dyDescent="0.25">
      <c r="A56" s="681" t="s">
        <v>412</v>
      </c>
      <c r="B56" s="644"/>
      <c r="C56" s="644"/>
    </row>
  </sheetData>
  <mergeCells count="16">
    <mergeCell ref="A2:C2"/>
    <mergeCell ref="A3:J3"/>
    <mergeCell ref="D5:F5"/>
    <mergeCell ref="G5:I5"/>
    <mergeCell ref="J5:J10"/>
    <mergeCell ref="A5:A11"/>
    <mergeCell ref="B5:B10"/>
    <mergeCell ref="C5:C10"/>
    <mergeCell ref="I6:I10"/>
    <mergeCell ref="B11:C11"/>
    <mergeCell ref="D6:D10"/>
    <mergeCell ref="E6:E10"/>
    <mergeCell ref="F6:F10"/>
    <mergeCell ref="G6:G10"/>
    <mergeCell ref="H6:H10"/>
    <mergeCell ref="D11:J11"/>
  </mergeCells>
  <hyperlinks>
    <hyperlink ref="A1" location="Índice!A1" display="Voltar ao índice" xr:uid="{B5B8B374-2B1C-44C9-A7E3-BC2D2D009EA4}"/>
  </hyperlinks>
  <pageMargins left="0.78740157480314965" right="0.78740157480314965" top="1.1811023622047243" bottom="0.78740157480314965" header="0" footer="0"/>
  <pageSetup paperSize="9" orientation="portrait" horizontalDpi="300" verticalDpi="300"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A20F43-E628-4398-B98F-4AE282C073B3}">
  <dimension ref="A1:AB48"/>
  <sheetViews>
    <sheetView showGridLines="0" zoomScaleNormal="100" workbookViewId="0">
      <selection activeCell="A2" sqref="A2"/>
    </sheetView>
  </sheetViews>
  <sheetFormatPr defaultColWidth="10.5703125" defaultRowHeight="12.75" x14ac:dyDescent="0.25"/>
  <cols>
    <col min="1" max="1" width="10.5703125" style="640" customWidth="1"/>
    <col min="2" max="3" width="7.85546875" style="640" customWidth="1"/>
    <col min="4" max="8" width="7.42578125" style="640" customWidth="1"/>
    <col min="9" max="9" width="7.7109375" style="640" customWidth="1"/>
    <col min="10" max="10" width="8" style="640" customWidth="1"/>
    <col min="11" max="16384" width="10.5703125" style="640"/>
  </cols>
  <sheetData>
    <row r="1" spans="1:28" ht="15" customHeight="1" x14ac:dyDescent="0.25">
      <c r="A1" s="2027" t="s">
        <v>1926</v>
      </c>
    </row>
    <row r="2" spans="1:28" ht="15" customHeight="1" x14ac:dyDescent="0.25">
      <c r="A2" s="2082" t="s">
        <v>469</v>
      </c>
      <c r="B2" s="2082"/>
      <c r="C2" s="2082"/>
      <c r="D2" s="642"/>
    </row>
    <row r="3" spans="1:28" ht="27.75" customHeight="1" x14ac:dyDescent="0.25">
      <c r="A3" s="2086" t="s">
        <v>468</v>
      </c>
      <c r="B3" s="2086"/>
      <c r="C3" s="2086"/>
      <c r="D3" s="2094"/>
      <c r="E3" s="2094"/>
      <c r="F3" s="2094"/>
      <c r="G3" s="2094"/>
      <c r="H3" s="2094"/>
      <c r="I3" s="2094"/>
      <c r="J3" s="2094"/>
      <c r="K3" s="830"/>
      <c r="L3" s="830"/>
    </row>
    <row r="4" spans="1:28" ht="12.95" customHeight="1" x14ac:dyDescent="0.25">
      <c r="A4" s="660">
        <v>2019</v>
      </c>
      <c r="B4" s="650"/>
      <c r="C4" s="642"/>
    </row>
    <row r="5" spans="1:28" ht="14.25" customHeight="1" x14ac:dyDescent="0.25">
      <c r="A5" s="2075" t="s">
        <v>379</v>
      </c>
      <c r="B5" s="2075" t="s">
        <v>378</v>
      </c>
      <c r="C5" s="2075" t="s">
        <v>377</v>
      </c>
      <c r="D5" s="2074" t="s">
        <v>376</v>
      </c>
      <c r="E5" s="2074"/>
      <c r="F5" s="2074"/>
      <c r="G5" s="2075" t="s">
        <v>375</v>
      </c>
      <c r="H5" s="2076"/>
      <c r="I5" s="2076"/>
      <c r="J5" s="2075" t="s">
        <v>374</v>
      </c>
      <c r="K5" s="833"/>
      <c r="L5" s="837"/>
    </row>
    <row r="6" spans="1:28" ht="14.25" customHeight="1" x14ac:dyDescent="0.25">
      <c r="A6" s="2075"/>
      <c r="B6" s="2075"/>
      <c r="C6" s="2075"/>
      <c r="D6" s="2075" t="s">
        <v>371</v>
      </c>
      <c r="E6" s="2075" t="s">
        <v>370</v>
      </c>
      <c r="F6" s="2075" t="s">
        <v>369</v>
      </c>
      <c r="G6" s="2075" t="s">
        <v>0</v>
      </c>
      <c r="H6" s="2075" t="s">
        <v>368</v>
      </c>
      <c r="I6" s="2075" t="s">
        <v>367</v>
      </c>
      <c r="J6" s="2076"/>
      <c r="K6" s="833"/>
      <c r="L6" s="837"/>
    </row>
    <row r="7" spans="1:28" ht="14.25" customHeight="1" x14ac:dyDescent="0.25">
      <c r="A7" s="2075"/>
      <c r="B7" s="2075"/>
      <c r="C7" s="2075"/>
      <c r="D7" s="2075"/>
      <c r="E7" s="2075"/>
      <c r="F7" s="2075"/>
      <c r="G7" s="2075"/>
      <c r="H7" s="2075"/>
      <c r="I7" s="2075"/>
      <c r="J7" s="2076"/>
      <c r="K7" s="833"/>
      <c r="L7" s="837"/>
    </row>
    <row r="8" spans="1:28" ht="14.25" customHeight="1" x14ac:dyDescent="0.25">
      <c r="A8" s="2075"/>
      <c r="B8" s="2075"/>
      <c r="C8" s="2075"/>
      <c r="D8" s="2075"/>
      <c r="E8" s="2075"/>
      <c r="F8" s="2075"/>
      <c r="G8" s="2075"/>
      <c r="H8" s="2075"/>
      <c r="I8" s="2075"/>
      <c r="J8" s="2076"/>
      <c r="K8" s="833"/>
      <c r="L8" s="837"/>
    </row>
    <row r="9" spans="1:28" ht="14.25" customHeight="1" x14ac:dyDescent="0.25">
      <c r="A9" s="2075"/>
      <c r="B9" s="2075"/>
      <c r="C9" s="2075"/>
      <c r="D9" s="2075"/>
      <c r="E9" s="2075"/>
      <c r="F9" s="2075"/>
      <c r="G9" s="2075"/>
      <c r="H9" s="2075"/>
      <c r="I9" s="2075"/>
      <c r="J9" s="2076"/>
      <c r="K9" s="833"/>
      <c r="L9" s="837"/>
    </row>
    <row r="10" spans="1:28" ht="14.25" customHeight="1" x14ac:dyDescent="0.25">
      <c r="A10" s="2075"/>
      <c r="B10" s="2075"/>
      <c r="C10" s="2075"/>
      <c r="D10" s="2075"/>
      <c r="E10" s="2075"/>
      <c r="F10" s="2075"/>
      <c r="G10" s="2075"/>
      <c r="H10" s="2075"/>
      <c r="I10" s="2075"/>
      <c r="J10" s="2076"/>
      <c r="K10" s="833"/>
      <c r="L10" s="837"/>
    </row>
    <row r="11" spans="1:28" ht="14.25" customHeight="1" x14ac:dyDescent="0.25">
      <c r="A11" s="2075"/>
      <c r="B11" s="2074" t="s">
        <v>49</v>
      </c>
      <c r="C11" s="2074"/>
      <c r="D11" s="2074" t="s">
        <v>366</v>
      </c>
      <c r="E11" s="2074"/>
      <c r="F11" s="2074"/>
      <c r="G11" s="2074"/>
      <c r="H11" s="2074"/>
      <c r="I11" s="2074"/>
      <c r="J11" s="2074"/>
      <c r="K11" s="846"/>
      <c r="L11" s="847"/>
      <c r="M11" s="671"/>
      <c r="N11" s="671"/>
    </row>
    <row r="12" spans="1:28" ht="7.5" customHeight="1" x14ac:dyDescent="0.25">
      <c r="A12" s="659"/>
      <c r="B12" s="659"/>
      <c r="C12" s="659"/>
    </row>
    <row r="13" spans="1:28" x14ac:dyDescent="0.25">
      <c r="A13" s="644" t="s">
        <v>465</v>
      </c>
      <c r="B13" s="659"/>
      <c r="C13" s="782"/>
    </row>
    <row r="14" spans="1:28" s="656" customFormat="1" ht="15" customHeight="1" x14ac:dyDescent="0.25">
      <c r="A14" s="644" t="s">
        <v>390</v>
      </c>
      <c r="B14" s="657">
        <v>9599</v>
      </c>
      <c r="C14" s="657">
        <v>14956</v>
      </c>
      <c r="D14" s="657">
        <v>138344.402</v>
      </c>
      <c r="E14" s="657">
        <v>45621.19</v>
      </c>
      <c r="F14" s="657">
        <v>235208.76</v>
      </c>
      <c r="G14" s="657">
        <v>528694.07200000004</v>
      </c>
      <c r="H14" s="657">
        <v>37974.014000000003</v>
      </c>
      <c r="I14" s="657">
        <v>490720.05800000002</v>
      </c>
      <c r="J14" s="657">
        <v>88878.93</v>
      </c>
      <c r="K14" s="649"/>
      <c r="L14" s="649"/>
      <c r="M14" s="649"/>
      <c r="N14" s="649"/>
      <c r="O14" s="649"/>
      <c r="P14" s="649"/>
      <c r="Q14" s="649"/>
      <c r="R14" s="649"/>
      <c r="S14" s="649"/>
      <c r="T14" s="777"/>
      <c r="U14" s="777"/>
      <c r="V14" s="777"/>
      <c r="W14" s="777"/>
      <c r="X14" s="777"/>
      <c r="Y14" s="777"/>
      <c r="Z14" s="777"/>
      <c r="AA14" s="777"/>
      <c r="AB14" s="777"/>
    </row>
    <row r="15" spans="1:28" s="656" customFormat="1" ht="20.100000000000001" customHeight="1" x14ac:dyDescent="0.25">
      <c r="A15" s="644" t="s">
        <v>389</v>
      </c>
      <c r="B15" s="657">
        <v>9213</v>
      </c>
      <c r="C15" s="657">
        <v>14444</v>
      </c>
      <c r="D15" s="657">
        <v>134716.27799999999</v>
      </c>
      <c r="E15" s="657">
        <v>44293.423000000003</v>
      </c>
      <c r="F15" s="657">
        <v>228652.815</v>
      </c>
      <c r="G15" s="657">
        <v>510730.06199999998</v>
      </c>
      <c r="H15" s="657">
        <v>36239.997000000003</v>
      </c>
      <c r="I15" s="657">
        <v>474490.065</v>
      </c>
      <c r="J15" s="657">
        <v>83373.664000000004</v>
      </c>
      <c r="K15" s="649"/>
      <c r="L15" s="649"/>
      <c r="M15" s="649"/>
      <c r="N15" s="649"/>
      <c r="O15" s="649"/>
      <c r="P15" s="649"/>
      <c r="Q15" s="649"/>
      <c r="R15" s="649"/>
      <c r="S15" s="649"/>
      <c r="T15" s="777"/>
      <c r="U15" s="777"/>
      <c r="V15" s="777"/>
      <c r="W15" s="777"/>
      <c r="X15" s="777"/>
      <c r="Y15" s="777"/>
      <c r="Z15" s="777"/>
      <c r="AA15" s="777"/>
      <c r="AB15" s="777"/>
    </row>
    <row r="16" spans="1:28" ht="20.100000000000001" customHeight="1" x14ac:dyDescent="0.25">
      <c r="A16" s="660" t="s">
        <v>388</v>
      </c>
      <c r="B16" s="649">
        <v>3033</v>
      </c>
      <c r="C16" s="649">
        <v>4802</v>
      </c>
      <c r="D16" s="649">
        <v>42534.614000000001</v>
      </c>
      <c r="E16" s="649">
        <v>13774.214</v>
      </c>
      <c r="F16" s="649">
        <v>68978.342000000004</v>
      </c>
      <c r="G16" s="649">
        <v>155275.32199999999</v>
      </c>
      <c r="H16" s="649">
        <v>10827.73</v>
      </c>
      <c r="I16" s="649">
        <v>144447.592</v>
      </c>
      <c r="J16" s="649">
        <v>25044.655999999999</v>
      </c>
      <c r="K16" s="649"/>
      <c r="L16" s="649"/>
      <c r="M16" s="649"/>
      <c r="N16" s="649"/>
      <c r="O16" s="649"/>
      <c r="P16" s="649"/>
      <c r="Q16" s="649"/>
      <c r="R16" s="649"/>
      <c r="S16" s="649"/>
      <c r="T16" s="777"/>
      <c r="U16" s="777"/>
      <c r="V16" s="777"/>
      <c r="W16" s="777"/>
      <c r="X16" s="777"/>
      <c r="Y16" s="777"/>
      <c r="Z16" s="777"/>
      <c r="AA16" s="777"/>
      <c r="AB16" s="777"/>
    </row>
    <row r="17" spans="1:28" ht="11.1" customHeight="1" x14ac:dyDescent="0.25">
      <c r="A17" s="660" t="s">
        <v>387</v>
      </c>
      <c r="B17" s="649">
        <v>1512</v>
      </c>
      <c r="C17" s="649">
        <v>2133</v>
      </c>
      <c r="D17" s="649">
        <v>13226.72</v>
      </c>
      <c r="E17" s="649">
        <v>3588.6060000000002</v>
      </c>
      <c r="F17" s="649">
        <v>17427.862000000001</v>
      </c>
      <c r="G17" s="649">
        <v>45393.436000000002</v>
      </c>
      <c r="H17" s="649">
        <v>2775.3580000000002</v>
      </c>
      <c r="I17" s="649">
        <v>42618.078000000001</v>
      </c>
      <c r="J17" s="649">
        <v>9773.0339999999997</v>
      </c>
      <c r="K17" s="649"/>
      <c r="L17" s="649"/>
      <c r="M17" s="649"/>
      <c r="N17" s="649"/>
      <c r="O17" s="649"/>
      <c r="P17" s="649"/>
      <c r="Q17" s="649"/>
      <c r="R17" s="649"/>
      <c r="S17" s="649"/>
      <c r="T17" s="777"/>
      <c r="U17" s="777"/>
      <c r="V17" s="777"/>
      <c r="W17" s="777"/>
      <c r="X17" s="777"/>
      <c r="Y17" s="777"/>
      <c r="Z17" s="777"/>
      <c r="AA17" s="777"/>
      <c r="AB17" s="777"/>
    </row>
    <row r="18" spans="1:28" ht="12" customHeight="1" x14ac:dyDescent="0.25">
      <c r="A18" s="660" t="s">
        <v>386</v>
      </c>
      <c r="B18" s="649">
        <v>3764</v>
      </c>
      <c r="C18" s="649">
        <v>6101</v>
      </c>
      <c r="D18" s="649">
        <v>66845.803</v>
      </c>
      <c r="E18" s="649">
        <v>23027.942999999999</v>
      </c>
      <c r="F18" s="649">
        <v>127079.605</v>
      </c>
      <c r="G18" s="649">
        <v>267062.37400000001</v>
      </c>
      <c r="H18" s="649">
        <v>20681.042000000001</v>
      </c>
      <c r="I18" s="649">
        <v>246381.33199999999</v>
      </c>
      <c r="J18" s="649">
        <v>39049.521999999997</v>
      </c>
      <c r="K18" s="649"/>
      <c r="L18" s="649"/>
      <c r="M18" s="649"/>
      <c r="N18" s="649"/>
      <c r="O18" s="649"/>
      <c r="P18" s="649"/>
      <c r="Q18" s="649"/>
      <c r="R18" s="649"/>
      <c r="S18" s="649"/>
      <c r="T18" s="777"/>
      <c r="U18" s="777"/>
      <c r="V18" s="777"/>
      <c r="W18" s="777"/>
      <c r="X18" s="777"/>
      <c r="Y18" s="777"/>
      <c r="Z18" s="777"/>
      <c r="AA18" s="777"/>
      <c r="AB18" s="777"/>
    </row>
    <row r="19" spans="1:28" ht="11.1" customHeight="1" x14ac:dyDescent="0.25">
      <c r="A19" s="660" t="s">
        <v>385</v>
      </c>
      <c r="B19" s="649">
        <v>397</v>
      </c>
      <c r="C19" s="649">
        <v>525</v>
      </c>
      <c r="D19" s="649">
        <v>2725.9360000000001</v>
      </c>
      <c r="E19" s="649">
        <v>1646.0630000000001</v>
      </c>
      <c r="F19" s="649">
        <v>5432.5150000000003</v>
      </c>
      <c r="G19" s="649">
        <v>13288.2</v>
      </c>
      <c r="H19" s="649">
        <v>1015.563</v>
      </c>
      <c r="I19" s="649">
        <v>12272.637000000001</v>
      </c>
      <c r="J19" s="649">
        <v>3150.2910000000002</v>
      </c>
      <c r="K19" s="649"/>
      <c r="L19" s="649"/>
      <c r="M19" s="649"/>
      <c r="N19" s="649"/>
      <c r="O19" s="649"/>
      <c r="P19" s="649"/>
      <c r="Q19" s="649"/>
      <c r="R19" s="649"/>
      <c r="S19" s="649"/>
      <c r="T19" s="777"/>
      <c r="U19" s="777"/>
      <c r="V19" s="777"/>
      <c r="W19" s="777"/>
      <c r="X19" s="777"/>
      <c r="Y19" s="777"/>
      <c r="Z19" s="777"/>
      <c r="AA19" s="777"/>
      <c r="AB19" s="777"/>
    </row>
    <row r="20" spans="1:28" ht="11.1" customHeight="1" x14ac:dyDescent="0.25">
      <c r="A20" s="660" t="s">
        <v>384</v>
      </c>
      <c r="B20" s="649">
        <v>507</v>
      </c>
      <c r="C20" s="649">
        <v>883</v>
      </c>
      <c r="D20" s="649">
        <v>9383.2049999999999</v>
      </c>
      <c r="E20" s="649">
        <v>2256.5970000000002</v>
      </c>
      <c r="F20" s="649">
        <v>9734.491</v>
      </c>
      <c r="G20" s="649">
        <v>29710.73</v>
      </c>
      <c r="H20" s="649">
        <v>940.30399999999997</v>
      </c>
      <c r="I20" s="649">
        <v>28770.425999999999</v>
      </c>
      <c r="J20" s="649">
        <v>6356.1610000000001</v>
      </c>
      <c r="K20" s="649"/>
      <c r="L20" s="649"/>
      <c r="M20" s="649"/>
      <c r="N20" s="649"/>
      <c r="O20" s="649"/>
      <c r="P20" s="649"/>
      <c r="Q20" s="649"/>
      <c r="R20" s="649"/>
      <c r="S20" s="649"/>
      <c r="T20" s="777"/>
      <c r="U20" s="777"/>
      <c r="V20" s="777"/>
      <c r="W20" s="777"/>
      <c r="X20" s="777"/>
      <c r="Y20" s="777"/>
      <c r="Z20" s="777"/>
      <c r="AA20" s="777"/>
      <c r="AB20" s="777"/>
    </row>
    <row r="21" spans="1:28" s="656" customFormat="1" ht="20.100000000000001" customHeight="1" x14ac:dyDescent="0.25">
      <c r="A21" s="668" t="s">
        <v>383</v>
      </c>
      <c r="B21" s="728">
        <v>198</v>
      </c>
      <c r="C21" s="728">
        <v>263</v>
      </c>
      <c r="D21" s="752">
        <v>1915.3510000000001</v>
      </c>
      <c r="E21" s="752">
        <v>760.15</v>
      </c>
      <c r="F21" s="752">
        <v>2165.748</v>
      </c>
      <c r="G21" s="752">
        <v>7112.6779999999999</v>
      </c>
      <c r="H21" s="752">
        <v>1071.9780000000001</v>
      </c>
      <c r="I21" s="752">
        <v>6040.7</v>
      </c>
      <c r="J21" s="752">
        <v>1807.0509999999999</v>
      </c>
      <c r="K21" s="649"/>
      <c r="L21" s="649"/>
      <c r="M21" s="649"/>
      <c r="N21" s="649"/>
      <c r="O21" s="649"/>
      <c r="P21" s="649"/>
      <c r="Q21" s="649"/>
      <c r="R21" s="649"/>
      <c r="S21" s="649"/>
      <c r="T21" s="777"/>
      <c r="U21" s="777"/>
      <c r="V21" s="777"/>
      <c r="W21" s="777"/>
      <c r="X21" s="777"/>
      <c r="Y21" s="777"/>
      <c r="Z21" s="777"/>
      <c r="AA21" s="777"/>
      <c r="AB21" s="777"/>
    </row>
    <row r="22" spans="1:28" s="656" customFormat="1" ht="12.75" customHeight="1" x14ac:dyDescent="0.25">
      <c r="A22" s="668" t="s">
        <v>382</v>
      </c>
      <c r="B22" s="728">
        <v>188</v>
      </c>
      <c r="C22" s="728">
        <v>249</v>
      </c>
      <c r="D22" s="752">
        <v>1712.7729999999999</v>
      </c>
      <c r="E22" s="752">
        <v>567.61699999999996</v>
      </c>
      <c r="F22" s="752">
        <v>4390.1970000000001</v>
      </c>
      <c r="G22" s="752">
        <v>10851.332</v>
      </c>
      <c r="H22" s="752">
        <v>662.03899999999999</v>
      </c>
      <c r="I22" s="752">
        <v>10189.293</v>
      </c>
      <c r="J22" s="752">
        <v>3698.2150000000001</v>
      </c>
      <c r="K22" s="649"/>
      <c r="L22" s="649"/>
      <c r="M22" s="649"/>
      <c r="N22" s="649"/>
      <c r="O22" s="649"/>
      <c r="P22" s="649"/>
      <c r="Q22" s="649"/>
      <c r="R22" s="649"/>
      <c r="S22" s="649"/>
    </row>
    <row r="23" spans="1:28" ht="7.5" customHeight="1" x14ac:dyDescent="0.25">
      <c r="A23" s="659"/>
      <c r="B23" s="782"/>
      <c r="C23" s="782"/>
      <c r="D23" s="751"/>
      <c r="E23" s="751"/>
      <c r="F23" s="751"/>
      <c r="G23" s="751"/>
      <c r="H23" s="751"/>
      <c r="I23" s="751"/>
      <c r="J23" s="751"/>
    </row>
    <row r="24" spans="1:28" ht="13.5" customHeight="1" x14ac:dyDescent="0.25">
      <c r="A24" s="644" t="s">
        <v>464</v>
      </c>
    </row>
    <row r="25" spans="1:28" s="656" customFormat="1" ht="13.5" customHeight="1" x14ac:dyDescent="0.25">
      <c r="A25" s="644" t="s">
        <v>390</v>
      </c>
      <c r="B25" s="657">
        <v>4393</v>
      </c>
      <c r="C25" s="657">
        <v>12311</v>
      </c>
      <c r="D25" s="657">
        <v>214861.33</v>
      </c>
      <c r="E25" s="657">
        <v>71720.175000000003</v>
      </c>
      <c r="F25" s="657">
        <v>509420.20400000003</v>
      </c>
      <c r="G25" s="657">
        <v>911563.57799999998</v>
      </c>
      <c r="H25" s="657">
        <v>81921.686000000002</v>
      </c>
      <c r="I25" s="657">
        <v>829641.89199999999</v>
      </c>
      <c r="J25" s="657">
        <v>74990.512000000002</v>
      </c>
      <c r="K25" s="649"/>
      <c r="L25" s="649"/>
      <c r="M25" s="649"/>
      <c r="N25" s="649"/>
      <c r="O25" s="649"/>
      <c r="P25" s="649"/>
      <c r="Q25" s="649"/>
      <c r="R25" s="649"/>
      <c r="S25" s="649"/>
      <c r="T25" s="777"/>
      <c r="U25" s="777"/>
      <c r="V25" s="777"/>
      <c r="W25" s="777"/>
      <c r="X25" s="777"/>
      <c r="Y25" s="777"/>
      <c r="Z25" s="777"/>
      <c r="AA25" s="777"/>
      <c r="AB25" s="777"/>
    </row>
    <row r="26" spans="1:28" s="656" customFormat="1" ht="20.100000000000001" customHeight="1" x14ac:dyDescent="0.25">
      <c r="A26" s="644" t="s">
        <v>389</v>
      </c>
      <c r="B26" s="657">
        <v>4273</v>
      </c>
      <c r="C26" s="657">
        <v>11981</v>
      </c>
      <c r="D26" s="657">
        <v>209957.16800000001</v>
      </c>
      <c r="E26" s="657">
        <v>70589.937000000005</v>
      </c>
      <c r="F26" s="657">
        <v>497698.60200000001</v>
      </c>
      <c r="G26" s="657">
        <v>885720.96699999995</v>
      </c>
      <c r="H26" s="657">
        <v>80774.411999999997</v>
      </c>
      <c r="I26" s="657">
        <v>804946.55500000005</v>
      </c>
      <c r="J26" s="657">
        <v>68824.08</v>
      </c>
      <c r="K26" s="649"/>
      <c r="L26" s="649"/>
      <c r="M26" s="649"/>
      <c r="N26" s="649"/>
      <c r="O26" s="649"/>
      <c r="P26" s="649"/>
      <c r="Q26" s="649"/>
      <c r="R26" s="649"/>
      <c r="S26" s="649"/>
      <c r="T26" s="777"/>
      <c r="U26" s="777"/>
      <c r="V26" s="777"/>
      <c r="W26" s="777"/>
      <c r="X26" s="777"/>
      <c r="Y26" s="777"/>
      <c r="Z26" s="777"/>
      <c r="AA26" s="777"/>
      <c r="AB26" s="777"/>
    </row>
    <row r="27" spans="1:28" ht="20.100000000000001" customHeight="1" x14ac:dyDescent="0.25">
      <c r="A27" s="660" t="s">
        <v>388</v>
      </c>
      <c r="B27" s="649">
        <v>1193</v>
      </c>
      <c r="C27" s="649">
        <v>3217</v>
      </c>
      <c r="D27" s="649">
        <v>44311.697</v>
      </c>
      <c r="E27" s="649">
        <v>18932.021000000001</v>
      </c>
      <c r="F27" s="649">
        <v>102841.932</v>
      </c>
      <c r="G27" s="649">
        <v>200000.448</v>
      </c>
      <c r="H27" s="649">
        <v>27205.166000000001</v>
      </c>
      <c r="I27" s="649">
        <v>172795.28200000001</v>
      </c>
      <c r="J27" s="649">
        <v>20116.112000000001</v>
      </c>
      <c r="K27" s="649"/>
      <c r="L27" s="649"/>
      <c r="M27" s="649"/>
      <c r="N27" s="649"/>
      <c r="O27" s="649"/>
      <c r="P27" s="649"/>
      <c r="Q27" s="649"/>
      <c r="R27" s="649"/>
      <c r="S27" s="649"/>
      <c r="T27" s="777"/>
      <c r="U27" s="777"/>
      <c r="V27" s="777"/>
      <c r="W27" s="777"/>
      <c r="X27" s="777"/>
      <c r="Y27" s="777"/>
      <c r="Z27" s="777"/>
      <c r="AA27" s="777"/>
      <c r="AB27" s="777"/>
    </row>
    <row r="28" spans="1:28" ht="11.1" customHeight="1" x14ac:dyDescent="0.25">
      <c r="A28" s="660" t="s">
        <v>387</v>
      </c>
      <c r="B28" s="649">
        <v>645</v>
      </c>
      <c r="C28" s="649">
        <v>1462</v>
      </c>
      <c r="D28" s="649">
        <v>17574.8</v>
      </c>
      <c r="E28" s="649">
        <v>9706.7790000000005</v>
      </c>
      <c r="F28" s="649">
        <v>25283.199000000001</v>
      </c>
      <c r="G28" s="649">
        <v>61402.836000000003</v>
      </c>
      <c r="H28" s="649">
        <v>15676.651</v>
      </c>
      <c r="I28" s="649">
        <v>45726.184999999998</v>
      </c>
      <c r="J28" s="649">
        <v>4801.3280000000004</v>
      </c>
      <c r="K28" s="649"/>
      <c r="L28" s="649"/>
      <c r="M28" s="649"/>
      <c r="N28" s="649"/>
      <c r="O28" s="649"/>
      <c r="P28" s="649"/>
      <c r="Q28" s="649"/>
      <c r="R28" s="649"/>
      <c r="S28" s="649"/>
      <c r="T28" s="777"/>
      <c r="U28" s="777"/>
      <c r="V28" s="777"/>
      <c r="W28" s="777"/>
      <c r="X28" s="777"/>
      <c r="Y28" s="777"/>
      <c r="Z28" s="777"/>
      <c r="AA28" s="777"/>
      <c r="AB28" s="777"/>
    </row>
    <row r="29" spans="1:28" ht="11.1" customHeight="1" x14ac:dyDescent="0.25">
      <c r="A29" s="660" t="s">
        <v>386</v>
      </c>
      <c r="B29" s="649">
        <v>2072</v>
      </c>
      <c r="C29" s="649">
        <v>6524</v>
      </c>
      <c r="D29" s="649">
        <v>139393.10200000001</v>
      </c>
      <c r="E29" s="649">
        <v>36714.938000000002</v>
      </c>
      <c r="F29" s="649">
        <v>357330.239</v>
      </c>
      <c r="G29" s="649">
        <v>594398.53200000001</v>
      </c>
      <c r="H29" s="649">
        <v>34045.105000000003</v>
      </c>
      <c r="I29" s="649">
        <v>560353.42700000003</v>
      </c>
      <c r="J29" s="649">
        <v>41378.303999999996</v>
      </c>
      <c r="K29" s="649"/>
      <c r="L29" s="649"/>
      <c r="M29" s="649"/>
      <c r="N29" s="649"/>
      <c r="O29" s="649"/>
      <c r="P29" s="649"/>
      <c r="Q29" s="649"/>
      <c r="R29" s="649"/>
      <c r="S29" s="649"/>
      <c r="T29" s="777"/>
      <c r="U29" s="777"/>
      <c r="V29" s="777"/>
      <c r="W29" s="777"/>
      <c r="X29" s="777"/>
      <c r="Y29" s="777"/>
      <c r="Z29" s="777"/>
      <c r="AA29" s="777"/>
      <c r="AB29" s="777"/>
    </row>
    <row r="30" spans="1:28" ht="11.1" customHeight="1" x14ac:dyDescent="0.25">
      <c r="A30" s="660" t="s">
        <v>385</v>
      </c>
      <c r="B30" s="649">
        <v>140</v>
      </c>
      <c r="C30" s="649">
        <v>256</v>
      </c>
      <c r="D30" s="649">
        <v>2635.482</v>
      </c>
      <c r="E30" s="649">
        <v>2049.46</v>
      </c>
      <c r="F30" s="649">
        <v>4503.2129999999997</v>
      </c>
      <c r="G30" s="649">
        <v>10225.1</v>
      </c>
      <c r="H30" s="649">
        <v>2041.5709999999999</v>
      </c>
      <c r="I30" s="649">
        <v>8183.5290000000005</v>
      </c>
      <c r="J30" s="649">
        <v>1582.9829999999999</v>
      </c>
      <c r="K30" s="649"/>
      <c r="L30" s="649"/>
      <c r="M30" s="649"/>
      <c r="N30" s="649"/>
      <c r="O30" s="649"/>
      <c r="P30" s="649"/>
      <c r="Q30" s="649"/>
      <c r="R30" s="649"/>
      <c r="S30" s="649"/>
      <c r="T30" s="777"/>
      <c r="U30" s="777"/>
      <c r="V30" s="777"/>
      <c r="W30" s="777"/>
      <c r="X30" s="777"/>
      <c r="Y30" s="777"/>
      <c r="Z30" s="777"/>
      <c r="AA30" s="777"/>
      <c r="AB30" s="777"/>
    </row>
    <row r="31" spans="1:28" ht="11.1" customHeight="1" x14ac:dyDescent="0.25">
      <c r="A31" s="660" t="s">
        <v>384</v>
      </c>
      <c r="B31" s="649">
        <v>223</v>
      </c>
      <c r="C31" s="649">
        <v>522</v>
      </c>
      <c r="D31" s="649">
        <v>6042.0870000000004</v>
      </c>
      <c r="E31" s="649">
        <v>3186.739</v>
      </c>
      <c r="F31" s="649">
        <v>7740.0190000000002</v>
      </c>
      <c r="G31" s="649">
        <v>19694.050999999999</v>
      </c>
      <c r="H31" s="649">
        <v>1805.9190000000001</v>
      </c>
      <c r="I31" s="649">
        <v>17888.132000000001</v>
      </c>
      <c r="J31" s="649">
        <v>945.35299999999995</v>
      </c>
      <c r="K31" s="649"/>
      <c r="L31" s="649"/>
      <c r="M31" s="649"/>
      <c r="N31" s="649"/>
      <c r="O31" s="649"/>
      <c r="P31" s="649"/>
      <c r="Q31" s="649"/>
      <c r="R31" s="649"/>
      <c r="S31" s="649"/>
      <c r="T31" s="777"/>
      <c r="U31" s="777"/>
      <c r="V31" s="777"/>
      <c r="W31" s="777"/>
      <c r="X31" s="777"/>
      <c r="Y31" s="777"/>
      <c r="Z31" s="777"/>
      <c r="AA31" s="777"/>
      <c r="AB31" s="777"/>
    </row>
    <row r="32" spans="1:28" s="656" customFormat="1" ht="19.5" customHeight="1" x14ac:dyDescent="0.25">
      <c r="A32" s="668" t="s">
        <v>383</v>
      </c>
      <c r="B32" s="728">
        <v>56</v>
      </c>
      <c r="C32" s="728">
        <v>107</v>
      </c>
      <c r="D32" s="752">
        <v>1051.146</v>
      </c>
      <c r="E32" s="752">
        <v>326.39299999999997</v>
      </c>
      <c r="F32" s="752">
        <v>1375.8440000000001</v>
      </c>
      <c r="G32" s="752">
        <v>3309.16</v>
      </c>
      <c r="H32" s="752">
        <v>381.65899999999999</v>
      </c>
      <c r="I32" s="752">
        <v>2927.5010000000002</v>
      </c>
      <c r="J32" s="752">
        <v>270.69099999999997</v>
      </c>
      <c r="K32" s="649"/>
      <c r="L32" s="649"/>
      <c r="M32" s="649"/>
      <c r="N32" s="649"/>
      <c r="O32" s="649"/>
      <c r="P32" s="649"/>
      <c r="Q32" s="649"/>
      <c r="R32" s="649"/>
      <c r="S32" s="649"/>
    </row>
    <row r="33" spans="1:28" s="656" customFormat="1" ht="12.75" customHeight="1" x14ac:dyDescent="0.25">
      <c r="A33" s="668" t="s">
        <v>382</v>
      </c>
      <c r="B33" s="728">
        <v>64</v>
      </c>
      <c r="C33" s="728">
        <v>223</v>
      </c>
      <c r="D33" s="752">
        <v>3853.0160000000001</v>
      </c>
      <c r="E33" s="752">
        <v>803.84500000000003</v>
      </c>
      <c r="F33" s="752">
        <v>10345.758</v>
      </c>
      <c r="G33" s="752">
        <v>22533.451000000001</v>
      </c>
      <c r="H33" s="752">
        <v>765.61500000000001</v>
      </c>
      <c r="I33" s="752">
        <v>21767.835999999999</v>
      </c>
      <c r="J33" s="752">
        <v>5895.741</v>
      </c>
    </row>
    <row r="34" spans="1:28" ht="7.5" customHeight="1" x14ac:dyDescent="0.25">
      <c r="A34" s="668"/>
      <c r="B34" s="782"/>
      <c r="C34" s="782"/>
      <c r="D34" s="751"/>
      <c r="E34" s="751"/>
      <c r="F34" s="751"/>
      <c r="G34" s="751"/>
      <c r="H34" s="751"/>
      <c r="I34" s="751"/>
      <c r="J34" s="751"/>
    </row>
    <row r="35" spans="1:28" x14ac:dyDescent="0.25">
      <c r="A35" s="644" t="s">
        <v>463</v>
      </c>
    </row>
    <row r="36" spans="1:28" s="656" customFormat="1" ht="15" customHeight="1" x14ac:dyDescent="0.25">
      <c r="A36" s="644" t="s">
        <v>390</v>
      </c>
      <c r="B36" s="657">
        <v>6767</v>
      </c>
      <c r="C36" s="657">
        <v>10145</v>
      </c>
      <c r="D36" s="657">
        <v>86528.535000000003</v>
      </c>
      <c r="E36" s="657">
        <v>89886.153000000006</v>
      </c>
      <c r="F36" s="657">
        <v>133144.16399999999</v>
      </c>
      <c r="G36" s="657">
        <v>365660.46799999999</v>
      </c>
      <c r="H36" s="657">
        <v>118757.228</v>
      </c>
      <c r="I36" s="657">
        <v>246903.24</v>
      </c>
      <c r="J36" s="657">
        <v>43530.902999999998</v>
      </c>
      <c r="K36" s="649"/>
      <c r="L36" s="649"/>
      <c r="M36" s="649"/>
      <c r="N36" s="649"/>
      <c r="O36" s="649"/>
      <c r="P36" s="649"/>
      <c r="Q36" s="649"/>
      <c r="R36" s="649"/>
      <c r="S36" s="649"/>
      <c r="T36" s="777"/>
      <c r="U36" s="777"/>
      <c r="V36" s="777"/>
      <c r="W36" s="777"/>
      <c r="X36" s="777"/>
      <c r="Y36" s="777"/>
      <c r="Z36" s="777"/>
      <c r="AA36" s="777"/>
      <c r="AB36" s="777"/>
    </row>
    <row r="37" spans="1:28" s="656" customFormat="1" ht="20.100000000000001" customHeight="1" x14ac:dyDescent="0.25">
      <c r="A37" s="644" t="s">
        <v>389</v>
      </c>
      <c r="B37" s="657">
        <v>6569</v>
      </c>
      <c r="C37" s="657">
        <v>9875</v>
      </c>
      <c r="D37" s="657">
        <v>85144.002999999997</v>
      </c>
      <c r="E37" s="657">
        <v>88243.073000000004</v>
      </c>
      <c r="F37" s="657">
        <v>131771.36300000001</v>
      </c>
      <c r="G37" s="657">
        <v>359926.86900000001</v>
      </c>
      <c r="H37" s="657">
        <v>117551.30499999999</v>
      </c>
      <c r="I37" s="657">
        <v>242375.56400000001</v>
      </c>
      <c r="J37" s="657">
        <v>42597.150999999998</v>
      </c>
      <c r="K37" s="649"/>
      <c r="U37" s="777"/>
      <c r="V37" s="777"/>
      <c r="W37" s="777"/>
      <c r="X37" s="777"/>
      <c r="Y37" s="777"/>
      <c r="Z37" s="777"/>
      <c r="AA37" s="777"/>
      <c r="AB37" s="777"/>
    </row>
    <row r="38" spans="1:28" ht="20.100000000000001" customHeight="1" x14ac:dyDescent="0.25">
      <c r="A38" s="660" t="s">
        <v>388</v>
      </c>
      <c r="B38" s="649">
        <v>2101</v>
      </c>
      <c r="C38" s="649">
        <v>3567</v>
      </c>
      <c r="D38" s="649">
        <v>31497.649000000001</v>
      </c>
      <c r="E38" s="649">
        <v>43021.334000000003</v>
      </c>
      <c r="F38" s="649">
        <v>49827.218000000001</v>
      </c>
      <c r="G38" s="649">
        <v>144534.21400000001</v>
      </c>
      <c r="H38" s="649">
        <v>61714.057999999997</v>
      </c>
      <c r="I38" s="649">
        <v>82820.156000000003</v>
      </c>
      <c r="J38" s="643">
        <v>16362.342000000001</v>
      </c>
      <c r="K38" s="649"/>
      <c r="L38" s="649"/>
      <c r="M38" s="649"/>
      <c r="N38" s="649"/>
      <c r="O38" s="649"/>
      <c r="P38" s="649"/>
      <c r="Q38" s="649"/>
      <c r="R38" s="649"/>
      <c r="S38" s="649"/>
      <c r="T38" s="777"/>
      <c r="U38" s="777"/>
      <c r="V38" s="777"/>
      <c r="W38" s="777"/>
      <c r="X38" s="777"/>
      <c r="Y38" s="777"/>
      <c r="Z38" s="777"/>
      <c r="AA38" s="777"/>
      <c r="AB38" s="777"/>
    </row>
    <row r="39" spans="1:28" ht="11.1" customHeight="1" x14ac:dyDescent="0.25">
      <c r="A39" s="660" t="s">
        <v>387</v>
      </c>
      <c r="B39" s="649">
        <v>1130</v>
      </c>
      <c r="C39" s="649">
        <v>1625</v>
      </c>
      <c r="D39" s="649">
        <v>11655.884</v>
      </c>
      <c r="E39" s="649">
        <v>7078.3530000000001</v>
      </c>
      <c r="F39" s="649">
        <v>15543.093999999999</v>
      </c>
      <c r="G39" s="649">
        <v>40470.78</v>
      </c>
      <c r="H39" s="649">
        <v>10767.842000000001</v>
      </c>
      <c r="I39" s="649">
        <v>29702.937999999998</v>
      </c>
      <c r="J39" s="643">
        <v>4682.79</v>
      </c>
      <c r="K39" s="649"/>
      <c r="U39" s="777"/>
      <c r="V39" s="777"/>
      <c r="W39" s="777"/>
      <c r="X39" s="777"/>
      <c r="Y39" s="777"/>
      <c r="Z39" s="777"/>
      <c r="AA39" s="777"/>
      <c r="AB39" s="777"/>
    </row>
    <row r="40" spans="1:28" ht="11.1" customHeight="1" x14ac:dyDescent="0.25">
      <c r="A40" s="660" t="s">
        <v>386</v>
      </c>
      <c r="B40" s="649">
        <v>2797</v>
      </c>
      <c r="C40" s="649">
        <v>3953</v>
      </c>
      <c r="D40" s="649">
        <v>37551.141000000003</v>
      </c>
      <c r="E40" s="649">
        <v>31770.984</v>
      </c>
      <c r="F40" s="649">
        <v>56691.123</v>
      </c>
      <c r="G40" s="649">
        <v>150947.39600000001</v>
      </c>
      <c r="H40" s="649">
        <v>38692.887000000002</v>
      </c>
      <c r="I40" s="649">
        <v>112254.50900000001</v>
      </c>
      <c r="J40" s="643">
        <v>19065.27</v>
      </c>
      <c r="K40" s="649"/>
      <c r="U40" s="777"/>
      <c r="V40" s="777"/>
      <c r="W40" s="777"/>
      <c r="X40" s="777"/>
      <c r="Y40" s="777"/>
      <c r="Z40" s="777"/>
      <c r="AA40" s="777"/>
      <c r="AB40" s="777"/>
    </row>
    <row r="41" spans="1:28" ht="11.1" customHeight="1" x14ac:dyDescent="0.25">
      <c r="A41" s="660" t="s">
        <v>385</v>
      </c>
      <c r="B41" s="649">
        <v>243</v>
      </c>
      <c r="C41" s="649">
        <v>302</v>
      </c>
      <c r="D41" s="649">
        <v>1507.585</v>
      </c>
      <c r="E41" s="649">
        <v>620.16600000000005</v>
      </c>
      <c r="F41" s="649">
        <v>4825.2340000000004</v>
      </c>
      <c r="G41" s="649">
        <v>8390.7620000000006</v>
      </c>
      <c r="H41" s="649">
        <v>996.53300000000002</v>
      </c>
      <c r="I41" s="649">
        <v>7394.2290000000003</v>
      </c>
      <c r="J41" s="791">
        <v>1224.5650000000001</v>
      </c>
      <c r="K41" s="649"/>
      <c r="U41" s="777"/>
      <c r="V41" s="777"/>
      <c r="W41" s="777"/>
      <c r="X41" s="777"/>
      <c r="Y41" s="777"/>
      <c r="Z41" s="777"/>
      <c r="AA41" s="777"/>
      <c r="AB41" s="777"/>
    </row>
    <row r="42" spans="1:28" ht="11.1" customHeight="1" x14ac:dyDescent="0.25">
      <c r="A42" s="660" t="s">
        <v>384</v>
      </c>
      <c r="B42" s="766">
        <v>298</v>
      </c>
      <c r="C42" s="766">
        <v>428</v>
      </c>
      <c r="D42" s="766">
        <v>2931.7440000000001</v>
      </c>
      <c r="E42" s="766">
        <v>5752.2359999999999</v>
      </c>
      <c r="F42" s="766">
        <v>4884.6940000000004</v>
      </c>
      <c r="G42" s="766">
        <v>15583.717000000001</v>
      </c>
      <c r="H42" s="766">
        <v>5379.9849999999997</v>
      </c>
      <c r="I42" s="766">
        <v>10203.732</v>
      </c>
      <c r="J42" s="766">
        <v>1262.184</v>
      </c>
      <c r="K42" s="649"/>
      <c r="U42" s="777"/>
      <c r="V42" s="777"/>
      <c r="W42" s="777"/>
      <c r="X42" s="777"/>
      <c r="Y42" s="777"/>
      <c r="Z42" s="777"/>
      <c r="AA42" s="777"/>
      <c r="AB42" s="777"/>
    </row>
    <row r="43" spans="1:28" s="656" customFormat="1" ht="20.100000000000001" customHeight="1" x14ac:dyDescent="0.25">
      <c r="A43" s="668" t="s">
        <v>383</v>
      </c>
      <c r="B43" s="758">
        <v>95</v>
      </c>
      <c r="C43" s="758">
        <v>125</v>
      </c>
      <c r="D43" s="768">
        <v>336.38299999999998</v>
      </c>
      <c r="E43" s="768">
        <v>187.71</v>
      </c>
      <c r="F43" s="768">
        <v>355.61399999999998</v>
      </c>
      <c r="G43" s="768">
        <v>1322.556</v>
      </c>
      <c r="H43" s="768">
        <v>384.02499999999998</v>
      </c>
      <c r="I43" s="768">
        <v>938.53099999999995</v>
      </c>
      <c r="J43" s="768">
        <v>401.21199999999999</v>
      </c>
      <c r="K43" s="649"/>
      <c r="U43" s="777"/>
      <c r="V43" s="777"/>
      <c r="W43" s="777"/>
      <c r="X43" s="777"/>
      <c r="Y43" s="777"/>
      <c r="Z43" s="777"/>
      <c r="AA43" s="777"/>
      <c r="AB43" s="777"/>
    </row>
    <row r="44" spans="1:28" s="656" customFormat="1" ht="12" customHeight="1" x14ac:dyDescent="0.25">
      <c r="A44" s="668" t="s">
        <v>382</v>
      </c>
      <c r="B44" s="758">
        <v>103</v>
      </c>
      <c r="C44" s="758">
        <v>145</v>
      </c>
      <c r="D44" s="768">
        <v>1048.1489999999999</v>
      </c>
      <c r="E44" s="768">
        <v>1455.37</v>
      </c>
      <c r="F44" s="768">
        <v>1017.187</v>
      </c>
      <c r="G44" s="768">
        <v>4411.0429999999997</v>
      </c>
      <c r="H44" s="768">
        <v>821.89800000000002</v>
      </c>
      <c r="I44" s="768">
        <v>3589.145</v>
      </c>
      <c r="J44" s="768">
        <v>532.54</v>
      </c>
      <c r="K44" s="649"/>
      <c r="L44" s="640"/>
      <c r="M44" s="640"/>
      <c r="N44" s="640"/>
      <c r="O44" s="640"/>
      <c r="P44" s="640"/>
      <c r="Q44" s="640"/>
      <c r="R44" s="640"/>
      <c r="S44" s="640"/>
      <c r="T44" s="640"/>
    </row>
    <row r="45" spans="1:28" ht="6.95" customHeight="1" thickBot="1" x14ac:dyDescent="0.3">
      <c r="A45" s="664"/>
      <c r="B45" s="664"/>
      <c r="C45" s="757"/>
      <c r="D45" s="757"/>
      <c r="E45" s="757"/>
      <c r="F45" s="757"/>
      <c r="G45" s="757"/>
      <c r="H45" s="757"/>
      <c r="I45" s="757"/>
      <c r="J45" s="757"/>
    </row>
    <row r="46" spans="1:28" ht="3.75" customHeight="1" thickTop="1" x14ac:dyDescent="0.25">
      <c r="A46" s="642"/>
      <c r="B46" s="642"/>
      <c r="C46" s="779"/>
    </row>
    <row r="47" spans="1:28" ht="12.95" customHeight="1" x14ac:dyDescent="0.25">
      <c r="A47" s="681" t="s">
        <v>412</v>
      </c>
      <c r="B47" s="644"/>
      <c r="C47" s="644"/>
    </row>
    <row r="48" spans="1:28" ht="16.5" customHeight="1" x14ac:dyDescent="0.25"/>
  </sheetData>
  <mergeCells count="16">
    <mergeCell ref="A2:C2"/>
    <mergeCell ref="A3:J3"/>
    <mergeCell ref="D5:F5"/>
    <mergeCell ref="G5:I5"/>
    <mergeCell ref="J5:J10"/>
    <mergeCell ref="A5:A11"/>
    <mergeCell ref="B5:B10"/>
    <mergeCell ref="C5:C10"/>
    <mergeCell ref="I6:I10"/>
    <mergeCell ref="B11:C11"/>
    <mergeCell ref="D6:D10"/>
    <mergeCell ref="E6:E10"/>
    <mergeCell ref="F6:F10"/>
    <mergeCell ref="G6:G10"/>
    <mergeCell ref="H6:H10"/>
    <mergeCell ref="D11:J11"/>
  </mergeCells>
  <hyperlinks>
    <hyperlink ref="A1" location="Índice!A1" display="Voltar ao índice" xr:uid="{637D8A6F-9494-4F65-B704-4CFA03B9CAF8}"/>
  </hyperlinks>
  <pageMargins left="0.78740157480314965" right="0.78740157480314965" top="1.1811023622047243" bottom="0.78740157480314965" header="0" footer="0"/>
  <pageSetup paperSize="9" orientation="portrait" horizontalDpi="300" verticalDpi="300"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11E7FB-28A5-4F8C-99B3-322A3F84A33B}">
  <dimension ref="A1:AB47"/>
  <sheetViews>
    <sheetView showGridLines="0" zoomScaleNormal="100" workbookViewId="0">
      <selection activeCell="A2" sqref="A2"/>
    </sheetView>
  </sheetViews>
  <sheetFormatPr defaultColWidth="10.5703125" defaultRowHeight="14.25" customHeight="1" x14ac:dyDescent="0.25"/>
  <cols>
    <col min="1" max="1" width="10.5703125" style="640" customWidth="1"/>
    <col min="2" max="3" width="7.85546875" style="640" customWidth="1"/>
    <col min="4" max="8" width="7.42578125" style="640" customWidth="1"/>
    <col min="9" max="9" width="7.7109375" style="640" customWidth="1"/>
    <col min="10" max="10" width="8" style="640" customWidth="1"/>
    <col min="11" max="16384" width="10.5703125" style="640"/>
  </cols>
  <sheetData>
    <row r="1" spans="1:28" ht="15" customHeight="1" x14ac:dyDescent="0.25">
      <c r="A1" s="2027" t="s">
        <v>1926</v>
      </c>
    </row>
    <row r="2" spans="1:28" ht="15" customHeight="1" x14ac:dyDescent="0.25">
      <c r="A2" s="2082" t="s">
        <v>469</v>
      </c>
      <c r="B2" s="2082"/>
      <c r="C2" s="2082"/>
      <c r="D2" s="642"/>
    </row>
    <row r="3" spans="1:28" ht="34.5" customHeight="1" x14ac:dyDescent="0.25">
      <c r="A3" s="2086" t="s">
        <v>470</v>
      </c>
      <c r="B3" s="2086"/>
      <c r="C3" s="2086"/>
      <c r="D3" s="2086"/>
      <c r="E3" s="2086"/>
      <c r="F3" s="2086"/>
      <c r="G3" s="2086"/>
      <c r="H3" s="2086"/>
      <c r="I3" s="2086"/>
      <c r="J3" s="2086"/>
      <c r="K3" s="830"/>
      <c r="L3" s="830"/>
    </row>
    <row r="4" spans="1:28" ht="12.95" customHeight="1" x14ac:dyDescent="0.25">
      <c r="A4" s="660">
        <v>2019</v>
      </c>
      <c r="B4" s="650"/>
      <c r="C4" s="642"/>
    </row>
    <row r="5" spans="1:28" ht="14.25" customHeight="1" x14ac:dyDescent="0.25">
      <c r="A5" s="2075" t="s">
        <v>379</v>
      </c>
      <c r="B5" s="2075" t="s">
        <v>378</v>
      </c>
      <c r="C5" s="2075" t="s">
        <v>377</v>
      </c>
      <c r="D5" s="2074" t="s">
        <v>376</v>
      </c>
      <c r="E5" s="2074"/>
      <c r="F5" s="2074"/>
      <c r="G5" s="2075" t="s">
        <v>375</v>
      </c>
      <c r="H5" s="2076"/>
      <c r="I5" s="2076"/>
      <c r="J5" s="2075" t="s">
        <v>374</v>
      </c>
      <c r="K5" s="833"/>
      <c r="L5" s="837"/>
    </row>
    <row r="6" spans="1:28" ht="14.25" customHeight="1" x14ac:dyDescent="0.25">
      <c r="A6" s="2075"/>
      <c r="B6" s="2075"/>
      <c r="C6" s="2075"/>
      <c r="D6" s="2075" t="s">
        <v>371</v>
      </c>
      <c r="E6" s="2075" t="s">
        <v>370</v>
      </c>
      <c r="F6" s="2075" t="s">
        <v>369</v>
      </c>
      <c r="G6" s="2075" t="s">
        <v>0</v>
      </c>
      <c r="H6" s="2075" t="s">
        <v>368</v>
      </c>
      <c r="I6" s="2075" t="s">
        <v>367</v>
      </c>
      <c r="J6" s="2076"/>
      <c r="K6" s="833"/>
      <c r="L6" s="837"/>
    </row>
    <row r="7" spans="1:28" ht="14.25" customHeight="1" x14ac:dyDescent="0.25">
      <c r="A7" s="2075"/>
      <c r="B7" s="2075"/>
      <c r="C7" s="2075"/>
      <c r="D7" s="2075"/>
      <c r="E7" s="2075"/>
      <c r="F7" s="2075"/>
      <c r="G7" s="2075"/>
      <c r="H7" s="2075"/>
      <c r="I7" s="2075"/>
      <c r="J7" s="2076"/>
      <c r="K7" s="833"/>
      <c r="L7" s="837"/>
    </row>
    <row r="8" spans="1:28" ht="14.25" customHeight="1" x14ac:dyDescent="0.25">
      <c r="A8" s="2075"/>
      <c r="B8" s="2075"/>
      <c r="C8" s="2075"/>
      <c r="D8" s="2075"/>
      <c r="E8" s="2075"/>
      <c r="F8" s="2075"/>
      <c r="G8" s="2075"/>
      <c r="H8" s="2075"/>
      <c r="I8" s="2075"/>
      <c r="J8" s="2076"/>
      <c r="K8" s="833"/>
      <c r="L8" s="837"/>
    </row>
    <row r="9" spans="1:28" ht="14.25" customHeight="1" x14ac:dyDescent="0.25">
      <c r="A9" s="2075"/>
      <c r="B9" s="2075"/>
      <c r="C9" s="2075"/>
      <c r="D9" s="2075"/>
      <c r="E9" s="2075"/>
      <c r="F9" s="2075"/>
      <c r="G9" s="2075"/>
      <c r="H9" s="2075"/>
      <c r="I9" s="2075"/>
      <c r="J9" s="2076"/>
      <c r="K9" s="833"/>
      <c r="L9" s="837"/>
    </row>
    <row r="10" spans="1:28" ht="14.25" customHeight="1" x14ac:dyDescent="0.25">
      <c r="A10" s="2075"/>
      <c r="B10" s="2075"/>
      <c r="C10" s="2075"/>
      <c r="D10" s="2075"/>
      <c r="E10" s="2075"/>
      <c r="F10" s="2075"/>
      <c r="G10" s="2075"/>
      <c r="H10" s="2075"/>
      <c r="I10" s="2075"/>
      <c r="J10" s="2076"/>
      <c r="K10" s="833"/>
      <c r="L10" s="837"/>
    </row>
    <row r="11" spans="1:28" ht="14.25" customHeight="1" x14ac:dyDescent="0.25">
      <c r="A11" s="2075"/>
      <c r="B11" s="2074" t="s">
        <v>49</v>
      </c>
      <c r="C11" s="2074"/>
      <c r="D11" s="2074" t="s">
        <v>366</v>
      </c>
      <c r="E11" s="2074"/>
      <c r="F11" s="2074"/>
      <c r="G11" s="2074"/>
      <c r="H11" s="2074"/>
      <c r="I11" s="2074"/>
      <c r="J11" s="2074"/>
      <c r="K11" s="846"/>
      <c r="L11" s="847"/>
      <c r="M11" s="671"/>
      <c r="N11" s="671"/>
    </row>
    <row r="12" spans="1:28" ht="7.5" customHeight="1" x14ac:dyDescent="0.25">
      <c r="A12" s="659"/>
      <c r="B12" s="659"/>
      <c r="C12" s="659"/>
    </row>
    <row r="13" spans="1:28" ht="14.25" customHeight="1" x14ac:dyDescent="0.25">
      <c r="A13" s="644" t="s">
        <v>462</v>
      </c>
      <c r="B13" s="659"/>
      <c r="C13" s="782"/>
    </row>
    <row r="14" spans="1:28" s="656" customFormat="1" ht="15.75" customHeight="1" x14ac:dyDescent="0.25">
      <c r="A14" s="644" t="s">
        <v>390</v>
      </c>
      <c r="B14" s="789">
        <v>3191</v>
      </c>
      <c r="C14" s="789">
        <v>4399</v>
      </c>
      <c r="D14" s="789">
        <v>23920.018</v>
      </c>
      <c r="E14" s="789">
        <v>14224.364</v>
      </c>
      <c r="F14" s="789">
        <v>29479.17</v>
      </c>
      <c r="G14" s="789">
        <v>87137.391000000003</v>
      </c>
      <c r="H14" s="789">
        <v>18328.128000000001</v>
      </c>
      <c r="I14" s="789">
        <v>68809.263000000006</v>
      </c>
      <c r="J14" s="789">
        <v>13918.023999999999</v>
      </c>
      <c r="K14" s="649"/>
      <c r="L14" s="649"/>
      <c r="M14" s="649"/>
      <c r="N14" s="649"/>
      <c r="O14" s="649"/>
      <c r="P14" s="649"/>
      <c r="Q14" s="649"/>
      <c r="R14" s="649"/>
      <c r="S14" s="649"/>
      <c r="T14" s="777"/>
      <c r="U14" s="777"/>
      <c r="V14" s="777"/>
      <c r="W14" s="777"/>
      <c r="X14" s="777"/>
      <c r="Y14" s="777"/>
      <c r="Z14" s="777"/>
      <c r="AA14" s="777"/>
      <c r="AB14" s="777"/>
    </row>
    <row r="15" spans="1:28" s="656" customFormat="1" ht="15.75" customHeight="1" x14ac:dyDescent="0.25">
      <c r="A15" s="644" t="s">
        <v>389</v>
      </c>
      <c r="B15" s="789">
        <v>3073</v>
      </c>
      <c r="C15" s="789">
        <v>4201</v>
      </c>
      <c r="D15" s="789">
        <v>22720.597000000002</v>
      </c>
      <c r="E15" s="789">
        <v>13368.026</v>
      </c>
      <c r="F15" s="789">
        <v>28431.662</v>
      </c>
      <c r="G15" s="789">
        <v>83609.023000000001</v>
      </c>
      <c r="H15" s="789">
        <v>17666.018</v>
      </c>
      <c r="I15" s="789">
        <v>65943.005000000005</v>
      </c>
      <c r="J15" s="789">
        <v>13693.852999999999</v>
      </c>
      <c r="K15" s="649"/>
      <c r="L15" s="649"/>
      <c r="M15" s="649"/>
      <c r="N15" s="649"/>
      <c r="O15" s="649"/>
      <c r="P15" s="649"/>
      <c r="Q15" s="649"/>
      <c r="R15" s="649"/>
      <c r="S15" s="649"/>
      <c r="T15" s="777"/>
      <c r="U15" s="777"/>
      <c r="V15" s="777"/>
      <c r="W15" s="777"/>
      <c r="X15" s="777"/>
      <c r="Y15" s="777"/>
      <c r="Z15" s="777"/>
      <c r="AA15" s="777"/>
      <c r="AB15" s="777"/>
    </row>
    <row r="16" spans="1:28" ht="20.100000000000001" customHeight="1" x14ac:dyDescent="0.25">
      <c r="A16" s="660" t="s">
        <v>388</v>
      </c>
      <c r="B16" s="782">
        <v>1115</v>
      </c>
      <c r="C16" s="782">
        <v>1711</v>
      </c>
      <c r="D16" s="782">
        <v>11017.339</v>
      </c>
      <c r="E16" s="782">
        <v>9399.1129999999994</v>
      </c>
      <c r="F16" s="782">
        <v>12511.085999999999</v>
      </c>
      <c r="G16" s="782">
        <v>40925.616000000002</v>
      </c>
      <c r="H16" s="782">
        <v>12720.052</v>
      </c>
      <c r="I16" s="782">
        <v>28205.563999999998</v>
      </c>
      <c r="J16" s="782">
        <v>5664.65</v>
      </c>
      <c r="K16" s="649"/>
      <c r="L16" s="649"/>
      <c r="M16" s="649"/>
      <c r="N16" s="649"/>
      <c r="O16" s="649"/>
      <c r="P16" s="649"/>
      <c r="Q16" s="649"/>
      <c r="R16" s="649"/>
      <c r="S16" s="649"/>
      <c r="T16" s="777"/>
      <c r="U16" s="777"/>
      <c r="V16" s="777"/>
      <c r="W16" s="777"/>
      <c r="X16" s="777"/>
      <c r="Y16" s="777"/>
      <c r="Z16" s="777"/>
      <c r="AA16" s="777"/>
      <c r="AB16" s="777"/>
    </row>
    <row r="17" spans="1:28" ht="12.75" customHeight="1" x14ac:dyDescent="0.25">
      <c r="A17" s="660" t="s">
        <v>387</v>
      </c>
      <c r="B17" s="782">
        <v>596</v>
      </c>
      <c r="C17" s="782">
        <v>799</v>
      </c>
      <c r="D17" s="782">
        <v>3615.9549999999999</v>
      </c>
      <c r="E17" s="782">
        <v>1506.6849999999999</v>
      </c>
      <c r="F17" s="782">
        <v>3321.252</v>
      </c>
      <c r="G17" s="782">
        <v>11218.123</v>
      </c>
      <c r="H17" s="782">
        <v>2183.7429999999999</v>
      </c>
      <c r="I17" s="782">
        <v>9034.3799999999992</v>
      </c>
      <c r="J17" s="782">
        <v>2066.2449999999999</v>
      </c>
      <c r="K17" s="649"/>
      <c r="L17" s="649"/>
      <c r="M17" s="649"/>
      <c r="N17" s="649"/>
      <c r="O17" s="649"/>
      <c r="P17" s="649"/>
      <c r="Q17" s="649"/>
      <c r="R17" s="649"/>
      <c r="S17" s="649"/>
      <c r="T17" s="777"/>
      <c r="U17" s="777"/>
      <c r="V17" s="777"/>
      <c r="W17" s="777"/>
      <c r="X17" s="777"/>
      <c r="Y17" s="777"/>
      <c r="Z17" s="777"/>
      <c r="AA17" s="777"/>
      <c r="AB17" s="777"/>
    </row>
    <row r="18" spans="1:28" ht="12.75" customHeight="1" x14ac:dyDescent="0.25">
      <c r="A18" s="660" t="s">
        <v>386</v>
      </c>
      <c r="B18" s="782">
        <v>1057</v>
      </c>
      <c r="C18" s="782">
        <v>1313</v>
      </c>
      <c r="D18" s="782">
        <v>6899.5309999999999</v>
      </c>
      <c r="E18" s="782">
        <v>2131.7890000000002</v>
      </c>
      <c r="F18" s="782">
        <v>11145.072</v>
      </c>
      <c r="G18" s="782">
        <v>26670.528999999999</v>
      </c>
      <c r="H18" s="782">
        <v>2453.1770000000001</v>
      </c>
      <c r="I18" s="782">
        <v>24217.351999999999</v>
      </c>
      <c r="J18" s="782">
        <v>4497.0290000000005</v>
      </c>
      <c r="K18" s="649"/>
      <c r="L18" s="649"/>
      <c r="M18" s="649"/>
      <c r="N18" s="649"/>
      <c r="O18" s="649"/>
      <c r="P18" s="649"/>
      <c r="Q18" s="649"/>
      <c r="R18" s="649"/>
      <c r="S18" s="649"/>
      <c r="T18" s="777"/>
      <c r="U18" s="777"/>
      <c r="V18" s="777"/>
      <c r="W18" s="777"/>
      <c r="X18" s="777"/>
      <c r="Y18" s="777"/>
      <c r="Z18" s="777"/>
      <c r="AA18" s="777"/>
      <c r="AB18" s="777"/>
    </row>
    <row r="19" spans="1:28" ht="12.75" customHeight="1" x14ac:dyDescent="0.25">
      <c r="A19" s="718" t="s">
        <v>385</v>
      </c>
      <c r="B19" s="782">
        <v>135</v>
      </c>
      <c r="C19" s="782">
        <v>167</v>
      </c>
      <c r="D19" s="782">
        <v>470.95600000000002</v>
      </c>
      <c r="E19" s="782">
        <v>169.12299999999999</v>
      </c>
      <c r="F19" s="782">
        <v>567.41200000000003</v>
      </c>
      <c r="G19" s="782">
        <v>1817.598</v>
      </c>
      <c r="H19" s="782">
        <v>256.26400000000001</v>
      </c>
      <c r="I19" s="782">
        <v>1561.3340000000001</v>
      </c>
      <c r="J19" s="782">
        <v>482.44</v>
      </c>
      <c r="K19" s="649"/>
      <c r="L19" s="649"/>
      <c r="M19" s="649"/>
      <c r="N19" s="649"/>
      <c r="O19" s="649"/>
      <c r="P19" s="649"/>
      <c r="Q19" s="649"/>
      <c r="R19" s="649"/>
      <c r="S19" s="649"/>
      <c r="T19" s="777"/>
      <c r="U19" s="777"/>
      <c r="V19" s="777"/>
      <c r="W19" s="777"/>
      <c r="X19" s="777"/>
      <c r="Y19" s="777"/>
      <c r="Z19" s="777"/>
      <c r="AA19" s="777"/>
      <c r="AB19" s="777"/>
    </row>
    <row r="20" spans="1:28" ht="12.75" customHeight="1" x14ac:dyDescent="0.25">
      <c r="A20" s="718" t="s">
        <v>384</v>
      </c>
      <c r="B20" s="782">
        <v>170</v>
      </c>
      <c r="C20" s="782">
        <v>211</v>
      </c>
      <c r="D20" s="782">
        <v>716.81600000000003</v>
      </c>
      <c r="E20" s="782">
        <v>161.316</v>
      </c>
      <c r="F20" s="782">
        <v>886.84</v>
      </c>
      <c r="G20" s="782">
        <v>2977.1570000000002</v>
      </c>
      <c r="H20" s="782">
        <v>52.781999999999996</v>
      </c>
      <c r="I20" s="782">
        <v>2924.375</v>
      </c>
      <c r="J20" s="782">
        <v>983.48900000000003</v>
      </c>
      <c r="K20" s="649"/>
      <c r="L20" s="649"/>
      <c r="M20" s="649"/>
      <c r="N20" s="649"/>
      <c r="O20" s="649"/>
      <c r="P20" s="649"/>
      <c r="Q20" s="649"/>
      <c r="R20" s="649"/>
      <c r="S20" s="649"/>
      <c r="T20" s="777"/>
      <c r="U20" s="777"/>
      <c r="V20" s="777"/>
      <c r="W20" s="777"/>
      <c r="X20" s="777"/>
      <c r="Y20" s="777"/>
      <c r="Z20" s="777"/>
      <c r="AA20" s="777"/>
      <c r="AB20" s="777"/>
    </row>
    <row r="21" spans="1:28" s="656" customFormat="1" ht="19.5" customHeight="1" x14ac:dyDescent="0.25">
      <c r="A21" s="668" t="s">
        <v>383</v>
      </c>
      <c r="B21" s="789">
        <v>61</v>
      </c>
      <c r="C21" s="752">
        <v>82</v>
      </c>
      <c r="D21" s="752">
        <v>286.42099999999999</v>
      </c>
      <c r="E21" s="752">
        <v>203.73699999999999</v>
      </c>
      <c r="F21" s="752">
        <v>297.63200000000001</v>
      </c>
      <c r="G21" s="752">
        <v>1122.549</v>
      </c>
      <c r="H21" s="752">
        <v>207.809</v>
      </c>
      <c r="I21" s="752">
        <v>914.74</v>
      </c>
      <c r="J21" s="752">
        <v>238.203</v>
      </c>
      <c r="K21" s="649"/>
      <c r="L21" s="649"/>
      <c r="M21" s="649"/>
      <c r="N21" s="649"/>
      <c r="O21" s="649"/>
      <c r="P21" s="649"/>
      <c r="Q21" s="649"/>
      <c r="R21" s="649"/>
      <c r="S21" s="649"/>
      <c r="T21" s="777"/>
      <c r="U21" s="777"/>
      <c r="V21" s="777"/>
      <c r="W21" s="777"/>
      <c r="X21" s="777"/>
      <c r="Y21" s="777"/>
      <c r="Z21" s="777"/>
      <c r="AA21" s="777"/>
      <c r="AB21" s="777"/>
    </row>
    <row r="22" spans="1:28" s="656" customFormat="1" ht="15" customHeight="1" x14ac:dyDescent="0.25">
      <c r="A22" s="668" t="s">
        <v>382</v>
      </c>
      <c r="B22" s="789">
        <v>57</v>
      </c>
      <c r="C22" s="752">
        <v>116</v>
      </c>
      <c r="D22" s="752">
        <v>913</v>
      </c>
      <c r="E22" s="752">
        <v>652.601</v>
      </c>
      <c r="F22" s="752">
        <v>749.87599999999998</v>
      </c>
      <c r="G22" s="752">
        <v>2405.819</v>
      </c>
      <c r="H22" s="752">
        <v>454.30099999999999</v>
      </c>
      <c r="I22" s="752">
        <v>1951.518</v>
      </c>
      <c r="J22" s="752">
        <v>-14.032</v>
      </c>
      <c r="K22" s="649"/>
      <c r="L22" s="649"/>
      <c r="M22" s="649"/>
      <c r="N22" s="649"/>
      <c r="O22" s="649"/>
      <c r="P22" s="649"/>
      <c r="Q22" s="649"/>
      <c r="R22" s="649"/>
      <c r="S22" s="649"/>
      <c r="T22" s="777"/>
      <c r="U22" s="777"/>
      <c r="V22" s="777"/>
      <c r="W22" s="777"/>
      <c r="X22" s="777"/>
      <c r="Y22" s="777"/>
      <c r="Z22" s="777"/>
      <c r="AA22" s="777"/>
      <c r="AB22" s="777"/>
    </row>
    <row r="23" spans="1:28" ht="7.5" customHeight="1" x14ac:dyDescent="0.25">
      <c r="A23" s="668"/>
      <c r="B23" s="659"/>
      <c r="C23" s="782"/>
      <c r="D23" s="751"/>
      <c r="E23" s="751"/>
      <c r="F23" s="751"/>
      <c r="G23" s="751"/>
      <c r="H23" s="751"/>
      <c r="I23" s="751"/>
      <c r="J23" s="751"/>
      <c r="K23" s="649"/>
      <c r="L23" s="649"/>
      <c r="M23" s="649"/>
      <c r="N23" s="649"/>
      <c r="O23" s="649"/>
      <c r="P23" s="649"/>
      <c r="Q23" s="649"/>
      <c r="R23" s="649"/>
      <c r="S23" s="649"/>
    </row>
    <row r="24" spans="1:28" ht="14.25" customHeight="1" x14ac:dyDescent="0.25">
      <c r="A24" s="644" t="s">
        <v>461</v>
      </c>
      <c r="B24" s="659"/>
    </row>
    <row r="25" spans="1:28" s="656" customFormat="1" ht="15.75" customHeight="1" x14ac:dyDescent="0.25">
      <c r="A25" s="644" t="s">
        <v>390</v>
      </c>
      <c r="B25" s="784">
        <v>3397</v>
      </c>
      <c r="C25" s="789">
        <v>4120</v>
      </c>
      <c r="D25" s="789">
        <v>21942.208999999999</v>
      </c>
      <c r="E25" s="789">
        <v>133.01599999999999</v>
      </c>
      <c r="F25" s="789">
        <v>36172.434000000001</v>
      </c>
      <c r="G25" s="789">
        <v>83230.017000000007</v>
      </c>
      <c r="H25" s="789">
        <v>173.71600000000001</v>
      </c>
      <c r="I25" s="789">
        <v>83056.301000000007</v>
      </c>
      <c r="J25" s="789">
        <v>24451.264999999999</v>
      </c>
      <c r="K25" s="649"/>
      <c r="L25" s="649"/>
      <c r="M25" s="649"/>
      <c r="N25" s="649"/>
      <c r="O25" s="649"/>
      <c r="P25" s="649"/>
      <c r="Q25" s="649"/>
      <c r="R25" s="649"/>
      <c r="S25" s="649"/>
      <c r="T25" s="777"/>
      <c r="U25" s="777"/>
      <c r="V25" s="777"/>
      <c r="W25" s="777"/>
      <c r="X25" s="777"/>
      <c r="Y25" s="777"/>
      <c r="Z25" s="777"/>
      <c r="AA25" s="777"/>
      <c r="AB25" s="777"/>
    </row>
    <row r="26" spans="1:28" s="656" customFormat="1" ht="15.75" customHeight="1" x14ac:dyDescent="0.25">
      <c r="A26" s="644" t="s">
        <v>389</v>
      </c>
      <c r="B26" s="784">
        <v>3308</v>
      </c>
      <c r="C26" s="789">
        <v>4031</v>
      </c>
      <c r="D26" s="789">
        <v>21896.143</v>
      </c>
      <c r="E26" s="789">
        <v>133.01599999999999</v>
      </c>
      <c r="F26" s="789">
        <v>36087.807999999997</v>
      </c>
      <c r="G26" s="789">
        <v>82670.073999999993</v>
      </c>
      <c r="H26" s="789">
        <v>173.71600000000001</v>
      </c>
      <c r="I26" s="789">
        <v>82496.357999999993</v>
      </c>
      <c r="J26" s="789">
        <v>24032.485000000001</v>
      </c>
      <c r="K26" s="649"/>
      <c r="L26" s="649"/>
      <c r="M26" s="649"/>
      <c r="N26" s="649"/>
      <c r="O26" s="649"/>
      <c r="P26" s="649"/>
      <c r="Q26" s="649"/>
      <c r="R26" s="649"/>
      <c r="S26" s="649"/>
      <c r="T26" s="777"/>
      <c r="U26" s="777"/>
      <c r="V26" s="777"/>
      <c r="W26" s="777"/>
      <c r="X26" s="777"/>
      <c r="Y26" s="777"/>
      <c r="Z26" s="777"/>
      <c r="AA26" s="777"/>
      <c r="AB26" s="777"/>
    </row>
    <row r="27" spans="1:28" ht="20.100000000000001" customHeight="1" x14ac:dyDescent="0.25">
      <c r="A27" s="660" t="s">
        <v>388</v>
      </c>
      <c r="B27" s="783">
        <v>799</v>
      </c>
      <c r="C27" s="782">
        <v>984</v>
      </c>
      <c r="D27" s="782">
        <v>4796.9219999999996</v>
      </c>
      <c r="E27" s="782">
        <v>57.606000000000002</v>
      </c>
      <c r="F27" s="782">
        <v>7804.3590000000004</v>
      </c>
      <c r="G27" s="782">
        <v>18987.794000000002</v>
      </c>
      <c r="H27" s="782">
        <v>79.388000000000005</v>
      </c>
      <c r="I27" s="782">
        <v>18908.405999999999</v>
      </c>
      <c r="J27" s="782">
        <v>5808.3360000000002</v>
      </c>
      <c r="K27" s="649"/>
      <c r="L27" s="649"/>
      <c r="M27" s="649"/>
      <c r="N27" s="649"/>
      <c r="O27" s="649"/>
      <c r="P27" s="649"/>
      <c r="Q27" s="649"/>
      <c r="R27" s="649"/>
      <c r="S27" s="649"/>
      <c r="T27" s="777"/>
      <c r="U27" s="777"/>
      <c r="V27" s="777"/>
      <c r="W27" s="777"/>
      <c r="X27" s="777"/>
      <c r="Y27" s="777"/>
      <c r="Z27" s="777"/>
      <c r="AA27" s="777"/>
      <c r="AB27" s="777"/>
    </row>
    <row r="28" spans="1:28" ht="12.75" customHeight="1" x14ac:dyDescent="0.25">
      <c r="A28" s="660" t="s">
        <v>387</v>
      </c>
      <c r="B28" s="783">
        <v>495</v>
      </c>
      <c r="C28" s="782">
        <v>553</v>
      </c>
      <c r="D28" s="782">
        <v>1583.0640000000001</v>
      </c>
      <c r="E28" s="782">
        <v>0.23799999999999999</v>
      </c>
      <c r="F28" s="782">
        <v>2278.9389999999999</v>
      </c>
      <c r="G28" s="782">
        <v>7010.4679999999998</v>
      </c>
      <c r="H28" s="782">
        <v>7.53</v>
      </c>
      <c r="I28" s="782">
        <v>7002.9380000000001</v>
      </c>
      <c r="J28" s="782">
        <v>2898.0680000000002</v>
      </c>
      <c r="K28" s="649"/>
      <c r="L28" s="649"/>
      <c r="M28" s="649"/>
      <c r="N28" s="653"/>
      <c r="O28" s="649"/>
      <c r="P28" s="649"/>
      <c r="Q28" s="653"/>
      <c r="R28" s="649"/>
      <c r="S28" s="649"/>
      <c r="T28" s="777"/>
      <c r="U28" s="777"/>
      <c r="V28" s="777"/>
      <c r="W28" s="777"/>
      <c r="X28" s="777"/>
      <c r="Y28" s="777"/>
      <c r="Z28" s="777"/>
      <c r="AA28" s="777"/>
      <c r="AB28" s="777"/>
    </row>
    <row r="29" spans="1:28" ht="12.75" customHeight="1" x14ac:dyDescent="0.25">
      <c r="A29" s="660" t="s">
        <v>386</v>
      </c>
      <c r="B29" s="783">
        <v>1708</v>
      </c>
      <c r="C29" s="782">
        <v>2166</v>
      </c>
      <c r="D29" s="782">
        <v>14714.696</v>
      </c>
      <c r="E29" s="782">
        <v>28.053999999999998</v>
      </c>
      <c r="F29" s="782">
        <v>23953.292000000001</v>
      </c>
      <c r="G29" s="782">
        <v>51226.394</v>
      </c>
      <c r="H29" s="782">
        <v>5.7460000000000004</v>
      </c>
      <c r="I29" s="782">
        <v>51220.648000000001</v>
      </c>
      <c r="J29" s="782">
        <v>13036.031000000001</v>
      </c>
      <c r="K29" s="649"/>
      <c r="L29" s="649"/>
      <c r="M29" s="649"/>
      <c r="N29" s="649"/>
      <c r="O29" s="649"/>
      <c r="P29" s="649"/>
      <c r="Q29" s="649"/>
      <c r="R29" s="649"/>
      <c r="S29" s="649"/>
      <c r="T29" s="777"/>
      <c r="U29" s="777"/>
      <c r="V29" s="777"/>
      <c r="W29" s="777"/>
      <c r="X29" s="777"/>
      <c r="Y29" s="777"/>
      <c r="Z29" s="777"/>
      <c r="AA29" s="777"/>
      <c r="AB29" s="777"/>
    </row>
    <row r="30" spans="1:28" ht="12.75" customHeight="1" x14ac:dyDescent="0.25">
      <c r="A30" s="718" t="s">
        <v>385</v>
      </c>
      <c r="B30" s="783">
        <v>108</v>
      </c>
      <c r="C30" s="782">
        <v>117</v>
      </c>
      <c r="D30" s="782">
        <v>253.92699999999999</v>
      </c>
      <c r="E30" s="782">
        <v>47.118000000000002</v>
      </c>
      <c r="F30" s="782">
        <v>903.98699999999997</v>
      </c>
      <c r="G30" s="782">
        <v>1914.027</v>
      </c>
      <c r="H30" s="782">
        <v>81.052000000000007</v>
      </c>
      <c r="I30" s="782">
        <v>1832.9749999999999</v>
      </c>
      <c r="J30" s="782">
        <v>630.58399999999995</v>
      </c>
      <c r="K30" s="649"/>
      <c r="L30" s="649"/>
      <c r="M30" s="649"/>
      <c r="N30" s="649"/>
      <c r="O30" s="649"/>
      <c r="P30" s="649"/>
      <c r="Q30" s="649"/>
      <c r="R30" s="649"/>
      <c r="S30" s="649"/>
      <c r="T30" s="777"/>
      <c r="U30" s="777"/>
      <c r="V30" s="777"/>
      <c r="W30" s="777"/>
      <c r="X30" s="777"/>
      <c r="Y30" s="777"/>
      <c r="Z30" s="777"/>
      <c r="AA30" s="777"/>
      <c r="AB30" s="777"/>
    </row>
    <row r="31" spans="1:28" ht="12.75" customHeight="1" x14ac:dyDescent="0.25">
      <c r="A31" s="718" t="s">
        <v>384</v>
      </c>
      <c r="B31" s="783">
        <v>198</v>
      </c>
      <c r="C31" s="782">
        <v>211</v>
      </c>
      <c r="D31" s="782">
        <v>547.53399999999999</v>
      </c>
      <c r="E31" s="782">
        <v>0</v>
      </c>
      <c r="F31" s="782">
        <v>1147.231</v>
      </c>
      <c r="G31" s="782">
        <v>3531.3910000000001</v>
      </c>
      <c r="H31" s="782">
        <v>0</v>
      </c>
      <c r="I31" s="782">
        <v>3531.3910000000001</v>
      </c>
      <c r="J31" s="782">
        <v>1659.4659999999999</v>
      </c>
      <c r="K31" s="649"/>
      <c r="L31" s="649"/>
      <c r="M31" s="649"/>
      <c r="N31" s="649"/>
      <c r="O31" s="649"/>
      <c r="P31" s="649"/>
      <c r="Q31" s="649"/>
      <c r="R31" s="649"/>
      <c r="S31" s="649"/>
      <c r="T31" s="777"/>
      <c r="U31" s="777"/>
      <c r="V31" s="777"/>
      <c r="W31" s="777"/>
      <c r="X31" s="777"/>
      <c r="Y31" s="777"/>
      <c r="Z31" s="777"/>
      <c r="AA31" s="777"/>
      <c r="AB31" s="777"/>
    </row>
    <row r="32" spans="1:28" s="656" customFormat="1" ht="19.5" customHeight="1" x14ac:dyDescent="0.25">
      <c r="A32" s="668" t="s">
        <v>383</v>
      </c>
      <c r="B32" s="784">
        <v>47</v>
      </c>
      <c r="C32" s="728">
        <v>47</v>
      </c>
      <c r="D32" s="752">
        <v>13.888</v>
      </c>
      <c r="E32" s="752">
        <v>0</v>
      </c>
      <c r="F32" s="752">
        <v>31.280999999999999</v>
      </c>
      <c r="G32" s="752">
        <v>249.99700000000001</v>
      </c>
      <c r="H32" s="752">
        <v>0</v>
      </c>
      <c r="I32" s="752">
        <v>249.99700000000001</v>
      </c>
      <c r="J32" s="752">
        <v>203.31</v>
      </c>
      <c r="K32" s="649"/>
      <c r="L32" s="649"/>
      <c r="M32" s="649"/>
      <c r="N32" s="649"/>
      <c r="O32" s="649"/>
      <c r="P32" s="649"/>
      <c r="Q32" s="649"/>
      <c r="R32" s="649"/>
      <c r="S32" s="649"/>
      <c r="T32" s="777"/>
      <c r="U32" s="777"/>
      <c r="V32" s="777"/>
      <c r="W32" s="777"/>
      <c r="X32" s="777"/>
      <c r="Y32" s="777"/>
      <c r="Z32" s="777"/>
      <c r="AA32" s="777"/>
      <c r="AB32" s="777"/>
    </row>
    <row r="33" spans="1:28" s="656" customFormat="1" ht="15" customHeight="1" x14ac:dyDescent="0.25">
      <c r="A33" s="668" t="s">
        <v>382</v>
      </c>
      <c r="B33" s="784">
        <v>42</v>
      </c>
      <c r="C33" s="728">
        <v>42</v>
      </c>
      <c r="D33" s="752">
        <v>32.177999999999997</v>
      </c>
      <c r="E33" s="752">
        <v>0</v>
      </c>
      <c r="F33" s="752">
        <v>53.344999999999999</v>
      </c>
      <c r="G33" s="752">
        <v>309.94600000000003</v>
      </c>
      <c r="H33" s="752">
        <v>0</v>
      </c>
      <c r="I33" s="752">
        <v>309.94600000000003</v>
      </c>
      <c r="J33" s="752">
        <v>215.47</v>
      </c>
      <c r="K33" s="649"/>
      <c r="L33" s="649"/>
      <c r="M33" s="649"/>
      <c r="N33" s="649"/>
      <c r="O33" s="649"/>
      <c r="P33" s="649"/>
      <c r="Q33" s="649"/>
      <c r="R33" s="649"/>
      <c r="S33" s="649"/>
      <c r="T33" s="777"/>
      <c r="U33" s="777"/>
      <c r="V33" s="777"/>
      <c r="W33" s="777"/>
      <c r="X33" s="777"/>
      <c r="Y33" s="777"/>
      <c r="Z33" s="777"/>
      <c r="AA33" s="777"/>
      <c r="AB33" s="777"/>
    </row>
    <row r="34" spans="1:28" ht="7.5" customHeight="1" x14ac:dyDescent="0.25">
      <c r="A34" s="668"/>
      <c r="B34" s="783"/>
      <c r="C34" s="782"/>
      <c r="D34" s="751"/>
      <c r="E34" s="751"/>
      <c r="F34" s="751"/>
      <c r="G34" s="751"/>
      <c r="H34" s="751"/>
      <c r="I34" s="751"/>
      <c r="J34" s="751"/>
      <c r="K34" s="649"/>
      <c r="L34" s="649"/>
      <c r="M34" s="649"/>
      <c r="N34" s="649"/>
      <c r="O34" s="649"/>
      <c r="P34" s="649"/>
      <c r="Q34" s="649"/>
      <c r="R34" s="649"/>
      <c r="S34" s="649"/>
    </row>
    <row r="35" spans="1:28" ht="14.25" customHeight="1" x14ac:dyDescent="0.25">
      <c r="A35" s="644" t="s">
        <v>460</v>
      </c>
      <c r="B35" s="717"/>
    </row>
    <row r="36" spans="1:28" s="656" customFormat="1" ht="15.75" customHeight="1" x14ac:dyDescent="0.25">
      <c r="A36" s="644" t="s">
        <v>390</v>
      </c>
      <c r="B36" s="759">
        <v>17</v>
      </c>
      <c r="C36" s="657">
        <v>21</v>
      </c>
      <c r="D36" s="657">
        <v>92.89</v>
      </c>
      <c r="E36" s="657">
        <v>444.21800000000002</v>
      </c>
      <c r="F36" s="657">
        <v>158.18199999999999</v>
      </c>
      <c r="G36" s="657">
        <v>603.64599999999996</v>
      </c>
      <c r="H36" s="657">
        <v>473.38499999999999</v>
      </c>
      <c r="I36" s="657">
        <v>130.261</v>
      </c>
      <c r="J36" s="657">
        <v>-91.364000000000004</v>
      </c>
      <c r="K36" s="649"/>
      <c r="L36" s="649"/>
      <c r="M36" s="649"/>
      <c r="N36" s="649"/>
      <c r="O36" s="649"/>
      <c r="P36" s="649"/>
      <c r="Q36" s="649"/>
      <c r="R36" s="649"/>
      <c r="S36" s="649"/>
      <c r="T36" s="777"/>
      <c r="U36" s="777"/>
      <c r="V36" s="777"/>
      <c r="W36" s="777"/>
      <c r="X36" s="777"/>
      <c r="Y36" s="777"/>
      <c r="Z36" s="777"/>
      <c r="AA36" s="777"/>
      <c r="AB36" s="777"/>
    </row>
    <row r="37" spans="1:28" s="656" customFormat="1" ht="15.75" customHeight="1" x14ac:dyDescent="0.25">
      <c r="A37" s="644" t="s">
        <v>389</v>
      </c>
      <c r="B37" s="759">
        <v>17</v>
      </c>
      <c r="C37" s="657">
        <v>21</v>
      </c>
      <c r="D37" s="657">
        <v>92.89</v>
      </c>
      <c r="E37" s="657">
        <v>444.21800000000002</v>
      </c>
      <c r="F37" s="657">
        <v>158.18199999999999</v>
      </c>
      <c r="G37" s="657">
        <v>603.64599999999996</v>
      </c>
      <c r="H37" s="657">
        <v>473.38499999999999</v>
      </c>
      <c r="I37" s="657">
        <v>130.261</v>
      </c>
      <c r="J37" s="657">
        <v>-91.364000000000004</v>
      </c>
      <c r="K37" s="649"/>
      <c r="L37" s="649"/>
      <c r="M37" s="649"/>
      <c r="N37" s="649"/>
      <c r="O37" s="649"/>
      <c r="P37" s="649"/>
      <c r="Q37" s="649"/>
      <c r="R37" s="649"/>
      <c r="S37" s="649"/>
      <c r="T37" s="777"/>
      <c r="U37" s="777"/>
      <c r="V37" s="777"/>
      <c r="W37" s="777"/>
      <c r="X37" s="777"/>
      <c r="Y37" s="777"/>
      <c r="Z37" s="777"/>
      <c r="AA37" s="777"/>
      <c r="AB37" s="777"/>
    </row>
    <row r="38" spans="1:28" ht="20.100000000000001" customHeight="1" x14ac:dyDescent="0.25">
      <c r="A38" s="660" t="s">
        <v>388</v>
      </c>
      <c r="B38" s="717">
        <v>5</v>
      </c>
      <c r="C38" s="649" t="s">
        <v>269</v>
      </c>
      <c r="D38" s="649" t="s">
        <v>270</v>
      </c>
      <c r="E38" s="649" t="s">
        <v>270</v>
      </c>
      <c r="F38" s="649" t="s">
        <v>270</v>
      </c>
      <c r="G38" s="649" t="s">
        <v>270</v>
      </c>
      <c r="H38" s="649" t="s">
        <v>270</v>
      </c>
      <c r="I38" s="649" t="s">
        <v>270</v>
      </c>
      <c r="J38" s="649" t="s">
        <v>270</v>
      </c>
      <c r="K38" s="649"/>
      <c r="L38" s="649"/>
      <c r="M38" s="649"/>
      <c r="N38" s="649"/>
      <c r="O38" s="649"/>
      <c r="P38" s="649"/>
      <c r="Q38" s="649"/>
      <c r="R38" s="649"/>
      <c r="S38" s="649"/>
      <c r="T38" s="777"/>
      <c r="U38" s="777"/>
      <c r="V38" s="777"/>
      <c r="W38" s="777"/>
      <c r="X38" s="777"/>
      <c r="Y38" s="777"/>
      <c r="Z38" s="777"/>
      <c r="AA38" s="777"/>
      <c r="AB38" s="777"/>
    </row>
    <row r="39" spans="1:28" ht="12.75" customHeight="1" x14ac:dyDescent="0.25">
      <c r="A39" s="660" t="s">
        <v>387</v>
      </c>
      <c r="B39" s="717">
        <v>2</v>
      </c>
      <c r="C39" s="651" t="s">
        <v>269</v>
      </c>
      <c r="D39" s="651" t="s">
        <v>270</v>
      </c>
      <c r="E39" s="651" t="s">
        <v>270</v>
      </c>
      <c r="F39" s="651" t="s">
        <v>270</v>
      </c>
      <c r="G39" s="651" t="s">
        <v>270</v>
      </c>
      <c r="H39" s="651" t="s">
        <v>270</v>
      </c>
      <c r="I39" s="651" t="s">
        <v>270</v>
      </c>
      <c r="J39" s="651" t="s">
        <v>270</v>
      </c>
      <c r="K39" s="649"/>
      <c r="L39" s="649"/>
      <c r="M39" s="649"/>
      <c r="N39" s="649"/>
      <c r="O39" s="649"/>
      <c r="P39" s="649"/>
      <c r="Q39" s="649"/>
      <c r="R39" s="649"/>
      <c r="S39" s="649"/>
      <c r="T39" s="777"/>
      <c r="U39" s="777"/>
      <c r="V39" s="777"/>
      <c r="W39" s="777"/>
      <c r="X39" s="777"/>
      <c r="Y39" s="777"/>
      <c r="Z39" s="777"/>
      <c r="AA39" s="777"/>
      <c r="AB39" s="777"/>
    </row>
    <row r="40" spans="1:28" ht="12.75" customHeight="1" x14ac:dyDescent="0.25">
      <c r="A40" s="660" t="s">
        <v>386</v>
      </c>
      <c r="B40" s="717">
        <v>9</v>
      </c>
      <c r="C40" s="649" t="s">
        <v>269</v>
      </c>
      <c r="D40" s="649" t="s">
        <v>270</v>
      </c>
      <c r="E40" s="649" t="s">
        <v>270</v>
      </c>
      <c r="F40" s="649" t="s">
        <v>270</v>
      </c>
      <c r="G40" s="649" t="s">
        <v>270</v>
      </c>
      <c r="H40" s="649" t="s">
        <v>270</v>
      </c>
      <c r="I40" s="649" t="s">
        <v>270</v>
      </c>
      <c r="J40" s="649" t="s">
        <v>270</v>
      </c>
      <c r="K40" s="649"/>
      <c r="L40" s="649"/>
      <c r="M40" s="649"/>
      <c r="N40" s="649"/>
      <c r="O40" s="649"/>
      <c r="P40" s="649"/>
      <c r="Q40" s="649"/>
      <c r="R40" s="649"/>
      <c r="S40" s="649"/>
      <c r="T40" s="777"/>
      <c r="U40" s="777"/>
      <c r="V40" s="777"/>
      <c r="W40" s="777"/>
      <c r="X40" s="777"/>
      <c r="Y40" s="777"/>
      <c r="Z40" s="777"/>
      <c r="AA40" s="777"/>
      <c r="AB40" s="777"/>
    </row>
    <row r="41" spans="1:28" ht="12.75" customHeight="1" x14ac:dyDescent="0.25">
      <c r="A41" s="660" t="s">
        <v>385</v>
      </c>
      <c r="B41" s="717">
        <v>1</v>
      </c>
      <c r="C41" s="649" t="s">
        <v>269</v>
      </c>
      <c r="D41" s="649" t="s">
        <v>270</v>
      </c>
      <c r="E41" s="649" t="s">
        <v>270</v>
      </c>
      <c r="F41" s="649" t="s">
        <v>270</v>
      </c>
      <c r="G41" s="649" t="s">
        <v>270</v>
      </c>
      <c r="H41" s="649" t="s">
        <v>270</v>
      </c>
      <c r="I41" s="649" t="s">
        <v>270</v>
      </c>
      <c r="J41" s="649" t="s">
        <v>270</v>
      </c>
      <c r="K41" s="649"/>
      <c r="L41" s="649"/>
      <c r="M41" s="649"/>
      <c r="N41" s="649"/>
      <c r="O41" s="649"/>
      <c r="P41" s="649"/>
      <c r="Q41" s="649"/>
      <c r="R41" s="649"/>
      <c r="S41" s="649"/>
      <c r="T41" s="777"/>
      <c r="U41" s="777"/>
      <c r="V41" s="777"/>
      <c r="W41" s="777"/>
      <c r="X41" s="777"/>
      <c r="Y41" s="777"/>
      <c r="Z41" s="777"/>
      <c r="AA41" s="777"/>
      <c r="AB41" s="777"/>
    </row>
    <row r="42" spans="1:28" ht="12.75" customHeight="1" x14ac:dyDescent="0.25">
      <c r="A42" s="660" t="s">
        <v>384</v>
      </c>
      <c r="B42" s="717">
        <v>0</v>
      </c>
      <c r="C42" s="651">
        <v>0</v>
      </c>
      <c r="D42" s="651">
        <v>0</v>
      </c>
      <c r="E42" s="651">
        <v>0</v>
      </c>
      <c r="F42" s="651">
        <v>0</v>
      </c>
      <c r="G42" s="651">
        <v>0</v>
      </c>
      <c r="H42" s="651">
        <v>0</v>
      </c>
      <c r="I42" s="651">
        <v>0</v>
      </c>
      <c r="J42" s="651">
        <v>0</v>
      </c>
      <c r="K42" s="649"/>
      <c r="L42" s="649"/>
      <c r="M42" s="649"/>
      <c r="N42" s="649"/>
      <c r="O42" s="649"/>
      <c r="P42" s="649"/>
      <c r="Q42" s="649"/>
      <c r="R42" s="649"/>
      <c r="S42" s="649"/>
      <c r="T42" s="777"/>
      <c r="U42" s="777"/>
      <c r="V42" s="777"/>
      <c r="W42" s="777"/>
      <c r="X42" s="777"/>
      <c r="Y42" s="777"/>
      <c r="Z42" s="777"/>
      <c r="AA42" s="777"/>
      <c r="AB42" s="777"/>
    </row>
    <row r="43" spans="1:28" s="656" customFormat="1" ht="20.100000000000001" customHeight="1" x14ac:dyDescent="0.25">
      <c r="A43" s="668" t="s">
        <v>383</v>
      </c>
      <c r="B43" s="759">
        <v>0</v>
      </c>
      <c r="C43" s="644">
        <v>0</v>
      </c>
      <c r="D43" s="656">
        <v>0</v>
      </c>
      <c r="E43" s="656">
        <v>0</v>
      </c>
      <c r="F43" s="656">
        <v>0</v>
      </c>
      <c r="G43" s="656">
        <v>0</v>
      </c>
      <c r="H43" s="656">
        <v>0</v>
      </c>
      <c r="I43" s="656">
        <v>0</v>
      </c>
      <c r="J43" s="656">
        <v>0</v>
      </c>
      <c r="K43" s="649"/>
      <c r="L43" s="649"/>
      <c r="M43" s="649"/>
      <c r="N43" s="649"/>
      <c r="O43" s="649"/>
      <c r="P43" s="649"/>
      <c r="Q43" s="649"/>
      <c r="R43" s="649"/>
      <c r="S43" s="649"/>
      <c r="T43" s="777"/>
      <c r="U43" s="777"/>
      <c r="V43" s="777"/>
      <c r="W43" s="777"/>
      <c r="X43" s="777"/>
      <c r="Y43" s="777"/>
      <c r="Z43" s="777"/>
      <c r="AA43" s="777"/>
      <c r="AB43" s="777"/>
    </row>
    <row r="44" spans="1:28" s="656" customFormat="1" ht="15" customHeight="1" x14ac:dyDescent="0.25">
      <c r="A44" s="668" t="s">
        <v>382</v>
      </c>
      <c r="B44" s="759">
        <v>0</v>
      </c>
      <c r="C44" s="644">
        <v>0</v>
      </c>
      <c r="D44" s="656">
        <v>0</v>
      </c>
      <c r="E44" s="656">
        <v>0</v>
      </c>
      <c r="F44" s="656">
        <v>0</v>
      </c>
      <c r="G44" s="656">
        <v>0</v>
      </c>
      <c r="H44" s="656">
        <v>0</v>
      </c>
      <c r="I44" s="656">
        <v>0</v>
      </c>
      <c r="J44" s="656">
        <v>0</v>
      </c>
      <c r="K44" s="649"/>
      <c r="L44" s="649"/>
      <c r="M44" s="649"/>
      <c r="N44" s="649"/>
      <c r="O44" s="649"/>
      <c r="P44" s="649"/>
      <c r="Q44" s="649"/>
      <c r="R44" s="649"/>
      <c r="S44" s="649"/>
      <c r="T44" s="777"/>
      <c r="U44" s="777"/>
      <c r="V44" s="777"/>
      <c r="W44" s="777"/>
      <c r="X44" s="777"/>
      <c r="Y44" s="777"/>
      <c r="Z44" s="777"/>
      <c r="AA44" s="777"/>
      <c r="AB44" s="777"/>
    </row>
    <row r="45" spans="1:28" ht="6.95" customHeight="1" thickBot="1" x14ac:dyDescent="0.3">
      <c r="A45" s="664"/>
      <c r="B45" s="664"/>
      <c r="C45" s="757"/>
      <c r="D45" s="757"/>
      <c r="E45" s="757"/>
      <c r="F45" s="757"/>
      <c r="G45" s="757"/>
      <c r="H45" s="757"/>
      <c r="I45" s="757"/>
      <c r="J45" s="757"/>
      <c r="T45" s="777"/>
      <c r="U45" s="777"/>
      <c r="V45" s="777"/>
      <c r="W45" s="777"/>
      <c r="X45" s="777"/>
      <c r="Y45" s="777"/>
      <c r="Z45" s="777"/>
      <c r="AA45" s="777"/>
      <c r="AB45" s="777"/>
    </row>
    <row r="46" spans="1:28" ht="3.75" customHeight="1" thickTop="1" x14ac:dyDescent="0.25">
      <c r="A46" s="642"/>
      <c r="B46" s="642"/>
    </row>
    <row r="47" spans="1:28" ht="12.95" customHeight="1" x14ac:dyDescent="0.25">
      <c r="A47" s="681" t="s">
        <v>412</v>
      </c>
      <c r="B47" s="644"/>
    </row>
  </sheetData>
  <mergeCells count="16">
    <mergeCell ref="A2:C2"/>
    <mergeCell ref="A3:J3"/>
    <mergeCell ref="D5:F5"/>
    <mergeCell ref="G5:I5"/>
    <mergeCell ref="J5:J10"/>
    <mergeCell ref="A5:A11"/>
    <mergeCell ref="B5:B10"/>
    <mergeCell ref="C5:C10"/>
    <mergeCell ref="I6:I10"/>
    <mergeCell ref="B11:C11"/>
    <mergeCell ref="D6:D10"/>
    <mergeCell ref="E6:E10"/>
    <mergeCell ref="F6:F10"/>
    <mergeCell ref="G6:G10"/>
    <mergeCell ref="H6:H10"/>
    <mergeCell ref="D11:J11"/>
  </mergeCells>
  <hyperlinks>
    <hyperlink ref="A1" location="Índice!A1" display="Voltar ao índice" xr:uid="{EE94B543-78CB-4729-A31E-F01B3C4247D4}"/>
  </hyperlinks>
  <pageMargins left="0.78740157480314965" right="0.78" top="1.1811023622047243" bottom="0.78740157480314965" header="0" footer="0"/>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B34B85-2C60-4991-974F-CDDDCB0AA980}">
  <dimension ref="A1:N24"/>
  <sheetViews>
    <sheetView showGridLines="0" workbookViewId="0">
      <selection activeCell="A2" sqref="A2"/>
    </sheetView>
  </sheetViews>
  <sheetFormatPr defaultColWidth="10.5703125" defaultRowHeight="12.75" x14ac:dyDescent="0.25"/>
  <cols>
    <col min="1" max="1" width="10.5703125" style="640" customWidth="1"/>
    <col min="2" max="3" width="7.85546875" style="640" customWidth="1"/>
    <col min="4" max="8" width="7.42578125" style="640" customWidth="1"/>
    <col min="9" max="9" width="7.7109375" style="640" customWidth="1"/>
    <col min="10" max="10" width="8" style="640" customWidth="1"/>
    <col min="11" max="16384" width="10.5703125" style="640"/>
  </cols>
  <sheetData>
    <row r="1" spans="1:14" ht="15" customHeight="1" x14ac:dyDescent="0.25">
      <c r="A1" s="2027" t="s">
        <v>1926</v>
      </c>
    </row>
    <row r="2" spans="1:14" ht="15" customHeight="1" x14ac:dyDescent="0.25">
      <c r="A2" s="2082" t="s">
        <v>473</v>
      </c>
      <c r="B2" s="2082"/>
      <c r="C2" s="2082"/>
    </row>
    <row r="3" spans="1:14" ht="19.5" customHeight="1" x14ac:dyDescent="0.25">
      <c r="A3" s="2081" t="s">
        <v>472</v>
      </c>
      <c r="B3" s="2094"/>
      <c r="C3" s="2094"/>
      <c r="D3" s="2094"/>
      <c r="E3" s="2094"/>
      <c r="F3" s="2094"/>
      <c r="G3" s="2094"/>
      <c r="H3" s="2094"/>
      <c r="I3" s="2094"/>
      <c r="J3" s="2094"/>
      <c r="K3" s="830"/>
      <c r="L3" s="830"/>
    </row>
    <row r="4" spans="1:14" ht="12.95" customHeight="1" x14ac:dyDescent="0.25">
      <c r="A4" s="660">
        <v>2019</v>
      </c>
      <c r="B4" s="650"/>
      <c r="C4" s="642"/>
    </row>
    <row r="5" spans="1:14" ht="15" customHeight="1" x14ac:dyDescent="0.25">
      <c r="A5" s="2075" t="s">
        <v>379</v>
      </c>
      <c r="B5" s="2075" t="s">
        <v>378</v>
      </c>
      <c r="C5" s="2075" t="s">
        <v>377</v>
      </c>
      <c r="D5" s="2074" t="s">
        <v>376</v>
      </c>
      <c r="E5" s="2074"/>
      <c r="F5" s="2074"/>
      <c r="G5" s="2075" t="s">
        <v>375</v>
      </c>
      <c r="H5" s="2076"/>
      <c r="I5" s="2076"/>
      <c r="J5" s="2075" t="s">
        <v>374</v>
      </c>
      <c r="K5" s="833"/>
      <c r="L5" s="837"/>
    </row>
    <row r="6" spans="1:14" x14ac:dyDescent="0.25">
      <c r="A6" s="2075"/>
      <c r="B6" s="2075"/>
      <c r="C6" s="2075"/>
      <c r="D6" s="2075" t="s">
        <v>371</v>
      </c>
      <c r="E6" s="2075" t="s">
        <v>370</v>
      </c>
      <c r="F6" s="2075" t="s">
        <v>369</v>
      </c>
      <c r="G6" s="2075" t="s">
        <v>0</v>
      </c>
      <c r="H6" s="2075" t="s">
        <v>368</v>
      </c>
      <c r="I6" s="2075" t="s">
        <v>367</v>
      </c>
      <c r="J6" s="2076"/>
      <c r="K6" s="833"/>
      <c r="L6" s="837"/>
    </row>
    <row r="7" spans="1:14" ht="12.75" customHeight="1" x14ac:dyDescent="0.25">
      <c r="A7" s="2075"/>
      <c r="B7" s="2075"/>
      <c r="C7" s="2075"/>
      <c r="D7" s="2075"/>
      <c r="E7" s="2075"/>
      <c r="F7" s="2075"/>
      <c r="G7" s="2075"/>
      <c r="H7" s="2075"/>
      <c r="I7" s="2075"/>
      <c r="J7" s="2076"/>
      <c r="K7" s="833"/>
      <c r="L7" s="837"/>
    </row>
    <row r="8" spans="1:14" x14ac:dyDescent="0.25">
      <c r="A8" s="2075"/>
      <c r="B8" s="2075"/>
      <c r="C8" s="2075"/>
      <c r="D8" s="2075"/>
      <c r="E8" s="2075"/>
      <c r="F8" s="2075"/>
      <c r="G8" s="2075"/>
      <c r="H8" s="2075"/>
      <c r="I8" s="2075"/>
      <c r="J8" s="2076"/>
      <c r="K8" s="833"/>
      <c r="L8" s="837"/>
    </row>
    <row r="9" spans="1:14" x14ac:dyDescent="0.25">
      <c r="A9" s="2075"/>
      <c r="B9" s="2075"/>
      <c r="C9" s="2075"/>
      <c r="D9" s="2075"/>
      <c r="E9" s="2075"/>
      <c r="F9" s="2075"/>
      <c r="G9" s="2075"/>
      <c r="H9" s="2075"/>
      <c r="I9" s="2075"/>
      <c r="J9" s="2076"/>
      <c r="K9" s="833"/>
      <c r="L9" s="837"/>
    </row>
    <row r="10" spans="1:14" x14ac:dyDescent="0.25">
      <c r="A10" s="2075"/>
      <c r="B10" s="2075"/>
      <c r="C10" s="2075"/>
      <c r="D10" s="2075"/>
      <c r="E10" s="2075"/>
      <c r="F10" s="2075"/>
      <c r="G10" s="2075"/>
      <c r="H10" s="2075"/>
      <c r="I10" s="2075"/>
      <c r="J10" s="2076"/>
      <c r="K10" s="833"/>
      <c r="L10" s="837"/>
    </row>
    <row r="11" spans="1:14" ht="15" customHeight="1" x14ac:dyDescent="0.25">
      <c r="A11" s="2075"/>
      <c r="B11" s="2074" t="s">
        <v>49</v>
      </c>
      <c r="C11" s="2074"/>
      <c r="D11" s="2074" t="s">
        <v>366</v>
      </c>
      <c r="E11" s="2074"/>
      <c r="F11" s="2074"/>
      <c r="G11" s="2074"/>
      <c r="H11" s="2074"/>
      <c r="I11" s="2074"/>
      <c r="J11" s="2074"/>
      <c r="K11" s="846"/>
      <c r="L11" s="847"/>
      <c r="M11" s="671"/>
      <c r="N11" s="671"/>
    </row>
    <row r="12" spans="1:14" ht="7.5" customHeight="1" x14ac:dyDescent="0.25">
      <c r="A12" s="659"/>
      <c r="B12" s="659"/>
      <c r="C12" s="659"/>
    </row>
    <row r="13" spans="1:14" ht="12.75" customHeight="1" x14ac:dyDescent="0.25">
      <c r="A13" s="644" t="s">
        <v>471</v>
      </c>
      <c r="B13" s="642"/>
      <c r="C13" s="658"/>
    </row>
    <row r="14" spans="1:14" ht="7.5" customHeight="1" x14ac:dyDescent="0.25">
      <c r="A14" s="644"/>
      <c r="B14" s="642"/>
      <c r="C14" s="658"/>
    </row>
    <row r="15" spans="1:14" s="656" customFormat="1" ht="15" customHeight="1" x14ac:dyDescent="0.25">
      <c r="A15" s="644" t="s">
        <v>0</v>
      </c>
      <c r="B15" s="644">
        <v>485</v>
      </c>
      <c r="C15" s="657">
        <v>931</v>
      </c>
      <c r="D15" s="657">
        <v>7527.9920000000002</v>
      </c>
      <c r="E15" s="657">
        <v>575.09500000000003</v>
      </c>
      <c r="F15" s="657">
        <v>8000.8609999999999</v>
      </c>
      <c r="G15" s="657">
        <v>12443.522000000001</v>
      </c>
      <c r="H15" s="657">
        <v>771.50400000000002</v>
      </c>
      <c r="I15" s="657">
        <v>11672.018</v>
      </c>
      <c r="J15" s="657">
        <v>1190.9649999999999</v>
      </c>
      <c r="K15" s="655"/>
    </row>
    <row r="16" spans="1:14" ht="20.100000000000001" customHeight="1" x14ac:dyDescent="0.25">
      <c r="A16" s="650" t="s">
        <v>364</v>
      </c>
      <c r="B16" s="642">
        <v>478</v>
      </c>
      <c r="C16" s="651">
        <v>628</v>
      </c>
      <c r="D16" s="651">
        <v>3557.1390000000001</v>
      </c>
      <c r="E16" s="651">
        <v>563.59900000000005</v>
      </c>
      <c r="F16" s="651">
        <v>6473.4489999999996</v>
      </c>
      <c r="G16" s="651">
        <v>10763.81</v>
      </c>
      <c r="H16" s="651">
        <v>759.65099999999995</v>
      </c>
      <c r="I16" s="651">
        <v>10004.159</v>
      </c>
      <c r="J16" s="651">
        <v>60.277000000000001</v>
      </c>
      <c r="K16" s="648"/>
    </row>
    <row r="17" spans="1:11" ht="15" customHeight="1" x14ac:dyDescent="0.25">
      <c r="A17" s="652" t="s">
        <v>363</v>
      </c>
      <c r="B17" s="642">
        <v>5</v>
      </c>
      <c r="C17" s="651" t="s">
        <v>269</v>
      </c>
      <c r="D17" s="651" t="s">
        <v>270</v>
      </c>
      <c r="E17" s="651" t="s">
        <v>270</v>
      </c>
      <c r="F17" s="651" t="s">
        <v>270</v>
      </c>
      <c r="G17" s="651" t="s">
        <v>270</v>
      </c>
      <c r="H17" s="651" t="s">
        <v>270</v>
      </c>
      <c r="I17" s="651" t="s">
        <v>270</v>
      </c>
      <c r="J17" s="651" t="s">
        <v>270</v>
      </c>
      <c r="K17" s="648"/>
    </row>
    <row r="18" spans="1:11" ht="15" customHeight="1" x14ac:dyDescent="0.25">
      <c r="A18" s="652" t="s">
        <v>362</v>
      </c>
      <c r="B18" s="642">
        <v>2</v>
      </c>
      <c r="C18" s="649" t="s">
        <v>269</v>
      </c>
      <c r="D18" s="649" t="s">
        <v>270</v>
      </c>
      <c r="E18" s="649" t="s">
        <v>270</v>
      </c>
      <c r="F18" s="649" t="s">
        <v>270</v>
      </c>
      <c r="G18" s="649" t="s">
        <v>270</v>
      </c>
      <c r="H18" s="649" t="s">
        <v>270</v>
      </c>
      <c r="I18" s="649" t="s">
        <v>270</v>
      </c>
      <c r="J18" s="649" t="s">
        <v>270</v>
      </c>
      <c r="K18" s="648"/>
    </row>
    <row r="19" spans="1:11" x14ac:dyDescent="0.25">
      <c r="A19" s="650" t="s">
        <v>361</v>
      </c>
      <c r="B19" s="642">
        <v>0</v>
      </c>
      <c r="C19" s="649">
        <v>0</v>
      </c>
      <c r="D19" s="649">
        <v>0</v>
      </c>
      <c r="E19" s="649">
        <v>0</v>
      </c>
      <c r="F19" s="649">
        <v>0</v>
      </c>
      <c r="G19" s="649">
        <v>0</v>
      </c>
      <c r="H19" s="649">
        <v>0</v>
      </c>
      <c r="I19" s="649">
        <v>0</v>
      </c>
      <c r="J19" s="649">
        <v>0</v>
      </c>
      <c r="K19" s="648"/>
    </row>
    <row r="20" spans="1:11" ht="3.75" customHeight="1" thickBot="1" x14ac:dyDescent="0.3">
      <c r="A20" s="664"/>
      <c r="B20" s="664"/>
      <c r="C20" s="664"/>
      <c r="D20" s="664"/>
      <c r="E20" s="664"/>
      <c r="F20" s="664"/>
      <c r="G20" s="664"/>
      <c r="H20" s="664"/>
      <c r="I20" s="664"/>
      <c r="J20" s="664"/>
    </row>
    <row r="21" spans="1:11" ht="4.5" customHeight="1" thickTop="1" x14ac:dyDescent="0.25">
      <c r="A21" s="642"/>
      <c r="B21" s="642"/>
      <c r="C21" s="642"/>
    </row>
    <row r="22" spans="1:11" x14ac:dyDescent="0.25">
      <c r="A22" s="681" t="s">
        <v>412</v>
      </c>
      <c r="B22" s="644"/>
      <c r="C22" s="644"/>
    </row>
    <row r="23" spans="1:11" x14ac:dyDescent="0.25">
      <c r="A23" s="642"/>
      <c r="B23" s="642"/>
      <c r="C23" s="642"/>
    </row>
    <row r="24" spans="1:11" x14ac:dyDescent="0.25">
      <c r="A24" s="642"/>
      <c r="B24" s="642"/>
      <c r="C24" s="642"/>
    </row>
  </sheetData>
  <mergeCells count="16">
    <mergeCell ref="A2:C2"/>
    <mergeCell ref="A3:J3"/>
    <mergeCell ref="D5:F5"/>
    <mergeCell ref="G5:I5"/>
    <mergeCell ref="J5:J10"/>
    <mergeCell ref="A5:A11"/>
    <mergeCell ref="B5:B10"/>
    <mergeCell ref="C5:C10"/>
    <mergeCell ref="I6:I10"/>
    <mergeCell ref="B11:C11"/>
    <mergeCell ref="D6:D10"/>
    <mergeCell ref="E6:E10"/>
    <mergeCell ref="F6:F10"/>
    <mergeCell ref="G6:G10"/>
    <mergeCell ref="H6:H10"/>
    <mergeCell ref="D11:J11"/>
  </mergeCells>
  <hyperlinks>
    <hyperlink ref="A1" location="Índice!A1" display="Voltar ao índice" xr:uid="{EE86F23B-E7F2-49EC-9EDB-B626E6DDEBDE}"/>
  </hyperlinks>
  <pageMargins left="0.78740157480314965" right="0.78740157480314965" top="1.1811023622047243" bottom="0.78740157480314965" header="0" footer="0"/>
  <pageSetup paperSize="9" orientation="portrait" horizontalDpi="300" verticalDpi="300"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994924-EF71-4C84-A52A-76A8A47F022A}">
  <dimension ref="A1:AD48"/>
  <sheetViews>
    <sheetView workbookViewId="0">
      <selection activeCell="A2" sqref="A2"/>
    </sheetView>
  </sheetViews>
  <sheetFormatPr defaultRowHeight="12.75" x14ac:dyDescent="0.2"/>
  <cols>
    <col min="1" max="16384" width="9.140625" style="678"/>
  </cols>
  <sheetData>
    <row r="1" spans="1:30" ht="15" customHeight="1" x14ac:dyDescent="0.2">
      <c r="A1" s="2027" t="s">
        <v>1926</v>
      </c>
      <c r="B1" s="679"/>
      <c r="C1" s="679"/>
      <c r="D1" s="679"/>
      <c r="E1" s="679"/>
      <c r="F1" s="679"/>
      <c r="G1" s="679"/>
      <c r="H1" s="679"/>
      <c r="I1" s="679"/>
      <c r="J1" s="679"/>
      <c r="K1" s="679"/>
      <c r="L1" s="679"/>
      <c r="M1" s="679"/>
      <c r="N1" s="679"/>
      <c r="O1" s="679"/>
      <c r="P1" s="679"/>
      <c r="Q1" s="679"/>
      <c r="R1" s="679"/>
      <c r="S1" s="679"/>
      <c r="T1" s="679"/>
      <c r="U1" s="679"/>
      <c r="V1" s="679"/>
      <c r="W1" s="679"/>
      <c r="X1" s="679"/>
      <c r="Y1" s="679"/>
      <c r="Z1" s="679"/>
      <c r="AA1" s="679"/>
      <c r="AB1" s="679"/>
      <c r="AC1" s="679"/>
      <c r="AD1" s="679"/>
    </row>
    <row r="2" spans="1:30" ht="15" customHeight="1" x14ac:dyDescent="0.25">
      <c r="A2" s="2099" t="s">
        <v>475</v>
      </c>
      <c r="B2" s="2099"/>
      <c r="C2" s="2099"/>
      <c r="D2" s="671"/>
      <c r="E2" s="671"/>
      <c r="F2" s="671"/>
      <c r="G2" s="671"/>
      <c r="H2" s="671"/>
      <c r="I2" s="671"/>
      <c r="J2" s="671"/>
      <c r="K2" s="679"/>
      <c r="L2" s="679"/>
      <c r="M2" s="679"/>
      <c r="N2" s="679"/>
      <c r="O2" s="679"/>
      <c r="P2" s="679"/>
      <c r="Q2" s="679"/>
      <c r="R2" s="679"/>
      <c r="S2" s="679"/>
      <c r="T2" s="679"/>
      <c r="U2" s="679"/>
      <c r="V2" s="679"/>
      <c r="W2" s="679"/>
      <c r="X2" s="679"/>
      <c r="Y2" s="679"/>
      <c r="Z2" s="679"/>
      <c r="AA2" s="679"/>
      <c r="AB2" s="679"/>
      <c r="AC2" s="679"/>
      <c r="AD2" s="679"/>
    </row>
    <row r="3" spans="1:30" ht="19.5" customHeight="1" x14ac:dyDescent="0.2">
      <c r="A3" s="2081" t="s">
        <v>474</v>
      </c>
      <c r="B3" s="2081"/>
      <c r="C3" s="2081"/>
      <c r="D3" s="2087"/>
      <c r="E3" s="2087"/>
      <c r="F3" s="2087"/>
      <c r="G3" s="2087"/>
      <c r="H3" s="2087"/>
      <c r="I3" s="2087"/>
      <c r="J3" s="2087"/>
      <c r="K3" s="832"/>
      <c r="L3" s="832"/>
      <c r="M3" s="679"/>
      <c r="N3" s="679"/>
      <c r="O3" s="679"/>
      <c r="P3" s="679"/>
      <c r="Q3" s="679"/>
      <c r="R3" s="679"/>
      <c r="S3" s="679"/>
      <c r="T3" s="679"/>
      <c r="U3" s="679"/>
      <c r="V3" s="679"/>
      <c r="W3" s="679"/>
      <c r="X3" s="679"/>
      <c r="Y3" s="679"/>
      <c r="Z3" s="679"/>
      <c r="AA3" s="679"/>
      <c r="AB3" s="679"/>
      <c r="AC3" s="679"/>
      <c r="AD3" s="679"/>
    </row>
    <row r="4" spans="1:30" ht="13.5" x14ac:dyDescent="0.25">
      <c r="A4" s="660">
        <v>2019</v>
      </c>
      <c r="B4" s="650"/>
      <c r="C4" s="642"/>
      <c r="D4" s="640"/>
      <c r="E4" s="640"/>
      <c r="F4" s="640"/>
      <c r="G4" s="640"/>
      <c r="H4" s="640"/>
      <c r="I4" s="640"/>
      <c r="J4" s="640"/>
      <c r="K4" s="679"/>
      <c r="L4" s="679"/>
      <c r="M4" s="679"/>
      <c r="N4" s="679"/>
      <c r="O4" s="679"/>
      <c r="P4" s="679"/>
      <c r="Q4" s="679"/>
      <c r="R4" s="679"/>
      <c r="S4" s="679"/>
      <c r="T4" s="679"/>
      <c r="U4" s="679"/>
      <c r="V4" s="679"/>
      <c r="W4" s="679"/>
      <c r="X4" s="679"/>
      <c r="Y4" s="679"/>
      <c r="Z4" s="679"/>
      <c r="AA4" s="679"/>
      <c r="AB4" s="679"/>
      <c r="AC4" s="679"/>
      <c r="AD4" s="679"/>
    </row>
    <row r="5" spans="1:30" x14ac:dyDescent="0.2">
      <c r="A5" s="2075" t="s">
        <v>379</v>
      </c>
      <c r="B5" s="2075" t="s">
        <v>378</v>
      </c>
      <c r="C5" s="2075" t="s">
        <v>377</v>
      </c>
      <c r="D5" s="2074" t="s">
        <v>376</v>
      </c>
      <c r="E5" s="2074"/>
      <c r="F5" s="2074"/>
      <c r="G5" s="2075" t="s">
        <v>375</v>
      </c>
      <c r="H5" s="2076"/>
      <c r="I5" s="2076"/>
      <c r="J5" s="2075" t="s">
        <v>374</v>
      </c>
      <c r="K5" s="838"/>
      <c r="L5" s="839"/>
      <c r="M5" s="679"/>
      <c r="N5" s="679"/>
      <c r="O5" s="679"/>
      <c r="P5" s="679"/>
      <c r="Q5" s="679"/>
      <c r="R5" s="679"/>
      <c r="S5" s="679"/>
      <c r="T5" s="679"/>
      <c r="U5" s="679"/>
      <c r="V5" s="679"/>
      <c r="W5" s="679"/>
      <c r="X5" s="679"/>
      <c r="Y5" s="679"/>
      <c r="Z5" s="679"/>
      <c r="AA5" s="679"/>
      <c r="AB5" s="679"/>
      <c r="AC5" s="679"/>
      <c r="AD5" s="679"/>
    </row>
    <row r="6" spans="1:30" x14ac:dyDescent="0.2">
      <c r="A6" s="2075"/>
      <c r="B6" s="2075"/>
      <c r="C6" s="2075"/>
      <c r="D6" s="2075" t="s">
        <v>371</v>
      </c>
      <c r="E6" s="2075" t="s">
        <v>370</v>
      </c>
      <c r="F6" s="2075" t="s">
        <v>369</v>
      </c>
      <c r="G6" s="2075" t="s">
        <v>0</v>
      </c>
      <c r="H6" s="2075" t="s">
        <v>368</v>
      </c>
      <c r="I6" s="2075" t="s">
        <v>367</v>
      </c>
      <c r="J6" s="2076"/>
      <c r="K6" s="838"/>
      <c r="L6" s="839"/>
      <c r="M6" s="679"/>
      <c r="N6" s="679"/>
      <c r="O6" s="679"/>
      <c r="P6" s="679"/>
      <c r="Q6" s="679"/>
      <c r="R6" s="679"/>
      <c r="S6" s="679"/>
      <c r="T6" s="679"/>
      <c r="U6" s="679"/>
      <c r="V6" s="679"/>
      <c r="W6" s="679"/>
      <c r="X6" s="679"/>
      <c r="Y6" s="679"/>
      <c r="Z6" s="679"/>
      <c r="AA6" s="679"/>
      <c r="AB6" s="679"/>
      <c r="AC6" s="679"/>
      <c r="AD6" s="679"/>
    </row>
    <row r="7" spans="1:30" x14ac:dyDescent="0.2">
      <c r="A7" s="2075"/>
      <c r="B7" s="2075"/>
      <c r="C7" s="2075"/>
      <c r="D7" s="2075"/>
      <c r="E7" s="2075"/>
      <c r="F7" s="2075"/>
      <c r="G7" s="2075"/>
      <c r="H7" s="2075"/>
      <c r="I7" s="2075"/>
      <c r="J7" s="2076"/>
      <c r="K7" s="838"/>
      <c r="L7" s="839"/>
      <c r="M7" s="679"/>
      <c r="N7" s="679"/>
      <c r="O7" s="679"/>
      <c r="P7" s="679"/>
      <c r="Q7" s="679"/>
      <c r="R7" s="679"/>
      <c r="S7" s="679"/>
      <c r="T7" s="679"/>
      <c r="U7" s="679"/>
      <c r="V7" s="679"/>
      <c r="W7" s="679"/>
      <c r="X7" s="679"/>
      <c r="Y7" s="679"/>
      <c r="Z7" s="679"/>
      <c r="AA7" s="679"/>
      <c r="AB7" s="679"/>
      <c r="AC7" s="679"/>
      <c r="AD7" s="679"/>
    </row>
    <row r="8" spans="1:30" x14ac:dyDescent="0.2">
      <c r="A8" s="2075"/>
      <c r="B8" s="2075"/>
      <c r="C8" s="2075"/>
      <c r="D8" s="2075"/>
      <c r="E8" s="2075"/>
      <c r="F8" s="2075"/>
      <c r="G8" s="2075"/>
      <c r="H8" s="2075"/>
      <c r="I8" s="2075"/>
      <c r="J8" s="2076"/>
      <c r="K8" s="838"/>
      <c r="L8" s="839"/>
      <c r="M8" s="679"/>
      <c r="N8" s="679"/>
      <c r="O8" s="679"/>
      <c r="P8" s="679"/>
      <c r="Q8" s="679"/>
      <c r="R8" s="679"/>
      <c r="S8" s="679"/>
      <c r="T8" s="679"/>
      <c r="U8" s="679"/>
      <c r="V8" s="679"/>
      <c r="W8" s="679"/>
      <c r="X8" s="679"/>
      <c r="Y8" s="679"/>
      <c r="Z8" s="679"/>
      <c r="AA8" s="679"/>
      <c r="AB8" s="679"/>
      <c r="AC8" s="679"/>
      <c r="AD8" s="679"/>
    </row>
    <row r="9" spans="1:30" x14ac:dyDescent="0.2">
      <c r="A9" s="2075"/>
      <c r="B9" s="2075"/>
      <c r="C9" s="2075"/>
      <c r="D9" s="2075"/>
      <c r="E9" s="2075"/>
      <c r="F9" s="2075"/>
      <c r="G9" s="2075"/>
      <c r="H9" s="2075"/>
      <c r="I9" s="2075"/>
      <c r="J9" s="2076"/>
      <c r="K9" s="838"/>
      <c r="L9" s="839"/>
      <c r="M9" s="679"/>
      <c r="N9" s="679"/>
      <c r="O9" s="679"/>
      <c r="P9" s="679"/>
      <c r="Q9" s="679"/>
      <c r="R9" s="679"/>
      <c r="S9" s="679"/>
      <c r="T9" s="679"/>
      <c r="U9" s="679"/>
      <c r="V9" s="679"/>
      <c r="W9" s="679"/>
      <c r="X9" s="679"/>
      <c r="Y9" s="679"/>
      <c r="Z9" s="679"/>
      <c r="AA9" s="679"/>
      <c r="AB9" s="679"/>
      <c r="AC9" s="679"/>
      <c r="AD9" s="679"/>
    </row>
    <row r="10" spans="1:30" x14ac:dyDescent="0.2">
      <c r="A10" s="2075"/>
      <c r="B10" s="2075"/>
      <c r="C10" s="2075"/>
      <c r="D10" s="2075"/>
      <c r="E10" s="2075"/>
      <c r="F10" s="2075"/>
      <c r="G10" s="2075"/>
      <c r="H10" s="2075"/>
      <c r="I10" s="2075"/>
      <c r="J10" s="2076"/>
      <c r="K10" s="838"/>
      <c r="L10" s="839"/>
      <c r="M10" s="679"/>
      <c r="N10" s="679"/>
      <c r="O10" s="679"/>
      <c r="P10" s="679"/>
      <c r="Q10" s="679"/>
      <c r="R10" s="679"/>
      <c r="S10" s="679"/>
      <c r="T10" s="679"/>
      <c r="U10" s="679"/>
      <c r="V10" s="679"/>
      <c r="W10" s="679"/>
      <c r="X10" s="679"/>
      <c r="Y10" s="679"/>
      <c r="Z10" s="679"/>
      <c r="AA10" s="679"/>
      <c r="AB10" s="679"/>
      <c r="AC10" s="679"/>
      <c r="AD10" s="679"/>
    </row>
    <row r="11" spans="1:30" x14ac:dyDescent="0.2">
      <c r="A11" s="2075"/>
      <c r="B11" s="2074" t="s">
        <v>49</v>
      </c>
      <c r="C11" s="2074"/>
      <c r="D11" s="2074" t="s">
        <v>366</v>
      </c>
      <c r="E11" s="2074"/>
      <c r="F11" s="2074"/>
      <c r="G11" s="2074"/>
      <c r="H11" s="2074"/>
      <c r="I11" s="2074"/>
      <c r="J11" s="2074"/>
      <c r="K11" s="838"/>
      <c r="L11" s="839"/>
      <c r="M11" s="679"/>
      <c r="N11" s="679"/>
      <c r="O11" s="679"/>
      <c r="P11" s="679"/>
      <c r="Q11" s="679"/>
      <c r="R11" s="679"/>
      <c r="S11" s="679"/>
      <c r="T11" s="679"/>
      <c r="U11" s="679"/>
      <c r="V11" s="679"/>
      <c r="W11" s="679"/>
      <c r="X11" s="679"/>
      <c r="Y11" s="679"/>
      <c r="Z11" s="679"/>
      <c r="AA11" s="679"/>
      <c r="AB11" s="679"/>
      <c r="AC11" s="679"/>
      <c r="AD11" s="679"/>
    </row>
    <row r="12" spans="1:30" ht="6.75" customHeight="1" x14ac:dyDescent="0.25">
      <c r="A12" s="659"/>
      <c r="B12" s="659"/>
      <c r="C12" s="659"/>
      <c r="D12" s="640"/>
      <c r="E12" s="640"/>
      <c r="F12" s="640"/>
      <c r="G12" s="640"/>
      <c r="H12" s="640"/>
      <c r="I12" s="640"/>
      <c r="J12" s="640"/>
      <c r="K12" s="679"/>
      <c r="L12" s="679"/>
      <c r="M12" s="679"/>
      <c r="N12" s="679"/>
      <c r="O12" s="679"/>
      <c r="P12" s="679"/>
      <c r="Q12" s="679"/>
      <c r="R12" s="679"/>
      <c r="S12" s="679"/>
      <c r="T12" s="679"/>
      <c r="U12" s="679"/>
      <c r="V12" s="679"/>
      <c r="W12" s="679"/>
      <c r="X12" s="679"/>
      <c r="Y12" s="679"/>
      <c r="Z12" s="679"/>
      <c r="AA12" s="679"/>
      <c r="AB12" s="679"/>
      <c r="AC12" s="679"/>
      <c r="AD12" s="679"/>
    </row>
    <row r="13" spans="1:30" ht="13.5" x14ac:dyDescent="0.25">
      <c r="A13" s="656" t="s">
        <v>471</v>
      </c>
      <c r="B13" s="642"/>
      <c r="C13" s="642"/>
      <c r="D13" s="640"/>
      <c r="E13" s="640"/>
      <c r="F13" s="640"/>
      <c r="G13" s="640"/>
      <c r="H13" s="640"/>
      <c r="I13" s="640"/>
      <c r="J13" s="640"/>
      <c r="K13" s="679"/>
      <c r="L13" s="679"/>
      <c r="M13" s="679"/>
      <c r="N13" s="679"/>
      <c r="O13" s="679"/>
      <c r="P13" s="679"/>
      <c r="Q13" s="679"/>
      <c r="R13" s="679"/>
      <c r="S13" s="679"/>
      <c r="T13" s="679"/>
      <c r="U13" s="679"/>
      <c r="V13" s="679"/>
      <c r="W13" s="679"/>
      <c r="X13" s="679"/>
      <c r="Y13" s="679"/>
      <c r="Z13" s="679"/>
      <c r="AA13" s="679"/>
      <c r="AB13" s="679"/>
      <c r="AC13" s="679"/>
      <c r="AD13" s="679"/>
    </row>
    <row r="14" spans="1:30" ht="6.75" customHeight="1" x14ac:dyDescent="0.25">
      <c r="A14" s="642"/>
      <c r="B14" s="642"/>
      <c r="C14" s="642"/>
      <c r="D14" s="640"/>
      <c r="E14" s="640"/>
      <c r="F14" s="640"/>
      <c r="G14" s="640"/>
      <c r="H14" s="640"/>
      <c r="I14" s="640"/>
      <c r="J14" s="640"/>
      <c r="K14" s="679"/>
      <c r="L14" s="679"/>
      <c r="M14" s="679"/>
      <c r="N14" s="679"/>
      <c r="O14" s="679"/>
      <c r="P14" s="679"/>
      <c r="Q14" s="679"/>
      <c r="R14" s="679"/>
      <c r="S14" s="679"/>
      <c r="T14" s="679"/>
      <c r="U14" s="679"/>
      <c r="V14" s="679"/>
      <c r="W14" s="679"/>
      <c r="X14" s="679"/>
      <c r="Y14" s="679"/>
      <c r="Z14" s="679"/>
      <c r="AA14" s="679"/>
      <c r="AB14" s="679"/>
      <c r="AC14" s="679"/>
      <c r="AD14" s="679"/>
    </row>
    <row r="15" spans="1:30" ht="13.5" x14ac:dyDescent="0.25">
      <c r="A15" s="644" t="s">
        <v>390</v>
      </c>
      <c r="B15" s="728">
        <v>485</v>
      </c>
      <c r="C15" s="769">
        <v>931</v>
      </c>
      <c r="D15" s="769">
        <v>7527.9920000000002</v>
      </c>
      <c r="E15" s="769">
        <v>575.09500000000003</v>
      </c>
      <c r="F15" s="769">
        <v>8000.8609999999999</v>
      </c>
      <c r="G15" s="769">
        <v>12443.522000000001</v>
      </c>
      <c r="H15" s="769">
        <v>771.50400000000002</v>
      </c>
      <c r="I15" s="769">
        <v>11672.018</v>
      </c>
      <c r="J15" s="769">
        <v>1190.9649999999999</v>
      </c>
      <c r="K15" s="679"/>
      <c r="L15" s="679"/>
      <c r="M15" s="679"/>
      <c r="N15" s="679"/>
      <c r="O15" s="679"/>
      <c r="P15" s="679"/>
      <c r="Q15" s="679"/>
      <c r="R15" s="679"/>
      <c r="S15" s="679"/>
      <c r="T15" s="679"/>
      <c r="U15" s="679"/>
      <c r="V15" s="679"/>
      <c r="W15" s="679"/>
      <c r="X15" s="679"/>
      <c r="Y15" s="679"/>
      <c r="Z15" s="679"/>
      <c r="AA15" s="679"/>
      <c r="AB15" s="679"/>
      <c r="AC15" s="679"/>
      <c r="AD15" s="679"/>
    </row>
    <row r="16" spans="1:30" ht="13.5" x14ac:dyDescent="0.25">
      <c r="A16" s="644" t="s">
        <v>389</v>
      </c>
      <c r="B16" s="743">
        <v>474</v>
      </c>
      <c r="C16" s="769">
        <v>920</v>
      </c>
      <c r="D16" s="769">
        <v>7512.067</v>
      </c>
      <c r="E16" s="769">
        <v>575.09500000000003</v>
      </c>
      <c r="F16" s="769">
        <v>7980.3310000000001</v>
      </c>
      <c r="G16" s="769">
        <v>12378.181</v>
      </c>
      <c r="H16" s="769">
        <v>771.50400000000002</v>
      </c>
      <c r="I16" s="769">
        <v>11606.677</v>
      </c>
      <c r="J16" s="769">
        <v>1158.46</v>
      </c>
      <c r="K16" s="679"/>
      <c r="L16" s="679"/>
      <c r="M16" s="679"/>
      <c r="N16" s="679"/>
      <c r="O16" s="679"/>
      <c r="P16" s="679"/>
      <c r="Q16" s="679"/>
      <c r="R16" s="679"/>
      <c r="S16" s="679"/>
      <c r="T16" s="679"/>
      <c r="U16" s="679"/>
      <c r="V16" s="679"/>
      <c r="W16" s="679"/>
      <c r="X16" s="679"/>
      <c r="Y16" s="679"/>
      <c r="Z16" s="679"/>
      <c r="AA16" s="679"/>
      <c r="AB16" s="679"/>
      <c r="AC16" s="679"/>
      <c r="AD16" s="679"/>
    </row>
    <row r="17" spans="1:30" ht="13.5" x14ac:dyDescent="0.25">
      <c r="A17" s="660" t="s">
        <v>388</v>
      </c>
      <c r="B17" s="743">
        <v>181</v>
      </c>
      <c r="C17" s="793">
        <v>404</v>
      </c>
      <c r="D17" s="793">
        <v>3978.2420000000002</v>
      </c>
      <c r="E17" s="793">
        <v>237.86099999999999</v>
      </c>
      <c r="F17" s="793">
        <v>3347.1550000000002</v>
      </c>
      <c r="G17" s="793">
        <v>4897.3869999999997</v>
      </c>
      <c r="H17" s="793">
        <v>261.642</v>
      </c>
      <c r="I17" s="793">
        <v>4635.7449999999999</v>
      </c>
      <c r="J17" s="793">
        <v>652.99900000000002</v>
      </c>
      <c r="K17" s="679"/>
      <c r="L17" s="679"/>
      <c r="M17" s="679"/>
      <c r="N17" s="679"/>
      <c r="O17" s="679"/>
      <c r="P17" s="679"/>
      <c r="Q17" s="679"/>
      <c r="R17" s="679"/>
      <c r="S17" s="679"/>
      <c r="T17" s="679"/>
      <c r="U17" s="679"/>
      <c r="V17" s="679"/>
      <c r="W17" s="679"/>
      <c r="X17" s="679"/>
      <c r="Y17" s="679"/>
      <c r="Z17" s="679"/>
      <c r="AA17" s="679"/>
      <c r="AB17" s="679"/>
      <c r="AC17" s="679"/>
      <c r="AD17" s="679"/>
    </row>
    <row r="18" spans="1:30" ht="13.5" x14ac:dyDescent="0.25">
      <c r="A18" s="660" t="s">
        <v>387</v>
      </c>
      <c r="B18" s="743">
        <v>95</v>
      </c>
      <c r="C18" s="793">
        <v>166</v>
      </c>
      <c r="D18" s="793">
        <v>1052.8869999999999</v>
      </c>
      <c r="E18" s="793">
        <v>76.391000000000005</v>
      </c>
      <c r="F18" s="793">
        <v>1556.633</v>
      </c>
      <c r="G18" s="793">
        <v>2301.2950000000001</v>
      </c>
      <c r="H18" s="793">
        <v>169.517</v>
      </c>
      <c r="I18" s="793">
        <v>2131.7779999999998</v>
      </c>
      <c r="J18" s="793">
        <v>111.316</v>
      </c>
      <c r="K18" s="679"/>
      <c r="L18" s="679"/>
      <c r="M18" s="679"/>
      <c r="N18" s="679"/>
      <c r="O18" s="679"/>
      <c r="P18" s="679"/>
      <c r="Q18" s="679"/>
      <c r="R18" s="679"/>
      <c r="S18" s="679"/>
      <c r="T18" s="679"/>
      <c r="U18" s="679"/>
      <c r="V18" s="679"/>
      <c r="W18" s="679"/>
      <c r="X18" s="679"/>
      <c r="Y18" s="679"/>
      <c r="Z18" s="679"/>
      <c r="AA18" s="679"/>
      <c r="AB18" s="679"/>
      <c r="AC18" s="679"/>
      <c r="AD18" s="679"/>
    </row>
    <row r="19" spans="1:30" ht="13.5" x14ac:dyDescent="0.25">
      <c r="A19" s="660" t="s">
        <v>386</v>
      </c>
      <c r="B19" s="743">
        <v>164</v>
      </c>
      <c r="C19" s="793">
        <v>306</v>
      </c>
      <c r="D19" s="793">
        <v>2342.2080000000001</v>
      </c>
      <c r="E19" s="793">
        <v>256.53100000000001</v>
      </c>
      <c r="F19" s="793">
        <v>2876.4180000000001</v>
      </c>
      <c r="G19" s="793">
        <v>4762.5150000000003</v>
      </c>
      <c r="H19" s="793">
        <v>337.54700000000003</v>
      </c>
      <c r="I19" s="793">
        <v>4424.9679999999998</v>
      </c>
      <c r="J19" s="793">
        <v>315.84199999999998</v>
      </c>
      <c r="K19" s="679"/>
      <c r="L19" s="679"/>
      <c r="M19" s="679"/>
      <c r="N19" s="679"/>
      <c r="O19" s="679"/>
      <c r="P19" s="679"/>
      <c r="Q19" s="679"/>
      <c r="R19" s="679"/>
      <c r="S19" s="679"/>
      <c r="T19" s="679"/>
      <c r="U19" s="679"/>
      <c r="V19" s="679"/>
      <c r="W19" s="679"/>
      <c r="X19" s="679"/>
      <c r="Y19" s="679"/>
      <c r="Z19" s="679"/>
      <c r="AA19" s="679"/>
      <c r="AB19" s="679"/>
      <c r="AC19" s="679"/>
      <c r="AD19" s="679"/>
    </row>
    <row r="20" spans="1:30" ht="13.5" x14ac:dyDescent="0.25">
      <c r="A20" s="660" t="s">
        <v>385</v>
      </c>
      <c r="B20" s="743">
        <v>17</v>
      </c>
      <c r="C20" s="793">
        <v>17</v>
      </c>
      <c r="D20" s="793">
        <v>6.0279999999999996</v>
      </c>
      <c r="E20" s="794">
        <v>0</v>
      </c>
      <c r="F20" s="793">
        <v>15.125999999999999</v>
      </c>
      <c r="G20" s="793">
        <v>55.667000000000002</v>
      </c>
      <c r="H20" s="794">
        <v>0</v>
      </c>
      <c r="I20" s="793">
        <v>55.667000000000002</v>
      </c>
      <c r="J20" s="793">
        <v>32.496000000000002</v>
      </c>
      <c r="K20" s="679"/>
      <c r="L20" s="679"/>
      <c r="M20" s="679"/>
      <c r="N20" s="679"/>
      <c r="O20" s="679"/>
      <c r="P20" s="679"/>
      <c r="Q20" s="679"/>
      <c r="R20" s="679"/>
      <c r="S20" s="679"/>
      <c r="T20" s="679"/>
      <c r="U20" s="679"/>
      <c r="V20" s="679"/>
      <c r="W20" s="679"/>
      <c r="X20" s="679"/>
      <c r="Y20" s="679"/>
      <c r="Z20" s="679"/>
      <c r="AA20" s="679"/>
      <c r="AB20" s="679"/>
      <c r="AC20" s="679"/>
      <c r="AD20" s="679"/>
    </row>
    <row r="21" spans="1:30" ht="13.5" x14ac:dyDescent="0.25">
      <c r="A21" s="660" t="s">
        <v>384</v>
      </c>
      <c r="B21" s="743">
        <v>17</v>
      </c>
      <c r="C21" s="793">
        <v>27</v>
      </c>
      <c r="D21" s="793">
        <v>132.702</v>
      </c>
      <c r="E21" s="793">
        <v>4.3120000000000003</v>
      </c>
      <c r="F21" s="793">
        <v>184.999</v>
      </c>
      <c r="G21" s="793">
        <v>361.31700000000001</v>
      </c>
      <c r="H21" s="793">
        <v>2.798</v>
      </c>
      <c r="I21" s="793">
        <v>358.51900000000001</v>
      </c>
      <c r="J21" s="793">
        <v>45.807000000000002</v>
      </c>
      <c r="K21" s="679"/>
      <c r="L21" s="679"/>
      <c r="M21" s="679"/>
      <c r="N21" s="679"/>
      <c r="O21" s="679"/>
      <c r="P21" s="679"/>
      <c r="Q21" s="679"/>
      <c r="R21" s="679"/>
      <c r="S21" s="679"/>
      <c r="T21" s="679"/>
      <c r="U21" s="679"/>
      <c r="V21" s="679"/>
      <c r="W21" s="679"/>
      <c r="X21" s="679"/>
      <c r="Y21" s="679"/>
      <c r="Z21" s="679"/>
      <c r="AA21" s="679"/>
      <c r="AB21" s="679"/>
      <c r="AC21" s="679"/>
      <c r="AD21" s="679"/>
    </row>
    <row r="22" spans="1:30" ht="13.5" x14ac:dyDescent="0.25">
      <c r="A22" s="668" t="s">
        <v>383</v>
      </c>
      <c r="B22" s="743">
        <v>9</v>
      </c>
      <c r="C22" s="758" t="s">
        <v>269</v>
      </c>
      <c r="D22" s="758" t="s">
        <v>270</v>
      </c>
      <c r="E22" s="758" t="s">
        <v>270</v>
      </c>
      <c r="F22" s="758" t="s">
        <v>270</v>
      </c>
      <c r="G22" s="758" t="s">
        <v>270</v>
      </c>
      <c r="H22" s="758" t="s">
        <v>270</v>
      </c>
      <c r="I22" s="758" t="s">
        <v>270</v>
      </c>
      <c r="J22" s="758" t="s">
        <v>270</v>
      </c>
      <c r="K22" s="679"/>
      <c r="L22" s="679"/>
      <c r="M22" s="679"/>
      <c r="N22" s="679"/>
      <c r="O22" s="679"/>
      <c r="P22" s="679"/>
      <c r="Q22" s="679"/>
      <c r="R22" s="679"/>
      <c r="S22" s="679"/>
      <c r="T22" s="679"/>
      <c r="U22" s="679"/>
      <c r="V22" s="679"/>
      <c r="W22" s="679"/>
      <c r="X22" s="679"/>
      <c r="Y22" s="679"/>
      <c r="Z22" s="679"/>
      <c r="AA22" s="679"/>
      <c r="AB22" s="679"/>
      <c r="AC22" s="679"/>
      <c r="AD22" s="679"/>
    </row>
    <row r="23" spans="1:30" ht="13.5" x14ac:dyDescent="0.25">
      <c r="A23" s="668" t="s">
        <v>382</v>
      </c>
      <c r="B23" s="743">
        <v>2</v>
      </c>
      <c r="C23" s="758" t="s">
        <v>269</v>
      </c>
      <c r="D23" s="758" t="s">
        <v>270</v>
      </c>
      <c r="E23" s="758" t="s">
        <v>270</v>
      </c>
      <c r="F23" s="758" t="s">
        <v>270</v>
      </c>
      <c r="G23" s="758" t="s">
        <v>270</v>
      </c>
      <c r="H23" s="758" t="s">
        <v>270</v>
      </c>
      <c r="I23" s="758" t="s">
        <v>270</v>
      </c>
      <c r="J23" s="758" t="s">
        <v>270</v>
      </c>
      <c r="K23" s="679"/>
      <c r="L23" s="679"/>
      <c r="M23" s="679"/>
      <c r="N23" s="679"/>
      <c r="O23" s="679"/>
      <c r="P23" s="679"/>
      <c r="Q23" s="679"/>
      <c r="R23" s="679"/>
      <c r="S23" s="679"/>
      <c r="T23" s="679"/>
      <c r="U23" s="679"/>
      <c r="V23" s="679"/>
      <c r="W23" s="679"/>
      <c r="X23" s="679"/>
      <c r="Y23" s="679"/>
      <c r="Z23" s="679"/>
      <c r="AA23" s="679"/>
      <c r="AB23" s="679"/>
      <c r="AC23" s="679"/>
      <c r="AD23" s="679"/>
    </row>
    <row r="24" spans="1:30" ht="6.75" customHeight="1" thickBot="1" x14ac:dyDescent="0.3">
      <c r="A24" s="664"/>
      <c r="B24" s="664"/>
      <c r="C24" s="792"/>
      <c r="D24" s="792"/>
      <c r="E24" s="792"/>
      <c r="F24" s="792"/>
      <c r="G24" s="792"/>
      <c r="H24" s="792"/>
      <c r="I24" s="792"/>
      <c r="J24" s="792"/>
      <c r="K24" s="679"/>
      <c r="L24" s="679"/>
      <c r="M24" s="679"/>
      <c r="N24" s="679"/>
      <c r="O24" s="679"/>
      <c r="P24" s="679"/>
      <c r="Q24" s="679"/>
      <c r="R24" s="679"/>
      <c r="S24" s="679"/>
      <c r="T24" s="679"/>
      <c r="U24" s="679"/>
      <c r="V24" s="679"/>
      <c r="W24" s="679"/>
      <c r="X24" s="679"/>
      <c r="Y24" s="679"/>
      <c r="Z24" s="679"/>
      <c r="AA24" s="679"/>
      <c r="AB24" s="679"/>
      <c r="AC24" s="679"/>
      <c r="AD24" s="679"/>
    </row>
    <row r="25" spans="1:30" ht="6.75" customHeight="1" thickTop="1" x14ac:dyDescent="0.25">
      <c r="A25" s="642"/>
      <c r="B25" s="642"/>
      <c r="C25" s="642"/>
      <c r="D25" s="640"/>
      <c r="E25" s="640"/>
      <c r="F25" s="640"/>
      <c r="G25" s="640"/>
      <c r="H25" s="640"/>
      <c r="I25" s="640"/>
      <c r="J25" s="640"/>
      <c r="K25" s="679"/>
      <c r="L25" s="679"/>
      <c r="M25" s="679"/>
      <c r="N25" s="679"/>
      <c r="O25" s="679"/>
      <c r="P25" s="679"/>
      <c r="Q25" s="679"/>
      <c r="R25" s="679"/>
      <c r="S25" s="679"/>
      <c r="T25" s="679"/>
      <c r="U25" s="679"/>
      <c r="V25" s="679"/>
      <c r="W25" s="679"/>
      <c r="X25" s="679"/>
      <c r="Y25" s="679"/>
      <c r="Z25" s="679"/>
      <c r="AA25" s="679"/>
      <c r="AB25" s="679"/>
      <c r="AC25" s="679"/>
      <c r="AD25" s="679"/>
    </row>
    <row r="26" spans="1:30" ht="13.5" x14ac:dyDescent="0.25">
      <c r="A26" s="681" t="s">
        <v>412</v>
      </c>
      <c r="B26" s="644"/>
      <c r="C26" s="644"/>
      <c r="D26" s="640"/>
      <c r="E26" s="640"/>
      <c r="F26" s="640"/>
      <c r="G26" s="640"/>
      <c r="H26" s="640"/>
      <c r="I26" s="640"/>
      <c r="J26" s="640"/>
      <c r="K26" s="679"/>
      <c r="L26" s="679"/>
      <c r="M26" s="679"/>
      <c r="N26" s="679"/>
      <c r="O26" s="679"/>
      <c r="P26" s="679"/>
      <c r="Q26" s="679"/>
      <c r="R26" s="679"/>
      <c r="S26" s="679"/>
      <c r="T26" s="679"/>
      <c r="U26" s="679"/>
      <c r="V26" s="679"/>
      <c r="W26" s="679"/>
      <c r="X26" s="679"/>
      <c r="Y26" s="679"/>
      <c r="Z26" s="679"/>
      <c r="AA26" s="679"/>
      <c r="AB26" s="679"/>
      <c r="AC26" s="679"/>
      <c r="AD26" s="679"/>
    </row>
    <row r="27" spans="1:30" x14ac:dyDescent="0.2">
      <c r="A27" s="679"/>
      <c r="B27" s="679"/>
      <c r="C27" s="679"/>
      <c r="D27" s="679"/>
      <c r="E27" s="679"/>
      <c r="F27" s="679"/>
      <c r="G27" s="679"/>
      <c r="H27" s="679"/>
      <c r="I27" s="679"/>
      <c r="J27" s="679"/>
      <c r="K27" s="679"/>
      <c r="L27" s="679"/>
      <c r="M27" s="679"/>
      <c r="N27" s="679"/>
      <c r="O27" s="679"/>
      <c r="P27" s="679"/>
      <c r="Q27" s="679"/>
      <c r="R27" s="679"/>
      <c r="S27" s="679"/>
      <c r="T27" s="679"/>
      <c r="U27" s="679"/>
      <c r="V27" s="679"/>
      <c r="W27" s="679"/>
      <c r="X27" s="679"/>
      <c r="Y27" s="679"/>
      <c r="Z27" s="679"/>
      <c r="AA27" s="679"/>
      <c r="AB27" s="679"/>
      <c r="AC27" s="679"/>
      <c r="AD27" s="679"/>
    </row>
    <row r="28" spans="1:30" x14ac:dyDescent="0.2">
      <c r="A28" s="679"/>
      <c r="B28" s="679"/>
      <c r="C28" s="679"/>
      <c r="D28" s="679"/>
      <c r="E28" s="679"/>
      <c r="F28" s="679"/>
      <c r="G28" s="679"/>
      <c r="H28" s="679"/>
      <c r="I28" s="679"/>
      <c r="J28" s="679"/>
      <c r="K28" s="679"/>
      <c r="L28" s="679"/>
      <c r="M28" s="679"/>
      <c r="N28" s="679"/>
      <c r="O28" s="679"/>
      <c r="P28" s="679"/>
      <c r="Q28" s="679"/>
      <c r="R28" s="679"/>
      <c r="S28" s="679"/>
      <c r="T28" s="679"/>
      <c r="U28" s="679"/>
      <c r="V28" s="679"/>
      <c r="W28" s="679"/>
      <c r="X28" s="679"/>
      <c r="Y28" s="679"/>
      <c r="Z28" s="679"/>
      <c r="AA28" s="679"/>
      <c r="AB28" s="679"/>
      <c r="AC28" s="679"/>
      <c r="AD28" s="679"/>
    </row>
    <row r="29" spans="1:30" x14ac:dyDescent="0.2">
      <c r="A29" s="679"/>
      <c r="B29" s="679"/>
      <c r="C29" s="679"/>
      <c r="D29" s="679"/>
      <c r="E29" s="679"/>
      <c r="F29" s="679"/>
      <c r="G29" s="679"/>
      <c r="H29" s="679"/>
      <c r="I29" s="679"/>
      <c r="J29" s="679"/>
      <c r="K29" s="679"/>
      <c r="L29" s="679"/>
      <c r="M29" s="679"/>
      <c r="N29" s="679"/>
      <c r="O29" s="679"/>
      <c r="P29" s="679"/>
      <c r="Q29" s="679"/>
      <c r="R29" s="679"/>
      <c r="S29" s="679"/>
      <c r="T29" s="679"/>
      <c r="U29" s="679"/>
      <c r="V29" s="679"/>
      <c r="W29" s="679"/>
      <c r="X29" s="679"/>
      <c r="Y29" s="679"/>
      <c r="Z29" s="679"/>
      <c r="AA29" s="679"/>
      <c r="AB29" s="679"/>
      <c r="AC29" s="679"/>
      <c r="AD29" s="679"/>
    </row>
    <row r="30" spans="1:30" x14ac:dyDescent="0.2">
      <c r="A30" s="679"/>
      <c r="B30" s="679"/>
      <c r="C30" s="679"/>
      <c r="D30" s="679"/>
      <c r="E30" s="679"/>
      <c r="F30" s="679"/>
      <c r="G30" s="679"/>
      <c r="H30" s="679"/>
      <c r="I30" s="679"/>
      <c r="J30" s="679"/>
      <c r="K30" s="679"/>
      <c r="L30" s="679"/>
      <c r="M30" s="679"/>
      <c r="N30" s="679"/>
      <c r="O30" s="679"/>
      <c r="P30" s="679"/>
      <c r="Q30" s="679"/>
      <c r="R30" s="679"/>
      <c r="S30" s="679"/>
      <c r="T30" s="679"/>
      <c r="U30" s="679"/>
      <c r="V30" s="679"/>
      <c r="W30" s="679"/>
      <c r="X30" s="679"/>
      <c r="Y30" s="679"/>
      <c r="Z30" s="679"/>
      <c r="AA30" s="679"/>
      <c r="AB30" s="679"/>
      <c r="AC30" s="679"/>
      <c r="AD30" s="679"/>
    </row>
    <row r="31" spans="1:30" x14ac:dyDescent="0.2">
      <c r="A31" s="679"/>
      <c r="B31" s="679"/>
      <c r="C31" s="679"/>
      <c r="D31" s="679"/>
      <c r="E31" s="679"/>
      <c r="F31" s="679"/>
      <c r="G31" s="679"/>
      <c r="H31" s="679"/>
      <c r="I31" s="679"/>
      <c r="J31" s="679"/>
      <c r="K31" s="679"/>
      <c r="L31" s="679"/>
      <c r="M31" s="679"/>
      <c r="N31" s="679"/>
      <c r="O31" s="679"/>
      <c r="P31" s="679"/>
      <c r="Q31" s="679"/>
      <c r="R31" s="679"/>
      <c r="S31" s="679"/>
      <c r="T31" s="679"/>
      <c r="U31" s="679"/>
      <c r="V31" s="679"/>
      <c r="W31" s="679"/>
      <c r="X31" s="679"/>
      <c r="Y31" s="679"/>
      <c r="Z31" s="679"/>
      <c r="AA31" s="679"/>
      <c r="AB31" s="679"/>
      <c r="AC31" s="679"/>
      <c r="AD31" s="679"/>
    </row>
    <row r="32" spans="1:30" x14ac:dyDescent="0.2">
      <c r="A32" s="679"/>
      <c r="B32" s="679"/>
      <c r="C32" s="679"/>
      <c r="D32" s="679"/>
      <c r="E32" s="679"/>
      <c r="F32" s="679"/>
      <c r="G32" s="679"/>
      <c r="H32" s="679"/>
      <c r="I32" s="679"/>
      <c r="J32" s="679"/>
      <c r="K32" s="679"/>
      <c r="L32" s="679"/>
      <c r="M32" s="679"/>
      <c r="N32" s="679"/>
      <c r="O32" s="679"/>
      <c r="P32" s="679"/>
      <c r="Q32" s="679"/>
      <c r="R32" s="679"/>
      <c r="S32" s="679"/>
      <c r="T32" s="679"/>
      <c r="U32" s="679"/>
      <c r="V32" s="679"/>
      <c r="W32" s="679"/>
      <c r="X32" s="679"/>
      <c r="Y32" s="679"/>
      <c r="Z32" s="679"/>
      <c r="AA32" s="679"/>
      <c r="AB32" s="679"/>
      <c r="AC32" s="679"/>
      <c r="AD32" s="679"/>
    </row>
    <row r="33" spans="1:30" x14ac:dyDescent="0.2">
      <c r="A33" s="679"/>
      <c r="B33" s="679"/>
      <c r="C33" s="679"/>
      <c r="D33" s="679"/>
      <c r="E33" s="679"/>
      <c r="F33" s="679"/>
      <c r="G33" s="679"/>
      <c r="H33" s="679"/>
      <c r="I33" s="679"/>
      <c r="J33" s="679"/>
      <c r="K33" s="679"/>
      <c r="L33" s="679"/>
      <c r="M33" s="679"/>
      <c r="N33" s="679"/>
      <c r="O33" s="679"/>
      <c r="P33" s="679"/>
      <c r="Q33" s="679"/>
      <c r="R33" s="679"/>
      <c r="S33" s="679"/>
      <c r="T33" s="679"/>
      <c r="U33" s="679"/>
      <c r="V33" s="679"/>
      <c r="W33" s="679"/>
      <c r="X33" s="679"/>
      <c r="Y33" s="679"/>
      <c r="Z33" s="679"/>
      <c r="AA33" s="679"/>
      <c r="AB33" s="679"/>
      <c r="AC33" s="679"/>
      <c r="AD33" s="679"/>
    </row>
    <row r="34" spans="1:30" x14ac:dyDescent="0.2">
      <c r="A34" s="679"/>
      <c r="B34" s="679"/>
      <c r="C34" s="679"/>
      <c r="D34" s="679"/>
      <c r="E34" s="679"/>
      <c r="F34" s="679"/>
      <c r="G34" s="679"/>
      <c r="H34" s="679"/>
      <c r="I34" s="679"/>
      <c r="J34" s="679"/>
      <c r="K34" s="679"/>
      <c r="L34" s="679"/>
      <c r="M34" s="679"/>
      <c r="N34" s="679"/>
      <c r="O34" s="679"/>
      <c r="P34" s="679"/>
      <c r="Q34" s="679"/>
      <c r="R34" s="679"/>
      <c r="S34" s="679"/>
      <c r="T34" s="679"/>
      <c r="U34" s="679"/>
      <c r="V34" s="679"/>
      <c r="W34" s="679"/>
      <c r="X34" s="679"/>
      <c r="Y34" s="679"/>
      <c r="Z34" s="679"/>
      <c r="AA34" s="679"/>
      <c r="AB34" s="679"/>
      <c r="AC34" s="679"/>
      <c r="AD34" s="679"/>
    </row>
    <row r="35" spans="1:30" x14ac:dyDescent="0.2">
      <c r="A35" s="679"/>
      <c r="B35" s="679"/>
      <c r="C35" s="679"/>
      <c r="D35" s="679"/>
      <c r="E35" s="679"/>
      <c r="F35" s="679"/>
      <c r="G35" s="679"/>
      <c r="H35" s="679"/>
      <c r="I35" s="679"/>
      <c r="J35" s="679"/>
      <c r="K35" s="679"/>
      <c r="L35" s="679"/>
      <c r="M35" s="679"/>
      <c r="N35" s="679"/>
      <c r="O35" s="679"/>
      <c r="P35" s="679"/>
      <c r="Q35" s="679"/>
      <c r="R35" s="679"/>
      <c r="S35" s="679"/>
      <c r="T35" s="679"/>
      <c r="U35" s="679"/>
      <c r="V35" s="679"/>
      <c r="W35" s="679"/>
      <c r="X35" s="679"/>
      <c r="Y35" s="679"/>
      <c r="Z35" s="679"/>
      <c r="AA35" s="679"/>
      <c r="AB35" s="679"/>
      <c r="AC35" s="679"/>
      <c r="AD35" s="679"/>
    </row>
    <row r="36" spans="1:30" x14ac:dyDescent="0.2">
      <c r="A36" s="679"/>
      <c r="B36" s="679"/>
      <c r="C36" s="679"/>
      <c r="D36" s="679"/>
      <c r="E36" s="679"/>
      <c r="F36" s="679"/>
      <c r="G36" s="679"/>
      <c r="H36" s="679"/>
      <c r="I36" s="679"/>
      <c r="J36" s="679"/>
      <c r="K36" s="679"/>
      <c r="L36" s="679"/>
      <c r="M36" s="679"/>
      <c r="N36" s="679"/>
      <c r="O36" s="679"/>
      <c r="P36" s="679"/>
      <c r="Q36" s="679"/>
      <c r="R36" s="679"/>
      <c r="S36" s="679"/>
      <c r="T36" s="679"/>
      <c r="U36" s="679"/>
      <c r="V36" s="679"/>
      <c r="W36" s="679"/>
      <c r="X36" s="679"/>
      <c r="Y36" s="679"/>
      <c r="Z36" s="679"/>
      <c r="AA36" s="679"/>
      <c r="AB36" s="679"/>
      <c r="AC36" s="679"/>
      <c r="AD36" s="679"/>
    </row>
    <row r="37" spans="1:30" x14ac:dyDescent="0.2">
      <c r="A37" s="679"/>
      <c r="B37" s="679"/>
      <c r="C37" s="679"/>
      <c r="D37" s="679"/>
      <c r="E37" s="679"/>
      <c r="F37" s="679"/>
      <c r="G37" s="679"/>
      <c r="H37" s="679"/>
      <c r="I37" s="679"/>
      <c r="J37" s="679"/>
      <c r="K37" s="679"/>
      <c r="L37" s="679"/>
      <c r="M37" s="679"/>
      <c r="N37" s="679"/>
      <c r="O37" s="679"/>
      <c r="P37" s="679"/>
      <c r="Q37" s="679"/>
      <c r="R37" s="679"/>
      <c r="S37" s="679"/>
      <c r="T37" s="679"/>
      <c r="U37" s="679"/>
      <c r="V37" s="679"/>
      <c r="W37" s="679"/>
      <c r="X37" s="679"/>
      <c r="Y37" s="679"/>
      <c r="Z37" s="679"/>
      <c r="AA37" s="679"/>
      <c r="AB37" s="679"/>
      <c r="AC37" s="679"/>
      <c r="AD37" s="679"/>
    </row>
    <row r="38" spans="1:30" x14ac:dyDescent="0.2">
      <c r="A38" s="679"/>
      <c r="B38" s="679"/>
      <c r="C38" s="679"/>
      <c r="D38" s="679"/>
      <c r="E38" s="679"/>
      <c r="F38" s="679"/>
      <c r="G38" s="679"/>
      <c r="H38" s="679"/>
      <c r="I38" s="679"/>
      <c r="J38" s="679"/>
      <c r="K38" s="679"/>
      <c r="L38" s="679"/>
      <c r="M38" s="679"/>
      <c r="N38" s="679"/>
      <c r="O38" s="679"/>
      <c r="P38" s="679"/>
      <c r="Q38" s="679"/>
      <c r="R38" s="679"/>
      <c r="S38" s="679"/>
      <c r="T38" s="679"/>
      <c r="U38" s="679"/>
      <c r="V38" s="679"/>
      <c r="W38" s="679"/>
      <c r="X38" s="679"/>
      <c r="Y38" s="679"/>
      <c r="Z38" s="679"/>
      <c r="AA38" s="679"/>
      <c r="AB38" s="679"/>
      <c r="AC38" s="679"/>
      <c r="AD38" s="679"/>
    </row>
    <row r="39" spans="1:30" x14ac:dyDescent="0.2">
      <c r="A39" s="679"/>
      <c r="B39" s="679"/>
      <c r="C39" s="679"/>
      <c r="D39" s="679"/>
      <c r="E39" s="679"/>
      <c r="F39" s="679"/>
      <c r="G39" s="679"/>
      <c r="H39" s="679"/>
      <c r="I39" s="679"/>
      <c r="J39" s="679"/>
      <c r="K39" s="679"/>
      <c r="L39" s="679"/>
      <c r="M39" s="679"/>
      <c r="N39" s="679"/>
      <c r="O39" s="679"/>
      <c r="P39" s="679"/>
      <c r="Q39" s="679"/>
      <c r="R39" s="679"/>
      <c r="S39" s="679"/>
      <c r="T39" s="679"/>
      <c r="U39" s="679"/>
      <c r="V39" s="679"/>
      <c r="W39" s="679"/>
      <c r="X39" s="679"/>
      <c r="Y39" s="679"/>
      <c r="Z39" s="679"/>
      <c r="AA39" s="679"/>
      <c r="AB39" s="679"/>
      <c r="AC39" s="679"/>
      <c r="AD39" s="679"/>
    </row>
    <row r="40" spans="1:30" x14ac:dyDescent="0.2">
      <c r="A40" s="679"/>
      <c r="B40" s="679"/>
      <c r="C40" s="679"/>
      <c r="D40" s="679"/>
      <c r="E40" s="679"/>
      <c r="F40" s="679"/>
      <c r="G40" s="679"/>
      <c r="H40" s="679"/>
      <c r="I40" s="679"/>
      <c r="J40" s="679"/>
      <c r="K40" s="679"/>
      <c r="L40" s="679"/>
      <c r="M40" s="679"/>
      <c r="N40" s="679"/>
      <c r="O40" s="679"/>
      <c r="P40" s="679"/>
      <c r="Q40" s="679"/>
      <c r="R40" s="679"/>
      <c r="S40" s="679"/>
      <c r="T40" s="679"/>
      <c r="U40" s="679"/>
      <c r="V40" s="679"/>
      <c r="W40" s="679"/>
      <c r="X40" s="679"/>
      <c r="Y40" s="679"/>
      <c r="Z40" s="679"/>
      <c r="AA40" s="679"/>
      <c r="AB40" s="679"/>
      <c r="AC40" s="679"/>
      <c r="AD40" s="679"/>
    </row>
    <row r="41" spans="1:30" x14ac:dyDescent="0.2">
      <c r="A41" s="679"/>
      <c r="B41" s="679"/>
      <c r="C41" s="679"/>
      <c r="D41" s="679"/>
      <c r="E41" s="679"/>
      <c r="F41" s="679"/>
      <c r="G41" s="679"/>
      <c r="H41" s="679"/>
      <c r="I41" s="679"/>
      <c r="J41" s="679"/>
      <c r="K41" s="679"/>
      <c r="L41" s="679"/>
      <c r="M41" s="679"/>
      <c r="N41" s="679"/>
      <c r="O41" s="679"/>
      <c r="P41" s="679"/>
      <c r="Q41" s="679"/>
      <c r="R41" s="679"/>
      <c r="S41" s="679"/>
      <c r="T41" s="679"/>
      <c r="U41" s="679"/>
      <c r="V41" s="679"/>
      <c r="W41" s="679"/>
      <c r="X41" s="679"/>
      <c r="Y41" s="679"/>
      <c r="Z41" s="679"/>
      <c r="AA41" s="679"/>
      <c r="AB41" s="679"/>
      <c r="AC41" s="679"/>
      <c r="AD41" s="679"/>
    </row>
    <row r="42" spans="1:30" x14ac:dyDescent="0.2">
      <c r="A42" s="679"/>
      <c r="B42" s="679"/>
      <c r="C42" s="679"/>
      <c r="D42" s="679"/>
      <c r="E42" s="679"/>
      <c r="F42" s="679"/>
      <c r="G42" s="679"/>
      <c r="H42" s="679"/>
      <c r="I42" s="679"/>
      <c r="J42" s="679"/>
      <c r="K42" s="679"/>
      <c r="L42" s="679"/>
      <c r="M42" s="679"/>
      <c r="N42" s="679"/>
      <c r="O42" s="679"/>
      <c r="P42" s="679"/>
      <c r="Q42" s="679"/>
      <c r="R42" s="679"/>
      <c r="S42" s="679"/>
      <c r="T42" s="679"/>
      <c r="U42" s="679"/>
      <c r="V42" s="679"/>
      <c r="W42" s="679"/>
      <c r="X42" s="679"/>
      <c r="Y42" s="679"/>
      <c r="Z42" s="679"/>
      <c r="AA42" s="679"/>
      <c r="AB42" s="679"/>
      <c r="AC42" s="679"/>
      <c r="AD42" s="679"/>
    </row>
    <row r="43" spans="1:30" x14ac:dyDescent="0.2">
      <c r="A43" s="679"/>
      <c r="B43" s="679"/>
      <c r="C43" s="679"/>
      <c r="D43" s="679"/>
      <c r="E43" s="679"/>
      <c r="F43" s="679"/>
      <c r="G43" s="679"/>
      <c r="H43" s="679"/>
      <c r="I43" s="679"/>
      <c r="J43" s="679"/>
      <c r="K43" s="679"/>
      <c r="L43" s="679"/>
      <c r="M43" s="679"/>
      <c r="N43" s="679"/>
      <c r="O43" s="679"/>
      <c r="P43" s="679"/>
      <c r="Q43" s="679"/>
      <c r="R43" s="679"/>
      <c r="S43" s="679"/>
      <c r="T43" s="679"/>
      <c r="U43" s="679"/>
      <c r="V43" s="679"/>
      <c r="W43" s="679"/>
      <c r="X43" s="679"/>
      <c r="Y43" s="679"/>
      <c r="Z43" s="679"/>
      <c r="AA43" s="679"/>
      <c r="AB43" s="679"/>
      <c r="AC43" s="679"/>
      <c r="AD43" s="679"/>
    </row>
    <row r="44" spans="1:30" x14ac:dyDescent="0.2">
      <c r="A44" s="679"/>
      <c r="B44" s="679"/>
      <c r="C44" s="679"/>
      <c r="D44" s="679"/>
      <c r="E44" s="679"/>
      <c r="F44" s="679"/>
      <c r="G44" s="679"/>
      <c r="H44" s="679"/>
      <c r="I44" s="679"/>
      <c r="J44" s="679"/>
      <c r="K44" s="679"/>
      <c r="L44" s="679"/>
      <c r="M44" s="679"/>
      <c r="N44" s="679"/>
      <c r="O44" s="679"/>
      <c r="P44" s="679"/>
      <c r="Q44" s="679"/>
      <c r="R44" s="679"/>
      <c r="S44" s="679"/>
      <c r="T44" s="679"/>
      <c r="U44" s="679"/>
      <c r="V44" s="679"/>
      <c r="W44" s="679"/>
      <c r="X44" s="679"/>
      <c r="Y44" s="679"/>
      <c r="Z44" s="679"/>
      <c r="AA44" s="679"/>
      <c r="AB44" s="679"/>
      <c r="AC44" s="679"/>
      <c r="AD44" s="679"/>
    </row>
    <row r="45" spans="1:30" x14ac:dyDescent="0.2">
      <c r="A45" s="679"/>
      <c r="B45" s="679"/>
      <c r="C45" s="679"/>
      <c r="D45" s="679"/>
      <c r="E45" s="679"/>
      <c r="F45" s="679"/>
      <c r="G45" s="679"/>
      <c r="H45" s="679"/>
      <c r="I45" s="679"/>
      <c r="J45" s="679"/>
    </row>
    <row r="46" spans="1:30" x14ac:dyDescent="0.2">
      <c r="A46" s="679"/>
      <c r="B46" s="679"/>
      <c r="C46" s="679"/>
      <c r="D46" s="679"/>
      <c r="E46" s="679"/>
      <c r="F46" s="679"/>
      <c r="G46" s="679"/>
      <c r="H46" s="679"/>
      <c r="I46" s="679"/>
      <c r="J46" s="679"/>
    </row>
    <row r="47" spans="1:30" x14ac:dyDescent="0.2">
      <c r="A47" s="679"/>
      <c r="B47" s="679"/>
      <c r="C47" s="679"/>
      <c r="D47" s="679"/>
      <c r="E47" s="679"/>
      <c r="F47" s="679"/>
      <c r="G47" s="679"/>
      <c r="H47" s="679"/>
      <c r="I47" s="679"/>
      <c r="J47" s="679"/>
    </row>
    <row r="48" spans="1:30" x14ac:dyDescent="0.2">
      <c r="A48" s="679"/>
      <c r="B48" s="679"/>
      <c r="C48" s="679"/>
      <c r="D48" s="679"/>
      <c r="E48" s="679"/>
      <c r="F48" s="679"/>
      <c r="G48" s="679"/>
      <c r="H48" s="679"/>
      <c r="I48" s="679"/>
      <c r="J48" s="679"/>
    </row>
  </sheetData>
  <mergeCells count="16">
    <mergeCell ref="A2:C2"/>
    <mergeCell ref="A3:J3"/>
    <mergeCell ref="A5:A11"/>
    <mergeCell ref="B5:B10"/>
    <mergeCell ref="C5:C10"/>
    <mergeCell ref="D5:F5"/>
    <mergeCell ref="G5:I5"/>
    <mergeCell ref="J5:J10"/>
    <mergeCell ref="D6:D10"/>
    <mergeCell ref="E6:E10"/>
    <mergeCell ref="F6:F10"/>
    <mergeCell ref="G6:G10"/>
    <mergeCell ref="H6:H10"/>
    <mergeCell ref="I6:I10"/>
    <mergeCell ref="B11:C11"/>
    <mergeCell ref="D11:J11"/>
  </mergeCells>
  <hyperlinks>
    <hyperlink ref="A1" location="Índice!A1" display="Voltar ao índice" xr:uid="{0170137E-1868-45C2-8F13-2960A277E624}"/>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P210"/>
  <sheetViews>
    <sheetView zoomScaleNormal="100" workbookViewId="0">
      <selection activeCell="A2" sqref="A2"/>
    </sheetView>
  </sheetViews>
  <sheetFormatPr defaultRowHeight="12.75" x14ac:dyDescent="0.2"/>
  <cols>
    <col min="1" max="1" width="39.28515625" style="199" customWidth="1"/>
    <col min="2" max="2" width="9" style="199" customWidth="1"/>
    <col min="3" max="3" width="11.140625" style="199" customWidth="1"/>
    <col min="4" max="4" width="3.5703125" style="199" customWidth="1"/>
    <col min="5" max="8" width="11.140625" style="199" customWidth="1"/>
    <col min="9" max="16384" width="9.140625" style="199"/>
  </cols>
  <sheetData>
    <row r="1" spans="1:8" ht="15" customHeight="1" x14ac:dyDescent="0.2">
      <c r="A1" s="2027" t="s">
        <v>1926</v>
      </c>
    </row>
    <row r="2" spans="1:8" ht="15" customHeight="1" x14ac:dyDescent="0.25">
      <c r="A2" s="140" t="s">
        <v>94</v>
      </c>
      <c r="B2" s="133"/>
      <c r="C2" s="133"/>
      <c r="D2" s="133"/>
      <c r="E2" s="133"/>
      <c r="F2" s="133"/>
      <c r="G2" s="133"/>
      <c r="H2" s="134"/>
    </row>
    <row r="3" spans="1:8" ht="13.5" x14ac:dyDescent="0.25">
      <c r="A3" s="200"/>
      <c r="B3" s="31"/>
      <c r="C3" s="31"/>
      <c r="D3" s="31"/>
      <c r="E3" s="31"/>
      <c r="F3" s="31"/>
      <c r="G3" s="31"/>
      <c r="H3" s="198"/>
    </row>
    <row r="4" spans="1:8" ht="13.5" x14ac:dyDescent="0.25">
      <c r="A4" s="135"/>
      <c r="B4" s="135" t="s">
        <v>20</v>
      </c>
      <c r="C4" s="346">
        <v>2020</v>
      </c>
      <c r="D4" s="401"/>
      <c r="E4" s="413">
        <v>2019</v>
      </c>
      <c r="F4" s="135">
        <v>2018</v>
      </c>
      <c r="G4" s="135">
        <v>2017</v>
      </c>
      <c r="H4" s="135">
        <v>2016</v>
      </c>
    </row>
    <row r="5" spans="1:8" ht="14.25" thickBot="1" x14ac:dyDescent="0.3">
      <c r="A5" s="201" t="s">
        <v>132</v>
      </c>
      <c r="B5" s="61"/>
      <c r="C5" s="61"/>
      <c r="D5" s="61"/>
      <c r="E5" s="61"/>
      <c r="F5" s="61"/>
      <c r="G5" s="61"/>
      <c r="H5" s="64"/>
    </row>
    <row r="6" spans="1:8" ht="15" customHeight="1" thickBot="1" x14ac:dyDescent="0.3">
      <c r="A6" s="202" t="s">
        <v>176</v>
      </c>
      <c r="B6" s="203"/>
      <c r="C6" s="203"/>
      <c r="D6" s="203"/>
      <c r="E6" s="203"/>
      <c r="F6" s="203"/>
      <c r="G6" s="203"/>
      <c r="H6" s="204"/>
    </row>
    <row r="7" spans="1:8" ht="18" customHeight="1" x14ac:dyDescent="0.2">
      <c r="A7" s="205" t="s">
        <v>218</v>
      </c>
      <c r="B7" s="217" t="s">
        <v>49</v>
      </c>
      <c r="C7" s="510">
        <f>SUM(C8:C43)</f>
        <v>70406</v>
      </c>
      <c r="D7" s="429" t="s">
        <v>180</v>
      </c>
      <c r="E7" s="429">
        <f>SUM(E8:E43)</f>
        <v>65514</v>
      </c>
      <c r="F7" s="207">
        <f>SUM(F8:F43)</f>
        <v>62701</v>
      </c>
      <c r="G7" s="207">
        <f>SUM(G8:G43)</f>
        <v>61916</v>
      </c>
      <c r="H7" s="207">
        <f t="shared" ref="H7" si="0">SUM(H8:H43)</f>
        <v>58593</v>
      </c>
    </row>
    <row r="8" spans="1:8" x14ac:dyDescent="0.2">
      <c r="A8" s="189" t="s">
        <v>181</v>
      </c>
      <c r="B8" s="93" t="s">
        <v>49</v>
      </c>
      <c r="C8" s="437">
        <v>17</v>
      </c>
      <c r="D8" s="539" t="s">
        <v>180</v>
      </c>
      <c r="E8" s="298">
        <v>19</v>
      </c>
      <c r="F8" s="161">
        <v>25</v>
      </c>
      <c r="G8" s="208">
        <v>24</v>
      </c>
      <c r="H8" s="94">
        <v>22</v>
      </c>
    </row>
    <row r="9" spans="1:8" x14ac:dyDescent="0.2">
      <c r="A9" s="189" t="s">
        <v>182</v>
      </c>
      <c r="B9" s="93" t="s">
        <v>49</v>
      </c>
      <c r="C9" s="437">
        <v>1443</v>
      </c>
      <c r="D9" s="94" t="s">
        <v>180</v>
      </c>
      <c r="E9" s="298">
        <v>1502</v>
      </c>
      <c r="F9" s="161">
        <v>1475</v>
      </c>
      <c r="G9" s="208">
        <v>1435</v>
      </c>
      <c r="H9" s="94">
        <v>1440</v>
      </c>
    </row>
    <row r="10" spans="1:8" ht="25.5" x14ac:dyDescent="0.2">
      <c r="A10" s="92" t="s">
        <v>183</v>
      </c>
      <c r="B10" s="93" t="s">
        <v>49</v>
      </c>
      <c r="C10" s="437">
        <v>654</v>
      </c>
      <c r="D10" s="94" t="s">
        <v>180</v>
      </c>
      <c r="E10" s="298">
        <v>713</v>
      </c>
      <c r="F10" s="161">
        <v>719</v>
      </c>
      <c r="G10" s="208">
        <v>761</v>
      </c>
      <c r="H10" s="94">
        <v>796</v>
      </c>
    </row>
    <row r="11" spans="1:8" x14ac:dyDescent="0.2">
      <c r="A11" s="189" t="s">
        <v>184</v>
      </c>
      <c r="B11" s="93" t="s">
        <v>49</v>
      </c>
      <c r="C11" s="437">
        <v>126</v>
      </c>
      <c r="D11" s="94" t="s">
        <v>180</v>
      </c>
      <c r="E11" s="298">
        <v>141</v>
      </c>
      <c r="F11" s="161">
        <v>145</v>
      </c>
      <c r="G11" s="208">
        <v>145</v>
      </c>
      <c r="H11" s="94">
        <v>157</v>
      </c>
    </row>
    <row r="12" spans="1:8" x14ac:dyDescent="0.2">
      <c r="A12" s="189" t="s">
        <v>185</v>
      </c>
      <c r="B12" s="93" t="s">
        <v>49</v>
      </c>
      <c r="C12" s="437">
        <v>32</v>
      </c>
      <c r="D12" s="94" t="s">
        <v>180</v>
      </c>
      <c r="E12" s="298">
        <v>37</v>
      </c>
      <c r="F12" s="161">
        <v>32</v>
      </c>
      <c r="G12" s="208">
        <v>38</v>
      </c>
      <c r="H12" s="94">
        <v>38</v>
      </c>
    </row>
    <row r="13" spans="1:8" x14ac:dyDescent="0.2">
      <c r="A13" s="189" t="s">
        <v>186</v>
      </c>
      <c r="B13" s="93" t="s">
        <v>49</v>
      </c>
      <c r="C13" s="437">
        <v>693</v>
      </c>
      <c r="D13" s="94" t="s">
        <v>180</v>
      </c>
      <c r="E13" s="298">
        <v>762</v>
      </c>
      <c r="F13" s="161">
        <v>730</v>
      </c>
      <c r="G13" s="208">
        <v>694</v>
      </c>
      <c r="H13" s="94">
        <v>673</v>
      </c>
    </row>
    <row r="14" spans="1:8" x14ac:dyDescent="0.2">
      <c r="A14" s="189" t="s">
        <v>187</v>
      </c>
      <c r="B14" s="93" t="s">
        <v>49</v>
      </c>
      <c r="C14" s="437">
        <v>56</v>
      </c>
      <c r="D14" s="94" t="s">
        <v>180</v>
      </c>
      <c r="E14" s="298">
        <v>56</v>
      </c>
      <c r="F14" s="161">
        <v>54</v>
      </c>
      <c r="G14" s="208">
        <v>49</v>
      </c>
      <c r="H14" s="94">
        <v>45</v>
      </c>
    </row>
    <row r="15" spans="1:8" ht="25.5" x14ac:dyDescent="0.25">
      <c r="A15" s="193" t="s">
        <v>188</v>
      </c>
      <c r="B15" s="30" t="s">
        <v>49</v>
      </c>
      <c r="C15" s="436">
        <v>618</v>
      </c>
      <c r="D15" s="12" t="s">
        <v>180</v>
      </c>
      <c r="E15" s="41">
        <v>592</v>
      </c>
      <c r="F15" s="11">
        <v>600</v>
      </c>
      <c r="G15" s="12">
        <v>608</v>
      </c>
      <c r="H15" s="12">
        <v>635</v>
      </c>
    </row>
    <row r="16" spans="1:8" ht="25.5" x14ac:dyDescent="0.25">
      <c r="A16" s="193" t="s">
        <v>189</v>
      </c>
      <c r="B16" s="30" t="s">
        <v>49</v>
      </c>
      <c r="C16" s="436">
        <v>3797</v>
      </c>
      <c r="D16" s="12" t="s">
        <v>180</v>
      </c>
      <c r="E16" s="41">
        <v>3878</v>
      </c>
      <c r="F16" s="11">
        <v>3990</v>
      </c>
      <c r="G16" s="12">
        <v>4215</v>
      </c>
      <c r="H16" s="12">
        <v>4381</v>
      </c>
    </row>
    <row r="17" spans="1:8" ht="25.5" x14ac:dyDescent="0.25">
      <c r="A17" s="193" t="s">
        <v>190</v>
      </c>
      <c r="B17" s="30" t="s">
        <v>49</v>
      </c>
      <c r="C17" s="436">
        <v>60</v>
      </c>
      <c r="D17" s="12" t="s">
        <v>180</v>
      </c>
      <c r="E17" s="41">
        <v>70</v>
      </c>
      <c r="F17" s="11">
        <v>75</v>
      </c>
      <c r="G17" s="12">
        <v>88</v>
      </c>
      <c r="H17" s="12">
        <v>87</v>
      </c>
    </row>
    <row r="18" spans="1:8" ht="13.5" x14ac:dyDescent="0.25">
      <c r="A18" s="32" t="s">
        <v>191</v>
      </c>
      <c r="B18" s="30" t="s">
        <v>49</v>
      </c>
      <c r="C18" s="436">
        <v>463</v>
      </c>
      <c r="D18" s="12" t="s">
        <v>180</v>
      </c>
      <c r="E18" s="41">
        <v>452</v>
      </c>
      <c r="F18" s="11">
        <v>441</v>
      </c>
      <c r="G18" s="12">
        <v>440</v>
      </c>
      <c r="H18" s="12">
        <v>445</v>
      </c>
    </row>
    <row r="19" spans="1:8" ht="13.5" x14ac:dyDescent="0.25">
      <c r="A19" s="19" t="s">
        <v>192</v>
      </c>
      <c r="B19" s="30" t="s">
        <v>49</v>
      </c>
      <c r="C19" s="436">
        <v>306</v>
      </c>
      <c r="D19" s="12" t="s">
        <v>180</v>
      </c>
      <c r="E19" s="41">
        <v>301</v>
      </c>
      <c r="F19" s="11">
        <v>300</v>
      </c>
      <c r="G19" s="12">
        <v>295</v>
      </c>
      <c r="H19" s="12">
        <v>304</v>
      </c>
    </row>
    <row r="20" spans="1:8" ht="13.5" x14ac:dyDescent="0.25">
      <c r="A20" s="193" t="s">
        <v>193</v>
      </c>
      <c r="B20" s="30" t="s">
        <v>49</v>
      </c>
      <c r="C20" s="436">
        <v>397</v>
      </c>
      <c r="D20" s="12" t="s">
        <v>180</v>
      </c>
      <c r="E20" s="41">
        <v>432</v>
      </c>
      <c r="F20" s="11">
        <v>421</v>
      </c>
      <c r="G20" s="12">
        <v>418</v>
      </c>
      <c r="H20" s="12">
        <v>422</v>
      </c>
    </row>
    <row r="21" spans="1:8" ht="13.5" x14ac:dyDescent="0.25">
      <c r="A21" s="19" t="s">
        <v>194</v>
      </c>
      <c r="B21" s="30" t="s">
        <v>49</v>
      </c>
      <c r="C21" s="436">
        <v>56</v>
      </c>
      <c r="D21" s="12" t="s">
        <v>180</v>
      </c>
      <c r="E21" s="41">
        <v>47</v>
      </c>
      <c r="F21" s="11">
        <v>36</v>
      </c>
      <c r="G21" s="12">
        <v>26</v>
      </c>
      <c r="H21" s="12">
        <v>27</v>
      </c>
    </row>
    <row r="22" spans="1:8" ht="25.5" x14ac:dyDescent="0.2">
      <c r="A22" s="92" t="s">
        <v>195</v>
      </c>
      <c r="B22" s="93" t="s">
        <v>49</v>
      </c>
      <c r="C22" s="437">
        <v>2528</v>
      </c>
      <c r="D22" s="94" t="s">
        <v>180</v>
      </c>
      <c r="E22" s="298">
        <v>2450</v>
      </c>
      <c r="F22" s="161">
        <v>2242</v>
      </c>
      <c r="G22" s="94">
        <v>2090</v>
      </c>
      <c r="H22" s="94">
        <v>1847</v>
      </c>
    </row>
    <row r="23" spans="1:8" ht="25.5" x14ac:dyDescent="0.2">
      <c r="A23" s="92" t="s">
        <v>196</v>
      </c>
      <c r="B23" s="93" t="s">
        <v>49</v>
      </c>
      <c r="C23" s="437">
        <v>493</v>
      </c>
      <c r="D23" s="94" t="s">
        <v>180</v>
      </c>
      <c r="E23" s="298">
        <v>404</v>
      </c>
      <c r="F23" s="161">
        <v>354</v>
      </c>
      <c r="G23" s="94">
        <v>326</v>
      </c>
      <c r="H23" s="94">
        <v>286</v>
      </c>
    </row>
    <row r="24" spans="1:8" ht="25.5" x14ac:dyDescent="0.2">
      <c r="A24" s="92" t="s">
        <v>197</v>
      </c>
      <c r="B24" s="93" t="s">
        <v>49</v>
      </c>
      <c r="C24" s="437">
        <v>51</v>
      </c>
      <c r="D24" s="94" t="s">
        <v>180</v>
      </c>
      <c r="E24" s="298">
        <v>54</v>
      </c>
      <c r="F24" s="161">
        <v>51</v>
      </c>
      <c r="G24" s="94">
        <v>61</v>
      </c>
      <c r="H24" s="94">
        <v>64</v>
      </c>
    </row>
    <row r="25" spans="1:8" ht="13.5" x14ac:dyDescent="0.25">
      <c r="A25" s="19" t="s">
        <v>198</v>
      </c>
      <c r="B25" s="30" t="s">
        <v>49</v>
      </c>
      <c r="C25" s="436">
        <v>67</v>
      </c>
      <c r="D25" s="12" t="s">
        <v>180</v>
      </c>
      <c r="E25" s="41">
        <v>69</v>
      </c>
      <c r="F25" s="11">
        <v>69</v>
      </c>
      <c r="G25" s="12">
        <v>65</v>
      </c>
      <c r="H25" s="12">
        <v>62</v>
      </c>
    </row>
    <row r="26" spans="1:8" ht="13.5" x14ac:dyDescent="0.25">
      <c r="A26" s="193" t="s">
        <v>199</v>
      </c>
      <c r="B26" s="30" t="s">
        <v>49</v>
      </c>
      <c r="C26" s="436">
        <v>501</v>
      </c>
      <c r="D26" s="12" t="s">
        <v>180</v>
      </c>
      <c r="E26" s="41">
        <v>421</v>
      </c>
      <c r="F26" s="11">
        <v>390</v>
      </c>
      <c r="G26" s="12">
        <v>397</v>
      </c>
      <c r="H26" s="12">
        <v>370</v>
      </c>
    </row>
    <row r="27" spans="1:8" ht="13.5" x14ac:dyDescent="0.25">
      <c r="A27" s="19" t="s">
        <v>200</v>
      </c>
      <c r="B27" s="30" t="s">
        <v>49</v>
      </c>
      <c r="C27" s="436">
        <v>299</v>
      </c>
      <c r="D27" s="12" t="s">
        <v>180</v>
      </c>
      <c r="E27" s="41">
        <v>295</v>
      </c>
      <c r="F27" s="11">
        <v>298</v>
      </c>
      <c r="G27" s="12">
        <v>293</v>
      </c>
      <c r="H27" s="12">
        <v>273</v>
      </c>
    </row>
    <row r="28" spans="1:8" ht="13.5" x14ac:dyDescent="0.25">
      <c r="A28" s="19" t="s">
        <v>201</v>
      </c>
      <c r="B28" s="30" t="s">
        <v>49</v>
      </c>
      <c r="C28" s="436">
        <v>79</v>
      </c>
      <c r="D28" s="12" t="s">
        <v>180</v>
      </c>
      <c r="E28" s="41">
        <v>78</v>
      </c>
      <c r="F28" s="11">
        <v>74</v>
      </c>
      <c r="G28" s="12">
        <v>63</v>
      </c>
      <c r="H28" s="12">
        <v>62</v>
      </c>
    </row>
    <row r="29" spans="1:8" ht="13.5" x14ac:dyDescent="0.25">
      <c r="A29" s="19" t="s">
        <v>202</v>
      </c>
      <c r="B29" s="30" t="s">
        <v>49</v>
      </c>
      <c r="C29" s="436">
        <v>53</v>
      </c>
      <c r="D29" s="12" t="s">
        <v>180</v>
      </c>
      <c r="E29" s="41">
        <v>57</v>
      </c>
      <c r="F29" s="11">
        <v>45</v>
      </c>
      <c r="G29" s="12">
        <v>37</v>
      </c>
      <c r="H29" s="12">
        <v>39</v>
      </c>
    </row>
    <row r="30" spans="1:8" ht="13.5" x14ac:dyDescent="0.25">
      <c r="A30" s="19" t="s">
        <v>203</v>
      </c>
      <c r="B30" s="30" t="s">
        <v>49</v>
      </c>
      <c r="C30" s="436">
        <v>10352</v>
      </c>
      <c r="D30" s="12" t="s">
        <v>180</v>
      </c>
      <c r="E30" s="41">
        <v>9599</v>
      </c>
      <c r="F30" s="11">
        <v>9339</v>
      </c>
      <c r="G30" s="12">
        <v>9230</v>
      </c>
      <c r="H30" s="12">
        <v>8568</v>
      </c>
    </row>
    <row r="31" spans="1:8" ht="13.5" x14ac:dyDescent="0.25">
      <c r="A31" s="19" t="s">
        <v>204</v>
      </c>
      <c r="B31" s="30" t="s">
        <v>49</v>
      </c>
      <c r="C31" s="436">
        <v>4656</v>
      </c>
      <c r="D31" s="12" t="s">
        <v>180</v>
      </c>
      <c r="E31" s="41">
        <v>4393</v>
      </c>
      <c r="F31" s="11">
        <v>3992</v>
      </c>
      <c r="G31" s="12">
        <v>3764</v>
      </c>
      <c r="H31" s="12">
        <v>3587</v>
      </c>
    </row>
    <row r="32" spans="1:8" ht="13.5" x14ac:dyDescent="0.25">
      <c r="A32" s="19" t="s">
        <v>205</v>
      </c>
      <c r="B32" s="30" t="s">
        <v>49</v>
      </c>
      <c r="C32" s="436">
        <v>7205</v>
      </c>
      <c r="D32" s="12" t="s">
        <v>180</v>
      </c>
      <c r="E32" s="41">
        <v>6767</v>
      </c>
      <c r="F32" s="11">
        <v>6226</v>
      </c>
      <c r="G32" s="12">
        <v>5765</v>
      </c>
      <c r="H32" s="12">
        <v>5101</v>
      </c>
    </row>
    <row r="33" spans="1:8" ht="13.5" x14ac:dyDescent="0.25">
      <c r="A33" s="19" t="s">
        <v>206</v>
      </c>
      <c r="B33" s="30" t="s">
        <v>49</v>
      </c>
      <c r="C33" s="436">
        <v>3450</v>
      </c>
      <c r="D33" s="12" t="s">
        <v>180</v>
      </c>
      <c r="E33" s="41">
        <v>3191</v>
      </c>
      <c r="F33" s="11">
        <v>2893</v>
      </c>
      <c r="G33" s="12">
        <v>2682</v>
      </c>
      <c r="H33" s="12">
        <v>2471</v>
      </c>
    </row>
    <row r="34" spans="1:8" ht="13.5" x14ac:dyDescent="0.25">
      <c r="A34" s="19" t="s">
        <v>207</v>
      </c>
      <c r="B34" s="30" t="s">
        <v>49</v>
      </c>
      <c r="C34" s="436">
        <v>3566</v>
      </c>
      <c r="D34" s="12" t="s">
        <v>180</v>
      </c>
      <c r="E34" s="41">
        <v>3397</v>
      </c>
      <c r="F34" s="11">
        <v>3350</v>
      </c>
      <c r="G34" s="12">
        <v>3392</v>
      </c>
      <c r="H34" s="12">
        <v>3140</v>
      </c>
    </row>
    <row r="35" spans="1:8" ht="13.5" x14ac:dyDescent="0.25">
      <c r="A35" s="19" t="s">
        <v>208</v>
      </c>
      <c r="B35" s="30" t="s">
        <v>49</v>
      </c>
      <c r="C35" s="436">
        <v>14</v>
      </c>
      <c r="D35" s="12" t="s">
        <v>180</v>
      </c>
      <c r="E35" s="41">
        <v>17</v>
      </c>
      <c r="F35" s="11">
        <v>19</v>
      </c>
      <c r="G35" s="12">
        <v>20</v>
      </c>
      <c r="H35" s="12">
        <v>24</v>
      </c>
    </row>
    <row r="36" spans="1:8" ht="13.5" x14ac:dyDescent="0.25">
      <c r="A36" s="19" t="s">
        <v>209</v>
      </c>
      <c r="B36" s="30" t="s">
        <v>49</v>
      </c>
      <c r="C36" s="436">
        <v>457</v>
      </c>
      <c r="D36" s="12" t="s">
        <v>180</v>
      </c>
      <c r="E36" s="41">
        <v>485</v>
      </c>
      <c r="F36" s="11">
        <v>439</v>
      </c>
      <c r="G36" s="12">
        <v>392</v>
      </c>
      <c r="H36" s="12">
        <v>357</v>
      </c>
    </row>
    <row r="37" spans="1:8" ht="13.5" x14ac:dyDescent="0.25">
      <c r="A37" s="19" t="s">
        <v>210</v>
      </c>
      <c r="B37" s="30" t="s">
        <v>49</v>
      </c>
      <c r="C37" s="436">
        <v>19785</v>
      </c>
      <c r="D37" s="12" t="s">
        <v>180</v>
      </c>
      <c r="E37" s="41">
        <v>17589</v>
      </c>
      <c r="F37" s="11">
        <v>16795</v>
      </c>
      <c r="G37" s="12">
        <v>16978</v>
      </c>
      <c r="H37" s="12">
        <v>16282</v>
      </c>
    </row>
    <row r="38" spans="1:8" ht="13.5" x14ac:dyDescent="0.25">
      <c r="A38" s="19" t="s">
        <v>211</v>
      </c>
      <c r="B38" s="30" t="s">
        <v>49</v>
      </c>
      <c r="C38" s="436">
        <v>1283</v>
      </c>
      <c r="D38" s="12" t="s">
        <v>180</v>
      </c>
      <c r="E38" s="41">
        <v>1031</v>
      </c>
      <c r="F38" s="11">
        <v>921</v>
      </c>
      <c r="G38" s="12">
        <v>798</v>
      </c>
      <c r="H38" s="12">
        <v>668</v>
      </c>
    </row>
    <row r="39" spans="1:8" ht="13.5" x14ac:dyDescent="0.25">
      <c r="A39" s="19" t="s">
        <v>212</v>
      </c>
      <c r="B39" s="30" t="s">
        <v>49</v>
      </c>
      <c r="C39" s="436">
        <v>6536</v>
      </c>
      <c r="D39" s="12" t="s">
        <v>180</v>
      </c>
      <c r="E39" s="41">
        <v>5926</v>
      </c>
      <c r="F39" s="11">
        <v>5888</v>
      </c>
      <c r="G39" s="12">
        <v>6055</v>
      </c>
      <c r="H39" s="12">
        <v>5691</v>
      </c>
    </row>
    <row r="40" spans="1:8" ht="13.5" customHeight="1" x14ac:dyDescent="0.25">
      <c r="A40" s="193" t="s">
        <v>213</v>
      </c>
      <c r="B40" s="30" t="s">
        <v>49</v>
      </c>
      <c r="C40" s="436">
        <v>65</v>
      </c>
      <c r="D40" s="12" t="s">
        <v>180</v>
      </c>
      <c r="E40" s="41">
        <v>65</v>
      </c>
      <c r="F40" s="11">
        <v>56</v>
      </c>
      <c r="G40" s="12">
        <v>58</v>
      </c>
      <c r="H40" s="12">
        <v>50</v>
      </c>
    </row>
    <row r="41" spans="1:8" ht="13.5" x14ac:dyDescent="0.25">
      <c r="A41" s="32" t="s">
        <v>214</v>
      </c>
      <c r="B41" s="30" t="s">
        <v>49</v>
      </c>
      <c r="C41" s="436">
        <v>29</v>
      </c>
      <c r="D41" s="12" t="s">
        <v>180</v>
      </c>
      <c r="E41" s="41">
        <v>36</v>
      </c>
      <c r="F41" s="11">
        <v>31</v>
      </c>
      <c r="G41" s="12">
        <v>40</v>
      </c>
      <c r="H41" s="12">
        <v>25</v>
      </c>
    </row>
    <row r="42" spans="1:8" ht="13.5" x14ac:dyDescent="0.25">
      <c r="A42" s="32" t="s">
        <v>215</v>
      </c>
      <c r="B42" s="30" t="s">
        <v>49</v>
      </c>
      <c r="C42" s="436">
        <v>85</v>
      </c>
      <c r="D42" s="12" t="s">
        <v>180</v>
      </c>
      <c r="E42" s="41">
        <v>75</v>
      </c>
      <c r="F42" s="11">
        <v>68</v>
      </c>
      <c r="G42" s="12">
        <v>74</v>
      </c>
      <c r="H42" s="12">
        <v>65</v>
      </c>
    </row>
    <row r="43" spans="1:8" ht="13.5" x14ac:dyDescent="0.25">
      <c r="A43" s="195" t="s">
        <v>216</v>
      </c>
      <c r="B43" s="30" t="s">
        <v>49</v>
      </c>
      <c r="C43" s="436">
        <v>134</v>
      </c>
      <c r="D43" s="12" t="s">
        <v>180</v>
      </c>
      <c r="E43" s="41">
        <v>113</v>
      </c>
      <c r="F43" s="11">
        <v>118</v>
      </c>
      <c r="G43" s="12">
        <v>100</v>
      </c>
      <c r="H43" s="12">
        <v>89</v>
      </c>
    </row>
    <row r="44" spans="1:8" ht="6.75" customHeight="1" x14ac:dyDescent="0.25">
      <c r="A44" s="53"/>
      <c r="B44" s="30"/>
      <c r="C44" s="540"/>
      <c r="D44" s="185"/>
      <c r="E44" s="173"/>
      <c r="F44" s="158"/>
      <c r="G44" s="209"/>
      <c r="H44" s="15"/>
    </row>
    <row r="45" spans="1:8" ht="25.5" x14ac:dyDescent="0.25">
      <c r="A45" s="404" t="s">
        <v>223</v>
      </c>
      <c r="B45" s="33" t="s">
        <v>21</v>
      </c>
      <c r="C45" s="541">
        <v>5.2</v>
      </c>
      <c r="D45" s="542" t="s">
        <v>180</v>
      </c>
      <c r="E45" s="183">
        <v>5</v>
      </c>
      <c r="F45" s="183">
        <v>5</v>
      </c>
      <c r="G45" s="210">
        <v>5</v>
      </c>
      <c r="H45" s="210">
        <v>4.9000000000000004</v>
      </c>
    </row>
    <row r="46" spans="1:8" ht="12" customHeight="1" x14ac:dyDescent="0.25">
      <c r="A46" s="333"/>
      <c r="B46" s="334"/>
      <c r="C46" s="348"/>
      <c r="D46" s="402"/>
      <c r="E46" s="334"/>
      <c r="F46" s="334"/>
      <c r="G46" s="334"/>
      <c r="H46" s="334"/>
    </row>
    <row r="47" spans="1:8" ht="14.25" thickBot="1" x14ac:dyDescent="0.3">
      <c r="A47" s="60" t="s">
        <v>217</v>
      </c>
      <c r="B47" s="61"/>
      <c r="C47" s="61"/>
      <c r="D47" s="61"/>
      <c r="E47" s="61"/>
      <c r="F47" s="61"/>
      <c r="G47" s="61"/>
      <c r="H47" s="64"/>
    </row>
    <row r="48" spans="1:8" x14ac:dyDescent="0.2">
      <c r="A48" s="205" t="s">
        <v>218</v>
      </c>
      <c r="B48" s="206" t="s">
        <v>22</v>
      </c>
      <c r="C48" s="544" t="s">
        <v>269</v>
      </c>
      <c r="D48" s="545" t="s">
        <v>180</v>
      </c>
      <c r="E48" s="430">
        <f>SUM(E49:E84)</f>
        <v>1098745.3829999994</v>
      </c>
      <c r="F48" s="211">
        <f>SUM(F49:F84)</f>
        <v>1028019.8830000001</v>
      </c>
      <c r="G48" s="211">
        <f>SUM(G49:G84)</f>
        <v>971766.31900000025</v>
      </c>
      <c r="H48" s="211">
        <f>SUM(H49:H84)</f>
        <v>920747.51600000018</v>
      </c>
    </row>
    <row r="49" spans="1:9" ht="13.5" x14ac:dyDescent="0.25">
      <c r="A49" s="189" t="s">
        <v>181</v>
      </c>
      <c r="B49" s="30" t="s">
        <v>22</v>
      </c>
      <c r="C49" s="543">
        <v>3353.1219999999998</v>
      </c>
      <c r="D49" s="539" t="s">
        <v>180</v>
      </c>
      <c r="E49" s="431">
        <v>4483.2299999999996</v>
      </c>
      <c r="F49" s="11">
        <v>4667.2740000000003</v>
      </c>
      <c r="G49" s="208">
        <v>4617.335</v>
      </c>
      <c r="H49" s="94">
        <v>4682.4880000000003</v>
      </c>
      <c r="I49" s="555"/>
    </row>
    <row r="50" spans="1:9" ht="13.5" x14ac:dyDescent="0.25">
      <c r="A50" s="189" t="s">
        <v>182</v>
      </c>
      <c r="B50" s="30" t="s">
        <v>22</v>
      </c>
      <c r="C50" s="436">
        <v>153600.19399999999</v>
      </c>
      <c r="D50" s="94" t="s">
        <v>180</v>
      </c>
      <c r="E50" s="431">
        <v>167775.63399999999</v>
      </c>
      <c r="F50" s="11">
        <v>163022.573</v>
      </c>
      <c r="G50" s="208">
        <v>158139.88399999999</v>
      </c>
      <c r="H50" s="94">
        <v>151269.95300000001</v>
      </c>
    </row>
    <row r="51" spans="1:9" ht="25.5" x14ac:dyDescent="0.2">
      <c r="A51" s="92" t="s">
        <v>183</v>
      </c>
      <c r="B51" s="93" t="s">
        <v>22</v>
      </c>
      <c r="C51" s="437">
        <v>37249.411</v>
      </c>
      <c r="D51" s="94" t="s">
        <v>180</v>
      </c>
      <c r="E51" s="432">
        <v>44006.705999999998</v>
      </c>
      <c r="F51" s="161">
        <v>43426.853999999999</v>
      </c>
      <c r="G51" s="208">
        <v>42455.811999999998</v>
      </c>
      <c r="H51" s="94">
        <v>39983.883999999998</v>
      </c>
    </row>
    <row r="52" spans="1:9" ht="13.5" x14ac:dyDescent="0.25">
      <c r="A52" s="189" t="s">
        <v>184</v>
      </c>
      <c r="B52" s="30" t="s">
        <v>22</v>
      </c>
      <c r="C52" s="436">
        <v>4490.4260000000004</v>
      </c>
      <c r="D52" s="94" t="s">
        <v>180</v>
      </c>
      <c r="E52" s="431">
        <v>4830.8419999999996</v>
      </c>
      <c r="F52" s="11">
        <v>4827.6139999999996</v>
      </c>
      <c r="G52" s="208">
        <v>4948.1080000000002</v>
      </c>
      <c r="H52" s="94">
        <v>4655.3770000000004</v>
      </c>
    </row>
    <row r="53" spans="1:9" ht="13.5" x14ac:dyDescent="0.25">
      <c r="A53" s="189" t="s">
        <v>185</v>
      </c>
      <c r="B53" s="30" t="s">
        <v>22</v>
      </c>
      <c r="C53" s="436">
        <v>656.255</v>
      </c>
      <c r="D53" s="94" t="s">
        <v>180</v>
      </c>
      <c r="E53" s="431">
        <v>1978.4939999999999</v>
      </c>
      <c r="F53" s="11">
        <v>1737.9090000000001</v>
      </c>
      <c r="G53" s="208">
        <v>1623.5329999999999</v>
      </c>
      <c r="H53" s="94">
        <v>1548.7760000000001</v>
      </c>
    </row>
    <row r="54" spans="1:9" ht="13.5" x14ac:dyDescent="0.25">
      <c r="A54" s="189" t="s">
        <v>186</v>
      </c>
      <c r="B54" s="30" t="s">
        <v>22</v>
      </c>
      <c r="C54" s="436">
        <v>16594.055</v>
      </c>
      <c r="D54" s="94" t="s">
        <v>180</v>
      </c>
      <c r="E54" s="431">
        <v>20120.511999999999</v>
      </c>
      <c r="F54" s="11">
        <v>19648.601999999999</v>
      </c>
      <c r="G54" s="208">
        <v>19332.102999999999</v>
      </c>
      <c r="H54" s="94">
        <v>19124.069</v>
      </c>
    </row>
    <row r="55" spans="1:9" ht="13.5" x14ac:dyDescent="0.25">
      <c r="A55" s="189" t="s">
        <v>187</v>
      </c>
      <c r="B55" s="30" t="s">
        <v>22</v>
      </c>
      <c r="C55" s="436">
        <v>2188.3620000000001</v>
      </c>
      <c r="D55" s="94" t="s">
        <v>180</v>
      </c>
      <c r="E55" s="431">
        <v>2137.0639999999999</v>
      </c>
      <c r="F55" s="11">
        <v>2027.9110000000001</v>
      </c>
      <c r="G55" s="208">
        <v>1896.6189999999999</v>
      </c>
      <c r="H55" s="94">
        <v>1779.7090000000001</v>
      </c>
    </row>
    <row r="56" spans="1:9" ht="25.5" x14ac:dyDescent="0.25">
      <c r="A56" s="333" t="s">
        <v>188</v>
      </c>
      <c r="B56" s="30" t="s">
        <v>22</v>
      </c>
      <c r="C56" s="436">
        <v>14997.478999999999</v>
      </c>
      <c r="D56" s="12" t="s">
        <v>180</v>
      </c>
      <c r="E56" s="431">
        <v>15994.375</v>
      </c>
      <c r="F56" s="11">
        <v>15822.849</v>
      </c>
      <c r="G56" s="12">
        <v>15361.543</v>
      </c>
      <c r="H56" s="12">
        <v>14972.743</v>
      </c>
    </row>
    <row r="57" spans="1:9" ht="25.5" x14ac:dyDescent="0.25">
      <c r="A57" s="333" t="s">
        <v>189</v>
      </c>
      <c r="B57" s="30" t="s">
        <v>22</v>
      </c>
      <c r="C57" s="436">
        <v>57148.212</v>
      </c>
      <c r="D57" s="12" t="s">
        <v>180</v>
      </c>
      <c r="E57" s="431">
        <v>55956.834000000003</v>
      </c>
      <c r="F57" s="11">
        <v>53358.375</v>
      </c>
      <c r="G57" s="12">
        <v>50137.677000000003</v>
      </c>
      <c r="H57" s="12">
        <v>47935.419000000002</v>
      </c>
    </row>
    <row r="58" spans="1:9" ht="25.5" x14ac:dyDescent="0.25">
      <c r="A58" s="333" t="s">
        <v>190</v>
      </c>
      <c r="B58" s="30" t="s">
        <v>22</v>
      </c>
      <c r="C58" s="436">
        <v>445.90600000000001</v>
      </c>
      <c r="D58" s="12" t="s">
        <v>180</v>
      </c>
      <c r="E58" s="431">
        <v>557.13199999999995</v>
      </c>
      <c r="F58" s="11">
        <v>496.00200000000001</v>
      </c>
      <c r="G58" s="12">
        <v>497.91500000000002</v>
      </c>
      <c r="H58" s="12">
        <v>724.221</v>
      </c>
    </row>
    <row r="59" spans="1:9" ht="13.5" x14ac:dyDescent="0.25">
      <c r="A59" s="335" t="s">
        <v>191</v>
      </c>
      <c r="B59" s="30" t="s">
        <v>22</v>
      </c>
      <c r="C59" s="436">
        <v>38985.031000000003</v>
      </c>
      <c r="D59" s="12" t="s">
        <v>180</v>
      </c>
      <c r="E59" s="431">
        <v>36488.43</v>
      </c>
      <c r="F59" s="11">
        <v>37658.025999999998</v>
      </c>
      <c r="G59" s="12">
        <v>39167.531000000003</v>
      </c>
      <c r="H59" s="12">
        <v>39880.959999999999</v>
      </c>
    </row>
    <row r="60" spans="1:9" ht="13.5" x14ac:dyDescent="0.25">
      <c r="A60" s="19" t="s">
        <v>192</v>
      </c>
      <c r="B60" s="30" t="s">
        <v>22</v>
      </c>
      <c r="C60" s="436" t="s">
        <v>269</v>
      </c>
      <c r="D60" s="12" t="s">
        <v>180</v>
      </c>
      <c r="E60" s="431">
        <v>50818.934000000001</v>
      </c>
      <c r="F60" s="11">
        <v>50853.347999999998</v>
      </c>
      <c r="G60" s="12">
        <v>56531.892999999996</v>
      </c>
      <c r="H60" s="12">
        <v>57268.697999999997</v>
      </c>
    </row>
    <row r="61" spans="1:9" ht="13.5" x14ac:dyDescent="0.25">
      <c r="A61" s="333" t="s">
        <v>193</v>
      </c>
      <c r="B61" s="30" t="s">
        <v>22</v>
      </c>
      <c r="C61" s="436">
        <v>37235.383000000002</v>
      </c>
      <c r="D61" s="12" t="s">
        <v>180</v>
      </c>
      <c r="E61" s="431">
        <v>35977.807999999997</v>
      </c>
      <c r="F61" s="11">
        <v>37532.542999999998</v>
      </c>
      <c r="G61" s="12">
        <v>31791.248</v>
      </c>
      <c r="H61" s="12">
        <v>31505.679</v>
      </c>
    </row>
    <row r="62" spans="1:9" ht="13.5" x14ac:dyDescent="0.25">
      <c r="A62" s="19" t="s">
        <v>194</v>
      </c>
      <c r="B62" s="30" t="s">
        <v>22</v>
      </c>
      <c r="C62" s="436">
        <v>1789.914</v>
      </c>
      <c r="D62" s="12" t="s">
        <v>180</v>
      </c>
      <c r="E62" s="431">
        <v>795.42100000000005</v>
      </c>
      <c r="F62" s="11">
        <v>867.53599999999994</v>
      </c>
      <c r="G62" s="12">
        <v>745.44600000000003</v>
      </c>
      <c r="H62" s="12">
        <v>755.75800000000004</v>
      </c>
    </row>
    <row r="63" spans="1:9" ht="25.5" x14ac:dyDescent="0.2">
      <c r="A63" s="92" t="s">
        <v>195</v>
      </c>
      <c r="B63" s="93" t="s">
        <v>22</v>
      </c>
      <c r="C63" s="437">
        <v>55063.940999999999</v>
      </c>
      <c r="D63" s="94" t="s">
        <v>180</v>
      </c>
      <c r="E63" s="432">
        <v>54302.875</v>
      </c>
      <c r="F63" s="161">
        <v>48932.754000000001</v>
      </c>
      <c r="G63" s="94">
        <v>45483.974999999999</v>
      </c>
      <c r="H63" s="94">
        <v>43015.587</v>
      </c>
    </row>
    <row r="64" spans="1:9" ht="25.5" x14ac:dyDescent="0.2">
      <c r="A64" s="92" t="s">
        <v>196</v>
      </c>
      <c r="B64" s="93" t="s">
        <v>22</v>
      </c>
      <c r="C64" s="437">
        <v>4384.2510000000002</v>
      </c>
      <c r="D64" s="94" t="s">
        <v>180</v>
      </c>
      <c r="E64" s="432">
        <v>4077.866</v>
      </c>
      <c r="F64" s="161">
        <v>3757.0140000000001</v>
      </c>
      <c r="G64" s="94">
        <v>3274.1550000000002</v>
      </c>
      <c r="H64" s="94">
        <v>3336.47</v>
      </c>
    </row>
    <row r="65" spans="1:8" ht="25.5" x14ac:dyDescent="0.2">
      <c r="A65" s="92" t="s">
        <v>197</v>
      </c>
      <c r="B65" s="93" t="s">
        <v>22</v>
      </c>
      <c r="C65" s="437">
        <v>4519.1120000000001</v>
      </c>
      <c r="D65" s="94" t="s">
        <v>180</v>
      </c>
      <c r="E65" s="432">
        <v>4435.3860000000004</v>
      </c>
      <c r="F65" s="161">
        <v>4673.2690000000002</v>
      </c>
      <c r="G65" s="94">
        <v>4771.4709999999995</v>
      </c>
      <c r="H65" s="94">
        <v>4787.6580000000004</v>
      </c>
    </row>
    <row r="66" spans="1:8" ht="13.5" x14ac:dyDescent="0.25">
      <c r="A66" s="19" t="s">
        <v>198</v>
      </c>
      <c r="B66" s="30" t="s">
        <v>22</v>
      </c>
      <c r="C66" s="436">
        <v>10802.397000000001</v>
      </c>
      <c r="D66" s="12" t="s">
        <v>180</v>
      </c>
      <c r="E66" s="431">
        <v>13708.861000000001</v>
      </c>
      <c r="F66" s="11">
        <v>12462.341</v>
      </c>
      <c r="G66" s="12">
        <v>11541.666999999999</v>
      </c>
      <c r="H66" s="12">
        <v>11124.433999999999</v>
      </c>
    </row>
    <row r="67" spans="1:8" ht="13.5" x14ac:dyDescent="0.25">
      <c r="A67" s="333" t="s">
        <v>199</v>
      </c>
      <c r="B67" s="30" t="s">
        <v>22</v>
      </c>
      <c r="C67" s="436">
        <v>10716.362999999999</v>
      </c>
      <c r="D67" s="12" t="s">
        <v>180</v>
      </c>
      <c r="E67" s="431">
        <v>9088.6779999999999</v>
      </c>
      <c r="F67" s="11">
        <v>8585.9490000000005</v>
      </c>
      <c r="G67" s="12">
        <v>7830.6750000000002</v>
      </c>
      <c r="H67" s="12">
        <v>7409.28</v>
      </c>
    </row>
    <row r="68" spans="1:8" ht="13.5" x14ac:dyDescent="0.25">
      <c r="A68" s="19" t="s">
        <v>200</v>
      </c>
      <c r="B68" s="30" t="s">
        <v>22</v>
      </c>
      <c r="C68" s="436">
        <v>21083.558000000001</v>
      </c>
      <c r="D68" s="12" t="s">
        <v>180</v>
      </c>
      <c r="E68" s="431">
        <v>22912.993999999999</v>
      </c>
      <c r="F68" s="11">
        <v>21557.467000000001</v>
      </c>
      <c r="G68" s="12">
        <v>21237.011999999999</v>
      </c>
      <c r="H68" s="12">
        <v>20962.396000000001</v>
      </c>
    </row>
    <row r="69" spans="1:8" ht="13.5" x14ac:dyDescent="0.25">
      <c r="A69" s="19" t="s">
        <v>201</v>
      </c>
      <c r="B69" s="30" t="s">
        <v>22</v>
      </c>
      <c r="C69" s="436">
        <v>75114.119000000006</v>
      </c>
      <c r="D69" s="12" t="s">
        <v>180</v>
      </c>
      <c r="E69" s="431">
        <v>74314.25</v>
      </c>
      <c r="F69" s="11">
        <v>72536.665999999997</v>
      </c>
      <c r="G69" s="12">
        <v>73273.418000000005</v>
      </c>
      <c r="H69" s="12">
        <v>74546.929999999993</v>
      </c>
    </row>
    <row r="70" spans="1:8" ht="13.5" x14ac:dyDescent="0.25">
      <c r="A70" s="19" t="s">
        <v>202</v>
      </c>
      <c r="B70" s="30" t="s">
        <v>22</v>
      </c>
      <c r="C70" s="436">
        <v>11671.945</v>
      </c>
      <c r="D70" s="12" t="s">
        <v>180</v>
      </c>
      <c r="E70" s="431">
        <v>13198.567999999999</v>
      </c>
      <c r="F70" s="11">
        <v>12282.634</v>
      </c>
      <c r="G70" s="12">
        <v>10570.298000000001</v>
      </c>
      <c r="H70" s="12">
        <v>10320.254000000001</v>
      </c>
    </row>
    <row r="71" spans="1:8" ht="13.5" x14ac:dyDescent="0.25">
      <c r="A71" s="19" t="s">
        <v>203</v>
      </c>
      <c r="B71" s="30" t="s">
        <v>22</v>
      </c>
      <c r="C71" s="436">
        <v>114039.977</v>
      </c>
      <c r="D71" s="12" t="s">
        <v>180</v>
      </c>
      <c r="E71" s="431">
        <v>108573.113</v>
      </c>
      <c r="F71" s="11">
        <v>90308.637000000002</v>
      </c>
      <c r="G71" s="12">
        <v>75893.519</v>
      </c>
      <c r="H71" s="12">
        <v>64818.156000000003</v>
      </c>
    </row>
    <row r="72" spans="1:8" ht="13.5" x14ac:dyDescent="0.25">
      <c r="A72" s="19" t="s">
        <v>204</v>
      </c>
      <c r="B72" s="30" t="s">
        <v>22</v>
      </c>
      <c r="C72" s="436">
        <v>166859.23499999999</v>
      </c>
      <c r="D72" s="12" t="s">
        <v>180</v>
      </c>
      <c r="E72" s="431">
        <v>168383.883</v>
      </c>
      <c r="F72" s="11">
        <v>154522.43</v>
      </c>
      <c r="G72" s="12">
        <v>146252.09899999999</v>
      </c>
      <c r="H72" s="12">
        <v>137463.21400000001</v>
      </c>
    </row>
    <row r="73" spans="1:8" ht="13.5" x14ac:dyDescent="0.25">
      <c r="A73" s="19" t="s">
        <v>205</v>
      </c>
      <c r="B73" s="30" t="s">
        <v>22</v>
      </c>
      <c r="C73" s="436">
        <v>72582.277000000002</v>
      </c>
      <c r="D73" s="12" t="s">
        <v>180</v>
      </c>
      <c r="E73" s="431">
        <v>67868.623999999996</v>
      </c>
      <c r="F73" s="11">
        <v>61401.642</v>
      </c>
      <c r="G73" s="12">
        <v>53478.991999999998</v>
      </c>
      <c r="H73" s="12">
        <v>45619.152000000002</v>
      </c>
    </row>
    <row r="74" spans="1:8" ht="13.5" x14ac:dyDescent="0.25">
      <c r="A74" s="333" t="s">
        <v>206</v>
      </c>
      <c r="B74" s="30" t="s">
        <v>22</v>
      </c>
      <c r="C74" s="436">
        <v>15907.245999999999</v>
      </c>
      <c r="D74" s="12" t="s">
        <v>180</v>
      </c>
      <c r="E74" s="431">
        <v>18391.311000000002</v>
      </c>
      <c r="F74" s="11">
        <v>17297.744999999999</v>
      </c>
      <c r="G74" s="12">
        <v>16528.848999999998</v>
      </c>
      <c r="H74" s="12">
        <v>15014.133</v>
      </c>
    </row>
    <row r="75" spans="1:8" ht="13.5" x14ac:dyDescent="0.25">
      <c r="A75" s="333" t="s">
        <v>207</v>
      </c>
      <c r="B75" s="30" t="s">
        <v>22</v>
      </c>
      <c r="C75" s="436">
        <v>16623.163</v>
      </c>
      <c r="D75" s="12" t="s">
        <v>180</v>
      </c>
      <c r="E75" s="431">
        <v>16234.575000000001</v>
      </c>
      <c r="F75" s="11">
        <v>14948.392</v>
      </c>
      <c r="G75" s="12">
        <v>13703.593999999999</v>
      </c>
      <c r="H75" s="12">
        <v>12850.241</v>
      </c>
    </row>
    <row r="76" spans="1:8" ht="13.5" x14ac:dyDescent="0.25">
      <c r="A76" s="19" t="s">
        <v>208</v>
      </c>
      <c r="B76" s="30" t="s">
        <v>22</v>
      </c>
      <c r="C76" s="436">
        <v>82.564999999999998</v>
      </c>
      <c r="D76" s="12" t="s">
        <v>180</v>
      </c>
      <c r="E76" s="431">
        <v>75.546000000000006</v>
      </c>
      <c r="F76" s="11">
        <v>75.028000000000006</v>
      </c>
      <c r="G76" s="12">
        <v>68.757999999999996</v>
      </c>
      <c r="H76" s="12">
        <v>80.641000000000005</v>
      </c>
    </row>
    <row r="77" spans="1:8" ht="13.5" x14ac:dyDescent="0.25">
      <c r="A77" s="19" t="s">
        <v>209</v>
      </c>
      <c r="B77" s="30" t="s">
        <v>22</v>
      </c>
      <c r="C77" s="436">
        <v>5495.6210000000001</v>
      </c>
      <c r="D77" s="12" t="s">
        <v>180</v>
      </c>
      <c r="E77" s="431">
        <v>5937.1980000000003</v>
      </c>
      <c r="F77" s="11">
        <v>5500.0320000000002</v>
      </c>
      <c r="G77" s="12">
        <v>5241.0230000000001</v>
      </c>
      <c r="H77" s="12">
        <v>5114.5569999999998</v>
      </c>
    </row>
    <row r="78" spans="1:8" ht="13.5" x14ac:dyDescent="0.25">
      <c r="A78" s="19" t="s">
        <v>210</v>
      </c>
      <c r="B78" s="30" t="s">
        <v>22</v>
      </c>
      <c r="C78" s="436">
        <v>28925.190999999999</v>
      </c>
      <c r="D78" s="12" t="s">
        <v>180</v>
      </c>
      <c r="E78" s="431">
        <v>28452.016</v>
      </c>
      <c r="F78" s="11">
        <v>24266.287</v>
      </c>
      <c r="G78" s="12">
        <v>21351.079000000002</v>
      </c>
      <c r="H78" s="12">
        <v>19029.356</v>
      </c>
    </row>
    <row r="79" spans="1:8" ht="13.5" x14ac:dyDescent="0.25">
      <c r="A79" s="19" t="s">
        <v>211</v>
      </c>
      <c r="B79" s="30" t="s">
        <v>22</v>
      </c>
      <c r="C79" s="436">
        <v>17817.098000000002</v>
      </c>
      <c r="D79" s="12" t="s">
        <v>180</v>
      </c>
      <c r="E79" s="431">
        <v>16913.811000000002</v>
      </c>
      <c r="F79" s="11">
        <v>14557.076999999999</v>
      </c>
      <c r="G79" s="12">
        <v>11949.811</v>
      </c>
      <c r="H79" s="12">
        <v>9899.5789999999997</v>
      </c>
    </row>
    <row r="80" spans="1:8" ht="13.5" x14ac:dyDescent="0.25">
      <c r="A80" s="19" t="s">
        <v>212</v>
      </c>
      <c r="B80" s="30" t="s">
        <v>22</v>
      </c>
      <c r="C80" s="436">
        <v>8063.8249999999998</v>
      </c>
      <c r="D80" s="12" t="s">
        <v>180</v>
      </c>
      <c r="E80" s="431">
        <v>8426.9369999999999</v>
      </c>
      <c r="F80" s="11">
        <v>6991.6890000000003</v>
      </c>
      <c r="G80" s="12">
        <v>6150.3429999999998</v>
      </c>
      <c r="H80" s="12">
        <v>5816.625</v>
      </c>
    </row>
    <row r="81" spans="1:8" ht="13.5" customHeight="1" x14ac:dyDescent="0.25">
      <c r="A81" s="333" t="s">
        <v>213</v>
      </c>
      <c r="B81" s="30" t="s">
        <v>22</v>
      </c>
      <c r="C81" s="436">
        <v>1866.9280000000001</v>
      </c>
      <c r="D81" s="12" t="s">
        <v>180</v>
      </c>
      <c r="E81" s="431">
        <v>1384.3689999999999</v>
      </c>
      <c r="F81" s="11">
        <v>1233.663</v>
      </c>
      <c r="G81" s="12">
        <v>1094.7460000000001</v>
      </c>
      <c r="H81" s="12">
        <v>878.81200000000001</v>
      </c>
    </row>
    <row r="82" spans="1:8" ht="13.5" x14ac:dyDescent="0.25">
      <c r="A82" s="19" t="s">
        <v>214</v>
      </c>
      <c r="B82" s="30" t="s">
        <v>22</v>
      </c>
      <c r="C82" s="436">
        <v>3779.19</v>
      </c>
      <c r="D82" s="12" t="s">
        <v>180</v>
      </c>
      <c r="E82" s="431">
        <v>2272.6999999999998</v>
      </c>
      <c r="F82" s="11">
        <v>1590.992</v>
      </c>
      <c r="G82" s="12">
        <v>1293.394</v>
      </c>
      <c r="H82" s="12">
        <v>1181.306</v>
      </c>
    </row>
    <row r="83" spans="1:8" ht="13.5" x14ac:dyDescent="0.25">
      <c r="A83" s="19" t="s">
        <v>215</v>
      </c>
      <c r="B83" s="30" t="s">
        <v>22</v>
      </c>
      <c r="C83" s="436">
        <v>12035.395</v>
      </c>
      <c r="D83" s="12" t="s">
        <v>180</v>
      </c>
      <c r="E83" s="431">
        <v>12958.575000000001</v>
      </c>
      <c r="F83" s="11">
        <v>10369.295</v>
      </c>
      <c r="G83" s="12">
        <v>9975.5329999999994</v>
      </c>
      <c r="H83" s="12">
        <v>8160.4639999999999</v>
      </c>
    </row>
    <row r="84" spans="1:8" ht="13.5" x14ac:dyDescent="0.25">
      <c r="A84" s="19" t="s">
        <v>216</v>
      </c>
      <c r="B84" s="30" t="s">
        <v>22</v>
      </c>
      <c r="C84" s="436">
        <v>5425.2489999999998</v>
      </c>
      <c r="D84" s="12" t="s">
        <v>180</v>
      </c>
      <c r="E84" s="431">
        <v>4911.8310000000001</v>
      </c>
      <c r="F84" s="11">
        <v>4221.4639999999999</v>
      </c>
      <c r="G84" s="12">
        <v>3555.261</v>
      </c>
      <c r="H84" s="12">
        <v>3230.5369999999998</v>
      </c>
    </row>
    <row r="85" spans="1:8" ht="7.5" customHeight="1" x14ac:dyDescent="0.25">
      <c r="A85" s="54"/>
      <c r="B85" s="30"/>
      <c r="C85" s="540"/>
      <c r="D85" s="185"/>
      <c r="E85" s="173"/>
      <c r="F85" s="158"/>
      <c r="G85" s="15"/>
      <c r="H85" s="15"/>
    </row>
    <row r="86" spans="1:8" ht="26.25" thickBot="1" x14ac:dyDescent="0.3">
      <c r="A86" s="190" t="s">
        <v>224</v>
      </c>
      <c r="B86" s="34" t="s">
        <v>21</v>
      </c>
      <c r="C86" s="546" t="s">
        <v>269</v>
      </c>
      <c r="D86" s="547" t="s">
        <v>180</v>
      </c>
      <c r="E86" s="433">
        <v>2.3288018653175975</v>
      </c>
      <c r="F86" s="184">
        <v>2.3288018653175975</v>
      </c>
      <c r="G86" s="212">
        <v>2.4270380743888627</v>
      </c>
      <c r="H86" s="212">
        <v>2.4270380743888627</v>
      </c>
    </row>
    <row r="87" spans="1:8" ht="13.5" customHeight="1" x14ac:dyDescent="0.25">
      <c r="A87" s="2028"/>
      <c r="B87" s="2029"/>
      <c r="C87" s="2029"/>
      <c r="D87" s="2029"/>
      <c r="E87" s="2029"/>
      <c r="F87" s="2029"/>
      <c r="G87" s="2029"/>
      <c r="H87" s="2029"/>
    </row>
    <row r="88" spans="1:8" ht="17.25" customHeight="1" thickBot="1" x14ac:dyDescent="0.3">
      <c r="A88" s="60" t="s">
        <v>179</v>
      </c>
      <c r="B88" s="61"/>
      <c r="C88" s="61"/>
      <c r="D88" s="61"/>
      <c r="E88" s="61"/>
      <c r="F88" s="61"/>
      <c r="G88" s="61"/>
      <c r="H88" s="64"/>
    </row>
    <row r="89" spans="1:8" ht="18" customHeight="1" x14ac:dyDescent="0.2">
      <c r="A89" s="205" t="s">
        <v>218</v>
      </c>
      <c r="B89" s="206" t="s">
        <v>22</v>
      </c>
      <c r="C89" s="544" t="s">
        <v>269</v>
      </c>
      <c r="D89" s="548" t="s">
        <v>180</v>
      </c>
      <c r="E89" s="211">
        <f>SUM(E90:E125)</f>
        <v>6945153.5639999975</v>
      </c>
      <c r="F89" s="211">
        <f>SUM(F90:F125)</f>
        <v>6548073.675999999</v>
      </c>
      <c r="G89" s="211">
        <f>SUM(G90:G125)</f>
        <v>6328769.3569999989</v>
      </c>
      <c r="H89" s="211">
        <f t="shared" ref="H89" si="1">SUM(H90:H125)</f>
        <v>6007221.2439999999</v>
      </c>
    </row>
    <row r="90" spans="1:8" ht="13.5" x14ac:dyDescent="0.25">
      <c r="A90" s="189" t="s">
        <v>181</v>
      </c>
      <c r="B90" s="30" t="s">
        <v>22</v>
      </c>
      <c r="C90" s="543">
        <v>12005.308999999999</v>
      </c>
      <c r="D90" s="539" t="s">
        <v>180</v>
      </c>
      <c r="E90" s="11">
        <v>18489.361000000001</v>
      </c>
      <c r="F90" s="11">
        <v>19098.562999999998</v>
      </c>
      <c r="G90" s="208">
        <v>20272.007000000001</v>
      </c>
      <c r="H90" s="94">
        <v>20475.937000000002</v>
      </c>
    </row>
    <row r="91" spans="1:8" ht="13.5" x14ac:dyDescent="0.25">
      <c r="A91" s="189" t="s">
        <v>182</v>
      </c>
      <c r="B91" s="30" t="s">
        <v>22</v>
      </c>
      <c r="C91" s="436">
        <v>725112.32499999995</v>
      </c>
      <c r="D91" s="94" t="s">
        <v>180</v>
      </c>
      <c r="E91" s="11">
        <v>799003.31200000003</v>
      </c>
      <c r="F91" s="11">
        <v>779654.848</v>
      </c>
      <c r="G91" s="208">
        <v>794187.44799999997</v>
      </c>
      <c r="H91" s="94">
        <v>761108.37800000003</v>
      </c>
    </row>
    <row r="92" spans="1:8" ht="25.5" x14ac:dyDescent="0.2">
      <c r="A92" s="92" t="s">
        <v>183</v>
      </c>
      <c r="B92" s="93" t="s">
        <v>22</v>
      </c>
      <c r="C92" s="437">
        <v>137871.62700000001</v>
      </c>
      <c r="D92" s="94" t="s">
        <v>180</v>
      </c>
      <c r="E92" s="161">
        <v>186829.00599999999</v>
      </c>
      <c r="F92" s="161">
        <v>188216.25399999999</v>
      </c>
      <c r="G92" s="208">
        <v>190113.51699999999</v>
      </c>
      <c r="H92" s="94">
        <v>182034.10800000001</v>
      </c>
    </row>
    <row r="93" spans="1:8" ht="13.5" x14ac:dyDescent="0.25">
      <c r="A93" s="189" t="s">
        <v>184</v>
      </c>
      <c r="B93" s="30" t="s">
        <v>22</v>
      </c>
      <c r="C93" s="436">
        <v>15791.657999999999</v>
      </c>
      <c r="D93" s="94" t="s">
        <v>180</v>
      </c>
      <c r="E93" s="11">
        <v>19993.174999999999</v>
      </c>
      <c r="F93" s="11">
        <v>20785.583999999999</v>
      </c>
      <c r="G93" s="208">
        <v>21815.759999999998</v>
      </c>
      <c r="H93" s="94">
        <v>19798.323</v>
      </c>
    </row>
    <row r="94" spans="1:8" ht="13.5" x14ac:dyDescent="0.25">
      <c r="A94" s="189" t="s">
        <v>185</v>
      </c>
      <c r="B94" s="30" t="s">
        <v>22</v>
      </c>
      <c r="C94" s="436">
        <v>3524.3870000000002</v>
      </c>
      <c r="D94" s="94" t="s">
        <v>180</v>
      </c>
      <c r="E94" s="11">
        <v>10651.428</v>
      </c>
      <c r="F94" s="11">
        <v>9607.5540000000001</v>
      </c>
      <c r="G94" s="208">
        <v>10295.780000000001</v>
      </c>
      <c r="H94" s="94">
        <v>9558.5969999999998</v>
      </c>
    </row>
    <row r="95" spans="1:8" ht="13.5" x14ac:dyDescent="0.25">
      <c r="A95" s="189" t="s">
        <v>186</v>
      </c>
      <c r="B95" s="30" t="s">
        <v>22</v>
      </c>
      <c r="C95" s="436">
        <v>72426.721999999994</v>
      </c>
      <c r="D95" s="94" t="s">
        <v>180</v>
      </c>
      <c r="E95" s="11">
        <v>117297.55</v>
      </c>
      <c r="F95" s="11">
        <v>103379.232</v>
      </c>
      <c r="G95" s="208">
        <v>104400.826</v>
      </c>
      <c r="H95" s="94">
        <v>102082.519</v>
      </c>
    </row>
    <row r="96" spans="1:8" ht="13.5" x14ac:dyDescent="0.25">
      <c r="A96" s="189" t="s">
        <v>187</v>
      </c>
      <c r="B96" s="30" t="s">
        <v>22</v>
      </c>
      <c r="C96" s="436">
        <v>7244.4719999999998</v>
      </c>
      <c r="D96" s="94" t="s">
        <v>180</v>
      </c>
      <c r="E96" s="11">
        <v>7031.8789999999999</v>
      </c>
      <c r="F96" s="11">
        <v>6247.4920000000002</v>
      </c>
      <c r="G96" s="208">
        <v>5931.8069999999998</v>
      </c>
      <c r="H96" s="94">
        <v>5352.3720000000003</v>
      </c>
    </row>
    <row r="97" spans="1:8" ht="25.5" x14ac:dyDescent="0.25">
      <c r="A97" s="92" t="s">
        <v>188</v>
      </c>
      <c r="B97" s="93" t="s">
        <v>22</v>
      </c>
      <c r="C97" s="437">
        <v>146320.30499999999</v>
      </c>
      <c r="D97" s="12" t="s">
        <v>180</v>
      </c>
      <c r="E97" s="161">
        <v>163667.427</v>
      </c>
      <c r="F97" s="161">
        <v>155075.33100000001</v>
      </c>
      <c r="G97" s="94">
        <v>148764.264</v>
      </c>
      <c r="H97" s="94">
        <v>144368.038</v>
      </c>
    </row>
    <row r="98" spans="1:8" ht="25.5" x14ac:dyDescent="0.25">
      <c r="A98" s="92" t="s">
        <v>189</v>
      </c>
      <c r="B98" s="93" t="s">
        <v>22</v>
      </c>
      <c r="C98" s="437">
        <v>837984.97900000005</v>
      </c>
      <c r="D98" s="12" t="s">
        <v>180</v>
      </c>
      <c r="E98" s="161">
        <v>895620.75800000003</v>
      </c>
      <c r="F98" s="161">
        <v>854698.23199999996</v>
      </c>
      <c r="G98" s="94">
        <v>836334.27899999998</v>
      </c>
      <c r="H98" s="94">
        <v>834340.67099999997</v>
      </c>
    </row>
    <row r="99" spans="1:8" ht="25.5" x14ac:dyDescent="0.25">
      <c r="A99" s="193" t="s">
        <v>190</v>
      </c>
      <c r="B99" s="30" t="s">
        <v>22</v>
      </c>
      <c r="C99" s="436">
        <v>3668.415</v>
      </c>
      <c r="D99" s="12" t="s">
        <v>180</v>
      </c>
      <c r="E99" s="11">
        <v>4605.8580000000002</v>
      </c>
      <c r="F99" s="11">
        <v>4073.768</v>
      </c>
      <c r="G99" s="12">
        <v>4236.5649999999996</v>
      </c>
      <c r="H99" s="12">
        <v>3585.7539999999999</v>
      </c>
    </row>
    <row r="100" spans="1:8" ht="13.5" x14ac:dyDescent="0.25">
      <c r="A100" s="195" t="s">
        <v>191</v>
      </c>
      <c r="B100" s="30" t="s">
        <v>22</v>
      </c>
      <c r="C100" s="436">
        <v>369865.04499999998</v>
      </c>
      <c r="D100" s="12" t="s">
        <v>180</v>
      </c>
      <c r="E100" s="11">
        <v>337017.63500000001</v>
      </c>
      <c r="F100" s="11">
        <v>316102.20299999998</v>
      </c>
      <c r="G100" s="12">
        <v>316029.55099999998</v>
      </c>
      <c r="H100" s="12">
        <v>331325.35700000002</v>
      </c>
    </row>
    <row r="101" spans="1:8" ht="13.5" x14ac:dyDescent="0.25">
      <c r="A101" s="19" t="s">
        <v>192</v>
      </c>
      <c r="B101" s="30" t="s">
        <v>22</v>
      </c>
      <c r="C101" s="436" t="s">
        <v>270</v>
      </c>
      <c r="D101" s="12" t="s">
        <v>180</v>
      </c>
      <c r="E101" s="11">
        <v>133418.17300000001</v>
      </c>
      <c r="F101" s="11">
        <v>137942.736</v>
      </c>
      <c r="G101" s="12">
        <v>162181.394</v>
      </c>
      <c r="H101" s="12">
        <v>166447.15700000001</v>
      </c>
    </row>
    <row r="102" spans="1:8" ht="16.5" customHeight="1" x14ac:dyDescent="0.25">
      <c r="A102" s="193" t="s">
        <v>193</v>
      </c>
      <c r="B102" s="30" t="s">
        <v>22</v>
      </c>
      <c r="C102" s="436">
        <v>144317.587</v>
      </c>
      <c r="D102" s="12" t="s">
        <v>180</v>
      </c>
      <c r="E102" s="11">
        <v>167727.84299999999</v>
      </c>
      <c r="F102" s="11">
        <v>179844.68599999999</v>
      </c>
      <c r="G102" s="12">
        <v>160019.649</v>
      </c>
      <c r="H102" s="12">
        <v>161861.595</v>
      </c>
    </row>
    <row r="103" spans="1:8" ht="13.5" customHeight="1" x14ac:dyDescent="0.25">
      <c r="A103" s="19" t="s">
        <v>194</v>
      </c>
      <c r="B103" s="30" t="s">
        <v>22</v>
      </c>
      <c r="C103" s="436">
        <v>9494.4830000000002</v>
      </c>
      <c r="D103" s="12" t="s">
        <v>180</v>
      </c>
      <c r="E103" s="11">
        <v>7319.7950000000001</v>
      </c>
      <c r="F103" s="11">
        <v>5468.1940000000004</v>
      </c>
      <c r="G103" s="12">
        <v>2179.4659999999999</v>
      </c>
      <c r="H103" s="12">
        <v>1460.9469999999999</v>
      </c>
    </row>
    <row r="104" spans="1:8" ht="20.25" customHeight="1" x14ac:dyDescent="0.2">
      <c r="A104" s="92" t="s">
        <v>195</v>
      </c>
      <c r="B104" s="93" t="s">
        <v>22</v>
      </c>
      <c r="C104" s="437">
        <v>329553.652</v>
      </c>
      <c r="D104" s="94" t="s">
        <v>180</v>
      </c>
      <c r="E104" s="161">
        <v>398548.43199999997</v>
      </c>
      <c r="F104" s="161">
        <v>360079.592</v>
      </c>
      <c r="G104" s="94">
        <v>367129.70899999997</v>
      </c>
      <c r="H104" s="94">
        <v>331027.39399999997</v>
      </c>
    </row>
    <row r="105" spans="1:8" ht="25.5" x14ac:dyDescent="0.2">
      <c r="A105" s="92" t="s">
        <v>196</v>
      </c>
      <c r="B105" s="93" t="s">
        <v>22</v>
      </c>
      <c r="C105" s="437">
        <v>21115.505000000001</v>
      </c>
      <c r="D105" s="94" t="s">
        <v>180</v>
      </c>
      <c r="E105" s="161">
        <v>22539.573</v>
      </c>
      <c r="F105" s="161">
        <v>25026.268</v>
      </c>
      <c r="G105" s="94">
        <v>16974.348999999998</v>
      </c>
      <c r="H105" s="94">
        <v>15501.705</v>
      </c>
    </row>
    <row r="106" spans="1:8" ht="25.5" x14ac:dyDescent="0.2">
      <c r="A106" s="92" t="s">
        <v>197</v>
      </c>
      <c r="B106" s="93" t="s">
        <v>22</v>
      </c>
      <c r="C106" s="437">
        <v>58440.682999999997</v>
      </c>
      <c r="D106" s="94" t="s">
        <v>180</v>
      </c>
      <c r="E106" s="161">
        <v>94247.145000000004</v>
      </c>
      <c r="F106" s="161">
        <v>91483.634999999995</v>
      </c>
      <c r="G106" s="94">
        <v>103933.808</v>
      </c>
      <c r="H106" s="94">
        <v>100581.4</v>
      </c>
    </row>
    <row r="107" spans="1:8" ht="13.5" x14ac:dyDescent="0.25">
      <c r="A107" s="19" t="s">
        <v>198</v>
      </c>
      <c r="B107" s="30" t="s">
        <v>22</v>
      </c>
      <c r="C107" s="436">
        <v>48627.635999999999</v>
      </c>
      <c r="D107" s="12" t="s">
        <v>180</v>
      </c>
      <c r="E107" s="11">
        <v>123207.007</v>
      </c>
      <c r="F107" s="11">
        <v>111045.872</v>
      </c>
      <c r="G107" s="12">
        <v>105167.943</v>
      </c>
      <c r="H107" s="12">
        <v>100029.235</v>
      </c>
    </row>
    <row r="108" spans="1:8" ht="13.5" x14ac:dyDescent="0.25">
      <c r="A108" s="193" t="s">
        <v>199</v>
      </c>
      <c r="B108" s="30" t="s">
        <v>22</v>
      </c>
      <c r="C108" s="436">
        <v>46132.072999999997</v>
      </c>
      <c r="D108" s="12" t="s">
        <v>180</v>
      </c>
      <c r="E108" s="11">
        <v>37480.591999999997</v>
      </c>
      <c r="F108" s="11">
        <v>35291.775000000001</v>
      </c>
      <c r="G108" s="12">
        <v>33512.925000000003</v>
      </c>
      <c r="H108" s="12">
        <v>29043.17</v>
      </c>
    </row>
    <row r="109" spans="1:8" ht="13.5" x14ac:dyDescent="0.25">
      <c r="A109" s="19" t="s">
        <v>200</v>
      </c>
      <c r="B109" s="30" t="s">
        <v>22</v>
      </c>
      <c r="C109" s="436">
        <v>50129.582000000002</v>
      </c>
      <c r="D109" s="12" t="s">
        <v>180</v>
      </c>
      <c r="E109" s="11">
        <v>70568.922000000006</v>
      </c>
      <c r="F109" s="11">
        <v>63067.377</v>
      </c>
      <c r="G109" s="12">
        <v>66303.822</v>
      </c>
      <c r="H109" s="12">
        <v>60644.27</v>
      </c>
    </row>
    <row r="110" spans="1:8" ht="13.5" x14ac:dyDescent="0.25">
      <c r="A110" s="19" t="s">
        <v>201</v>
      </c>
      <c r="B110" s="30" t="s">
        <v>22</v>
      </c>
      <c r="C110" s="436">
        <v>637129.18099999998</v>
      </c>
      <c r="D110" s="12" t="s">
        <v>180</v>
      </c>
      <c r="E110" s="11">
        <v>649553.23699999996</v>
      </c>
      <c r="F110" s="11">
        <v>640942.17700000003</v>
      </c>
      <c r="G110" s="12">
        <v>648235.82299999997</v>
      </c>
      <c r="H110" s="12">
        <v>632069.14599999995</v>
      </c>
    </row>
    <row r="111" spans="1:8" ht="13.5" x14ac:dyDescent="0.25">
      <c r="A111" s="19" t="s">
        <v>202</v>
      </c>
      <c r="B111" s="30" t="s">
        <v>22</v>
      </c>
      <c r="C111" s="436">
        <v>36121.370000000003</v>
      </c>
      <c r="D111" s="12" t="s">
        <v>180</v>
      </c>
      <c r="E111" s="11">
        <v>40931.949999999997</v>
      </c>
      <c r="F111" s="11">
        <v>38114.921999999999</v>
      </c>
      <c r="G111" s="12">
        <v>36243.249000000003</v>
      </c>
      <c r="H111" s="12">
        <v>37386.302000000003</v>
      </c>
    </row>
    <row r="112" spans="1:8" ht="13.5" x14ac:dyDescent="0.25">
      <c r="A112" s="19" t="s">
        <v>203</v>
      </c>
      <c r="B112" s="30" t="s">
        <v>22</v>
      </c>
      <c r="C112" s="436">
        <v>495572.52799999999</v>
      </c>
      <c r="D112" s="12" t="s">
        <v>180</v>
      </c>
      <c r="E112" s="11">
        <v>528694.07200000004</v>
      </c>
      <c r="F112" s="11">
        <v>471788.73700000002</v>
      </c>
      <c r="G112" s="12">
        <v>414750.02100000001</v>
      </c>
      <c r="H112" s="12">
        <v>346156.46</v>
      </c>
    </row>
    <row r="113" spans="1:8" ht="13.5" x14ac:dyDescent="0.25">
      <c r="A113" s="19" t="s">
        <v>204</v>
      </c>
      <c r="B113" s="30" t="s">
        <v>22</v>
      </c>
      <c r="C113" s="436">
        <v>762700.76699999999</v>
      </c>
      <c r="D113" s="12" t="s">
        <v>180</v>
      </c>
      <c r="E113" s="11">
        <v>911563.57799999998</v>
      </c>
      <c r="F113" s="11">
        <v>845251.85800000001</v>
      </c>
      <c r="G113" s="12">
        <v>773221.19700000004</v>
      </c>
      <c r="H113" s="12">
        <v>739982.62300000002</v>
      </c>
    </row>
    <row r="114" spans="1:8" ht="13.5" x14ac:dyDescent="0.25">
      <c r="A114" s="19" t="s">
        <v>205</v>
      </c>
      <c r="B114" s="30" t="s">
        <v>22</v>
      </c>
      <c r="C114" s="436">
        <v>325817.58299999998</v>
      </c>
      <c r="D114" s="12" t="s">
        <v>180</v>
      </c>
      <c r="E114" s="11">
        <v>365660.46799999999</v>
      </c>
      <c r="F114" s="11">
        <v>330613.94500000001</v>
      </c>
      <c r="G114" s="12">
        <v>301312.277</v>
      </c>
      <c r="H114" s="12">
        <v>236473.98499999999</v>
      </c>
    </row>
    <row r="115" spans="1:8" ht="13.5" x14ac:dyDescent="0.25">
      <c r="A115" s="193" t="s">
        <v>206</v>
      </c>
      <c r="B115" s="30" t="s">
        <v>22</v>
      </c>
      <c r="C115" s="436">
        <v>56670.555</v>
      </c>
      <c r="D115" s="12" t="s">
        <v>180</v>
      </c>
      <c r="E115" s="11">
        <v>87137.391000000003</v>
      </c>
      <c r="F115" s="11">
        <v>83953.823999999993</v>
      </c>
      <c r="G115" s="12">
        <v>78636.740000000005</v>
      </c>
      <c r="H115" s="12">
        <v>71571.149000000005</v>
      </c>
    </row>
    <row r="116" spans="1:8" ht="13.5" x14ac:dyDescent="0.25">
      <c r="A116" s="193" t="s">
        <v>207</v>
      </c>
      <c r="B116" s="30" t="s">
        <v>22</v>
      </c>
      <c r="C116" s="436">
        <v>74613.846000000005</v>
      </c>
      <c r="D116" s="12" t="s">
        <v>180</v>
      </c>
      <c r="E116" s="11">
        <v>83230.017000000007</v>
      </c>
      <c r="F116" s="11">
        <v>76159.63</v>
      </c>
      <c r="G116" s="12">
        <v>71745.005999999994</v>
      </c>
      <c r="H116" s="12">
        <v>68166.028999999995</v>
      </c>
    </row>
    <row r="117" spans="1:8" ht="13.5" x14ac:dyDescent="0.25">
      <c r="A117" s="19" t="s">
        <v>208</v>
      </c>
      <c r="B117" s="30" t="s">
        <v>22</v>
      </c>
      <c r="C117" s="436">
        <v>698.66300000000001</v>
      </c>
      <c r="D117" s="12" t="s">
        <v>180</v>
      </c>
      <c r="E117" s="11">
        <v>603.64599999999996</v>
      </c>
      <c r="F117" s="11">
        <v>563.29700000000003</v>
      </c>
      <c r="G117" s="12">
        <v>608.92600000000004</v>
      </c>
      <c r="H117" s="12">
        <v>774.64599999999996</v>
      </c>
    </row>
    <row r="118" spans="1:8" ht="13.5" x14ac:dyDescent="0.25">
      <c r="A118" s="19" t="s">
        <v>209</v>
      </c>
      <c r="B118" s="30" t="s">
        <v>22</v>
      </c>
      <c r="C118" s="436">
        <v>9634.4570000000003</v>
      </c>
      <c r="D118" s="12" t="s">
        <v>180</v>
      </c>
      <c r="E118" s="11">
        <v>12443.522000000001</v>
      </c>
      <c r="F118" s="11">
        <v>10783.602000000001</v>
      </c>
      <c r="G118" s="12">
        <v>10156.972</v>
      </c>
      <c r="H118" s="12">
        <v>8862.6530000000002</v>
      </c>
    </row>
    <row r="119" spans="1:8" ht="13.5" x14ac:dyDescent="0.25">
      <c r="A119" s="19" t="s">
        <v>210</v>
      </c>
      <c r="B119" s="30" t="s">
        <v>22</v>
      </c>
      <c r="C119" s="436">
        <v>172426.53200000001</v>
      </c>
      <c r="D119" s="12" t="s">
        <v>180</v>
      </c>
      <c r="E119" s="11">
        <v>390091.21299999999</v>
      </c>
      <c r="F119" s="11">
        <v>340997.93900000001</v>
      </c>
      <c r="G119" s="12">
        <v>314116.14199999999</v>
      </c>
      <c r="H119" s="12">
        <v>287235.97499999998</v>
      </c>
    </row>
    <row r="120" spans="1:8" ht="13.5" x14ac:dyDescent="0.25">
      <c r="A120" s="19" t="s">
        <v>211</v>
      </c>
      <c r="B120" s="30" t="s">
        <v>22</v>
      </c>
      <c r="C120" s="436">
        <v>60826.786</v>
      </c>
      <c r="D120" s="12" t="s">
        <v>180</v>
      </c>
      <c r="E120" s="11">
        <v>116625.447</v>
      </c>
      <c r="F120" s="11">
        <v>112961.658</v>
      </c>
      <c r="G120" s="12">
        <v>89509.784</v>
      </c>
      <c r="H120" s="12">
        <v>92807.216</v>
      </c>
    </row>
    <row r="121" spans="1:8" ht="13.5" x14ac:dyDescent="0.25">
      <c r="A121" s="19" t="s">
        <v>212</v>
      </c>
      <c r="B121" s="30" t="s">
        <v>22</v>
      </c>
      <c r="C121" s="436">
        <v>77507.850000000006</v>
      </c>
      <c r="D121" s="12" t="s">
        <v>180</v>
      </c>
      <c r="E121" s="11">
        <v>84651.966</v>
      </c>
      <c r="F121" s="11">
        <v>75785.025999999998</v>
      </c>
      <c r="G121" s="12">
        <v>71828.679999999993</v>
      </c>
      <c r="H121" s="12">
        <v>64812.756999999998</v>
      </c>
    </row>
    <row r="122" spans="1:8" ht="13.5" customHeight="1" x14ac:dyDescent="0.25">
      <c r="A122" s="193" t="s">
        <v>213</v>
      </c>
      <c r="B122" s="30" t="s">
        <v>22</v>
      </c>
      <c r="C122" s="436">
        <v>7374.3909999999996</v>
      </c>
      <c r="D122" s="12" t="s">
        <v>180</v>
      </c>
      <c r="E122" s="11">
        <v>9567.9220000000005</v>
      </c>
      <c r="F122" s="11">
        <v>7890.2719999999999</v>
      </c>
      <c r="G122" s="12">
        <v>7302.6540000000005</v>
      </c>
      <c r="H122" s="12">
        <v>6680.5190000000002</v>
      </c>
    </row>
    <row r="123" spans="1:8" ht="13.5" x14ac:dyDescent="0.25">
      <c r="A123" s="19" t="s">
        <v>214</v>
      </c>
      <c r="B123" s="30" t="s">
        <v>22</v>
      </c>
      <c r="C123" s="436">
        <v>13196.659</v>
      </c>
      <c r="D123" s="12" t="s">
        <v>180</v>
      </c>
      <c r="E123" s="11">
        <v>8362.8109999999997</v>
      </c>
      <c r="F123" s="11">
        <v>7971.1570000000002</v>
      </c>
      <c r="G123" s="12">
        <v>7165.1369999999997</v>
      </c>
      <c r="H123" s="12">
        <v>5847.98</v>
      </c>
    </row>
    <row r="124" spans="1:8" ht="13.5" x14ac:dyDescent="0.25">
      <c r="A124" s="19" t="s">
        <v>215</v>
      </c>
      <c r="B124" s="30" t="s">
        <v>22</v>
      </c>
      <c r="C124" s="436">
        <v>7693.451</v>
      </c>
      <c r="D124" s="12" t="s">
        <v>180</v>
      </c>
      <c r="E124" s="11">
        <v>24536.776999999998</v>
      </c>
      <c r="F124" s="11">
        <v>22248.291000000001</v>
      </c>
      <c r="G124" s="12">
        <v>20794.618999999999</v>
      </c>
      <c r="H124" s="12">
        <v>18000.151000000002</v>
      </c>
    </row>
    <row r="125" spans="1:8" ht="13.5" x14ac:dyDescent="0.25">
      <c r="A125" s="19" t="s">
        <v>216</v>
      </c>
      <c r="B125" s="30" t="s">
        <v>22</v>
      </c>
      <c r="C125" s="436">
        <v>14453.574000000001</v>
      </c>
      <c r="D125" s="12" t="s">
        <v>180</v>
      </c>
      <c r="E125" s="11">
        <v>16234.675999999999</v>
      </c>
      <c r="F125" s="11">
        <v>15858.145</v>
      </c>
      <c r="G125" s="12">
        <v>13357.261</v>
      </c>
      <c r="H125" s="12">
        <v>9766.7260000000006</v>
      </c>
    </row>
    <row r="126" spans="1:8" ht="6.75" customHeight="1" x14ac:dyDescent="0.25">
      <c r="A126" s="54"/>
      <c r="B126" s="30"/>
      <c r="C126" s="476"/>
      <c r="D126" s="185"/>
      <c r="E126" s="173"/>
      <c r="F126" s="158"/>
      <c r="G126" s="15"/>
      <c r="H126" s="15"/>
    </row>
    <row r="127" spans="1:8" ht="26.25" thickBot="1" x14ac:dyDescent="0.3">
      <c r="A127" s="190" t="s">
        <v>224</v>
      </c>
      <c r="B127" s="34" t="s">
        <v>21</v>
      </c>
      <c r="C127" s="549" t="s">
        <v>269</v>
      </c>
      <c r="D127" s="547" t="s">
        <v>180</v>
      </c>
      <c r="E127" s="433">
        <v>1.7</v>
      </c>
      <c r="F127" s="184">
        <v>2</v>
      </c>
      <c r="G127" s="212">
        <v>1.7</v>
      </c>
      <c r="H127" s="212">
        <v>1.8</v>
      </c>
    </row>
    <row r="128" spans="1:8" ht="6" customHeight="1" x14ac:dyDescent="0.25">
      <c r="A128" s="2028"/>
      <c r="B128" s="2028"/>
      <c r="C128" s="2028"/>
      <c r="D128" s="2028"/>
      <c r="E128" s="2028"/>
      <c r="F128" s="2028"/>
      <c r="G128" s="2028"/>
      <c r="H128" s="2028"/>
    </row>
    <row r="129" spans="1:8" ht="20.25" customHeight="1" thickBot="1" x14ac:dyDescent="0.3">
      <c r="A129" s="60" t="s">
        <v>177</v>
      </c>
      <c r="B129" s="61"/>
      <c r="C129" s="61"/>
      <c r="D129" s="61"/>
      <c r="E129" s="61"/>
      <c r="F129" s="61"/>
      <c r="G129" s="61"/>
      <c r="H129" s="64"/>
    </row>
    <row r="130" spans="1:8" ht="18" customHeight="1" x14ac:dyDescent="0.2">
      <c r="A130" s="205" t="s">
        <v>218</v>
      </c>
      <c r="B130" s="206" t="s">
        <v>22</v>
      </c>
      <c r="C130" s="550" t="s">
        <v>269</v>
      </c>
      <c r="D130" s="429" t="s">
        <v>180</v>
      </c>
      <c r="E130" s="434">
        <f>SUM(E131:E166)</f>
        <v>2507686.6349999998</v>
      </c>
      <c r="F130" s="211">
        <f>SUM(F131:F166)</f>
        <v>2351698.6080000005</v>
      </c>
      <c r="G130" s="211">
        <f>SUM(G131:G166)</f>
        <v>2245598.4020000002</v>
      </c>
      <c r="H130" s="211">
        <f t="shared" ref="H130" si="2">SUM(H131:H166)</f>
        <v>2082892.909</v>
      </c>
    </row>
    <row r="131" spans="1:8" ht="13.5" x14ac:dyDescent="0.25">
      <c r="A131" s="189" t="s">
        <v>181</v>
      </c>
      <c r="B131" s="30" t="s">
        <v>22</v>
      </c>
      <c r="C131" s="436">
        <v>4779.7969999999996</v>
      </c>
      <c r="D131" s="539" t="s">
        <v>180</v>
      </c>
      <c r="E131" s="11">
        <v>6812.0259999999998</v>
      </c>
      <c r="F131" s="11">
        <v>7148.674</v>
      </c>
      <c r="G131" s="208">
        <v>7741.924</v>
      </c>
      <c r="H131" s="94">
        <v>8380.2739999999994</v>
      </c>
    </row>
    <row r="132" spans="1:8" ht="13.5" x14ac:dyDescent="0.25">
      <c r="A132" s="189" t="s">
        <v>182</v>
      </c>
      <c r="B132" s="30" t="s">
        <v>22</v>
      </c>
      <c r="C132" s="436">
        <v>288559.66499999998</v>
      </c>
      <c r="D132" s="94" t="s">
        <v>180</v>
      </c>
      <c r="E132" s="11">
        <v>326802.00199999998</v>
      </c>
      <c r="F132" s="11">
        <v>321657.467</v>
      </c>
      <c r="G132" s="208">
        <v>332082.78899999999</v>
      </c>
      <c r="H132" s="94">
        <v>312013.49200000003</v>
      </c>
    </row>
    <row r="133" spans="1:8" ht="25.5" x14ac:dyDescent="0.2">
      <c r="A133" s="92" t="s">
        <v>183</v>
      </c>
      <c r="B133" s="93" t="s">
        <v>22</v>
      </c>
      <c r="C133" s="437">
        <v>55256.273999999998</v>
      </c>
      <c r="D133" s="94" t="s">
        <v>180</v>
      </c>
      <c r="E133" s="161">
        <v>76973.013999999996</v>
      </c>
      <c r="F133" s="161">
        <v>78364.759999999995</v>
      </c>
      <c r="G133" s="208">
        <v>78675.017999999996</v>
      </c>
      <c r="H133" s="94">
        <v>74456.592999999993</v>
      </c>
    </row>
    <row r="134" spans="1:8" ht="13.5" x14ac:dyDescent="0.25">
      <c r="A134" s="189" t="s">
        <v>184</v>
      </c>
      <c r="B134" s="30" t="s">
        <v>22</v>
      </c>
      <c r="C134" s="436">
        <v>7180.5150000000003</v>
      </c>
      <c r="D134" s="94" t="s">
        <v>180</v>
      </c>
      <c r="E134" s="11">
        <v>9005.4210000000003</v>
      </c>
      <c r="F134" s="11">
        <v>9590.7929999999997</v>
      </c>
      <c r="G134" s="208">
        <v>9851.6910000000007</v>
      </c>
      <c r="H134" s="94">
        <v>8748.0400000000009</v>
      </c>
    </row>
    <row r="135" spans="1:8" ht="13.5" x14ac:dyDescent="0.25">
      <c r="A135" s="189" t="s">
        <v>185</v>
      </c>
      <c r="B135" s="30" t="s">
        <v>22</v>
      </c>
      <c r="C135" s="436">
        <v>762.57799999999997</v>
      </c>
      <c r="D135" s="94" t="s">
        <v>180</v>
      </c>
      <c r="E135" s="11">
        <v>3101.7530000000002</v>
      </c>
      <c r="F135" s="11">
        <v>3131.6170000000002</v>
      </c>
      <c r="G135" s="208">
        <v>2199.9079999999999</v>
      </c>
      <c r="H135" s="94">
        <v>2020.837</v>
      </c>
    </row>
    <row r="136" spans="1:8" ht="13.5" x14ac:dyDescent="0.25">
      <c r="A136" s="189" t="s">
        <v>186</v>
      </c>
      <c r="B136" s="30" t="s">
        <v>22</v>
      </c>
      <c r="C136" s="436">
        <v>21974.555</v>
      </c>
      <c r="D136" s="94" t="s">
        <v>180</v>
      </c>
      <c r="E136" s="11">
        <v>35394.705999999998</v>
      </c>
      <c r="F136" s="11">
        <v>31601.201000000001</v>
      </c>
      <c r="G136" s="208">
        <v>31261.697</v>
      </c>
      <c r="H136" s="94">
        <v>31551.342000000001</v>
      </c>
    </row>
    <row r="137" spans="1:8" ht="13.5" x14ac:dyDescent="0.25">
      <c r="A137" s="189" t="s">
        <v>187</v>
      </c>
      <c r="B137" s="30" t="s">
        <v>22</v>
      </c>
      <c r="C137" s="436">
        <v>3447.8980000000001</v>
      </c>
      <c r="D137" s="94" t="s">
        <v>180</v>
      </c>
      <c r="E137" s="11">
        <v>3374.5520000000001</v>
      </c>
      <c r="F137" s="11">
        <v>3149.9670000000001</v>
      </c>
      <c r="G137" s="208">
        <v>2855.5720000000001</v>
      </c>
      <c r="H137" s="94">
        <v>2637.1030000000001</v>
      </c>
    </row>
    <row r="138" spans="1:8" ht="25.5" x14ac:dyDescent="0.25">
      <c r="A138" s="92" t="s">
        <v>188</v>
      </c>
      <c r="B138" s="93" t="s">
        <v>22</v>
      </c>
      <c r="C138" s="437">
        <v>23914.893</v>
      </c>
      <c r="D138" s="12" t="s">
        <v>180</v>
      </c>
      <c r="E138" s="161">
        <v>35070.648999999998</v>
      </c>
      <c r="F138" s="161">
        <v>32587.384999999998</v>
      </c>
      <c r="G138" s="94">
        <v>31080.341</v>
      </c>
      <c r="H138" s="94">
        <v>27842.742999999999</v>
      </c>
    </row>
    <row r="139" spans="1:8" ht="25.5" x14ac:dyDescent="0.25">
      <c r="A139" s="92" t="s">
        <v>189</v>
      </c>
      <c r="B139" s="93" t="s">
        <v>22</v>
      </c>
      <c r="C139" s="437">
        <v>99303.48</v>
      </c>
      <c r="D139" s="12" t="s">
        <v>180</v>
      </c>
      <c r="E139" s="161">
        <v>112927.39599999999</v>
      </c>
      <c r="F139" s="161">
        <v>108434.482</v>
      </c>
      <c r="G139" s="94">
        <v>104073.90700000001</v>
      </c>
      <c r="H139" s="94">
        <v>102813.586</v>
      </c>
    </row>
    <row r="140" spans="1:8" ht="25.5" x14ac:dyDescent="0.25">
      <c r="A140" s="92" t="s">
        <v>190</v>
      </c>
      <c r="B140" s="93" t="s">
        <v>22</v>
      </c>
      <c r="C140" s="437">
        <v>776.72699999999998</v>
      </c>
      <c r="D140" s="12" t="s">
        <v>180</v>
      </c>
      <c r="E140" s="161">
        <v>1270.124</v>
      </c>
      <c r="F140" s="161">
        <v>1017.54</v>
      </c>
      <c r="G140" s="94">
        <v>1075.4380000000001</v>
      </c>
      <c r="H140" s="94">
        <v>1086.463</v>
      </c>
    </row>
    <row r="141" spans="1:8" ht="13.5" x14ac:dyDescent="0.25">
      <c r="A141" s="195" t="s">
        <v>191</v>
      </c>
      <c r="B141" s="30" t="s">
        <v>22</v>
      </c>
      <c r="C141" s="436">
        <v>131536.61900000001</v>
      </c>
      <c r="D141" s="12" t="s">
        <v>180</v>
      </c>
      <c r="E141" s="11">
        <v>110063.66099999999</v>
      </c>
      <c r="F141" s="11">
        <v>95947.536999999997</v>
      </c>
      <c r="G141" s="12">
        <v>83793.683000000005</v>
      </c>
      <c r="H141" s="12">
        <v>84859.148000000001</v>
      </c>
    </row>
    <row r="142" spans="1:8" ht="13.5" x14ac:dyDescent="0.25">
      <c r="A142" s="19" t="s">
        <v>192</v>
      </c>
      <c r="B142" s="30" t="s">
        <v>22</v>
      </c>
      <c r="C142" s="436" t="s">
        <v>269</v>
      </c>
      <c r="D142" s="12" t="s">
        <v>180</v>
      </c>
      <c r="E142" s="11">
        <v>55172.245999999999</v>
      </c>
      <c r="F142" s="11">
        <v>53828.254000000001</v>
      </c>
      <c r="G142" s="12">
        <v>68604.865999999995</v>
      </c>
      <c r="H142" s="12">
        <v>69219.686000000002</v>
      </c>
    </row>
    <row r="143" spans="1:8" ht="13.5" x14ac:dyDescent="0.25">
      <c r="A143" s="193" t="s">
        <v>193</v>
      </c>
      <c r="B143" s="30" t="s">
        <v>22</v>
      </c>
      <c r="C143" s="436">
        <v>46234.137999999999</v>
      </c>
      <c r="D143" s="12" t="s">
        <v>180</v>
      </c>
      <c r="E143" s="11">
        <v>54648.803999999996</v>
      </c>
      <c r="F143" s="11">
        <v>60869.985999999997</v>
      </c>
      <c r="G143" s="12">
        <v>48658.665999999997</v>
      </c>
      <c r="H143" s="12">
        <v>46163.794999999998</v>
      </c>
    </row>
    <row r="144" spans="1:8" ht="13.5" customHeight="1" x14ac:dyDescent="0.25">
      <c r="A144" s="19" t="s">
        <v>194</v>
      </c>
      <c r="B144" s="30" t="s">
        <v>22</v>
      </c>
      <c r="C144" s="436">
        <v>2523.41</v>
      </c>
      <c r="D144" s="12" t="s">
        <v>180</v>
      </c>
      <c r="E144" s="11">
        <v>868.12900000000002</v>
      </c>
      <c r="F144" s="11">
        <v>1320.6210000000001</v>
      </c>
      <c r="G144" s="12">
        <v>862.26099999999997</v>
      </c>
      <c r="H144" s="12">
        <v>822.01400000000001</v>
      </c>
    </row>
    <row r="145" spans="1:8" ht="25.5" x14ac:dyDescent="0.2">
      <c r="A145" s="92" t="s">
        <v>195</v>
      </c>
      <c r="B145" s="93" t="s">
        <v>22</v>
      </c>
      <c r="C145" s="437">
        <v>96095.528999999995</v>
      </c>
      <c r="D145" s="94" t="s">
        <v>180</v>
      </c>
      <c r="E145" s="161">
        <v>109159.92600000001</v>
      </c>
      <c r="F145" s="161">
        <v>104869.894</v>
      </c>
      <c r="G145" s="94">
        <v>97067.634999999995</v>
      </c>
      <c r="H145" s="94">
        <v>88324.411999999997</v>
      </c>
    </row>
    <row r="146" spans="1:8" ht="25.5" x14ac:dyDescent="0.2">
      <c r="A146" s="92" t="s">
        <v>196</v>
      </c>
      <c r="B146" s="93" t="s">
        <v>22</v>
      </c>
      <c r="C146" s="437">
        <v>8479.8680000000004</v>
      </c>
      <c r="D146" s="94" t="s">
        <v>180</v>
      </c>
      <c r="E146" s="161">
        <v>9144.19</v>
      </c>
      <c r="F146" s="161">
        <v>6903.3990000000003</v>
      </c>
      <c r="G146" s="94">
        <v>7733.79</v>
      </c>
      <c r="H146" s="94">
        <v>6567.4960000000001</v>
      </c>
    </row>
    <row r="147" spans="1:8" ht="25.5" x14ac:dyDescent="0.2">
      <c r="A147" s="92" t="s">
        <v>197</v>
      </c>
      <c r="B147" s="93" t="s">
        <v>22</v>
      </c>
      <c r="C147" s="437">
        <v>32462.263999999999</v>
      </c>
      <c r="D147" s="94" t="s">
        <v>180</v>
      </c>
      <c r="E147" s="161">
        <v>40342.839</v>
      </c>
      <c r="F147" s="161">
        <v>42255.735000000001</v>
      </c>
      <c r="G147" s="94">
        <v>46650.949000000001</v>
      </c>
      <c r="H147" s="94">
        <v>47581.555</v>
      </c>
    </row>
    <row r="148" spans="1:8" ht="13.5" x14ac:dyDescent="0.25">
      <c r="A148" s="19" t="s">
        <v>198</v>
      </c>
      <c r="B148" s="30" t="s">
        <v>22</v>
      </c>
      <c r="C148" s="436">
        <v>16102.797</v>
      </c>
      <c r="D148" s="12" t="s">
        <v>180</v>
      </c>
      <c r="E148" s="11">
        <v>37792.559000000001</v>
      </c>
      <c r="F148" s="11">
        <v>32508.665000000001</v>
      </c>
      <c r="G148" s="12">
        <v>27217.175999999999</v>
      </c>
      <c r="H148" s="12">
        <v>26549.291000000001</v>
      </c>
    </row>
    <row r="149" spans="1:8" ht="13.5" x14ac:dyDescent="0.25">
      <c r="A149" s="193" t="s">
        <v>199</v>
      </c>
      <c r="B149" s="30" t="s">
        <v>22</v>
      </c>
      <c r="C149" s="436">
        <v>16679.361000000001</v>
      </c>
      <c r="D149" s="12" t="s">
        <v>180</v>
      </c>
      <c r="E149" s="11">
        <v>17738.393</v>
      </c>
      <c r="F149" s="11">
        <v>18369.27</v>
      </c>
      <c r="G149" s="12">
        <v>17377.097000000002</v>
      </c>
      <c r="H149" s="12">
        <v>14611.369000000001</v>
      </c>
    </row>
    <row r="150" spans="1:8" ht="13.5" x14ac:dyDescent="0.25">
      <c r="A150" s="19" t="s">
        <v>200</v>
      </c>
      <c r="B150" s="30" t="s">
        <v>22</v>
      </c>
      <c r="C150" s="436">
        <v>27830.02</v>
      </c>
      <c r="D150" s="12" t="s">
        <v>180</v>
      </c>
      <c r="E150" s="11">
        <v>41145.468000000001</v>
      </c>
      <c r="F150" s="11">
        <v>36720.485000000001</v>
      </c>
      <c r="G150" s="12">
        <v>38044.338000000003</v>
      </c>
      <c r="H150" s="12">
        <v>32410.595000000001</v>
      </c>
    </row>
    <row r="151" spans="1:8" ht="13.5" x14ac:dyDescent="0.25">
      <c r="A151" s="19" t="s">
        <v>201</v>
      </c>
      <c r="B151" s="30" t="s">
        <v>22</v>
      </c>
      <c r="C151" s="436">
        <v>303750.55900000001</v>
      </c>
      <c r="D151" s="12" t="s">
        <v>180</v>
      </c>
      <c r="E151" s="11">
        <v>299300.45699999999</v>
      </c>
      <c r="F151" s="11">
        <v>296053.62699999998</v>
      </c>
      <c r="G151" s="12">
        <v>301830.03399999999</v>
      </c>
      <c r="H151" s="12">
        <v>278936.10700000002</v>
      </c>
    </row>
    <row r="152" spans="1:8" ht="13.5" x14ac:dyDescent="0.25">
      <c r="A152" s="19" t="s">
        <v>202</v>
      </c>
      <c r="B152" s="30" t="s">
        <v>22</v>
      </c>
      <c r="C152" s="436">
        <v>16653.368999999999</v>
      </c>
      <c r="D152" s="12" t="s">
        <v>180</v>
      </c>
      <c r="E152" s="11">
        <v>20156.098000000002</v>
      </c>
      <c r="F152" s="11">
        <v>16986.373</v>
      </c>
      <c r="G152" s="12">
        <v>16086.989</v>
      </c>
      <c r="H152" s="12">
        <v>16542.841</v>
      </c>
    </row>
    <row r="153" spans="1:8" ht="13.5" x14ac:dyDescent="0.25">
      <c r="A153" s="19" t="s">
        <v>203</v>
      </c>
      <c r="B153" s="30" t="s">
        <v>22</v>
      </c>
      <c r="C153" s="436">
        <v>240779.459</v>
      </c>
      <c r="D153" s="12" t="s">
        <v>180</v>
      </c>
      <c r="E153" s="11">
        <v>252568.13</v>
      </c>
      <c r="F153" s="11">
        <v>221744.11</v>
      </c>
      <c r="G153" s="12">
        <v>187065.234</v>
      </c>
      <c r="H153" s="12">
        <v>156623.88399999999</v>
      </c>
    </row>
    <row r="154" spans="1:8" ht="13.5" x14ac:dyDescent="0.25">
      <c r="A154" s="19" t="s">
        <v>204</v>
      </c>
      <c r="B154" s="30" t="s">
        <v>22</v>
      </c>
      <c r="C154" s="436">
        <v>299123.01899999997</v>
      </c>
      <c r="D154" s="12" t="s">
        <v>180</v>
      </c>
      <c r="E154" s="11">
        <v>336581.288</v>
      </c>
      <c r="F154" s="11">
        <v>308806.61300000001</v>
      </c>
      <c r="G154" s="12">
        <v>284373.18400000001</v>
      </c>
      <c r="H154" s="12">
        <v>267026.299</v>
      </c>
    </row>
    <row r="155" spans="1:8" ht="13.5" x14ac:dyDescent="0.25">
      <c r="A155" s="19" t="s">
        <v>205</v>
      </c>
      <c r="B155" s="30" t="s">
        <v>22</v>
      </c>
      <c r="C155" s="436">
        <v>129242.43</v>
      </c>
      <c r="D155" s="12" t="s">
        <v>180</v>
      </c>
      <c r="E155" s="11">
        <v>144702.049</v>
      </c>
      <c r="F155" s="11">
        <v>132594.47399999999</v>
      </c>
      <c r="G155" s="12">
        <v>116512.738</v>
      </c>
      <c r="H155" s="12">
        <v>93486.592000000004</v>
      </c>
    </row>
    <row r="156" spans="1:8" ht="13.5" x14ac:dyDescent="0.25">
      <c r="A156" s="196" t="s">
        <v>206</v>
      </c>
      <c r="B156" s="30" t="s">
        <v>22</v>
      </c>
      <c r="C156" s="436">
        <v>27280.343000000001</v>
      </c>
      <c r="D156" s="12" t="s">
        <v>180</v>
      </c>
      <c r="E156" s="11">
        <v>44811.737999999998</v>
      </c>
      <c r="F156" s="11">
        <v>41994.83</v>
      </c>
      <c r="G156" s="12">
        <v>38968.832999999999</v>
      </c>
      <c r="H156" s="12">
        <v>34923.027000000002</v>
      </c>
    </row>
    <row r="157" spans="1:8" ht="13.5" x14ac:dyDescent="0.25">
      <c r="A157" s="196" t="s">
        <v>207</v>
      </c>
      <c r="B157" s="30" t="s">
        <v>22</v>
      </c>
      <c r="C157" s="436">
        <v>44688.175000000003</v>
      </c>
      <c r="D157" s="12" t="s">
        <v>180</v>
      </c>
      <c r="E157" s="11">
        <v>49305.540999999997</v>
      </c>
      <c r="F157" s="11">
        <v>44029.305</v>
      </c>
      <c r="G157" s="12">
        <v>41322.089999999997</v>
      </c>
      <c r="H157" s="12">
        <v>40219.714</v>
      </c>
    </row>
    <row r="158" spans="1:8" ht="13.5" x14ac:dyDescent="0.25">
      <c r="A158" s="19" t="s">
        <v>208</v>
      </c>
      <c r="B158" s="30" t="s">
        <v>22</v>
      </c>
      <c r="C158" s="436">
        <v>149.12</v>
      </c>
      <c r="D158" s="12" t="s">
        <v>180</v>
      </c>
      <c r="E158" s="11">
        <v>86.622</v>
      </c>
      <c r="F158" s="11">
        <v>161.19900000000001</v>
      </c>
      <c r="G158" s="12">
        <v>120.749</v>
      </c>
      <c r="H158" s="12">
        <v>102.087</v>
      </c>
    </row>
    <row r="159" spans="1:8" ht="13.5" x14ac:dyDescent="0.25">
      <c r="A159" s="19" t="s">
        <v>209</v>
      </c>
      <c r="B159" s="30" t="s">
        <v>22</v>
      </c>
      <c r="C159" s="436">
        <v>3313.3760000000002</v>
      </c>
      <c r="D159" s="12" t="s">
        <v>180</v>
      </c>
      <c r="E159" s="11">
        <v>4021.5590000000002</v>
      </c>
      <c r="F159" s="11">
        <v>3455.0729999999999</v>
      </c>
      <c r="G159" s="12">
        <v>3174.08</v>
      </c>
      <c r="H159" s="12">
        <v>2390.4430000000002</v>
      </c>
    </row>
    <row r="160" spans="1:8" ht="13.5" x14ac:dyDescent="0.25">
      <c r="A160" s="19" t="s">
        <v>210</v>
      </c>
      <c r="B160" s="30" t="s">
        <v>22</v>
      </c>
      <c r="C160" s="436">
        <v>66380.798999999999</v>
      </c>
      <c r="D160" s="12" t="s">
        <v>180</v>
      </c>
      <c r="E160" s="11">
        <v>154645.39300000001</v>
      </c>
      <c r="F160" s="11">
        <v>137433.13200000001</v>
      </c>
      <c r="G160" s="12">
        <v>133068.39300000001</v>
      </c>
      <c r="H160" s="12">
        <v>123399.242</v>
      </c>
    </row>
    <row r="161" spans="1:16" ht="13.5" x14ac:dyDescent="0.25">
      <c r="A161" s="19" t="s">
        <v>211</v>
      </c>
      <c r="B161" s="30" t="s">
        <v>22</v>
      </c>
      <c r="C161" s="436">
        <v>18326.614000000001</v>
      </c>
      <c r="D161" s="12" t="s">
        <v>180</v>
      </c>
      <c r="E161" s="11">
        <v>39795.167999999998</v>
      </c>
      <c r="F161" s="11">
        <v>32181.008999999998</v>
      </c>
      <c r="G161" s="12">
        <v>26306.264999999999</v>
      </c>
      <c r="H161" s="12">
        <v>25295.91</v>
      </c>
    </row>
    <row r="162" spans="1:16" ht="13.5" x14ac:dyDescent="0.25">
      <c r="A162" s="19" t="s">
        <v>212</v>
      </c>
      <c r="B162" s="30" t="s">
        <v>22</v>
      </c>
      <c r="C162" s="436">
        <v>49813.614000000001</v>
      </c>
      <c r="D162" s="12" t="s">
        <v>180</v>
      </c>
      <c r="E162" s="11">
        <v>54357.769</v>
      </c>
      <c r="F162" s="11">
        <v>49202.137000000002</v>
      </c>
      <c r="G162" s="12">
        <v>45827.688000000002</v>
      </c>
      <c r="H162" s="12">
        <v>42548.356</v>
      </c>
    </row>
    <row r="163" spans="1:16" ht="13.5" customHeight="1" x14ac:dyDescent="0.25">
      <c r="A163" s="196" t="s">
        <v>213</v>
      </c>
      <c r="B163" s="30" t="s">
        <v>22</v>
      </c>
      <c r="C163" s="436">
        <v>1421.7670000000001</v>
      </c>
      <c r="D163" s="12" t="s">
        <v>180</v>
      </c>
      <c r="E163" s="11">
        <v>2829.5360000000001</v>
      </c>
      <c r="F163" s="11">
        <v>2571.1309999999999</v>
      </c>
      <c r="G163" s="12">
        <v>2148.752</v>
      </c>
      <c r="H163" s="12">
        <v>1898.7339999999999</v>
      </c>
    </row>
    <row r="164" spans="1:16" ht="13.5" x14ac:dyDescent="0.25">
      <c r="A164" s="19" t="s">
        <v>214</v>
      </c>
      <c r="B164" s="30" t="s">
        <v>22</v>
      </c>
      <c r="C164" s="436">
        <v>7196.3609999999999</v>
      </c>
      <c r="D164" s="12" t="s">
        <v>180</v>
      </c>
      <c r="E164" s="11">
        <v>4700.3270000000002</v>
      </c>
      <c r="F164" s="11">
        <v>3850.471</v>
      </c>
      <c r="G164" s="12">
        <v>3612.0349999999999</v>
      </c>
      <c r="H164" s="12">
        <v>3341.1869999999999</v>
      </c>
    </row>
    <row r="165" spans="1:16" ht="13.5" x14ac:dyDescent="0.25">
      <c r="A165" s="19" t="s">
        <v>215</v>
      </c>
      <c r="B165" s="30" t="s">
        <v>22</v>
      </c>
      <c r="C165" s="436">
        <v>-6258.116</v>
      </c>
      <c r="D165" s="12" t="s">
        <v>180</v>
      </c>
      <c r="E165" s="11">
        <v>4871.9920000000002</v>
      </c>
      <c r="F165" s="11">
        <v>3200.83</v>
      </c>
      <c r="G165" s="12">
        <v>2109.9540000000002</v>
      </c>
      <c r="H165" s="12">
        <v>2874.5479999999998</v>
      </c>
    </row>
    <row r="166" spans="1:16" ht="13.5" x14ac:dyDescent="0.25">
      <c r="A166" s="19" t="s">
        <v>216</v>
      </c>
      <c r="B166" s="30" t="s">
        <v>22</v>
      </c>
      <c r="C166" s="436">
        <v>6321.4679999999998</v>
      </c>
      <c r="D166" s="12" t="s">
        <v>180</v>
      </c>
      <c r="E166" s="11">
        <v>8145.11</v>
      </c>
      <c r="F166" s="11">
        <v>7156.5619999999999</v>
      </c>
      <c r="G166" s="12">
        <v>6162.6379999999999</v>
      </c>
      <c r="H166" s="12">
        <v>4624.1040000000003</v>
      </c>
    </row>
    <row r="167" spans="1:16" ht="4.5" customHeight="1" x14ac:dyDescent="0.25">
      <c r="A167" s="54"/>
      <c r="B167" s="30"/>
      <c r="C167" s="476"/>
      <c r="D167" s="185"/>
      <c r="E167" s="173"/>
      <c r="F167" s="158"/>
      <c r="G167" s="15"/>
      <c r="H167" s="15"/>
    </row>
    <row r="168" spans="1:16" ht="26.25" thickBot="1" x14ac:dyDescent="0.3">
      <c r="A168" s="197" t="s">
        <v>224</v>
      </c>
      <c r="B168" s="34" t="s">
        <v>21</v>
      </c>
      <c r="C168" s="549" t="s">
        <v>269</v>
      </c>
      <c r="D168" s="547" t="s">
        <v>180</v>
      </c>
      <c r="E168" s="184">
        <v>2.4</v>
      </c>
      <c r="F168" s="184">
        <v>2.4</v>
      </c>
      <c r="G168" s="212">
        <v>2.4</v>
      </c>
      <c r="H168" s="212">
        <v>2.4</v>
      </c>
    </row>
    <row r="169" spans="1:16" ht="3" customHeight="1" x14ac:dyDescent="0.2"/>
    <row r="170" spans="1:16" ht="20.25" customHeight="1" thickBot="1" x14ac:dyDescent="0.3">
      <c r="A170" s="60" t="s">
        <v>219</v>
      </c>
      <c r="B170" s="61"/>
      <c r="C170" s="61"/>
      <c r="D170" s="61"/>
      <c r="E170" s="61"/>
      <c r="F170" s="339"/>
      <c r="G170" s="339"/>
      <c r="H170" s="340"/>
    </row>
    <row r="171" spans="1:16" ht="18" customHeight="1" x14ac:dyDescent="0.2">
      <c r="A171" s="205" t="s">
        <v>218</v>
      </c>
      <c r="B171" s="206" t="s">
        <v>22</v>
      </c>
      <c r="C171" s="550" t="s">
        <v>269</v>
      </c>
      <c r="D171" s="429" t="s">
        <v>180</v>
      </c>
      <c r="E171" s="441">
        <v>21.103540000000002</v>
      </c>
      <c r="F171" s="345">
        <v>20.5</v>
      </c>
      <c r="G171" s="345">
        <v>20</v>
      </c>
      <c r="H171" s="345">
        <v>19.5</v>
      </c>
      <c r="I171" s="337"/>
      <c r="J171" s="337"/>
      <c r="K171" s="341"/>
      <c r="L171" s="341"/>
      <c r="M171" s="341"/>
      <c r="N171" s="341"/>
      <c r="O171" s="341"/>
      <c r="P171" s="341"/>
    </row>
    <row r="172" spans="1:16" ht="13.5" x14ac:dyDescent="0.25">
      <c r="A172" s="189" t="s">
        <v>181</v>
      </c>
      <c r="B172" s="30" t="s">
        <v>22</v>
      </c>
      <c r="C172" s="553">
        <v>23.9</v>
      </c>
      <c r="D172" s="539" t="s">
        <v>180</v>
      </c>
      <c r="E172" s="182">
        <v>24.743970000000001</v>
      </c>
      <c r="F172" s="182">
        <v>24.46</v>
      </c>
      <c r="G172" s="338">
        <v>27</v>
      </c>
      <c r="H172" s="86">
        <v>26.8</v>
      </c>
      <c r="I172" s="337"/>
      <c r="J172" s="337"/>
      <c r="K172" s="337"/>
      <c r="L172" s="337"/>
      <c r="M172" s="337"/>
    </row>
    <row r="173" spans="1:16" ht="13.5" x14ac:dyDescent="0.25">
      <c r="A173" s="189" t="s">
        <v>182</v>
      </c>
      <c r="B173" s="30" t="s">
        <v>22</v>
      </c>
      <c r="C173" s="553">
        <v>28.2</v>
      </c>
      <c r="D173" s="94" t="s">
        <v>180</v>
      </c>
      <c r="E173" s="182">
        <v>29.1219</v>
      </c>
      <c r="F173" s="182">
        <v>28.81</v>
      </c>
      <c r="G173" s="338">
        <v>29.6</v>
      </c>
      <c r="H173" s="86">
        <v>28.4</v>
      </c>
      <c r="I173" s="337"/>
      <c r="J173" s="337"/>
      <c r="K173" s="337"/>
      <c r="L173" s="337"/>
      <c r="M173" s="337"/>
    </row>
    <row r="174" spans="1:16" ht="25.5" x14ac:dyDescent="0.2">
      <c r="A174" s="92" t="s">
        <v>183</v>
      </c>
      <c r="B174" s="93" t="s">
        <v>22</v>
      </c>
      <c r="C174" s="554">
        <v>19.7</v>
      </c>
      <c r="D174" s="94" t="s">
        <v>180</v>
      </c>
      <c r="E174" s="336">
        <v>22.990929999999999</v>
      </c>
      <c r="F174" s="336">
        <v>23.05</v>
      </c>
      <c r="G174" s="338">
        <v>23.3</v>
      </c>
      <c r="H174" s="86">
        <v>22.4</v>
      </c>
      <c r="I174" s="337"/>
      <c r="J174" s="337"/>
      <c r="K174" s="337"/>
      <c r="L174" s="337"/>
      <c r="M174" s="337"/>
    </row>
    <row r="175" spans="1:16" ht="13.5" x14ac:dyDescent="0.25">
      <c r="A175" s="189" t="s">
        <v>184</v>
      </c>
      <c r="B175" s="30" t="s">
        <v>22</v>
      </c>
      <c r="C175" s="553">
        <v>16.8</v>
      </c>
      <c r="D175" s="94" t="s">
        <v>180</v>
      </c>
      <c r="E175" s="182">
        <v>19.157700000000002</v>
      </c>
      <c r="F175" s="182">
        <v>19.39</v>
      </c>
      <c r="G175" s="338">
        <v>18.600000000000001</v>
      </c>
      <c r="H175" s="86">
        <v>16.600000000000001</v>
      </c>
      <c r="I175" s="337"/>
      <c r="J175" s="337"/>
      <c r="K175" s="337"/>
      <c r="L175" s="337"/>
      <c r="M175" s="337"/>
    </row>
    <row r="176" spans="1:16" ht="13.5" x14ac:dyDescent="0.25">
      <c r="A176" s="189" t="s">
        <v>185</v>
      </c>
      <c r="B176" s="30" t="s">
        <v>22</v>
      </c>
      <c r="C176" s="553">
        <v>10.8</v>
      </c>
      <c r="D176" s="94" t="s">
        <v>180</v>
      </c>
      <c r="E176" s="182">
        <v>26.51821</v>
      </c>
      <c r="F176" s="182">
        <v>29.88</v>
      </c>
      <c r="G176" s="338">
        <v>18.899999999999999</v>
      </c>
      <c r="H176" s="86">
        <v>17.600000000000001</v>
      </c>
      <c r="I176" s="337"/>
      <c r="J176" s="337"/>
      <c r="K176" s="337"/>
      <c r="L176" s="337"/>
      <c r="M176" s="337"/>
    </row>
    <row r="177" spans="1:13" ht="13.5" x14ac:dyDescent="0.25">
      <c r="A177" s="189" t="s">
        <v>186</v>
      </c>
      <c r="B177" s="30" t="s">
        <v>22</v>
      </c>
      <c r="C177" s="507">
        <v>13</v>
      </c>
      <c r="D177" s="94" t="s">
        <v>180</v>
      </c>
      <c r="E177" s="182">
        <v>17.166990000000002</v>
      </c>
      <c r="F177" s="182">
        <v>15.03</v>
      </c>
      <c r="G177" s="338">
        <v>15.1</v>
      </c>
      <c r="H177" s="86">
        <v>15.4</v>
      </c>
      <c r="I177" s="337"/>
      <c r="J177" s="337"/>
      <c r="K177" s="337"/>
      <c r="L177" s="337"/>
      <c r="M177" s="337"/>
    </row>
    <row r="178" spans="1:13" ht="13.5" x14ac:dyDescent="0.25">
      <c r="A178" s="189" t="s">
        <v>187</v>
      </c>
      <c r="B178" s="30" t="s">
        <v>22</v>
      </c>
      <c r="C178" s="553">
        <v>17.5</v>
      </c>
      <c r="D178" s="94" t="s">
        <v>180</v>
      </c>
      <c r="E178" s="182">
        <v>16.136020000000002</v>
      </c>
      <c r="F178" s="182">
        <v>15.6</v>
      </c>
      <c r="G178" s="338">
        <v>14.2</v>
      </c>
      <c r="H178" s="86">
        <v>14.4</v>
      </c>
      <c r="I178" s="337"/>
      <c r="J178" s="337"/>
      <c r="K178" s="337"/>
      <c r="L178" s="337"/>
      <c r="M178" s="337"/>
    </row>
    <row r="179" spans="1:13" ht="25.5" x14ac:dyDescent="0.25">
      <c r="A179" s="92" t="s">
        <v>188</v>
      </c>
      <c r="B179" s="93" t="s">
        <v>22</v>
      </c>
      <c r="C179" s="554">
        <v>14.9</v>
      </c>
      <c r="D179" s="12" t="s">
        <v>180</v>
      </c>
      <c r="E179" s="336">
        <v>20.05789</v>
      </c>
      <c r="F179" s="336">
        <v>18.39</v>
      </c>
      <c r="G179" s="86">
        <v>17.5</v>
      </c>
      <c r="H179" s="86">
        <v>15</v>
      </c>
      <c r="I179" s="337"/>
      <c r="J179" s="337"/>
      <c r="K179" s="337"/>
      <c r="L179" s="337"/>
      <c r="M179" s="337"/>
    </row>
    <row r="180" spans="1:13" ht="25.5" x14ac:dyDescent="0.25">
      <c r="A180" s="92" t="s">
        <v>189</v>
      </c>
      <c r="B180" s="93" t="s">
        <v>22</v>
      </c>
      <c r="C180" s="554">
        <v>13.5</v>
      </c>
      <c r="D180" s="12" t="s">
        <v>180</v>
      </c>
      <c r="E180" s="336">
        <v>14.466340000000001</v>
      </c>
      <c r="F180" s="336">
        <v>13.56</v>
      </c>
      <c r="G180" s="86">
        <v>12.8</v>
      </c>
      <c r="H180" s="86">
        <v>12.7</v>
      </c>
      <c r="I180" s="337"/>
      <c r="J180" s="337"/>
      <c r="K180" s="337"/>
      <c r="L180" s="337"/>
      <c r="M180" s="337"/>
    </row>
    <row r="181" spans="1:13" ht="25.5" x14ac:dyDescent="0.25">
      <c r="A181" s="92" t="s">
        <v>190</v>
      </c>
      <c r="B181" s="93" t="s">
        <v>22</v>
      </c>
      <c r="C181" s="554">
        <v>9.6999999999999993</v>
      </c>
      <c r="D181" s="12" t="s">
        <v>180</v>
      </c>
      <c r="E181" s="336">
        <v>12.69008</v>
      </c>
      <c r="F181" s="336">
        <v>9.7899999999999991</v>
      </c>
      <c r="G181" s="86">
        <v>8.5</v>
      </c>
      <c r="H181" s="86">
        <v>8</v>
      </c>
      <c r="I181" s="337"/>
      <c r="J181" s="337"/>
      <c r="K181" s="337"/>
      <c r="L181" s="337"/>
      <c r="M181" s="337"/>
    </row>
    <row r="182" spans="1:13" ht="13.5" x14ac:dyDescent="0.25">
      <c r="A182" s="335" t="s">
        <v>191</v>
      </c>
      <c r="B182" s="30" t="s">
        <v>22</v>
      </c>
      <c r="C182" s="553">
        <v>62.7</v>
      </c>
      <c r="D182" s="12" t="s">
        <v>180</v>
      </c>
      <c r="E182" s="182">
        <v>53.443169999999995</v>
      </c>
      <c r="F182" s="182">
        <v>44.09</v>
      </c>
      <c r="G182" s="36">
        <v>36.799999999999997</v>
      </c>
      <c r="H182" s="36">
        <v>37.299999999999997</v>
      </c>
      <c r="I182" s="337"/>
      <c r="J182" s="337"/>
      <c r="K182" s="337"/>
      <c r="L182" s="337"/>
      <c r="M182" s="337"/>
    </row>
    <row r="183" spans="1:13" ht="13.5" x14ac:dyDescent="0.25">
      <c r="A183" s="19" t="s">
        <v>192</v>
      </c>
      <c r="B183" s="30" t="s">
        <v>22</v>
      </c>
      <c r="C183" s="553" t="s">
        <v>269</v>
      </c>
      <c r="D183" s="12" t="s">
        <v>180</v>
      </c>
      <c r="E183" s="182">
        <v>25.021409999999999</v>
      </c>
      <c r="F183" s="182">
        <v>23.89</v>
      </c>
      <c r="G183" s="36">
        <v>28.8</v>
      </c>
      <c r="H183" s="36">
        <v>34</v>
      </c>
      <c r="I183" s="337"/>
      <c r="J183" s="337"/>
      <c r="K183" s="337"/>
      <c r="L183" s="337"/>
      <c r="M183" s="337"/>
    </row>
    <row r="184" spans="1:13" ht="13.5" x14ac:dyDescent="0.25">
      <c r="A184" s="333" t="s">
        <v>193</v>
      </c>
      <c r="B184" s="30" t="s">
        <v>22</v>
      </c>
      <c r="C184" s="553">
        <v>27.9</v>
      </c>
      <c r="D184" s="12" t="s">
        <v>180</v>
      </c>
      <c r="E184" s="182">
        <v>29.08577</v>
      </c>
      <c r="F184" s="182">
        <v>32.11</v>
      </c>
      <c r="G184" s="36">
        <v>28.7</v>
      </c>
      <c r="H184" s="36">
        <v>26.4</v>
      </c>
      <c r="I184" s="337"/>
      <c r="J184" s="337"/>
      <c r="K184" s="337"/>
      <c r="L184" s="337"/>
      <c r="M184" s="337"/>
    </row>
    <row r="185" spans="1:13" ht="13.5" customHeight="1" x14ac:dyDescent="0.25">
      <c r="A185" s="19" t="s">
        <v>194</v>
      </c>
      <c r="B185" s="30" t="s">
        <v>22</v>
      </c>
      <c r="C185" s="553">
        <v>17.5</v>
      </c>
      <c r="D185" s="12" t="s">
        <v>180</v>
      </c>
      <c r="E185" s="182">
        <v>8.630370000000001</v>
      </c>
      <c r="F185" s="182">
        <v>14.67</v>
      </c>
      <c r="G185" s="36">
        <v>12.4</v>
      </c>
      <c r="H185" s="36">
        <v>11.6</v>
      </c>
      <c r="I185" s="337"/>
      <c r="J185" s="337"/>
      <c r="K185" s="337"/>
      <c r="L185" s="337"/>
      <c r="M185" s="337"/>
    </row>
    <row r="186" spans="1:13" ht="25.5" x14ac:dyDescent="0.2">
      <c r="A186" s="92" t="s">
        <v>195</v>
      </c>
      <c r="B186" s="93" t="s">
        <v>22</v>
      </c>
      <c r="C186" s="554">
        <v>23.9</v>
      </c>
      <c r="D186" s="94" t="s">
        <v>180</v>
      </c>
      <c r="E186" s="336">
        <v>26.762709999999998</v>
      </c>
      <c r="F186" s="336">
        <v>26.94</v>
      </c>
      <c r="G186" s="86">
        <v>27.5</v>
      </c>
      <c r="H186" s="86">
        <v>27.1</v>
      </c>
      <c r="I186" s="337"/>
      <c r="J186" s="337"/>
      <c r="K186" s="337"/>
      <c r="L186" s="337"/>
      <c r="M186" s="337"/>
    </row>
    <row r="187" spans="1:13" ht="25.5" x14ac:dyDescent="0.2">
      <c r="A187" s="92" t="s">
        <v>196</v>
      </c>
      <c r="B187" s="93" t="s">
        <v>22</v>
      </c>
      <c r="C187" s="554">
        <v>13.9</v>
      </c>
      <c r="D187" s="94" t="s">
        <v>180</v>
      </c>
      <c r="E187" s="336">
        <v>17.096330000000002</v>
      </c>
      <c r="F187" s="336">
        <v>17.05</v>
      </c>
      <c r="G187" s="86">
        <v>17.100000000000001</v>
      </c>
      <c r="H187" s="86">
        <v>15.4</v>
      </c>
      <c r="I187" s="337"/>
      <c r="J187" s="337"/>
      <c r="K187" s="337"/>
      <c r="L187" s="337"/>
      <c r="M187" s="337"/>
    </row>
    <row r="188" spans="1:13" ht="25.5" x14ac:dyDescent="0.2">
      <c r="A188" s="92" t="s">
        <v>197</v>
      </c>
      <c r="B188" s="93" t="s">
        <v>22</v>
      </c>
      <c r="C188" s="554">
        <v>175.3</v>
      </c>
      <c r="D188" s="94" t="s">
        <v>180</v>
      </c>
      <c r="E188" s="336">
        <v>208.02782999999999</v>
      </c>
      <c r="F188" s="336">
        <v>213.02</v>
      </c>
      <c r="G188" s="86">
        <v>217.5</v>
      </c>
      <c r="H188" s="86">
        <v>211.5</v>
      </c>
      <c r="I188" s="337"/>
      <c r="J188" s="337"/>
      <c r="K188" s="337"/>
      <c r="L188" s="337"/>
      <c r="M188" s="337"/>
    </row>
    <row r="189" spans="1:13" ht="13.5" x14ac:dyDescent="0.25">
      <c r="A189" s="19" t="s">
        <v>198</v>
      </c>
      <c r="B189" s="30" t="s">
        <v>22</v>
      </c>
      <c r="C189" s="553">
        <v>17.2</v>
      </c>
      <c r="D189" s="12" t="s">
        <v>180</v>
      </c>
      <c r="E189" s="182">
        <v>34.221119999999999</v>
      </c>
      <c r="F189" s="182">
        <v>30.04</v>
      </c>
      <c r="G189" s="36">
        <v>26.6</v>
      </c>
      <c r="H189" s="36">
        <v>26.4</v>
      </c>
      <c r="I189" s="337"/>
      <c r="J189" s="337"/>
      <c r="K189" s="337"/>
      <c r="L189" s="337"/>
      <c r="M189" s="337"/>
    </row>
    <row r="190" spans="1:13" ht="13.5" x14ac:dyDescent="0.25">
      <c r="A190" s="333" t="s">
        <v>199</v>
      </c>
      <c r="B190" s="30" t="s">
        <v>22</v>
      </c>
      <c r="C190" s="553">
        <v>18.8</v>
      </c>
      <c r="D190" s="12" t="s">
        <v>180</v>
      </c>
      <c r="E190" s="182">
        <v>22.44078</v>
      </c>
      <c r="F190" s="182">
        <v>24.8</v>
      </c>
      <c r="G190" s="36">
        <v>23.9</v>
      </c>
      <c r="H190" s="36">
        <v>22.1</v>
      </c>
      <c r="I190" s="337"/>
      <c r="J190" s="337"/>
      <c r="K190" s="337"/>
      <c r="L190" s="337"/>
      <c r="M190" s="337"/>
    </row>
    <row r="191" spans="1:13" ht="13.5" x14ac:dyDescent="0.25">
      <c r="A191" s="19" t="s">
        <v>200</v>
      </c>
      <c r="B191" s="30" t="s">
        <v>22</v>
      </c>
      <c r="C191" s="553">
        <v>22.9</v>
      </c>
      <c r="D191" s="12" t="s">
        <v>180</v>
      </c>
      <c r="E191" s="182">
        <v>32.977679999999999</v>
      </c>
      <c r="F191" s="182">
        <v>29.47</v>
      </c>
      <c r="G191" s="36">
        <v>30.5</v>
      </c>
      <c r="H191" s="36">
        <v>27.4</v>
      </c>
      <c r="I191" s="337"/>
      <c r="J191" s="337"/>
      <c r="K191" s="337"/>
      <c r="L191" s="337"/>
      <c r="M191" s="337"/>
    </row>
    <row r="192" spans="1:13" ht="13.5" x14ac:dyDescent="0.25">
      <c r="A192" s="19" t="s">
        <v>201</v>
      </c>
      <c r="B192" s="30" t="s">
        <v>22</v>
      </c>
      <c r="C192" s="507">
        <v>122</v>
      </c>
      <c r="D192" s="12" t="s">
        <v>180</v>
      </c>
      <c r="E192" s="182">
        <v>118.75004</v>
      </c>
      <c r="F192" s="182">
        <v>118.92</v>
      </c>
      <c r="G192" s="36">
        <v>122.7</v>
      </c>
      <c r="H192" s="36">
        <v>108.3</v>
      </c>
      <c r="I192" s="337"/>
      <c r="J192" s="337"/>
      <c r="K192" s="337"/>
      <c r="L192" s="337"/>
      <c r="M192" s="337"/>
    </row>
    <row r="193" spans="1:13" ht="13.5" x14ac:dyDescent="0.25">
      <c r="A193" s="19" t="s">
        <v>202</v>
      </c>
      <c r="B193" s="30" t="s">
        <v>22</v>
      </c>
      <c r="C193" s="553">
        <v>46.4</v>
      </c>
      <c r="D193" s="12" t="s">
        <v>180</v>
      </c>
      <c r="E193" s="182">
        <v>44.891309999999997</v>
      </c>
      <c r="F193" s="182">
        <v>40.840000000000003</v>
      </c>
      <c r="G193" s="36">
        <v>46.1</v>
      </c>
      <c r="H193" s="36">
        <v>45.4</v>
      </c>
      <c r="I193" s="337"/>
      <c r="J193" s="337"/>
      <c r="K193" s="337"/>
      <c r="L193" s="337"/>
      <c r="M193" s="337"/>
    </row>
    <row r="194" spans="1:13" ht="13.5" x14ac:dyDescent="0.25">
      <c r="A194" s="19" t="s">
        <v>203</v>
      </c>
      <c r="B194" s="30" t="s">
        <v>22</v>
      </c>
      <c r="C194" s="553">
        <v>15.4</v>
      </c>
      <c r="D194" s="12" t="s">
        <v>180</v>
      </c>
      <c r="E194" s="182">
        <v>16.928060000000002</v>
      </c>
      <c r="F194" s="182">
        <v>16</v>
      </c>
      <c r="G194" s="36">
        <v>14.2</v>
      </c>
      <c r="H194" s="36">
        <v>13.2</v>
      </c>
      <c r="I194" s="337"/>
      <c r="J194" s="337"/>
      <c r="K194" s="337"/>
      <c r="L194" s="337"/>
      <c r="M194" s="337"/>
    </row>
    <row r="195" spans="1:13" ht="13.5" x14ac:dyDescent="0.25">
      <c r="A195" s="19" t="s">
        <v>204</v>
      </c>
      <c r="B195" s="30" t="s">
        <v>22</v>
      </c>
      <c r="C195" s="553">
        <v>24.1</v>
      </c>
      <c r="D195" s="12" t="s">
        <v>180</v>
      </c>
      <c r="E195" s="182">
        <v>26.70908</v>
      </c>
      <c r="F195" s="182">
        <v>25.89</v>
      </c>
      <c r="G195" s="36">
        <v>24.7</v>
      </c>
      <c r="H195" s="36">
        <v>23.9</v>
      </c>
      <c r="I195" s="337"/>
      <c r="J195" s="337"/>
      <c r="K195" s="337"/>
      <c r="L195" s="337"/>
      <c r="M195" s="337"/>
    </row>
    <row r="196" spans="1:13" ht="13.5" x14ac:dyDescent="0.25">
      <c r="A196" s="19" t="s">
        <v>205</v>
      </c>
      <c r="B196" s="30" t="s">
        <v>22</v>
      </c>
      <c r="C196" s="553">
        <v>12.7</v>
      </c>
      <c r="D196" s="12" t="s">
        <v>180</v>
      </c>
      <c r="E196" s="182">
        <v>14.401680000000001</v>
      </c>
      <c r="F196" s="182">
        <v>14.48</v>
      </c>
      <c r="G196" s="36">
        <v>14</v>
      </c>
      <c r="H196" s="36">
        <v>12.7</v>
      </c>
      <c r="I196" s="337"/>
      <c r="J196" s="337"/>
      <c r="K196" s="337"/>
      <c r="L196" s="337"/>
      <c r="M196" s="337"/>
    </row>
    <row r="197" spans="1:13" ht="13.5" x14ac:dyDescent="0.25">
      <c r="A197" s="333" t="s">
        <v>206</v>
      </c>
      <c r="B197" s="30" t="s">
        <v>22</v>
      </c>
      <c r="C197" s="553">
        <v>6.6</v>
      </c>
      <c r="D197" s="12" t="s">
        <v>180</v>
      </c>
      <c r="E197" s="182">
        <v>10.22104</v>
      </c>
      <c r="F197" s="182">
        <v>10.33</v>
      </c>
      <c r="G197" s="36">
        <v>10</v>
      </c>
      <c r="H197" s="36">
        <v>9.9</v>
      </c>
      <c r="I197" s="337"/>
      <c r="J197" s="337"/>
      <c r="K197" s="337"/>
      <c r="L197" s="337"/>
      <c r="M197" s="337"/>
    </row>
    <row r="198" spans="1:13" ht="13.5" x14ac:dyDescent="0.25">
      <c r="A198" s="333" t="s">
        <v>207</v>
      </c>
      <c r="B198" s="30" t="s">
        <v>22</v>
      </c>
      <c r="C198" s="553">
        <v>10.5</v>
      </c>
      <c r="D198" s="12" t="s">
        <v>180</v>
      </c>
      <c r="E198" s="182">
        <v>11.96149</v>
      </c>
      <c r="F198" s="182">
        <v>10.98</v>
      </c>
      <c r="G198" s="36">
        <v>10.3</v>
      </c>
      <c r="H198" s="36">
        <v>10.9</v>
      </c>
      <c r="I198" s="337"/>
      <c r="J198" s="337"/>
      <c r="K198" s="337"/>
      <c r="L198" s="337"/>
      <c r="M198" s="337"/>
    </row>
    <row r="199" spans="1:13" ht="13.5" x14ac:dyDescent="0.25">
      <c r="A199" s="19" t="s">
        <v>208</v>
      </c>
      <c r="B199" s="30" t="s">
        <v>22</v>
      </c>
      <c r="C199" s="553">
        <v>8.1999999999999993</v>
      </c>
      <c r="D199" s="12" t="s">
        <v>180</v>
      </c>
      <c r="E199" s="182">
        <v>4.0335700000000001</v>
      </c>
      <c r="F199" s="182">
        <v>6.93</v>
      </c>
      <c r="G199" s="36">
        <v>5.0999999999999996</v>
      </c>
      <c r="H199" s="36">
        <v>3.8</v>
      </c>
      <c r="I199" s="337"/>
      <c r="J199" s="337"/>
      <c r="K199" s="337"/>
      <c r="L199" s="337"/>
      <c r="M199" s="337"/>
    </row>
    <row r="200" spans="1:13" ht="13.5" x14ac:dyDescent="0.25">
      <c r="A200" s="19" t="s">
        <v>209</v>
      </c>
      <c r="B200" s="30" t="s">
        <v>22</v>
      </c>
      <c r="C200" s="553">
        <v>10.199999999999999</v>
      </c>
      <c r="D200" s="12" t="s">
        <v>180</v>
      </c>
      <c r="E200" s="182">
        <v>10.528690000000001</v>
      </c>
      <c r="F200" s="182">
        <v>9.8699999999999992</v>
      </c>
      <c r="G200" s="36">
        <v>10.5</v>
      </c>
      <c r="H200" s="36">
        <v>10.3</v>
      </c>
      <c r="I200" s="337"/>
      <c r="J200" s="337"/>
      <c r="K200" s="337"/>
      <c r="L200" s="337"/>
      <c r="M200" s="337"/>
    </row>
    <row r="201" spans="1:13" ht="13.5" x14ac:dyDescent="0.25">
      <c r="A201" s="19" t="s">
        <v>210</v>
      </c>
      <c r="B201" s="30" t="s">
        <v>22</v>
      </c>
      <c r="C201" s="553">
        <v>3.7</v>
      </c>
      <c r="D201" s="12" t="s">
        <v>180</v>
      </c>
      <c r="E201" s="182">
        <v>8.4649400000000004</v>
      </c>
      <c r="F201" s="182">
        <v>7.91</v>
      </c>
      <c r="G201" s="36">
        <v>7.5</v>
      </c>
      <c r="H201" s="36">
        <v>7.3</v>
      </c>
      <c r="I201" s="337"/>
      <c r="J201" s="337"/>
      <c r="K201" s="337"/>
      <c r="L201" s="337"/>
      <c r="M201" s="337"/>
    </row>
    <row r="202" spans="1:13" ht="13.5" x14ac:dyDescent="0.25">
      <c r="A202" s="19" t="s">
        <v>211</v>
      </c>
      <c r="B202" s="30" t="s">
        <v>22</v>
      </c>
      <c r="C202" s="553">
        <v>10.5</v>
      </c>
      <c r="D202" s="12" t="s">
        <v>180</v>
      </c>
      <c r="E202" s="182">
        <v>22.35136</v>
      </c>
      <c r="F202" s="182">
        <v>16.37</v>
      </c>
      <c r="G202" s="36">
        <v>19.600000000000001</v>
      </c>
      <c r="H202" s="36">
        <v>22.3</v>
      </c>
      <c r="I202" s="337"/>
      <c r="J202" s="337"/>
      <c r="K202" s="337"/>
      <c r="L202" s="337"/>
      <c r="M202" s="337"/>
    </row>
    <row r="203" spans="1:13" ht="13.5" x14ac:dyDescent="0.25">
      <c r="A203" s="19" t="s">
        <v>212</v>
      </c>
      <c r="B203" s="30" t="s">
        <v>22</v>
      </c>
      <c r="C203" s="553">
        <v>7.4</v>
      </c>
      <c r="D203" s="12" t="s">
        <v>180</v>
      </c>
      <c r="E203" s="182">
        <v>8.5586699999999993</v>
      </c>
      <c r="F203" s="182">
        <v>7.95</v>
      </c>
      <c r="G203" s="36">
        <v>7.2</v>
      </c>
      <c r="H203" s="36">
        <v>7</v>
      </c>
      <c r="I203" s="337"/>
      <c r="J203" s="337"/>
      <c r="K203" s="337"/>
      <c r="L203" s="337"/>
      <c r="M203" s="337"/>
    </row>
    <row r="204" spans="1:13" ht="13.5" customHeight="1" x14ac:dyDescent="0.25">
      <c r="A204" s="333" t="s">
        <v>213</v>
      </c>
      <c r="B204" s="30" t="s">
        <v>22</v>
      </c>
      <c r="C204" s="553">
        <v>11.1</v>
      </c>
      <c r="D204" s="12" t="s">
        <v>180</v>
      </c>
      <c r="E204" s="182">
        <v>23.205779999999997</v>
      </c>
      <c r="F204" s="182">
        <v>23.32</v>
      </c>
      <c r="G204" s="36">
        <v>19.8</v>
      </c>
      <c r="H204" s="36">
        <v>22.9</v>
      </c>
      <c r="I204" s="337"/>
      <c r="J204" s="337"/>
      <c r="K204" s="337"/>
      <c r="L204" s="337"/>
      <c r="M204" s="337"/>
    </row>
    <row r="205" spans="1:13" ht="13.5" x14ac:dyDescent="0.25">
      <c r="A205" s="19" t="s">
        <v>214</v>
      </c>
      <c r="B205" s="30" t="s">
        <v>22</v>
      </c>
      <c r="C205" s="553">
        <v>24.7</v>
      </c>
      <c r="D205" s="12" t="s">
        <v>180</v>
      </c>
      <c r="E205" s="182">
        <v>24.786660000000001</v>
      </c>
      <c r="F205" s="182">
        <v>25.28</v>
      </c>
      <c r="G205" s="36">
        <v>26</v>
      </c>
      <c r="H205" s="36">
        <v>29.4</v>
      </c>
      <c r="I205" s="337"/>
      <c r="J205" s="337"/>
      <c r="K205" s="337"/>
      <c r="L205" s="337"/>
      <c r="M205" s="337"/>
    </row>
    <row r="206" spans="1:13" ht="13.5" x14ac:dyDescent="0.25">
      <c r="A206" s="19" t="s">
        <v>215</v>
      </c>
      <c r="B206" s="30" t="s">
        <v>22</v>
      </c>
      <c r="C206" s="553">
        <v>29.9</v>
      </c>
      <c r="D206" s="12" t="s">
        <v>180</v>
      </c>
      <c r="E206" s="182">
        <v>29.213789999999999</v>
      </c>
      <c r="F206" s="182">
        <v>25.25</v>
      </c>
      <c r="G206" s="36">
        <v>25.8</v>
      </c>
      <c r="H206" s="36">
        <v>18.3</v>
      </c>
      <c r="I206" s="337"/>
      <c r="J206" s="337"/>
      <c r="K206" s="337"/>
      <c r="L206" s="337"/>
      <c r="M206" s="337"/>
    </row>
    <row r="207" spans="1:13" ht="13.5" x14ac:dyDescent="0.25">
      <c r="A207" s="19" t="s">
        <v>216</v>
      </c>
      <c r="B207" s="30" t="s">
        <v>22</v>
      </c>
      <c r="C207" s="553">
        <v>14.5</v>
      </c>
      <c r="D207" s="12" t="s">
        <v>180</v>
      </c>
      <c r="E207" s="182">
        <v>20.308349999999997</v>
      </c>
      <c r="F207" s="182">
        <v>17.579999999999998</v>
      </c>
      <c r="G207" s="36">
        <v>17.899999999999999</v>
      </c>
      <c r="H207" s="36">
        <v>15.5</v>
      </c>
      <c r="I207" s="337"/>
      <c r="J207" s="337"/>
      <c r="K207" s="337"/>
      <c r="L207" s="337"/>
      <c r="M207" s="337"/>
    </row>
    <row r="208" spans="1:13" ht="21" customHeight="1" thickBot="1" x14ac:dyDescent="0.3">
      <c r="A208" s="403" t="s">
        <v>225</v>
      </c>
      <c r="B208" s="342" t="s">
        <v>22</v>
      </c>
      <c r="C208" s="551" t="s">
        <v>269</v>
      </c>
      <c r="D208" s="552" t="s">
        <v>180</v>
      </c>
      <c r="E208" s="435">
        <v>24.74024</v>
      </c>
      <c r="F208" s="343">
        <v>24.31</v>
      </c>
      <c r="G208" s="344">
        <v>23.85</v>
      </c>
      <c r="H208" s="344">
        <v>23.13</v>
      </c>
      <c r="I208" s="337"/>
      <c r="J208" s="341"/>
      <c r="K208" s="341"/>
      <c r="L208" s="341"/>
      <c r="M208" s="341"/>
    </row>
    <row r="209" spans="1:9" ht="14.25" thickTop="1" x14ac:dyDescent="0.25">
      <c r="A209" s="2053" t="s">
        <v>266</v>
      </c>
      <c r="B209" s="2054"/>
      <c r="C209" s="2054"/>
      <c r="D209" s="2054"/>
      <c r="E209" s="2054"/>
      <c r="F209" s="2054"/>
      <c r="G209" s="2054"/>
      <c r="H209" s="2054"/>
      <c r="I209" s="337"/>
    </row>
    <row r="210" spans="1:9" ht="13.5" x14ac:dyDescent="0.25">
      <c r="A210" s="19" t="s">
        <v>243</v>
      </c>
      <c r="I210" s="337"/>
    </row>
  </sheetData>
  <mergeCells count="1">
    <mergeCell ref="A209:H209"/>
  </mergeCells>
  <hyperlinks>
    <hyperlink ref="A1" location="Índice!A1" display="Voltar ao índice" xr:uid="{1643E8D4-0771-4BF0-A126-EC28201DD70C}"/>
  </hyperlinks>
  <pageMargins left="0.70866141732283472" right="0.70866141732283472" top="0.74803149606299213" bottom="0.74803149606299213" header="0.31496062992125984" footer="0.31496062992125984"/>
  <pageSetup paperSize="9" scale="82" orientation="portrait" r:id="rId1"/>
  <rowBreaks count="4" manualBreakCount="4">
    <brk id="46" max="16383" man="1"/>
    <brk id="87" max="16383" man="1"/>
    <brk id="128" max="7" man="1"/>
    <brk id="169" max="7" man="1"/>
  </rowBreaks>
  <colBreaks count="1" manualBreakCount="1">
    <brk id="8" max="1048575" man="1"/>
  </col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81A89A-A3A1-4743-9FDC-E21EA0F81750}">
  <dimension ref="A1:N53"/>
  <sheetViews>
    <sheetView showGridLines="0" workbookViewId="0">
      <selection activeCell="A2" sqref="A2"/>
    </sheetView>
  </sheetViews>
  <sheetFormatPr defaultColWidth="10.5703125" defaultRowHeight="12.75" x14ac:dyDescent="0.25"/>
  <cols>
    <col min="1" max="1" width="10.5703125" style="640" customWidth="1"/>
    <col min="2" max="3" width="7.85546875" style="640" customWidth="1"/>
    <col min="4" max="8" width="7.42578125" style="640" customWidth="1"/>
    <col min="9" max="9" width="7.7109375" style="640" customWidth="1"/>
    <col min="10" max="10" width="8" style="640" customWidth="1"/>
    <col min="11" max="16384" width="10.5703125" style="640"/>
  </cols>
  <sheetData>
    <row r="1" spans="1:14" ht="15" customHeight="1" x14ac:dyDescent="0.25">
      <c r="A1" s="2027" t="s">
        <v>1926</v>
      </c>
    </row>
    <row r="2" spans="1:14" ht="15" customHeight="1" x14ac:dyDescent="0.25">
      <c r="A2" s="2082" t="s">
        <v>482</v>
      </c>
      <c r="B2" s="2082"/>
      <c r="C2" s="2082"/>
    </row>
    <row r="3" spans="1:14" ht="30" customHeight="1" x14ac:dyDescent="0.25">
      <c r="A3" s="2081" t="s">
        <v>481</v>
      </c>
      <c r="B3" s="2081"/>
      <c r="C3" s="2081"/>
      <c r="D3" s="2087"/>
      <c r="E3" s="2087"/>
      <c r="F3" s="2087"/>
      <c r="G3" s="2087"/>
      <c r="H3" s="2087"/>
      <c r="I3" s="2087"/>
      <c r="J3" s="2087"/>
      <c r="K3" s="830"/>
      <c r="L3" s="830"/>
    </row>
    <row r="4" spans="1:14" ht="12.95" customHeight="1" x14ac:dyDescent="0.25">
      <c r="A4" s="660">
        <v>2019</v>
      </c>
      <c r="B4" s="650"/>
      <c r="C4" s="642"/>
    </row>
    <row r="5" spans="1:14" ht="15" customHeight="1" x14ac:dyDescent="0.25">
      <c r="A5" s="2075" t="s">
        <v>379</v>
      </c>
      <c r="B5" s="2075" t="s">
        <v>378</v>
      </c>
      <c r="C5" s="2075" t="s">
        <v>377</v>
      </c>
      <c r="D5" s="2074" t="s">
        <v>376</v>
      </c>
      <c r="E5" s="2074"/>
      <c r="F5" s="2074"/>
      <c r="G5" s="2075" t="s">
        <v>375</v>
      </c>
      <c r="H5" s="2076"/>
      <c r="I5" s="2076"/>
      <c r="J5" s="2075" t="s">
        <v>374</v>
      </c>
      <c r="K5" s="833"/>
      <c r="L5" s="837"/>
    </row>
    <row r="6" spans="1:14" x14ac:dyDescent="0.25">
      <c r="A6" s="2075"/>
      <c r="B6" s="2075"/>
      <c r="C6" s="2075"/>
      <c r="D6" s="2075" t="s">
        <v>371</v>
      </c>
      <c r="E6" s="2075" t="s">
        <v>370</v>
      </c>
      <c r="F6" s="2075" t="s">
        <v>369</v>
      </c>
      <c r="G6" s="2075" t="s">
        <v>0</v>
      </c>
      <c r="H6" s="2075" t="s">
        <v>368</v>
      </c>
      <c r="I6" s="2075" t="s">
        <v>367</v>
      </c>
      <c r="J6" s="2076"/>
      <c r="K6" s="833"/>
      <c r="L6" s="837"/>
    </row>
    <row r="7" spans="1:14" ht="12.75" customHeight="1" x14ac:dyDescent="0.25">
      <c r="A7" s="2075"/>
      <c r="B7" s="2075"/>
      <c r="C7" s="2075"/>
      <c r="D7" s="2075"/>
      <c r="E7" s="2075"/>
      <c r="F7" s="2075"/>
      <c r="G7" s="2075"/>
      <c r="H7" s="2075"/>
      <c r="I7" s="2075"/>
      <c r="J7" s="2076"/>
      <c r="K7" s="833"/>
      <c r="L7" s="837"/>
    </row>
    <row r="8" spans="1:14" x14ac:dyDescent="0.25">
      <c r="A8" s="2075"/>
      <c r="B8" s="2075"/>
      <c r="C8" s="2075"/>
      <c r="D8" s="2075"/>
      <c r="E8" s="2075"/>
      <c r="F8" s="2075"/>
      <c r="G8" s="2075"/>
      <c r="H8" s="2075"/>
      <c r="I8" s="2075"/>
      <c r="J8" s="2076"/>
      <c r="K8" s="833"/>
      <c r="L8" s="837"/>
    </row>
    <row r="9" spans="1:14" x14ac:dyDescent="0.25">
      <c r="A9" s="2075"/>
      <c r="B9" s="2075"/>
      <c r="C9" s="2075"/>
      <c r="D9" s="2075"/>
      <c r="E9" s="2075"/>
      <c r="F9" s="2075"/>
      <c r="G9" s="2075"/>
      <c r="H9" s="2075"/>
      <c r="I9" s="2075"/>
      <c r="J9" s="2076"/>
      <c r="K9" s="833"/>
      <c r="L9" s="837"/>
    </row>
    <row r="10" spans="1:14" x14ac:dyDescent="0.25">
      <c r="A10" s="2075"/>
      <c r="B10" s="2075"/>
      <c r="C10" s="2075"/>
      <c r="D10" s="2075"/>
      <c r="E10" s="2075"/>
      <c r="F10" s="2075"/>
      <c r="G10" s="2075"/>
      <c r="H10" s="2075"/>
      <c r="I10" s="2075"/>
      <c r="J10" s="2076"/>
      <c r="K10" s="833"/>
      <c r="L10" s="837"/>
    </row>
    <row r="11" spans="1:14" ht="15" customHeight="1" x14ac:dyDescent="0.25">
      <c r="A11" s="2075"/>
      <c r="B11" s="2074" t="s">
        <v>49</v>
      </c>
      <c r="C11" s="2074"/>
      <c r="D11" s="2074" t="s">
        <v>366</v>
      </c>
      <c r="E11" s="2074"/>
      <c r="F11" s="2074"/>
      <c r="G11" s="2074"/>
      <c r="H11" s="2074"/>
      <c r="I11" s="2074"/>
      <c r="J11" s="2074"/>
      <c r="K11" s="846"/>
      <c r="L11" s="847"/>
      <c r="M11" s="671"/>
      <c r="N11" s="671"/>
    </row>
    <row r="12" spans="1:14" ht="9" customHeight="1" x14ac:dyDescent="0.25">
      <c r="A12" s="659"/>
      <c r="B12" s="659"/>
      <c r="C12" s="659"/>
      <c r="D12" s="642"/>
    </row>
    <row r="13" spans="1:14" ht="12.75" customHeight="1" x14ac:dyDescent="0.25">
      <c r="A13" s="644" t="s">
        <v>480</v>
      </c>
      <c r="B13" s="642"/>
      <c r="C13" s="658"/>
      <c r="D13" s="642"/>
    </row>
    <row r="14" spans="1:14" s="656" customFormat="1" ht="15" customHeight="1" x14ac:dyDescent="0.25">
      <c r="A14" s="644" t="s">
        <v>0</v>
      </c>
      <c r="B14" s="657">
        <v>24611</v>
      </c>
      <c r="C14" s="657">
        <v>27191</v>
      </c>
      <c r="D14" s="657">
        <v>75352.241999999998</v>
      </c>
      <c r="E14" s="657">
        <v>18626.07</v>
      </c>
      <c r="F14" s="657">
        <v>335662.02299999999</v>
      </c>
      <c r="G14" s="657">
        <v>600936.54799999995</v>
      </c>
      <c r="H14" s="657">
        <v>32464.172999999999</v>
      </c>
      <c r="I14" s="657">
        <v>568472.375</v>
      </c>
      <c r="J14" s="657">
        <v>148883.84599999999</v>
      </c>
      <c r="K14" s="655"/>
      <c r="L14" s="655"/>
    </row>
    <row r="15" spans="1:14" ht="18" customHeight="1" x14ac:dyDescent="0.25">
      <c r="A15" s="650" t="s">
        <v>364</v>
      </c>
      <c r="B15" s="649">
        <v>24559</v>
      </c>
      <c r="C15" s="649">
        <v>25871</v>
      </c>
      <c r="D15" s="649">
        <v>44919.017999999996</v>
      </c>
      <c r="E15" s="649">
        <v>12560.450999999999</v>
      </c>
      <c r="F15" s="649">
        <v>231777.201</v>
      </c>
      <c r="G15" s="649">
        <v>444199.18400000001</v>
      </c>
      <c r="H15" s="649">
        <v>22609.452000000001</v>
      </c>
      <c r="I15" s="649">
        <v>421589.73200000002</v>
      </c>
      <c r="J15" s="649">
        <v>140027.29999999999</v>
      </c>
      <c r="K15" s="648"/>
      <c r="L15" s="648"/>
    </row>
    <row r="16" spans="1:14" ht="12.95" customHeight="1" x14ac:dyDescent="0.25">
      <c r="A16" s="652" t="s">
        <v>363</v>
      </c>
      <c r="B16" s="651">
        <v>49</v>
      </c>
      <c r="C16" s="651">
        <v>900</v>
      </c>
      <c r="D16" s="651">
        <v>22299.309000000001</v>
      </c>
      <c r="E16" s="651">
        <v>5569.6790000000001</v>
      </c>
      <c r="F16" s="651">
        <v>98976.149000000005</v>
      </c>
      <c r="G16" s="651">
        <v>139064.82500000001</v>
      </c>
      <c r="H16" s="651">
        <v>9828.73</v>
      </c>
      <c r="I16" s="651">
        <v>129236.095</v>
      </c>
      <c r="J16" s="651">
        <v>7446.8329999999996</v>
      </c>
      <c r="K16" s="648"/>
      <c r="L16" s="648"/>
    </row>
    <row r="17" spans="1:12" ht="12.95" customHeight="1" x14ac:dyDescent="0.25">
      <c r="A17" s="652" t="s">
        <v>362</v>
      </c>
      <c r="B17" s="651">
        <v>3</v>
      </c>
      <c r="C17" s="651">
        <v>420</v>
      </c>
      <c r="D17" s="651">
        <v>8133.915</v>
      </c>
      <c r="E17" s="651">
        <v>495.94</v>
      </c>
      <c r="F17" s="651">
        <v>4908.6729999999998</v>
      </c>
      <c r="G17" s="651">
        <v>17672.539000000001</v>
      </c>
      <c r="H17" s="651">
        <v>25.991</v>
      </c>
      <c r="I17" s="651">
        <v>17646.547999999999</v>
      </c>
      <c r="J17" s="651">
        <v>1409.713</v>
      </c>
      <c r="K17" s="648"/>
      <c r="L17" s="648"/>
    </row>
    <row r="18" spans="1:12" ht="12.95" customHeight="1" x14ac:dyDescent="0.25">
      <c r="A18" s="650" t="s">
        <v>361</v>
      </c>
      <c r="B18" s="649">
        <v>0</v>
      </c>
      <c r="C18" s="649">
        <v>0</v>
      </c>
      <c r="D18" s="649">
        <v>0</v>
      </c>
      <c r="E18" s="649">
        <v>0</v>
      </c>
      <c r="F18" s="649">
        <v>0</v>
      </c>
      <c r="G18" s="649">
        <v>0</v>
      </c>
      <c r="H18" s="649">
        <v>0</v>
      </c>
      <c r="I18" s="649">
        <v>0</v>
      </c>
      <c r="J18" s="649">
        <v>0</v>
      </c>
      <c r="K18" s="648"/>
      <c r="L18" s="648"/>
    </row>
    <row r="19" spans="1:12" ht="7.5" customHeight="1" x14ac:dyDescent="0.25">
      <c r="A19" s="650"/>
      <c r="B19" s="717"/>
      <c r="C19" s="717"/>
      <c r="D19" s="717"/>
      <c r="E19" s="749"/>
      <c r="F19" s="749"/>
      <c r="G19" s="749"/>
      <c r="H19" s="749"/>
      <c r="I19" s="749"/>
      <c r="J19" s="749"/>
      <c r="K19" s="737"/>
      <c r="L19" s="648"/>
    </row>
    <row r="20" spans="1:12" ht="12.95" customHeight="1" x14ac:dyDescent="0.25">
      <c r="A20" s="644" t="s">
        <v>479</v>
      </c>
      <c r="B20" s="715"/>
      <c r="C20" s="715"/>
      <c r="D20" s="717"/>
      <c r="E20" s="749"/>
      <c r="F20" s="749"/>
      <c r="G20" s="749"/>
      <c r="H20" s="749"/>
      <c r="I20" s="749"/>
      <c r="J20" s="749"/>
      <c r="K20" s="737"/>
      <c r="L20" s="648"/>
    </row>
    <row r="21" spans="1:12" ht="15" customHeight="1" x14ac:dyDescent="0.25">
      <c r="A21" s="644" t="s">
        <v>0</v>
      </c>
      <c r="B21" s="657">
        <v>17589</v>
      </c>
      <c r="C21" s="657">
        <v>18937</v>
      </c>
      <c r="D21" s="657">
        <v>40136.856</v>
      </c>
      <c r="E21" s="657">
        <v>8896.2459999999992</v>
      </c>
      <c r="F21" s="657">
        <v>230741.98</v>
      </c>
      <c r="G21" s="657">
        <v>390091.21299999999</v>
      </c>
      <c r="H21" s="657">
        <v>17576.625</v>
      </c>
      <c r="I21" s="657">
        <v>372514.58799999999</v>
      </c>
      <c r="J21" s="657">
        <v>102139.368</v>
      </c>
      <c r="K21" s="737"/>
      <c r="L21" s="648">
        <f>G19-I19</f>
        <v>0</v>
      </c>
    </row>
    <row r="22" spans="1:12" ht="18" customHeight="1" x14ac:dyDescent="0.25">
      <c r="A22" s="650" t="s">
        <v>364</v>
      </c>
      <c r="B22" s="649">
        <v>17564</v>
      </c>
      <c r="C22" s="649">
        <v>18330</v>
      </c>
      <c r="D22" s="649">
        <v>27694.597000000002</v>
      </c>
      <c r="E22" s="649">
        <v>5111.6109999999999</v>
      </c>
      <c r="F22" s="649">
        <v>155889.20699999999</v>
      </c>
      <c r="G22" s="649">
        <v>290235.53100000002</v>
      </c>
      <c r="H22" s="649">
        <v>12689.666999999999</v>
      </c>
      <c r="I22" s="649">
        <v>277545.864</v>
      </c>
      <c r="J22" s="649">
        <v>95415.074999999997</v>
      </c>
      <c r="K22" s="737"/>
    </row>
    <row r="23" spans="1:12" ht="12.95" customHeight="1" x14ac:dyDescent="0.25">
      <c r="A23" s="652" t="s">
        <v>363</v>
      </c>
      <c r="B23" s="651">
        <v>24</v>
      </c>
      <c r="C23" s="651" t="s">
        <v>269</v>
      </c>
      <c r="D23" s="651" t="s">
        <v>270</v>
      </c>
      <c r="E23" s="651" t="s">
        <v>270</v>
      </c>
      <c r="F23" s="651" t="s">
        <v>270</v>
      </c>
      <c r="G23" s="651" t="s">
        <v>270</v>
      </c>
      <c r="H23" s="651" t="s">
        <v>270</v>
      </c>
      <c r="I23" s="651" t="s">
        <v>270</v>
      </c>
      <c r="J23" s="651" t="s">
        <v>270</v>
      </c>
      <c r="K23" s="737"/>
    </row>
    <row r="24" spans="1:12" ht="12.95" customHeight="1" x14ac:dyDescent="0.25">
      <c r="A24" s="652" t="s">
        <v>362</v>
      </c>
      <c r="B24" s="651">
        <v>1</v>
      </c>
      <c r="C24" s="651" t="s">
        <v>269</v>
      </c>
      <c r="D24" s="651" t="s">
        <v>270</v>
      </c>
      <c r="E24" s="651" t="s">
        <v>270</v>
      </c>
      <c r="F24" s="651" t="s">
        <v>270</v>
      </c>
      <c r="G24" s="651" t="s">
        <v>270</v>
      </c>
      <c r="H24" s="651" t="s">
        <v>270</v>
      </c>
      <c r="I24" s="651" t="s">
        <v>270</v>
      </c>
      <c r="J24" s="651" t="s">
        <v>270</v>
      </c>
      <c r="K24" s="737"/>
    </row>
    <row r="25" spans="1:12" ht="12.95" customHeight="1" x14ac:dyDescent="0.25">
      <c r="A25" s="650" t="s">
        <v>361</v>
      </c>
      <c r="B25" s="649">
        <v>0</v>
      </c>
      <c r="C25" s="649">
        <v>0</v>
      </c>
      <c r="D25" s="649">
        <v>0</v>
      </c>
      <c r="E25" s="649">
        <v>0</v>
      </c>
      <c r="F25" s="649">
        <v>0</v>
      </c>
      <c r="G25" s="649">
        <v>0</v>
      </c>
      <c r="H25" s="649">
        <v>0</v>
      </c>
      <c r="I25" s="649">
        <v>0</v>
      </c>
      <c r="J25" s="649">
        <v>0</v>
      </c>
      <c r="K25" s="737"/>
    </row>
    <row r="26" spans="1:12" ht="7.5" customHeight="1" x14ac:dyDescent="0.25">
      <c r="A26" s="650"/>
      <c r="B26" s="750"/>
      <c r="C26" s="750"/>
      <c r="D26" s="717"/>
      <c r="E26" s="749"/>
      <c r="F26" s="749"/>
      <c r="G26" s="749"/>
      <c r="H26" s="749"/>
      <c r="I26" s="749"/>
      <c r="J26" s="749"/>
      <c r="K26" s="737"/>
    </row>
    <row r="27" spans="1:12" ht="12.95" customHeight="1" x14ac:dyDescent="0.25">
      <c r="A27" s="644" t="s">
        <v>478</v>
      </c>
      <c r="B27" s="750"/>
      <c r="C27" s="750"/>
      <c r="D27" s="717"/>
      <c r="E27" s="749"/>
      <c r="F27" s="749"/>
      <c r="G27" s="749"/>
      <c r="H27" s="749"/>
      <c r="I27" s="749"/>
      <c r="J27" s="749"/>
      <c r="K27" s="737"/>
    </row>
    <row r="28" spans="1:12" s="656" customFormat="1" ht="15" customHeight="1" x14ac:dyDescent="0.25">
      <c r="A28" s="644" t="s">
        <v>0</v>
      </c>
      <c r="B28" s="657">
        <v>1031</v>
      </c>
      <c r="C28" s="657">
        <v>1782</v>
      </c>
      <c r="D28" s="657">
        <v>21222.041000000001</v>
      </c>
      <c r="E28" s="657">
        <v>6675.6530000000002</v>
      </c>
      <c r="F28" s="657">
        <v>71108.756999999998</v>
      </c>
      <c r="G28" s="657">
        <v>116625.447</v>
      </c>
      <c r="H28" s="657">
        <v>6054.6080000000002</v>
      </c>
      <c r="I28" s="657">
        <v>110570.83900000001</v>
      </c>
      <c r="J28" s="657">
        <v>8690.973</v>
      </c>
      <c r="K28" s="739"/>
    </row>
    <row r="29" spans="1:12" ht="18" customHeight="1" x14ac:dyDescent="0.25">
      <c r="A29" s="650" t="s">
        <v>364</v>
      </c>
      <c r="B29" s="649">
        <v>1016</v>
      </c>
      <c r="C29" s="649" t="s">
        <v>269</v>
      </c>
      <c r="D29" s="649" t="s">
        <v>270</v>
      </c>
      <c r="E29" s="649" t="s">
        <v>270</v>
      </c>
      <c r="F29" s="649" t="s">
        <v>270</v>
      </c>
      <c r="G29" s="649" t="s">
        <v>270</v>
      </c>
      <c r="H29" s="649" t="s">
        <v>270</v>
      </c>
      <c r="I29" s="649" t="s">
        <v>270</v>
      </c>
      <c r="J29" s="649" t="s">
        <v>270</v>
      </c>
      <c r="K29" s="737"/>
    </row>
    <row r="30" spans="1:12" ht="12.95" customHeight="1" x14ac:dyDescent="0.25">
      <c r="A30" s="652" t="s">
        <v>363</v>
      </c>
      <c r="B30" s="649">
        <v>13</v>
      </c>
      <c r="C30" s="649">
        <v>255</v>
      </c>
      <c r="D30" s="649">
        <v>6083.1760000000004</v>
      </c>
      <c r="E30" s="649">
        <v>942.65700000000004</v>
      </c>
      <c r="F30" s="649">
        <v>15718.272000000001</v>
      </c>
      <c r="G30" s="649">
        <v>22845.574000000001</v>
      </c>
      <c r="H30" s="649">
        <v>189.489</v>
      </c>
      <c r="I30" s="649">
        <v>22656.084999999999</v>
      </c>
      <c r="J30" s="649">
        <v>-900.6</v>
      </c>
      <c r="K30" s="737"/>
    </row>
    <row r="31" spans="1:12" ht="12.95" customHeight="1" x14ac:dyDescent="0.25">
      <c r="A31" s="652" t="s">
        <v>362</v>
      </c>
      <c r="B31" s="649">
        <v>2</v>
      </c>
      <c r="C31" s="649" t="s">
        <v>269</v>
      </c>
      <c r="D31" s="649" t="s">
        <v>270</v>
      </c>
      <c r="E31" s="649" t="s">
        <v>270</v>
      </c>
      <c r="F31" s="649" t="s">
        <v>270</v>
      </c>
      <c r="G31" s="649" t="s">
        <v>270</v>
      </c>
      <c r="H31" s="649" t="s">
        <v>270</v>
      </c>
      <c r="I31" s="649" t="s">
        <v>270</v>
      </c>
      <c r="J31" s="649" t="s">
        <v>270</v>
      </c>
      <c r="K31" s="737"/>
    </row>
    <row r="32" spans="1:12" ht="12.95" customHeight="1" x14ac:dyDescent="0.25">
      <c r="A32" s="650" t="s">
        <v>361</v>
      </c>
      <c r="B32" s="649">
        <v>0</v>
      </c>
      <c r="C32" s="649">
        <v>0</v>
      </c>
      <c r="D32" s="649">
        <v>0</v>
      </c>
      <c r="E32" s="649">
        <v>0</v>
      </c>
      <c r="F32" s="649">
        <v>0</v>
      </c>
      <c r="G32" s="649">
        <v>0</v>
      </c>
      <c r="H32" s="649">
        <v>0</v>
      </c>
      <c r="I32" s="649">
        <v>0</v>
      </c>
      <c r="J32" s="649">
        <v>0</v>
      </c>
      <c r="K32" s="737"/>
    </row>
    <row r="33" spans="1:11" ht="7.5" customHeight="1" x14ac:dyDescent="0.25">
      <c r="A33" s="650"/>
      <c r="B33" s="740"/>
      <c r="C33" s="740"/>
      <c r="D33" s="717"/>
      <c r="E33" s="749"/>
      <c r="F33" s="749"/>
      <c r="G33" s="749"/>
      <c r="H33" s="749"/>
      <c r="I33" s="749"/>
      <c r="J33" s="749"/>
      <c r="K33" s="737"/>
    </row>
    <row r="34" spans="1:11" ht="12.95" customHeight="1" x14ac:dyDescent="0.25">
      <c r="A34" s="644" t="s">
        <v>477</v>
      </c>
      <c r="B34" s="740"/>
      <c r="C34" s="740"/>
      <c r="D34" s="717"/>
      <c r="E34" s="749"/>
      <c r="F34" s="749"/>
      <c r="G34" s="749"/>
      <c r="H34" s="749"/>
      <c r="I34" s="749"/>
      <c r="J34" s="749"/>
      <c r="K34" s="737"/>
    </row>
    <row r="35" spans="1:11" s="656" customFormat="1" ht="15" customHeight="1" x14ac:dyDescent="0.25">
      <c r="A35" s="644" t="s">
        <v>0</v>
      </c>
      <c r="B35" s="657">
        <v>5926</v>
      </c>
      <c r="C35" s="657">
        <v>6324</v>
      </c>
      <c r="D35" s="657">
        <v>12278.342000000001</v>
      </c>
      <c r="E35" s="657">
        <v>2233.9459999999999</v>
      </c>
      <c r="F35" s="657">
        <v>27889.167000000001</v>
      </c>
      <c r="G35" s="657">
        <v>84651.966</v>
      </c>
      <c r="H35" s="657">
        <v>8067.259</v>
      </c>
      <c r="I35" s="657">
        <v>76584.706999999995</v>
      </c>
      <c r="J35" s="657">
        <v>37614.642</v>
      </c>
      <c r="K35" s="739"/>
    </row>
    <row r="36" spans="1:11" ht="18" customHeight="1" x14ac:dyDescent="0.25">
      <c r="A36" s="650" t="s">
        <v>364</v>
      </c>
      <c r="B36" s="649">
        <v>5916</v>
      </c>
      <c r="C36" s="649">
        <v>6117</v>
      </c>
      <c r="D36" s="649">
        <v>7178.9750000000004</v>
      </c>
      <c r="E36" s="649">
        <v>1461.6110000000001</v>
      </c>
      <c r="F36" s="649">
        <v>20098.701000000001</v>
      </c>
      <c r="G36" s="649">
        <v>68336.824999999997</v>
      </c>
      <c r="H36" s="649">
        <v>3354.3449999999998</v>
      </c>
      <c r="I36" s="649">
        <v>64982.48</v>
      </c>
      <c r="J36" s="649">
        <v>36496.182000000001</v>
      </c>
      <c r="K36" s="737"/>
    </row>
    <row r="37" spans="1:11" ht="12.95" customHeight="1" x14ac:dyDescent="0.25">
      <c r="A37" s="652" t="s">
        <v>363</v>
      </c>
      <c r="B37" s="649">
        <v>10</v>
      </c>
      <c r="C37" s="649">
        <v>207</v>
      </c>
      <c r="D37" s="649">
        <v>5099.3670000000002</v>
      </c>
      <c r="E37" s="649">
        <v>772.33500000000004</v>
      </c>
      <c r="F37" s="649">
        <v>7790.4660000000003</v>
      </c>
      <c r="G37" s="649">
        <v>16315.141</v>
      </c>
      <c r="H37" s="649">
        <v>4712.9139999999998</v>
      </c>
      <c r="I37" s="649">
        <v>11602.227000000001</v>
      </c>
      <c r="J37" s="649">
        <v>1118.46</v>
      </c>
      <c r="K37" s="737"/>
    </row>
    <row r="38" spans="1:11" ht="12.95" customHeight="1" x14ac:dyDescent="0.25">
      <c r="A38" s="652" t="s">
        <v>362</v>
      </c>
      <c r="B38" s="649">
        <v>0</v>
      </c>
      <c r="C38" s="649">
        <v>0</v>
      </c>
      <c r="D38" s="649">
        <v>0</v>
      </c>
      <c r="E38" s="649">
        <v>0</v>
      </c>
      <c r="F38" s="649">
        <v>0</v>
      </c>
      <c r="G38" s="649">
        <v>0</v>
      </c>
      <c r="H38" s="649">
        <v>0</v>
      </c>
      <c r="I38" s="649">
        <v>0</v>
      </c>
      <c r="J38" s="649">
        <v>0</v>
      </c>
      <c r="K38" s="737"/>
    </row>
    <row r="39" spans="1:11" ht="12.95" customHeight="1" x14ac:dyDescent="0.25">
      <c r="A39" s="650" t="s">
        <v>361</v>
      </c>
      <c r="B39" s="649">
        <v>0</v>
      </c>
      <c r="C39" s="649">
        <v>0</v>
      </c>
      <c r="D39" s="649">
        <v>0</v>
      </c>
      <c r="E39" s="649">
        <v>0</v>
      </c>
      <c r="F39" s="649">
        <v>0</v>
      </c>
      <c r="G39" s="649">
        <v>0</v>
      </c>
      <c r="H39" s="649">
        <v>0</v>
      </c>
      <c r="I39" s="649">
        <v>0</v>
      </c>
      <c r="J39" s="649">
        <v>0</v>
      </c>
      <c r="K39" s="737"/>
    </row>
    <row r="40" spans="1:11" ht="7.5" customHeight="1" x14ac:dyDescent="0.25">
      <c r="A40" s="650"/>
      <c r="B40" s="653"/>
      <c r="C40" s="653"/>
      <c r="D40" s="717"/>
      <c r="E40" s="749"/>
      <c r="F40" s="749"/>
      <c r="G40" s="749"/>
      <c r="H40" s="749"/>
      <c r="I40" s="749"/>
      <c r="J40" s="749"/>
      <c r="K40" s="737"/>
    </row>
    <row r="41" spans="1:11" ht="15.75" customHeight="1" x14ac:dyDescent="0.25">
      <c r="A41" s="644" t="s">
        <v>476</v>
      </c>
      <c r="B41" s="715"/>
      <c r="C41" s="715"/>
      <c r="D41" s="717"/>
      <c r="E41" s="749"/>
      <c r="F41" s="749"/>
      <c r="G41" s="749"/>
      <c r="H41" s="749"/>
      <c r="I41" s="749"/>
      <c r="J41" s="749"/>
      <c r="K41" s="737"/>
    </row>
    <row r="42" spans="1:11" ht="15" customHeight="1" x14ac:dyDescent="0.25">
      <c r="A42" s="644" t="s">
        <v>0</v>
      </c>
      <c r="B42" s="657">
        <v>65</v>
      </c>
      <c r="C42" s="657">
        <v>148</v>
      </c>
      <c r="D42" s="657">
        <v>1715.0029999999999</v>
      </c>
      <c r="E42" s="657">
        <v>820.22500000000002</v>
      </c>
      <c r="F42" s="657">
        <v>5922.1189999999997</v>
      </c>
      <c r="G42" s="657">
        <v>9567.9220000000005</v>
      </c>
      <c r="H42" s="657">
        <v>765.68100000000004</v>
      </c>
      <c r="I42" s="657">
        <v>8802.241</v>
      </c>
      <c r="J42" s="657">
        <v>438.863</v>
      </c>
      <c r="K42" s="737"/>
    </row>
    <row r="43" spans="1:11" ht="18" customHeight="1" x14ac:dyDescent="0.25">
      <c r="A43" s="650" t="s">
        <v>364</v>
      </c>
      <c r="B43" s="649">
        <v>63</v>
      </c>
      <c r="C43" s="649" t="s">
        <v>269</v>
      </c>
      <c r="D43" s="649" t="s">
        <v>270</v>
      </c>
      <c r="E43" s="649" t="s">
        <v>270</v>
      </c>
      <c r="F43" s="649" t="s">
        <v>270</v>
      </c>
      <c r="G43" s="649" t="s">
        <v>270</v>
      </c>
      <c r="H43" s="649" t="s">
        <v>270</v>
      </c>
      <c r="I43" s="649" t="s">
        <v>270</v>
      </c>
      <c r="J43" s="649" t="s">
        <v>270</v>
      </c>
      <c r="K43" s="737"/>
    </row>
    <row r="44" spans="1:11" ht="12.95" customHeight="1" x14ac:dyDescent="0.25">
      <c r="A44" s="652" t="s">
        <v>363</v>
      </c>
      <c r="B44" s="649">
        <v>2</v>
      </c>
      <c r="C44" s="649" t="s">
        <v>269</v>
      </c>
      <c r="D44" s="649" t="s">
        <v>270</v>
      </c>
      <c r="E44" s="649" t="s">
        <v>270</v>
      </c>
      <c r="F44" s="649" t="s">
        <v>270</v>
      </c>
      <c r="G44" s="649" t="s">
        <v>270</v>
      </c>
      <c r="H44" s="649" t="s">
        <v>270</v>
      </c>
      <c r="I44" s="649" t="s">
        <v>270</v>
      </c>
      <c r="J44" s="649" t="s">
        <v>270</v>
      </c>
      <c r="K44" s="737"/>
    </row>
    <row r="45" spans="1:11" ht="12.95" customHeight="1" x14ac:dyDescent="0.25">
      <c r="A45" s="652" t="s">
        <v>362</v>
      </c>
      <c r="B45" s="649">
        <v>0</v>
      </c>
      <c r="C45" s="649">
        <v>0</v>
      </c>
      <c r="D45" s="649">
        <v>0</v>
      </c>
      <c r="E45" s="649">
        <v>0</v>
      </c>
      <c r="F45" s="649">
        <v>0</v>
      </c>
      <c r="G45" s="649">
        <v>0</v>
      </c>
      <c r="H45" s="649">
        <v>0</v>
      </c>
      <c r="I45" s="649">
        <v>0</v>
      </c>
      <c r="J45" s="649">
        <v>0</v>
      </c>
      <c r="K45" s="737"/>
    </row>
    <row r="46" spans="1:11" ht="12.95" customHeight="1" x14ac:dyDescent="0.25">
      <c r="A46" s="650" t="s">
        <v>361</v>
      </c>
      <c r="B46" s="649">
        <v>0</v>
      </c>
      <c r="C46" s="649">
        <v>0</v>
      </c>
      <c r="D46" s="649">
        <v>0</v>
      </c>
      <c r="E46" s="649">
        <v>0</v>
      </c>
      <c r="F46" s="649">
        <v>0</v>
      </c>
      <c r="G46" s="649">
        <v>0</v>
      </c>
      <c r="H46" s="649">
        <v>0</v>
      </c>
      <c r="I46" s="649">
        <v>0</v>
      </c>
      <c r="J46" s="649">
        <v>0</v>
      </c>
      <c r="K46" s="737"/>
    </row>
    <row r="47" spans="1:11" ht="7.5" customHeight="1" thickBot="1" x14ac:dyDescent="0.3">
      <c r="A47" s="664"/>
      <c r="B47" s="664"/>
      <c r="C47" s="664"/>
      <c r="D47" s="664"/>
      <c r="E47" s="664"/>
      <c r="F47" s="664"/>
      <c r="G47" s="664"/>
      <c r="H47" s="664"/>
      <c r="I47" s="664"/>
      <c r="J47" s="664"/>
    </row>
    <row r="48" spans="1:11" ht="15" customHeight="1" thickTop="1" x14ac:dyDescent="0.25">
      <c r="A48" s="681" t="s">
        <v>412</v>
      </c>
      <c r="B48" s="644"/>
      <c r="C48" s="644"/>
      <c r="D48" s="642"/>
    </row>
    <row r="49" spans="1:4" x14ac:dyDescent="0.25">
      <c r="A49" s="642"/>
      <c r="B49" s="642"/>
      <c r="C49" s="642"/>
      <c r="D49" s="642"/>
    </row>
    <row r="50" spans="1:4" x14ac:dyDescent="0.25">
      <c r="A50" s="642"/>
      <c r="B50" s="642"/>
      <c r="C50" s="642"/>
      <c r="D50" s="642"/>
    </row>
    <row r="51" spans="1:4" x14ac:dyDescent="0.25">
      <c r="A51" s="642"/>
      <c r="B51" s="642"/>
      <c r="C51" s="642"/>
      <c r="D51" s="642"/>
    </row>
    <row r="52" spans="1:4" x14ac:dyDescent="0.25">
      <c r="A52" s="642"/>
      <c r="B52" s="642"/>
      <c r="C52" s="642"/>
      <c r="D52" s="642"/>
    </row>
    <row r="53" spans="1:4" x14ac:dyDescent="0.25">
      <c r="A53" s="642"/>
      <c r="B53" s="642"/>
      <c r="C53" s="642"/>
      <c r="D53" s="642"/>
    </row>
  </sheetData>
  <mergeCells count="16">
    <mergeCell ref="D11:J11"/>
    <mergeCell ref="A2:C2"/>
    <mergeCell ref="A3:J3"/>
    <mergeCell ref="D5:F5"/>
    <mergeCell ref="G5:I5"/>
    <mergeCell ref="J5:J10"/>
    <mergeCell ref="A5:A11"/>
    <mergeCell ref="B5:B10"/>
    <mergeCell ref="H6:H10"/>
    <mergeCell ref="I6:I10"/>
    <mergeCell ref="B11:C11"/>
    <mergeCell ref="C5:C10"/>
    <mergeCell ref="D6:D10"/>
    <mergeCell ref="E6:E10"/>
    <mergeCell ref="F6:F10"/>
    <mergeCell ref="G6:G10"/>
  </mergeCells>
  <hyperlinks>
    <hyperlink ref="A1" location="Índice!A1" display="Voltar ao índice" xr:uid="{5BD056F4-51B6-4249-A56C-218510C69A3A}"/>
  </hyperlinks>
  <pageMargins left="0.78740157480314965" right="0.78740157480314965" top="1.1811023622047243" bottom="0.78740157480314965" header="0" footer="0"/>
  <pageSetup paperSize="9" orientation="portrait" horizontalDpi="300" verticalDpi="300"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E6AC36-9000-47F3-894A-7586DFD91A70}">
  <dimension ref="A1:AA52"/>
  <sheetViews>
    <sheetView showGridLines="0" zoomScaleNormal="100" workbookViewId="0">
      <selection activeCell="A2" sqref="A2"/>
    </sheetView>
  </sheetViews>
  <sheetFormatPr defaultColWidth="10.5703125" defaultRowHeight="12.75" x14ac:dyDescent="0.25"/>
  <cols>
    <col min="1" max="1" width="10.5703125" style="640" customWidth="1"/>
    <col min="2" max="3" width="7.85546875" style="640" customWidth="1"/>
    <col min="4" max="8" width="7.42578125" style="640" customWidth="1"/>
    <col min="9" max="9" width="7.7109375" style="640" customWidth="1"/>
    <col min="10" max="10" width="8" style="640" customWidth="1"/>
    <col min="11" max="16384" width="10.5703125" style="640"/>
  </cols>
  <sheetData>
    <row r="1" spans="1:27" ht="15" customHeight="1" x14ac:dyDescent="0.25">
      <c r="A1" s="2027" t="s">
        <v>1926</v>
      </c>
    </row>
    <row r="2" spans="1:27" ht="15" customHeight="1" x14ac:dyDescent="0.25">
      <c r="A2" s="2082" t="s">
        <v>484</v>
      </c>
      <c r="B2" s="2082"/>
    </row>
    <row r="3" spans="1:27" ht="31.5" customHeight="1" x14ac:dyDescent="0.25">
      <c r="A3" s="2081" t="s">
        <v>483</v>
      </c>
      <c r="B3" s="2081"/>
      <c r="C3" s="2081"/>
      <c r="D3" s="2081"/>
      <c r="E3" s="2081"/>
      <c r="F3" s="2081"/>
      <c r="G3" s="2081"/>
      <c r="H3" s="2081"/>
      <c r="I3" s="2081"/>
      <c r="J3" s="2081"/>
      <c r="K3" s="830"/>
      <c r="L3" s="830"/>
    </row>
    <row r="4" spans="1:27" ht="12.75" customHeight="1" x14ac:dyDescent="0.25">
      <c r="A4" s="660">
        <v>2019</v>
      </c>
      <c r="B4" s="650"/>
      <c r="C4" s="642"/>
    </row>
    <row r="5" spans="1:27" ht="12.75" customHeight="1" x14ac:dyDescent="0.25">
      <c r="A5" s="2075" t="s">
        <v>379</v>
      </c>
      <c r="B5" s="2075" t="s">
        <v>378</v>
      </c>
      <c r="C5" s="2075" t="s">
        <v>377</v>
      </c>
      <c r="D5" s="2074" t="s">
        <v>376</v>
      </c>
      <c r="E5" s="2074"/>
      <c r="F5" s="2074"/>
      <c r="G5" s="2075" t="s">
        <v>375</v>
      </c>
      <c r="H5" s="2076"/>
      <c r="I5" s="2076"/>
      <c r="J5" s="2075" t="s">
        <v>374</v>
      </c>
      <c r="K5" s="833"/>
      <c r="L5" s="837"/>
    </row>
    <row r="6" spans="1:27" x14ac:dyDescent="0.25">
      <c r="A6" s="2075"/>
      <c r="B6" s="2075"/>
      <c r="C6" s="2075"/>
      <c r="D6" s="2075" t="s">
        <v>371</v>
      </c>
      <c r="E6" s="2075" t="s">
        <v>370</v>
      </c>
      <c r="F6" s="2075" t="s">
        <v>369</v>
      </c>
      <c r="G6" s="2075" t="s">
        <v>0</v>
      </c>
      <c r="H6" s="2075" t="s">
        <v>368</v>
      </c>
      <c r="I6" s="2075" t="s">
        <v>367</v>
      </c>
      <c r="J6" s="2076"/>
      <c r="K6" s="833"/>
      <c r="L6" s="837"/>
    </row>
    <row r="7" spans="1:27" ht="12.75" customHeight="1" x14ac:dyDescent="0.25">
      <c r="A7" s="2075"/>
      <c r="B7" s="2075"/>
      <c r="C7" s="2075"/>
      <c r="D7" s="2075"/>
      <c r="E7" s="2075"/>
      <c r="F7" s="2075"/>
      <c r="G7" s="2075"/>
      <c r="H7" s="2075"/>
      <c r="I7" s="2075"/>
      <c r="J7" s="2076"/>
      <c r="K7" s="833"/>
      <c r="L7" s="837"/>
    </row>
    <row r="8" spans="1:27" x14ac:dyDescent="0.25">
      <c r="A8" s="2075"/>
      <c r="B8" s="2075"/>
      <c r="C8" s="2075"/>
      <c r="D8" s="2075"/>
      <c r="E8" s="2075"/>
      <c r="F8" s="2075"/>
      <c r="G8" s="2075"/>
      <c r="H8" s="2075"/>
      <c r="I8" s="2075"/>
      <c r="J8" s="2076"/>
      <c r="K8" s="833"/>
      <c r="L8" s="837"/>
    </row>
    <row r="9" spans="1:27" x14ac:dyDescent="0.25">
      <c r="A9" s="2075"/>
      <c r="B9" s="2075"/>
      <c r="C9" s="2075"/>
      <c r="D9" s="2075"/>
      <c r="E9" s="2075"/>
      <c r="F9" s="2075"/>
      <c r="G9" s="2075"/>
      <c r="H9" s="2075"/>
      <c r="I9" s="2075"/>
      <c r="J9" s="2076"/>
      <c r="K9" s="833"/>
      <c r="L9" s="837"/>
    </row>
    <row r="10" spans="1:27" ht="18.75" customHeight="1" x14ac:dyDescent="0.25">
      <c r="A10" s="2075"/>
      <c r="B10" s="2075"/>
      <c r="C10" s="2075"/>
      <c r="D10" s="2075"/>
      <c r="E10" s="2075"/>
      <c r="F10" s="2075"/>
      <c r="G10" s="2075"/>
      <c r="H10" s="2075"/>
      <c r="I10" s="2075"/>
      <c r="J10" s="2076"/>
      <c r="K10" s="833"/>
      <c r="L10" s="837"/>
    </row>
    <row r="11" spans="1:27" ht="12.75" customHeight="1" x14ac:dyDescent="0.25">
      <c r="A11" s="2075"/>
      <c r="B11" s="2074" t="s">
        <v>49</v>
      </c>
      <c r="C11" s="2074"/>
      <c r="D11" s="2074" t="s">
        <v>366</v>
      </c>
      <c r="E11" s="2074"/>
      <c r="F11" s="2074"/>
      <c r="G11" s="2074"/>
      <c r="H11" s="2074"/>
      <c r="I11" s="2074"/>
      <c r="J11" s="2074"/>
      <c r="K11" s="846"/>
      <c r="L11" s="847"/>
      <c r="M11" s="671"/>
      <c r="N11" s="671"/>
    </row>
    <row r="12" spans="1:27" ht="7.5" customHeight="1" x14ac:dyDescent="0.25">
      <c r="A12" s="659"/>
      <c r="B12" s="659"/>
      <c r="C12" s="642"/>
    </row>
    <row r="13" spans="1:27" ht="12" customHeight="1" x14ac:dyDescent="0.25">
      <c r="A13" s="644" t="s">
        <v>480</v>
      </c>
      <c r="B13" s="642"/>
      <c r="C13" s="642"/>
    </row>
    <row r="14" spans="1:27" s="656" customFormat="1" ht="15.75" customHeight="1" x14ac:dyDescent="0.25">
      <c r="A14" s="644" t="s">
        <v>390</v>
      </c>
      <c r="B14" s="657">
        <v>24611</v>
      </c>
      <c r="C14" s="657">
        <v>27191</v>
      </c>
      <c r="D14" s="657">
        <v>75352.241999999998</v>
      </c>
      <c r="E14" s="657">
        <v>18626.07</v>
      </c>
      <c r="F14" s="657">
        <v>335662.02299999999</v>
      </c>
      <c r="G14" s="657">
        <v>600936.54799999995</v>
      </c>
      <c r="H14" s="657">
        <v>32464.172999999999</v>
      </c>
      <c r="I14" s="657">
        <v>568472.375</v>
      </c>
      <c r="J14" s="657">
        <v>148883.84599999999</v>
      </c>
      <c r="K14" s="649"/>
      <c r="L14" s="649"/>
      <c r="M14" s="649"/>
      <c r="N14" s="649"/>
      <c r="O14" s="649"/>
      <c r="P14" s="649"/>
      <c r="Q14" s="649"/>
      <c r="R14" s="649"/>
      <c r="S14" s="777"/>
      <c r="T14" s="777"/>
      <c r="U14" s="777"/>
      <c r="V14" s="777"/>
      <c r="W14" s="777"/>
      <c r="X14" s="777"/>
      <c r="Y14" s="777"/>
      <c r="Z14" s="777"/>
      <c r="AA14" s="777"/>
    </row>
    <row r="15" spans="1:27" ht="13.5" customHeight="1" x14ac:dyDescent="0.25">
      <c r="A15" s="644" t="s">
        <v>389</v>
      </c>
      <c r="B15" s="657">
        <v>23492</v>
      </c>
      <c r="C15" s="657">
        <v>26001</v>
      </c>
      <c r="D15" s="657">
        <v>73926.592999999993</v>
      </c>
      <c r="E15" s="657">
        <v>18181.574000000001</v>
      </c>
      <c r="F15" s="657">
        <v>330613.13699999999</v>
      </c>
      <c r="G15" s="657">
        <v>587943.88600000006</v>
      </c>
      <c r="H15" s="657">
        <v>32436.84</v>
      </c>
      <c r="I15" s="657">
        <v>555507.04599999997</v>
      </c>
      <c r="J15" s="657">
        <v>142563.54800000001</v>
      </c>
      <c r="K15" s="649"/>
      <c r="L15" s="649"/>
      <c r="M15" s="649"/>
      <c r="N15" s="649"/>
      <c r="O15" s="649"/>
      <c r="P15" s="649"/>
      <c r="Q15" s="649"/>
      <c r="R15" s="649"/>
      <c r="S15" s="777"/>
      <c r="T15" s="777"/>
      <c r="U15" s="777"/>
      <c r="V15" s="777"/>
      <c r="W15" s="777"/>
      <c r="X15" s="777"/>
      <c r="Y15" s="777"/>
      <c r="Z15" s="777"/>
      <c r="AA15" s="777"/>
    </row>
    <row r="16" spans="1:27" ht="15" customHeight="1" x14ac:dyDescent="0.25">
      <c r="A16" s="660" t="s">
        <v>388</v>
      </c>
      <c r="B16" s="649">
        <v>5949</v>
      </c>
      <c r="C16" s="649">
        <v>6430</v>
      </c>
      <c r="D16" s="649">
        <v>12434.41</v>
      </c>
      <c r="E16" s="649">
        <v>3649.549</v>
      </c>
      <c r="F16" s="649">
        <v>68268.358999999997</v>
      </c>
      <c r="G16" s="649">
        <v>115905.111</v>
      </c>
      <c r="H16" s="649">
        <v>9095.1309999999994</v>
      </c>
      <c r="I16" s="649">
        <v>106809.98</v>
      </c>
      <c r="J16" s="649">
        <v>29288.906999999999</v>
      </c>
      <c r="K16" s="649"/>
      <c r="L16" s="649"/>
      <c r="M16" s="649"/>
      <c r="N16" s="649"/>
      <c r="O16" s="649"/>
      <c r="P16" s="649"/>
      <c r="Q16" s="649"/>
      <c r="R16" s="649"/>
      <c r="S16" s="777"/>
      <c r="T16" s="777"/>
      <c r="U16" s="777"/>
      <c r="V16" s="777"/>
      <c r="W16" s="777"/>
      <c r="X16" s="777"/>
      <c r="Y16" s="777"/>
      <c r="Z16" s="777"/>
      <c r="AA16" s="777"/>
    </row>
    <row r="17" spans="1:27" ht="12.75" customHeight="1" x14ac:dyDescent="0.25">
      <c r="A17" s="660" t="s">
        <v>387</v>
      </c>
      <c r="B17" s="649">
        <v>4127</v>
      </c>
      <c r="C17" s="649">
        <v>4365</v>
      </c>
      <c r="D17" s="649">
        <v>6795.7049999999999</v>
      </c>
      <c r="E17" s="649">
        <v>1930.5429999999999</v>
      </c>
      <c r="F17" s="649">
        <v>33047.362999999998</v>
      </c>
      <c r="G17" s="649">
        <v>61888.392</v>
      </c>
      <c r="H17" s="649">
        <v>2579.299</v>
      </c>
      <c r="I17" s="649">
        <v>59309.093000000001</v>
      </c>
      <c r="J17" s="649">
        <v>17335.424999999999</v>
      </c>
      <c r="K17" s="649"/>
      <c r="L17" s="649"/>
      <c r="M17" s="649"/>
      <c r="N17" s="649"/>
      <c r="O17" s="649"/>
      <c r="P17" s="649"/>
      <c r="Q17" s="649"/>
      <c r="R17" s="649"/>
      <c r="S17" s="777"/>
      <c r="T17" s="777"/>
      <c r="U17" s="777"/>
      <c r="V17" s="777"/>
      <c r="W17" s="777"/>
      <c r="X17" s="777"/>
      <c r="Y17" s="777"/>
      <c r="Z17" s="777"/>
      <c r="AA17" s="777"/>
    </row>
    <row r="18" spans="1:27" ht="13.5" customHeight="1" x14ac:dyDescent="0.25">
      <c r="A18" s="660" t="s">
        <v>386</v>
      </c>
      <c r="B18" s="649">
        <v>10895</v>
      </c>
      <c r="C18" s="649">
        <v>12563</v>
      </c>
      <c r="D18" s="649">
        <v>51277.027000000002</v>
      </c>
      <c r="E18" s="649">
        <v>12140.22</v>
      </c>
      <c r="F18" s="649">
        <v>213606.56899999999</v>
      </c>
      <c r="G18" s="649">
        <v>373718.489</v>
      </c>
      <c r="H18" s="649">
        <v>19334.807000000001</v>
      </c>
      <c r="I18" s="649">
        <v>354383.68199999997</v>
      </c>
      <c r="J18" s="649">
        <v>81259.956000000006</v>
      </c>
      <c r="K18" s="649"/>
      <c r="L18" s="649"/>
      <c r="M18" s="649"/>
      <c r="N18" s="649"/>
      <c r="O18" s="649"/>
      <c r="P18" s="649"/>
      <c r="Q18" s="649"/>
      <c r="R18" s="649"/>
      <c r="S18" s="777"/>
      <c r="T18" s="777"/>
      <c r="U18" s="777"/>
      <c r="V18" s="777"/>
      <c r="W18" s="777"/>
      <c r="X18" s="777"/>
      <c r="Y18" s="777"/>
      <c r="Z18" s="777"/>
      <c r="AA18" s="777"/>
    </row>
    <row r="19" spans="1:27" ht="13.5" customHeight="1" x14ac:dyDescent="0.25">
      <c r="A19" s="660" t="s">
        <v>385</v>
      </c>
      <c r="B19" s="649">
        <v>1162</v>
      </c>
      <c r="C19" s="797">
        <v>1209</v>
      </c>
      <c r="D19" s="797">
        <v>1404.885</v>
      </c>
      <c r="E19" s="797">
        <v>327.87799999999999</v>
      </c>
      <c r="F19" s="797">
        <v>7099.0959999999995</v>
      </c>
      <c r="G19" s="797">
        <v>16366.919</v>
      </c>
      <c r="H19" s="797">
        <v>1294.3130000000001</v>
      </c>
      <c r="I19" s="797">
        <v>15072.606</v>
      </c>
      <c r="J19" s="649">
        <v>6314.6130000000003</v>
      </c>
      <c r="K19" s="649"/>
      <c r="L19" s="649"/>
      <c r="M19" s="649"/>
      <c r="N19" s="649"/>
      <c r="O19" s="649"/>
      <c r="P19" s="649"/>
      <c r="Q19" s="649"/>
      <c r="R19" s="649"/>
      <c r="S19" s="777"/>
      <c r="T19" s="777"/>
      <c r="U19" s="777"/>
      <c r="V19" s="777"/>
      <c r="W19" s="777"/>
      <c r="X19" s="777"/>
      <c r="Y19" s="777"/>
      <c r="Z19" s="777"/>
      <c r="AA19" s="777"/>
    </row>
    <row r="20" spans="1:27" ht="13.5" customHeight="1" x14ac:dyDescent="0.25">
      <c r="A20" s="660" t="s">
        <v>384</v>
      </c>
      <c r="B20" s="649">
        <v>1359</v>
      </c>
      <c r="C20" s="797">
        <v>1434</v>
      </c>
      <c r="D20" s="797">
        <v>2014.566</v>
      </c>
      <c r="E20" s="797">
        <v>133.38399999999999</v>
      </c>
      <c r="F20" s="797">
        <v>8591.75</v>
      </c>
      <c r="G20" s="797">
        <v>20064.974999999999</v>
      </c>
      <c r="H20" s="797">
        <v>133.29</v>
      </c>
      <c r="I20" s="797">
        <v>19931.685000000001</v>
      </c>
      <c r="J20" s="649">
        <v>8364.6470000000008</v>
      </c>
      <c r="K20" s="649"/>
      <c r="L20" s="649"/>
      <c r="M20" s="649"/>
      <c r="N20" s="649"/>
      <c r="O20" s="649"/>
      <c r="P20" s="649"/>
      <c r="Q20" s="649"/>
      <c r="R20" s="649"/>
      <c r="S20" s="777"/>
      <c r="T20" s="777"/>
      <c r="U20" s="777"/>
      <c r="V20" s="777"/>
      <c r="W20" s="777"/>
      <c r="X20" s="777"/>
      <c r="Y20" s="777"/>
      <c r="Z20" s="777"/>
      <c r="AA20" s="777"/>
    </row>
    <row r="21" spans="1:27" ht="21" customHeight="1" x14ac:dyDescent="0.25">
      <c r="A21" s="790" t="s">
        <v>383</v>
      </c>
      <c r="B21" s="772">
        <v>530</v>
      </c>
      <c r="C21" s="773">
        <v>584</v>
      </c>
      <c r="D21" s="773">
        <v>948.69</v>
      </c>
      <c r="E21" s="773">
        <v>406.96800000000002</v>
      </c>
      <c r="F21" s="773">
        <v>2785.7640000000001</v>
      </c>
      <c r="G21" s="773">
        <v>6361.8040000000001</v>
      </c>
      <c r="H21" s="796">
        <v>26.664999999999999</v>
      </c>
      <c r="I21" s="788">
        <v>6335.1390000000001</v>
      </c>
      <c r="J21" s="773">
        <v>2154.3229999999999</v>
      </c>
      <c r="K21" s="649"/>
      <c r="L21" s="649"/>
      <c r="M21" s="649"/>
      <c r="N21" s="649"/>
      <c r="O21" s="649"/>
      <c r="P21" s="649"/>
      <c r="Q21" s="649"/>
      <c r="R21" s="649"/>
      <c r="S21" s="777"/>
      <c r="T21" s="777"/>
      <c r="U21" s="777"/>
      <c r="V21" s="777"/>
      <c r="W21" s="777"/>
      <c r="X21" s="777"/>
      <c r="Y21" s="777"/>
      <c r="Z21" s="777"/>
      <c r="AA21" s="777"/>
    </row>
    <row r="22" spans="1:27" ht="13.5" customHeight="1" x14ac:dyDescent="0.25">
      <c r="A22" s="790" t="s">
        <v>382</v>
      </c>
      <c r="B22" s="773">
        <v>589</v>
      </c>
      <c r="C22" s="773">
        <v>606</v>
      </c>
      <c r="D22" s="773">
        <v>476.959</v>
      </c>
      <c r="E22" s="773">
        <v>37.527999999999999</v>
      </c>
      <c r="F22" s="773">
        <v>2263.1219999999998</v>
      </c>
      <c r="G22" s="773">
        <v>6630.8580000000002</v>
      </c>
      <c r="H22" s="773">
        <v>0.66800000000000004</v>
      </c>
      <c r="I22" s="788">
        <v>6630.19</v>
      </c>
      <c r="J22" s="773">
        <v>4165.9750000000004</v>
      </c>
      <c r="K22" s="649"/>
      <c r="L22" s="649"/>
      <c r="M22" s="649"/>
      <c r="N22" s="649"/>
      <c r="O22" s="649"/>
      <c r="P22" s="649"/>
      <c r="Q22" s="649"/>
      <c r="R22" s="649"/>
      <c r="S22" s="777"/>
      <c r="T22" s="777"/>
      <c r="U22" s="777"/>
      <c r="V22" s="777"/>
      <c r="W22" s="777"/>
      <c r="X22" s="777"/>
      <c r="Y22" s="777"/>
      <c r="Z22" s="777"/>
      <c r="AA22" s="777"/>
    </row>
    <row r="23" spans="1:27" ht="7.5" customHeight="1" x14ac:dyDescent="0.25">
      <c r="A23" s="790"/>
      <c r="B23" s="800"/>
      <c r="C23" s="783"/>
      <c r="D23" s="799"/>
      <c r="E23" s="799"/>
      <c r="F23" s="799"/>
      <c r="G23" s="799"/>
      <c r="H23" s="799"/>
      <c r="I23" s="799"/>
      <c r="J23" s="772"/>
      <c r="K23" s="649"/>
      <c r="L23" s="649"/>
      <c r="M23" s="649"/>
      <c r="N23" s="649"/>
      <c r="O23" s="649"/>
      <c r="P23" s="649"/>
      <c r="Q23" s="649"/>
      <c r="R23" s="649"/>
    </row>
    <row r="24" spans="1:27" ht="13.5" customHeight="1" x14ac:dyDescent="0.25">
      <c r="A24" s="738" t="s">
        <v>479</v>
      </c>
      <c r="B24" s="743"/>
      <c r="C24" s="717"/>
      <c r="D24" s="748"/>
      <c r="E24" s="748"/>
      <c r="F24" s="748"/>
      <c r="G24" s="748"/>
      <c r="H24" s="748"/>
      <c r="I24" s="748"/>
    </row>
    <row r="25" spans="1:27" s="656" customFormat="1" ht="13.5" customHeight="1" x14ac:dyDescent="0.25">
      <c r="A25" s="668" t="s">
        <v>390</v>
      </c>
      <c r="B25" s="657">
        <v>17589</v>
      </c>
      <c r="C25" s="657">
        <v>18937</v>
      </c>
      <c r="D25" s="657">
        <v>40136.856</v>
      </c>
      <c r="E25" s="657">
        <v>8896.2459999999992</v>
      </c>
      <c r="F25" s="657">
        <v>230741.98</v>
      </c>
      <c r="G25" s="657">
        <v>390091.21299999999</v>
      </c>
      <c r="H25" s="657">
        <v>17576.625</v>
      </c>
      <c r="I25" s="657">
        <v>372514.58799999999</v>
      </c>
      <c r="J25" s="657">
        <v>102139.368</v>
      </c>
      <c r="K25" s="649"/>
      <c r="L25" s="649"/>
      <c r="M25" s="649"/>
      <c r="N25" s="649"/>
      <c r="O25" s="649"/>
      <c r="P25" s="649"/>
      <c r="Q25" s="649"/>
      <c r="R25" s="649"/>
      <c r="S25" s="777"/>
      <c r="T25" s="777"/>
      <c r="U25" s="777"/>
      <c r="V25" s="777"/>
      <c r="W25" s="777"/>
      <c r="X25" s="777"/>
      <c r="Y25" s="777"/>
      <c r="Z25" s="777"/>
      <c r="AA25" s="777"/>
    </row>
    <row r="26" spans="1:27" s="656" customFormat="1" ht="13.5" customHeight="1" x14ac:dyDescent="0.25">
      <c r="A26" s="644" t="s">
        <v>389</v>
      </c>
      <c r="B26" s="657">
        <v>16747</v>
      </c>
      <c r="C26" s="657">
        <v>18078</v>
      </c>
      <c r="D26" s="657">
        <v>39488.591</v>
      </c>
      <c r="E26" s="657">
        <v>8743.6890000000003</v>
      </c>
      <c r="F26" s="657">
        <v>227643.981</v>
      </c>
      <c r="G26" s="657">
        <v>381562.01400000002</v>
      </c>
      <c r="H26" s="657">
        <v>17549.304</v>
      </c>
      <c r="I26" s="657">
        <v>364012.71</v>
      </c>
      <c r="J26" s="657">
        <v>97832.854000000007</v>
      </c>
      <c r="K26" s="649"/>
      <c r="L26" s="649"/>
      <c r="M26" s="649"/>
      <c r="N26" s="649"/>
      <c r="O26" s="649"/>
      <c r="P26" s="649"/>
      <c r="Q26" s="649"/>
      <c r="R26" s="649"/>
      <c r="S26" s="777"/>
      <c r="T26" s="777"/>
      <c r="U26" s="777"/>
      <c r="V26" s="777"/>
      <c r="W26" s="777"/>
      <c r="X26" s="777"/>
      <c r="Y26" s="777"/>
      <c r="Z26" s="777"/>
      <c r="AA26" s="777"/>
    </row>
    <row r="27" spans="1:27" ht="15" customHeight="1" x14ac:dyDescent="0.25">
      <c r="A27" s="660" t="s">
        <v>388</v>
      </c>
      <c r="B27" s="649">
        <v>4218</v>
      </c>
      <c r="C27" s="649">
        <v>4487</v>
      </c>
      <c r="D27" s="649">
        <v>6873.7730000000001</v>
      </c>
      <c r="E27" s="649">
        <v>1748.8710000000001</v>
      </c>
      <c r="F27" s="649">
        <v>40608.588000000003</v>
      </c>
      <c r="G27" s="649">
        <v>68085.524000000005</v>
      </c>
      <c r="H27" s="649">
        <v>6726.95</v>
      </c>
      <c r="I27" s="649">
        <v>61358.574000000001</v>
      </c>
      <c r="J27" s="649">
        <v>19202.642</v>
      </c>
      <c r="T27" s="777"/>
      <c r="U27" s="777"/>
      <c r="V27" s="777"/>
      <c r="W27" s="777"/>
      <c r="X27" s="777"/>
      <c r="Y27" s="777"/>
      <c r="Z27" s="777"/>
      <c r="AA27" s="777"/>
    </row>
    <row r="28" spans="1:27" ht="13.5" customHeight="1" x14ac:dyDescent="0.25">
      <c r="A28" s="660" t="s">
        <v>387</v>
      </c>
      <c r="B28" s="649">
        <v>3104</v>
      </c>
      <c r="C28" s="649">
        <v>3249</v>
      </c>
      <c r="D28" s="649">
        <v>4480.424</v>
      </c>
      <c r="E28" s="649">
        <v>968.33799999999997</v>
      </c>
      <c r="F28" s="649">
        <v>25609.544999999998</v>
      </c>
      <c r="G28" s="649">
        <v>44628.171000000002</v>
      </c>
      <c r="H28" s="649">
        <v>1267.0350000000001</v>
      </c>
      <c r="I28" s="649">
        <v>43361.135999999999</v>
      </c>
      <c r="J28" s="649">
        <v>12046.994000000001</v>
      </c>
      <c r="T28" s="777"/>
      <c r="U28" s="777"/>
      <c r="V28" s="777"/>
      <c r="W28" s="777"/>
      <c r="X28" s="777"/>
      <c r="Y28" s="777"/>
      <c r="Z28" s="777"/>
      <c r="AA28" s="777"/>
    </row>
    <row r="29" spans="1:27" ht="12" customHeight="1" x14ac:dyDescent="0.25">
      <c r="A29" s="660" t="s">
        <v>386</v>
      </c>
      <c r="B29" s="649">
        <v>7484</v>
      </c>
      <c r="C29" s="649">
        <v>8332</v>
      </c>
      <c r="D29" s="649">
        <v>26312.916000000001</v>
      </c>
      <c r="E29" s="649">
        <v>5766.7359999999999</v>
      </c>
      <c r="F29" s="649">
        <v>151923.01199999999</v>
      </c>
      <c r="G29" s="649">
        <v>246138.50200000001</v>
      </c>
      <c r="H29" s="649">
        <v>8637</v>
      </c>
      <c r="I29" s="649">
        <v>237501.50200000001</v>
      </c>
      <c r="J29" s="649">
        <v>56011.481</v>
      </c>
      <c r="K29" s="649"/>
      <c r="L29" s="649"/>
      <c r="M29" s="649"/>
      <c r="N29" s="649"/>
      <c r="O29" s="649"/>
      <c r="P29" s="649"/>
      <c r="Q29" s="649"/>
      <c r="R29" s="649"/>
      <c r="S29" s="777"/>
      <c r="T29" s="777"/>
      <c r="U29" s="777"/>
      <c r="V29" s="777"/>
      <c r="W29" s="777"/>
      <c r="X29" s="777"/>
      <c r="Y29" s="777"/>
      <c r="Z29" s="777"/>
      <c r="AA29" s="777"/>
    </row>
    <row r="30" spans="1:27" ht="12" customHeight="1" x14ac:dyDescent="0.25">
      <c r="A30" s="660" t="s">
        <v>385</v>
      </c>
      <c r="B30" s="794">
        <v>877</v>
      </c>
      <c r="C30" s="794">
        <v>898</v>
      </c>
      <c r="D30" s="794">
        <v>680.798</v>
      </c>
      <c r="E30" s="794">
        <v>207.679</v>
      </c>
      <c r="F30" s="794">
        <v>4404.2420000000002</v>
      </c>
      <c r="G30" s="794">
        <v>9278.98</v>
      </c>
      <c r="H30" s="794">
        <v>854.41399999999999</v>
      </c>
      <c r="I30" s="794">
        <v>8424.5660000000007</v>
      </c>
      <c r="J30" s="649">
        <v>3815.1619999999998</v>
      </c>
      <c r="K30" s="649"/>
      <c r="L30" s="649"/>
      <c r="M30" s="649"/>
      <c r="N30" s="649"/>
      <c r="O30" s="649"/>
      <c r="P30" s="649"/>
      <c r="Q30" s="649"/>
      <c r="R30" s="649"/>
      <c r="S30" s="777"/>
      <c r="T30" s="777"/>
      <c r="U30" s="777"/>
      <c r="V30" s="777"/>
      <c r="W30" s="777"/>
      <c r="X30" s="777"/>
      <c r="Y30" s="777"/>
      <c r="Z30" s="777"/>
      <c r="AA30" s="777"/>
    </row>
    <row r="31" spans="1:27" ht="13.5" customHeight="1" x14ac:dyDescent="0.25">
      <c r="A31" s="660" t="s">
        <v>384</v>
      </c>
      <c r="B31" s="794">
        <v>1064</v>
      </c>
      <c r="C31" s="794">
        <v>1112</v>
      </c>
      <c r="D31" s="794">
        <v>1140.68</v>
      </c>
      <c r="E31" s="794">
        <v>52.064999999999998</v>
      </c>
      <c r="F31" s="794">
        <v>5098.5940000000001</v>
      </c>
      <c r="G31" s="794">
        <v>13430.837</v>
      </c>
      <c r="H31" s="794">
        <v>63.905000000000001</v>
      </c>
      <c r="I31" s="794">
        <v>13366.932000000001</v>
      </c>
      <c r="J31" s="649">
        <v>6756.5749999999998</v>
      </c>
      <c r="K31" s="649"/>
      <c r="L31" s="649"/>
      <c r="M31" s="649"/>
      <c r="N31" s="649"/>
      <c r="O31" s="649"/>
      <c r="P31" s="649"/>
      <c r="Q31" s="649"/>
      <c r="R31" s="649"/>
      <c r="S31" s="777"/>
      <c r="T31" s="777"/>
      <c r="U31" s="777"/>
      <c r="V31" s="777"/>
      <c r="W31" s="777"/>
      <c r="X31" s="777"/>
      <c r="Y31" s="777"/>
      <c r="Z31" s="777"/>
      <c r="AA31" s="777"/>
    </row>
    <row r="32" spans="1:27" s="656" customFormat="1" ht="21" customHeight="1" x14ac:dyDescent="0.25">
      <c r="A32" s="668" t="s">
        <v>407</v>
      </c>
      <c r="B32" s="798">
        <v>381</v>
      </c>
      <c r="C32" s="798">
        <v>392</v>
      </c>
      <c r="D32" s="798">
        <v>316.61799999999999</v>
      </c>
      <c r="E32" s="798">
        <v>148.10900000000001</v>
      </c>
      <c r="F32" s="798">
        <v>1334.9490000000001</v>
      </c>
      <c r="G32" s="798">
        <v>3404.3330000000001</v>
      </c>
      <c r="H32" s="769">
        <v>26.652999999999999</v>
      </c>
      <c r="I32" s="798">
        <v>3377.68</v>
      </c>
      <c r="J32" s="657">
        <v>1399.585</v>
      </c>
      <c r="K32" s="649"/>
      <c r="L32" s="649"/>
      <c r="M32" s="649"/>
      <c r="N32" s="649"/>
      <c r="O32" s="649"/>
      <c r="P32" s="649"/>
      <c r="Q32" s="649"/>
      <c r="R32" s="649"/>
      <c r="S32" s="777"/>
      <c r="T32" s="777"/>
      <c r="U32" s="777"/>
      <c r="V32" s="777"/>
      <c r="W32" s="777"/>
      <c r="X32" s="777"/>
      <c r="Y32" s="777"/>
      <c r="Z32" s="777"/>
      <c r="AA32" s="777"/>
    </row>
    <row r="33" spans="1:27" s="656" customFormat="1" ht="13.5" customHeight="1" x14ac:dyDescent="0.25">
      <c r="A33" s="668" t="s">
        <v>406</v>
      </c>
      <c r="B33" s="798">
        <v>461</v>
      </c>
      <c r="C33" s="798">
        <v>467</v>
      </c>
      <c r="D33" s="798">
        <v>331.64699999999999</v>
      </c>
      <c r="E33" s="798">
        <v>4.4480000000000004</v>
      </c>
      <c r="F33" s="798">
        <v>1763.05</v>
      </c>
      <c r="G33" s="798">
        <v>5124.866</v>
      </c>
      <c r="H33" s="769">
        <v>0.66800000000000004</v>
      </c>
      <c r="I33" s="798">
        <v>5124.1980000000003</v>
      </c>
      <c r="J33" s="657">
        <v>2906.9290000000001</v>
      </c>
      <c r="K33" s="649"/>
      <c r="L33" s="649"/>
      <c r="M33" s="649"/>
      <c r="N33" s="649"/>
      <c r="O33" s="649"/>
      <c r="P33" s="649"/>
      <c r="Q33" s="649"/>
      <c r="R33" s="649"/>
      <c r="S33" s="777"/>
      <c r="T33" s="777"/>
      <c r="U33" s="777"/>
      <c r="V33" s="777"/>
      <c r="W33" s="777"/>
      <c r="X33" s="777"/>
      <c r="Y33" s="777"/>
      <c r="Z33" s="777"/>
      <c r="AA33" s="777"/>
    </row>
    <row r="34" spans="1:27" s="656" customFormat="1" ht="7.5" customHeight="1" x14ac:dyDescent="0.25">
      <c r="A34" s="668"/>
      <c r="B34" s="728"/>
      <c r="C34" s="759"/>
      <c r="D34" s="758"/>
      <c r="E34" s="758"/>
      <c r="F34" s="758"/>
      <c r="G34" s="758"/>
      <c r="H34" s="758"/>
      <c r="I34" s="758"/>
      <c r="J34" s="649"/>
      <c r="K34" s="649"/>
      <c r="L34" s="649"/>
      <c r="M34" s="649"/>
      <c r="N34" s="649"/>
      <c r="O34" s="649"/>
      <c r="P34" s="649"/>
      <c r="Q34" s="649"/>
      <c r="R34" s="649"/>
    </row>
    <row r="35" spans="1:27" ht="13.5" customHeight="1" x14ac:dyDescent="0.25">
      <c r="A35" s="738" t="s">
        <v>478</v>
      </c>
      <c r="B35" s="743"/>
      <c r="C35" s="717"/>
      <c r="D35" s="748"/>
      <c r="E35" s="748"/>
      <c r="F35" s="748"/>
      <c r="G35" s="748"/>
      <c r="H35" s="748"/>
      <c r="I35" s="748"/>
    </row>
    <row r="36" spans="1:27" s="656" customFormat="1" ht="13.5" customHeight="1" x14ac:dyDescent="0.25">
      <c r="A36" s="668" t="s">
        <v>390</v>
      </c>
      <c r="B36" s="657">
        <v>1031</v>
      </c>
      <c r="C36" s="657">
        <v>1782</v>
      </c>
      <c r="D36" s="657">
        <v>21222.041000000001</v>
      </c>
      <c r="E36" s="657">
        <v>6675.6530000000002</v>
      </c>
      <c r="F36" s="657">
        <v>71108.756999999998</v>
      </c>
      <c r="G36" s="657">
        <v>116625.447</v>
      </c>
      <c r="H36" s="657">
        <v>6054.6080000000002</v>
      </c>
      <c r="I36" s="657">
        <v>110570.83900000001</v>
      </c>
      <c r="J36" s="657">
        <v>8690.973</v>
      </c>
      <c r="K36" s="649"/>
      <c r="L36" s="649"/>
      <c r="M36" s="649"/>
      <c r="N36" s="649"/>
      <c r="O36" s="649"/>
      <c r="P36" s="649"/>
      <c r="Q36" s="649"/>
      <c r="R36" s="649"/>
      <c r="S36" s="777"/>
      <c r="T36" s="777"/>
      <c r="U36" s="777"/>
      <c r="V36" s="777"/>
      <c r="W36" s="777"/>
      <c r="X36" s="777"/>
      <c r="Y36" s="777"/>
      <c r="Z36" s="777"/>
      <c r="AA36" s="777"/>
    </row>
    <row r="37" spans="1:27" s="656" customFormat="1" ht="13.5" customHeight="1" x14ac:dyDescent="0.25">
      <c r="A37" s="644" t="s">
        <v>389</v>
      </c>
      <c r="B37" s="657">
        <v>1008</v>
      </c>
      <c r="C37" s="657">
        <v>1756</v>
      </c>
      <c r="D37" s="657">
        <v>21137.210999999999</v>
      </c>
      <c r="E37" s="657">
        <v>6653.9880000000003</v>
      </c>
      <c r="F37" s="657">
        <v>70563.985000000001</v>
      </c>
      <c r="G37" s="657">
        <v>115613.701</v>
      </c>
      <c r="H37" s="657">
        <v>6054.6080000000002</v>
      </c>
      <c r="I37" s="657">
        <v>109559.09299999999</v>
      </c>
      <c r="J37" s="657">
        <v>8487.94</v>
      </c>
      <c r="K37" s="649"/>
      <c r="L37" s="649"/>
      <c r="M37" s="649"/>
      <c r="N37" s="649"/>
      <c r="O37" s="649"/>
      <c r="P37" s="649"/>
      <c r="Q37" s="649"/>
      <c r="R37" s="649"/>
      <c r="S37" s="777"/>
      <c r="T37" s="777"/>
      <c r="U37" s="777"/>
      <c r="V37" s="777"/>
      <c r="W37" s="777"/>
      <c r="X37" s="777"/>
      <c r="Y37" s="777"/>
      <c r="Z37" s="777"/>
      <c r="AA37" s="777"/>
    </row>
    <row r="38" spans="1:27" ht="15" customHeight="1" x14ac:dyDescent="0.25">
      <c r="A38" s="660" t="s">
        <v>388</v>
      </c>
      <c r="B38" s="649">
        <v>291</v>
      </c>
      <c r="C38" s="649">
        <v>406</v>
      </c>
      <c r="D38" s="649">
        <v>3171.85</v>
      </c>
      <c r="E38" s="649">
        <v>1129.1120000000001</v>
      </c>
      <c r="F38" s="649">
        <v>21389.736000000001</v>
      </c>
      <c r="G38" s="649">
        <v>30401.117999999999</v>
      </c>
      <c r="H38" s="649">
        <v>1413.0630000000001</v>
      </c>
      <c r="I38" s="649">
        <v>28988.055</v>
      </c>
      <c r="J38" s="649">
        <v>2716.857</v>
      </c>
      <c r="K38" s="649"/>
      <c r="L38" s="649"/>
      <c r="M38" s="649"/>
      <c r="N38" s="649"/>
      <c r="O38" s="649"/>
      <c r="P38" s="649"/>
      <c r="Q38" s="649"/>
      <c r="R38" s="649"/>
      <c r="S38" s="777"/>
      <c r="T38" s="777"/>
      <c r="U38" s="777"/>
      <c r="V38" s="777"/>
      <c r="W38" s="777"/>
      <c r="X38" s="777"/>
      <c r="Y38" s="777"/>
      <c r="Z38" s="777"/>
      <c r="AA38" s="777"/>
    </row>
    <row r="39" spans="1:27" ht="13.5" customHeight="1" x14ac:dyDescent="0.25">
      <c r="A39" s="660" t="s">
        <v>387</v>
      </c>
      <c r="B39" s="649">
        <v>170</v>
      </c>
      <c r="C39" s="649">
        <v>228</v>
      </c>
      <c r="D39" s="649">
        <v>1276.7339999999999</v>
      </c>
      <c r="E39" s="649">
        <v>723.68399999999997</v>
      </c>
      <c r="F39" s="649">
        <v>5054.5370000000003</v>
      </c>
      <c r="G39" s="649">
        <v>9159.6929999999993</v>
      </c>
      <c r="H39" s="649">
        <v>749.86400000000003</v>
      </c>
      <c r="I39" s="649">
        <v>8409.8289999999997</v>
      </c>
      <c r="J39" s="649">
        <v>1106.6590000000001</v>
      </c>
      <c r="K39" s="649"/>
      <c r="L39" s="649"/>
      <c r="M39" s="649"/>
      <c r="N39" s="649"/>
      <c r="O39" s="649"/>
      <c r="P39" s="649"/>
      <c r="Q39" s="649"/>
      <c r="R39" s="649"/>
      <c r="S39" s="777"/>
      <c r="T39" s="777"/>
      <c r="U39" s="777"/>
      <c r="V39" s="777"/>
      <c r="W39" s="777"/>
      <c r="X39" s="777"/>
      <c r="Y39" s="777"/>
      <c r="Z39" s="777"/>
      <c r="AA39" s="777"/>
    </row>
    <row r="40" spans="1:27" ht="13.5" customHeight="1" x14ac:dyDescent="0.25">
      <c r="A40" s="660" t="s">
        <v>386</v>
      </c>
      <c r="B40" s="649">
        <v>450</v>
      </c>
      <c r="C40" s="649">
        <v>993</v>
      </c>
      <c r="D40" s="649">
        <v>15672.861000000001</v>
      </c>
      <c r="E40" s="649">
        <v>4700.4369999999999</v>
      </c>
      <c r="F40" s="649">
        <v>40476.298999999999</v>
      </c>
      <c r="G40" s="649">
        <v>69996.241999999998</v>
      </c>
      <c r="H40" s="649">
        <v>3783.5149999999999</v>
      </c>
      <c r="I40" s="649">
        <v>66212.726999999999</v>
      </c>
      <c r="J40" s="649">
        <v>4004.8670000000002</v>
      </c>
      <c r="K40" s="649"/>
      <c r="L40" s="649"/>
      <c r="M40" s="649"/>
      <c r="N40" s="649"/>
      <c r="O40" s="649"/>
      <c r="P40" s="649"/>
      <c r="Q40" s="649"/>
      <c r="R40" s="649"/>
      <c r="S40" s="777"/>
      <c r="T40" s="777"/>
      <c r="U40" s="777"/>
      <c r="V40" s="777"/>
      <c r="W40" s="777"/>
      <c r="X40" s="777"/>
      <c r="Y40" s="777"/>
      <c r="Z40" s="777"/>
      <c r="AA40" s="777"/>
    </row>
    <row r="41" spans="1:27" ht="13.5" customHeight="1" x14ac:dyDescent="0.25">
      <c r="A41" s="660" t="s">
        <v>385</v>
      </c>
      <c r="B41" s="649">
        <v>46</v>
      </c>
      <c r="C41" s="797" t="s">
        <v>269</v>
      </c>
      <c r="D41" s="797" t="s">
        <v>270</v>
      </c>
      <c r="E41" s="797" t="s">
        <v>270</v>
      </c>
      <c r="F41" s="797" t="s">
        <v>270</v>
      </c>
      <c r="G41" s="797" t="s">
        <v>270</v>
      </c>
      <c r="H41" s="797" t="s">
        <v>270</v>
      </c>
      <c r="I41" s="797" t="s">
        <v>270</v>
      </c>
      <c r="J41" s="649" t="s">
        <v>270</v>
      </c>
      <c r="K41" s="649"/>
      <c r="L41" s="649"/>
      <c r="M41" s="649"/>
      <c r="N41" s="649"/>
      <c r="O41" s="649"/>
      <c r="P41" s="649"/>
      <c r="Q41" s="649"/>
      <c r="R41" s="649"/>
      <c r="S41" s="777"/>
      <c r="T41" s="777"/>
      <c r="U41" s="777"/>
      <c r="V41" s="777"/>
      <c r="W41" s="777"/>
      <c r="X41" s="777"/>
      <c r="Y41" s="777"/>
      <c r="Z41" s="777"/>
      <c r="AA41" s="777"/>
    </row>
    <row r="42" spans="1:27" ht="13.5" customHeight="1" x14ac:dyDescent="0.25">
      <c r="A42" s="660" t="s">
        <v>384</v>
      </c>
      <c r="B42" s="649">
        <v>51</v>
      </c>
      <c r="C42" s="797" t="s">
        <v>269</v>
      </c>
      <c r="D42" s="797" t="s">
        <v>270</v>
      </c>
      <c r="E42" s="797" t="s">
        <v>270</v>
      </c>
      <c r="F42" s="797" t="s">
        <v>270</v>
      </c>
      <c r="G42" s="797" t="s">
        <v>270</v>
      </c>
      <c r="H42" s="797" t="s">
        <v>270</v>
      </c>
      <c r="I42" s="797" t="s">
        <v>270</v>
      </c>
      <c r="J42" s="649" t="s">
        <v>270</v>
      </c>
      <c r="K42" s="649"/>
      <c r="L42" s="649"/>
      <c r="M42" s="649"/>
      <c r="N42" s="649"/>
      <c r="O42" s="649"/>
      <c r="P42" s="649"/>
      <c r="Q42" s="649"/>
      <c r="R42" s="649"/>
      <c r="S42" s="777"/>
      <c r="T42" s="777"/>
      <c r="U42" s="777"/>
      <c r="V42" s="777"/>
      <c r="W42" s="777"/>
      <c r="X42" s="777"/>
      <c r="Y42" s="777"/>
      <c r="Z42" s="777"/>
      <c r="AA42" s="777"/>
    </row>
    <row r="43" spans="1:27" s="656" customFormat="1" ht="21" customHeight="1" x14ac:dyDescent="0.25">
      <c r="A43" s="668" t="s">
        <v>407</v>
      </c>
      <c r="B43" s="773">
        <v>15</v>
      </c>
      <c r="C43" s="773">
        <v>16</v>
      </c>
      <c r="D43" s="773">
        <v>54.523000000000003</v>
      </c>
      <c r="E43" s="773">
        <v>2.4980000000000002</v>
      </c>
      <c r="F43" s="773">
        <v>424.53300000000002</v>
      </c>
      <c r="G43" s="773">
        <v>716.78</v>
      </c>
      <c r="H43" s="796">
        <v>0</v>
      </c>
      <c r="I43" s="788">
        <v>716.78</v>
      </c>
      <c r="J43" s="773">
        <v>95.793000000000006</v>
      </c>
      <c r="K43" s="649"/>
      <c r="L43" s="649"/>
      <c r="M43" s="649"/>
      <c r="N43" s="649"/>
      <c r="O43" s="649"/>
      <c r="P43" s="649"/>
      <c r="Q43" s="649"/>
      <c r="R43" s="649"/>
      <c r="S43" s="777"/>
      <c r="T43" s="777"/>
      <c r="U43" s="777"/>
      <c r="V43" s="777"/>
      <c r="W43" s="777"/>
      <c r="X43" s="777"/>
      <c r="Y43" s="777"/>
      <c r="Z43" s="777"/>
      <c r="AA43" s="777"/>
    </row>
    <row r="44" spans="1:27" s="656" customFormat="1" ht="13.5" customHeight="1" x14ac:dyDescent="0.25">
      <c r="A44" s="668" t="s">
        <v>406</v>
      </c>
      <c r="B44" s="773">
        <v>8</v>
      </c>
      <c r="C44" s="773">
        <v>10</v>
      </c>
      <c r="D44" s="773">
        <v>30.306999999999999</v>
      </c>
      <c r="E44" s="773">
        <v>19.167000000000002</v>
      </c>
      <c r="F44" s="773">
        <v>120.239</v>
      </c>
      <c r="G44" s="773">
        <v>294.96600000000001</v>
      </c>
      <c r="H44" s="773">
        <v>0</v>
      </c>
      <c r="I44" s="788">
        <v>294.96600000000001</v>
      </c>
      <c r="J44" s="773">
        <v>107.24</v>
      </c>
      <c r="K44" s="649"/>
      <c r="L44" s="649"/>
      <c r="M44" s="649"/>
      <c r="N44" s="649"/>
      <c r="O44" s="649"/>
      <c r="P44" s="649"/>
      <c r="Q44" s="649"/>
      <c r="R44" s="649"/>
      <c r="S44" s="777"/>
      <c r="T44" s="777"/>
      <c r="U44" s="777"/>
      <c r="V44" s="777"/>
      <c r="W44" s="777"/>
      <c r="X44" s="777"/>
      <c r="Y44" s="777"/>
      <c r="Z44" s="777"/>
      <c r="AA44" s="777"/>
    </row>
    <row r="45" spans="1:27" s="656" customFormat="1" ht="7.5" customHeight="1" thickBot="1" x14ac:dyDescent="0.3">
      <c r="A45" s="664"/>
      <c r="B45" s="757"/>
      <c r="C45" s="757"/>
      <c r="D45" s="664"/>
      <c r="E45" s="757"/>
      <c r="F45" s="664"/>
      <c r="G45" s="757"/>
      <c r="H45" s="664"/>
      <c r="I45" s="757"/>
      <c r="J45" s="795"/>
    </row>
    <row r="46" spans="1:27" ht="13.5" customHeight="1" thickTop="1" x14ac:dyDescent="0.25">
      <c r="A46" s="644"/>
      <c r="B46" s="644"/>
      <c r="C46" s="642"/>
    </row>
    <row r="47" spans="1:27" ht="21.75" customHeight="1" x14ac:dyDescent="0.25">
      <c r="C47" s="657"/>
      <c r="D47" s="657"/>
      <c r="E47" s="657"/>
      <c r="F47" s="657"/>
      <c r="G47" s="657"/>
      <c r="H47" s="657"/>
      <c r="I47" s="657"/>
      <c r="J47" s="649"/>
    </row>
    <row r="48" spans="1:27" ht="13.5" customHeight="1" x14ac:dyDescent="0.25"/>
    <row r="49" spans="3:10" ht="13.5" customHeight="1" x14ac:dyDescent="0.25">
      <c r="C49" s="657"/>
      <c r="D49" s="657"/>
      <c r="E49" s="657"/>
      <c r="F49" s="657"/>
      <c r="G49" s="657"/>
      <c r="H49" s="657"/>
      <c r="I49" s="657"/>
      <c r="J49" s="649"/>
    </row>
    <row r="50" spans="3:10" ht="13.5" customHeight="1" x14ac:dyDescent="0.25"/>
    <row r="51" spans="3:10" ht="4.5" customHeight="1" x14ac:dyDescent="0.25"/>
    <row r="52" spans="3:10" ht="12" customHeight="1" x14ac:dyDescent="0.25"/>
  </sheetData>
  <mergeCells count="16">
    <mergeCell ref="G5:I5"/>
    <mergeCell ref="A2:B2"/>
    <mergeCell ref="A5:A11"/>
    <mergeCell ref="B5:B10"/>
    <mergeCell ref="C5:C10"/>
    <mergeCell ref="B11:C11"/>
    <mergeCell ref="D11:J11"/>
    <mergeCell ref="A3:J3"/>
    <mergeCell ref="J5:J10"/>
    <mergeCell ref="D6:D10"/>
    <mergeCell ref="E6:E10"/>
    <mergeCell ref="F6:F10"/>
    <mergeCell ref="G6:G10"/>
    <mergeCell ref="H6:H10"/>
    <mergeCell ref="I6:I10"/>
    <mergeCell ref="D5:F5"/>
  </mergeCells>
  <hyperlinks>
    <hyperlink ref="A1" location="Índice!A1" display="Voltar ao índice" xr:uid="{99582306-80A6-4F94-97D2-404EF83758FD}"/>
  </hyperlinks>
  <pageMargins left="0.78740157480314965" right="0.78740157480314965" top="1.1811023622047243" bottom="0.78740157480314965" header="0" footer="0"/>
  <pageSetup paperSize="9" orientation="portrait" verticalDpi="300"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41E44E-B16B-4369-8279-381BC89957FF}">
  <dimension ref="A1:AB52"/>
  <sheetViews>
    <sheetView showGridLines="0" zoomScaleNormal="100" workbookViewId="0">
      <selection activeCell="A2" sqref="A2"/>
    </sheetView>
  </sheetViews>
  <sheetFormatPr defaultColWidth="10.5703125" defaultRowHeight="12.75" x14ac:dyDescent="0.25"/>
  <cols>
    <col min="1" max="1" width="10.5703125" style="640" customWidth="1"/>
    <col min="2" max="3" width="7.85546875" style="640" customWidth="1"/>
    <col min="4" max="8" width="7.42578125" style="640" customWidth="1"/>
    <col min="9" max="9" width="7.7109375" style="640" customWidth="1"/>
    <col min="10" max="10" width="8" style="640" customWidth="1"/>
    <col min="11" max="11" width="10.5703125" style="640" customWidth="1"/>
    <col min="12" max="12" width="13.140625" style="640" customWidth="1"/>
    <col min="13" max="16384" width="10.5703125" style="640"/>
  </cols>
  <sheetData>
    <row r="1" spans="1:28" ht="15" customHeight="1" x14ac:dyDescent="0.25">
      <c r="A1" s="2027" t="s">
        <v>1926</v>
      </c>
    </row>
    <row r="2" spans="1:28" s="656" customFormat="1" ht="15" customHeight="1" x14ac:dyDescent="0.25">
      <c r="A2" s="663" t="s">
        <v>484</v>
      </c>
      <c r="B2" s="735"/>
      <c r="C2" s="735"/>
      <c r="D2" s="735"/>
      <c r="E2" s="735"/>
      <c r="F2" s="735"/>
      <c r="G2" s="735"/>
      <c r="H2" s="735"/>
      <c r="I2" s="735"/>
      <c r="J2" s="735"/>
      <c r="K2" s="644"/>
    </row>
    <row r="3" spans="1:28" ht="37.5" customHeight="1" x14ac:dyDescent="0.25">
      <c r="A3" s="2081" t="s">
        <v>485</v>
      </c>
      <c r="B3" s="2081"/>
      <c r="C3" s="2081"/>
      <c r="D3" s="2087"/>
      <c r="E3" s="2087"/>
      <c r="F3" s="2087"/>
      <c r="G3" s="2087"/>
      <c r="H3" s="2087"/>
      <c r="I3" s="2087"/>
      <c r="J3" s="2087"/>
      <c r="K3" s="830"/>
      <c r="L3" s="830"/>
    </row>
    <row r="4" spans="1:28" s="656" customFormat="1" ht="12.75" customHeight="1" x14ac:dyDescent="0.25">
      <c r="A4" s="660">
        <v>2019</v>
      </c>
      <c r="B4" s="650"/>
      <c r="C4" s="642"/>
      <c r="D4" s="640"/>
      <c r="E4" s="640"/>
      <c r="F4" s="640"/>
      <c r="G4" s="640"/>
      <c r="H4" s="640"/>
      <c r="I4" s="640"/>
      <c r="J4" s="640"/>
      <c r="K4" s="644"/>
    </row>
    <row r="5" spans="1:28" ht="12.75" customHeight="1" x14ac:dyDescent="0.25">
      <c r="A5" s="2075" t="s">
        <v>379</v>
      </c>
      <c r="B5" s="2075" t="s">
        <v>378</v>
      </c>
      <c r="C5" s="2075" t="s">
        <v>377</v>
      </c>
      <c r="D5" s="2074" t="s">
        <v>376</v>
      </c>
      <c r="E5" s="2074"/>
      <c r="F5" s="2074"/>
      <c r="G5" s="2075" t="s">
        <v>375</v>
      </c>
      <c r="H5" s="2076"/>
      <c r="I5" s="2076"/>
      <c r="J5" s="2075" t="s">
        <v>374</v>
      </c>
      <c r="K5" s="833"/>
      <c r="L5" s="837"/>
    </row>
    <row r="6" spans="1:28" x14ac:dyDescent="0.25">
      <c r="A6" s="2075"/>
      <c r="B6" s="2075"/>
      <c r="C6" s="2075"/>
      <c r="D6" s="2075" t="s">
        <v>371</v>
      </c>
      <c r="E6" s="2075" t="s">
        <v>370</v>
      </c>
      <c r="F6" s="2075" t="s">
        <v>369</v>
      </c>
      <c r="G6" s="2075" t="s">
        <v>0</v>
      </c>
      <c r="H6" s="2075" t="s">
        <v>368</v>
      </c>
      <c r="I6" s="2075" t="s">
        <v>367</v>
      </c>
      <c r="J6" s="2076"/>
      <c r="K6" s="833"/>
      <c r="L6" s="837"/>
    </row>
    <row r="7" spans="1:28" ht="12.75" customHeight="1" x14ac:dyDescent="0.25">
      <c r="A7" s="2075"/>
      <c r="B7" s="2075"/>
      <c r="C7" s="2075"/>
      <c r="D7" s="2075"/>
      <c r="E7" s="2075"/>
      <c r="F7" s="2075"/>
      <c r="G7" s="2075"/>
      <c r="H7" s="2075"/>
      <c r="I7" s="2075"/>
      <c r="J7" s="2076"/>
      <c r="K7" s="833"/>
      <c r="L7" s="837"/>
    </row>
    <row r="8" spans="1:28" x14ac:dyDescent="0.25">
      <c r="A8" s="2075"/>
      <c r="B8" s="2075"/>
      <c r="C8" s="2075"/>
      <c r="D8" s="2075"/>
      <c r="E8" s="2075"/>
      <c r="F8" s="2075"/>
      <c r="G8" s="2075"/>
      <c r="H8" s="2075"/>
      <c r="I8" s="2075"/>
      <c r="J8" s="2076"/>
      <c r="K8" s="833"/>
      <c r="L8" s="837"/>
    </row>
    <row r="9" spans="1:28" x14ac:dyDescent="0.25">
      <c r="A9" s="2075"/>
      <c r="B9" s="2075"/>
      <c r="C9" s="2075"/>
      <c r="D9" s="2075"/>
      <c r="E9" s="2075"/>
      <c r="F9" s="2075"/>
      <c r="G9" s="2075"/>
      <c r="H9" s="2075"/>
      <c r="I9" s="2075"/>
      <c r="J9" s="2076"/>
      <c r="K9" s="833"/>
      <c r="L9" s="837"/>
    </row>
    <row r="10" spans="1:28" ht="18.75" customHeight="1" x14ac:dyDescent="0.25">
      <c r="A10" s="2075"/>
      <c r="B10" s="2075"/>
      <c r="C10" s="2075"/>
      <c r="D10" s="2075"/>
      <c r="E10" s="2075"/>
      <c r="F10" s="2075"/>
      <c r="G10" s="2075"/>
      <c r="H10" s="2075"/>
      <c r="I10" s="2075"/>
      <c r="J10" s="2076"/>
      <c r="K10" s="833"/>
      <c r="L10" s="837"/>
    </row>
    <row r="11" spans="1:28" ht="12.75" customHeight="1" x14ac:dyDescent="0.25">
      <c r="A11" s="2075"/>
      <c r="B11" s="2074" t="s">
        <v>49</v>
      </c>
      <c r="C11" s="2074"/>
      <c r="D11" s="2074" t="s">
        <v>366</v>
      </c>
      <c r="E11" s="2074"/>
      <c r="F11" s="2074"/>
      <c r="G11" s="2074"/>
      <c r="H11" s="2074"/>
      <c r="I11" s="2074"/>
      <c r="J11" s="2074"/>
      <c r="K11" s="846"/>
      <c r="L11" s="847"/>
      <c r="M11" s="671"/>
      <c r="N11" s="671"/>
    </row>
    <row r="12" spans="1:28" s="656" customFormat="1" ht="7.5" customHeight="1" x14ac:dyDescent="0.25">
      <c r="A12" s="668"/>
      <c r="B12" s="644"/>
      <c r="C12" s="734"/>
      <c r="D12" s="734"/>
      <c r="E12" s="734"/>
      <c r="F12" s="734"/>
      <c r="G12" s="734"/>
      <c r="H12" s="734"/>
      <c r="I12" s="734"/>
      <c r="J12" s="734"/>
      <c r="K12" s="644"/>
    </row>
    <row r="13" spans="1:28" s="656" customFormat="1" ht="12.95" customHeight="1" x14ac:dyDescent="0.25">
      <c r="A13" s="644" t="s">
        <v>477</v>
      </c>
      <c r="B13" s="644"/>
      <c r="C13" s="734"/>
      <c r="D13" s="734"/>
      <c r="E13" s="734"/>
      <c r="F13" s="734"/>
      <c r="G13" s="734"/>
      <c r="H13" s="734"/>
      <c r="I13" s="734"/>
      <c r="J13" s="734"/>
      <c r="K13" s="644"/>
    </row>
    <row r="14" spans="1:28" s="656" customFormat="1" ht="15" customHeight="1" x14ac:dyDescent="0.25">
      <c r="A14" s="668" t="s">
        <v>390</v>
      </c>
      <c r="B14" s="734">
        <v>5926</v>
      </c>
      <c r="C14" s="734">
        <v>6324</v>
      </c>
      <c r="D14" s="734">
        <v>12278.342000000001</v>
      </c>
      <c r="E14" s="734">
        <v>2233.9459999999999</v>
      </c>
      <c r="F14" s="734">
        <v>27889.167000000001</v>
      </c>
      <c r="G14" s="734">
        <v>84651.966</v>
      </c>
      <c r="H14" s="734">
        <v>8067.259</v>
      </c>
      <c r="I14" s="734">
        <v>76584.706999999995</v>
      </c>
      <c r="J14" s="734">
        <v>37614.642</v>
      </c>
      <c r="K14" s="649"/>
      <c r="L14" s="649"/>
      <c r="M14" s="649"/>
      <c r="N14" s="649"/>
      <c r="O14" s="649"/>
      <c r="P14" s="649"/>
      <c r="Q14" s="649"/>
      <c r="R14" s="649"/>
      <c r="S14" s="649"/>
      <c r="T14" s="777"/>
      <c r="U14" s="777"/>
      <c r="V14" s="777"/>
      <c r="W14" s="777"/>
      <c r="X14" s="777"/>
      <c r="Y14" s="777"/>
      <c r="Z14" s="777"/>
      <c r="AA14" s="777"/>
      <c r="AB14" s="777"/>
    </row>
    <row r="15" spans="1:28" s="656" customFormat="1" ht="13.5" customHeight="1" x14ac:dyDescent="0.25">
      <c r="A15" s="644" t="s">
        <v>389</v>
      </c>
      <c r="B15" s="734">
        <v>5676</v>
      </c>
      <c r="C15" s="734">
        <v>6052</v>
      </c>
      <c r="D15" s="734">
        <v>11941.111000000001</v>
      </c>
      <c r="E15" s="734">
        <v>2177.7759999999998</v>
      </c>
      <c r="F15" s="734">
        <v>27222.66</v>
      </c>
      <c r="G15" s="734">
        <v>82241.460000000006</v>
      </c>
      <c r="H15" s="734">
        <v>8067.259</v>
      </c>
      <c r="I15" s="734">
        <v>74174.201000000001</v>
      </c>
      <c r="J15" s="734">
        <v>35871.678</v>
      </c>
      <c r="K15" s="649"/>
      <c r="L15" s="649"/>
      <c r="M15" s="649"/>
      <c r="N15" s="649"/>
      <c r="O15" s="649"/>
      <c r="P15" s="649"/>
      <c r="Q15" s="649"/>
      <c r="R15" s="649"/>
      <c r="S15" s="649"/>
      <c r="T15" s="777"/>
      <c r="U15" s="777"/>
      <c r="V15" s="777"/>
      <c r="W15" s="777"/>
      <c r="X15" s="777"/>
      <c r="Y15" s="777"/>
      <c r="Z15" s="777"/>
      <c r="AA15" s="777"/>
      <c r="AB15" s="777"/>
    </row>
    <row r="16" spans="1:28" ht="13.5" customHeight="1" x14ac:dyDescent="0.25">
      <c r="A16" s="660" t="s">
        <v>388</v>
      </c>
      <c r="B16" s="733">
        <v>1416</v>
      </c>
      <c r="C16" s="733">
        <v>1493</v>
      </c>
      <c r="D16" s="733">
        <v>1990.7829999999999</v>
      </c>
      <c r="E16" s="733">
        <v>602.84799999999996</v>
      </c>
      <c r="F16" s="733">
        <v>4574.7960000000003</v>
      </c>
      <c r="G16" s="733">
        <v>15135.395</v>
      </c>
      <c r="H16" s="733">
        <v>894.58100000000002</v>
      </c>
      <c r="I16" s="733">
        <v>14240.814</v>
      </c>
      <c r="J16" s="733">
        <v>7696.0110000000004</v>
      </c>
      <c r="K16" s="649"/>
      <c r="L16" s="649"/>
      <c r="M16" s="649"/>
      <c r="N16" s="649"/>
      <c r="O16" s="649"/>
      <c r="P16" s="649"/>
      <c r="Q16" s="649"/>
      <c r="R16" s="649"/>
      <c r="S16" s="649"/>
      <c r="T16" s="777"/>
      <c r="U16" s="777"/>
      <c r="V16" s="777"/>
      <c r="W16" s="777"/>
      <c r="X16" s="777"/>
      <c r="Y16" s="777"/>
      <c r="Z16" s="777"/>
      <c r="AA16" s="777"/>
      <c r="AB16" s="777"/>
    </row>
    <row r="17" spans="1:28" ht="13.5" customHeight="1" x14ac:dyDescent="0.25">
      <c r="A17" s="660" t="s">
        <v>387</v>
      </c>
      <c r="B17" s="733">
        <v>848</v>
      </c>
      <c r="C17" s="733">
        <v>873</v>
      </c>
      <c r="D17" s="751">
        <v>825.59</v>
      </c>
      <c r="E17" s="751">
        <v>214.196</v>
      </c>
      <c r="F17" s="751">
        <v>1910.1569999999999</v>
      </c>
      <c r="G17" s="751">
        <v>7117.7139999999999</v>
      </c>
      <c r="H17" s="751">
        <v>268.76499999999999</v>
      </c>
      <c r="I17" s="751">
        <v>6848.9489999999996</v>
      </c>
      <c r="J17" s="751">
        <v>4054.248</v>
      </c>
      <c r="K17" s="649"/>
      <c r="L17" s="649"/>
      <c r="M17" s="649"/>
      <c r="N17" s="649"/>
      <c r="O17" s="649"/>
      <c r="P17" s="649"/>
      <c r="Q17" s="649"/>
      <c r="R17" s="649"/>
      <c r="S17" s="649"/>
      <c r="T17" s="777"/>
      <c r="U17" s="777"/>
      <c r="V17" s="777"/>
      <c r="W17" s="777"/>
      <c r="X17" s="777"/>
      <c r="Y17" s="777"/>
      <c r="Z17" s="777"/>
      <c r="AA17" s="777"/>
      <c r="AB17" s="777"/>
    </row>
    <row r="18" spans="1:28" ht="13.5" customHeight="1" x14ac:dyDescent="0.25">
      <c r="A18" s="660" t="s">
        <v>386</v>
      </c>
      <c r="B18" s="733">
        <v>2934</v>
      </c>
      <c r="C18" s="733">
        <v>3191</v>
      </c>
      <c r="D18" s="733">
        <v>8632.7139999999999</v>
      </c>
      <c r="E18" s="649">
        <v>1263.0730000000001</v>
      </c>
      <c r="F18" s="733">
        <v>19080.34</v>
      </c>
      <c r="G18" s="733">
        <v>53661.853999999999</v>
      </c>
      <c r="H18" s="649">
        <v>6513.7190000000001</v>
      </c>
      <c r="I18" s="733">
        <v>47148.135000000002</v>
      </c>
      <c r="J18" s="733">
        <v>20851.343000000001</v>
      </c>
      <c r="K18" s="649"/>
      <c r="L18" s="649"/>
      <c r="M18" s="649"/>
      <c r="N18" s="649"/>
      <c r="O18" s="649"/>
      <c r="P18" s="649"/>
      <c r="Q18" s="649"/>
      <c r="R18" s="649"/>
      <c r="S18" s="649"/>
      <c r="T18" s="777"/>
      <c r="U18" s="777"/>
      <c r="V18" s="777"/>
      <c r="W18" s="777"/>
      <c r="X18" s="777"/>
      <c r="Y18" s="777"/>
      <c r="Z18" s="777"/>
      <c r="AA18" s="777"/>
      <c r="AB18" s="777"/>
    </row>
    <row r="19" spans="1:28" ht="13.5" customHeight="1" x14ac:dyDescent="0.25">
      <c r="A19" s="660" t="s">
        <v>385</v>
      </c>
      <c r="B19" s="733">
        <v>236</v>
      </c>
      <c r="C19" s="733">
        <v>246</v>
      </c>
      <c r="D19" s="733">
        <v>356.06799999999998</v>
      </c>
      <c r="E19" s="733">
        <v>91.622</v>
      </c>
      <c r="F19" s="733">
        <v>1158.615</v>
      </c>
      <c r="G19" s="733">
        <v>4377.6580000000004</v>
      </c>
      <c r="H19" s="649">
        <v>378.53399999999999</v>
      </c>
      <c r="I19" s="733">
        <v>3999.1239999999998</v>
      </c>
      <c r="J19" s="733">
        <v>2034.857</v>
      </c>
      <c r="K19" s="649"/>
      <c r="L19" s="649"/>
      <c r="M19" s="649"/>
      <c r="N19" s="649"/>
      <c r="O19" s="649"/>
      <c r="P19" s="649"/>
      <c r="Q19" s="649"/>
      <c r="R19" s="649"/>
      <c r="S19" s="649"/>
      <c r="T19" s="777"/>
      <c r="U19" s="777"/>
      <c r="V19" s="777"/>
      <c r="W19" s="777"/>
      <c r="X19" s="777"/>
      <c r="Y19" s="777"/>
      <c r="Z19" s="777"/>
      <c r="AA19" s="777"/>
      <c r="AB19" s="777"/>
    </row>
    <row r="20" spans="1:28" ht="13.5" customHeight="1" x14ac:dyDescent="0.25">
      <c r="A20" s="660" t="s">
        <v>384</v>
      </c>
      <c r="B20" s="733">
        <v>242</v>
      </c>
      <c r="C20" s="733">
        <v>249</v>
      </c>
      <c r="D20" s="733">
        <v>135.95599999999999</v>
      </c>
      <c r="E20" s="649">
        <v>6.0369999999999999</v>
      </c>
      <c r="F20" s="733">
        <v>498.75200000000001</v>
      </c>
      <c r="G20" s="733">
        <v>1948.8389999999999</v>
      </c>
      <c r="H20" s="649">
        <v>11.66</v>
      </c>
      <c r="I20" s="733">
        <v>1937.1790000000001</v>
      </c>
      <c r="J20" s="733">
        <v>1235.2190000000001</v>
      </c>
      <c r="K20" s="649"/>
      <c r="L20" s="649"/>
      <c r="M20" s="649"/>
      <c r="N20" s="649"/>
      <c r="O20" s="649"/>
      <c r="P20" s="649"/>
      <c r="Q20" s="649"/>
      <c r="R20" s="649"/>
      <c r="S20" s="649"/>
      <c r="T20" s="777"/>
      <c r="U20" s="777"/>
      <c r="V20" s="777"/>
      <c r="W20" s="777"/>
      <c r="X20" s="777"/>
      <c r="Y20" s="777"/>
      <c r="Z20" s="777"/>
      <c r="AA20" s="777"/>
      <c r="AB20" s="777"/>
    </row>
    <row r="21" spans="1:28" s="656" customFormat="1" ht="19.5" customHeight="1" x14ac:dyDescent="0.25">
      <c r="A21" s="668" t="s">
        <v>407</v>
      </c>
      <c r="B21" s="758">
        <v>130</v>
      </c>
      <c r="C21" s="758">
        <v>143</v>
      </c>
      <c r="D21" s="768">
        <v>222.226</v>
      </c>
      <c r="E21" s="768">
        <v>42.256999999999998</v>
      </c>
      <c r="F21" s="768">
        <v>286.67399999999998</v>
      </c>
      <c r="G21" s="768">
        <v>1199.48</v>
      </c>
      <c r="H21" s="768">
        <v>0</v>
      </c>
      <c r="I21" s="768">
        <v>1199.48</v>
      </c>
      <c r="J21" s="768">
        <v>591.15800000000002</v>
      </c>
      <c r="K21" s="649"/>
      <c r="L21" s="649"/>
      <c r="M21" s="649"/>
      <c r="N21" s="649"/>
      <c r="O21" s="649"/>
      <c r="P21" s="649"/>
      <c r="Q21" s="649"/>
      <c r="R21" s="649"/>
      <c r="S21" s="649"/>
      <c r="T21" s="777"/>
      <c r="U21" s="777"/>
      <c r="V21" s="777"/>
      <c r="W21" s="777"/>
      <c r="X21" s="777"/>
      <c r="Y21" s="777"/>
      <c r="Z21" s="777"/>
      <c r="AA21" s="777"/>
      <c r="AB21" s="777"/>
    </row>
    <row r="22" spans="1:28" s="656" customFormat="1" ht="23.25" customHeight="1" x14ac:dyDescent="0.25">
      <c r="A22" s="668" t="s">
        <v>406</v>
      </c>
      <c r="B22" s="758">
        <v>120</v>
      </c>
      <c r="C22" s="758">
        <v>129</v>
      </c>
      <c r="D22" s="768">
        <v>115.005</v>
      </c>
      <c r="E22" s="802">
        <v>13.913</v>
      </c>
      <c r="F22" s="768">
        <v>379.83300000000003</v>
      </c>
      <c r="G22" s="768">
        <v>1211.0260000000001</v>
      </c>
      <c r="H22" s="768">
        <v>0</v>
      </c>
      <c r="I22" s="768">
        <v>1211.0260000000001</v>
      </c>
      <c r="J22" s="768">
        <v>1151.806</v>
      </c>
      <c r="K22" s="649"/>
      <c r="L22" s="649"/>
      <c r="M22" s="649"/>
      <c r="N22" s="653"/>
      <c r="O22" s="649"/>
      <c r="P22" s="649"/>
      <c r="Q22" s="649"/>
      <c r="R22" s="649"/>
      <c r="S22" s="649"/>
      <c r="T22" s="777"/>
      <c r="U22" s="777"/>
      <c r="V22" s="777"/>
      <c r="W22" s="777"/>
      <c r="X22" s="777"/>
      <c r="Y22" s="777"/>
      <c r="Z22" s="777"/>
      <c r="AA22" s="777"/>
      <c r="AB22" s="777"/>
    </row>
    <row r="23" spans="1:28" ht="6.75" customHeight="1" x14ac:dyDescent="0.25">
      <c r="A23" s="642"/>
      <c r="B23" s="733"/>
      <c r="C23" s="733"/>
      <c r="D23" s="734"/>
      <c r="E23" s="733"/>
      <c r="F23" s="733"/>
      <c r="G23" s="733"/>
      <c r="H23" s="733"/>
      <c r="I23" s="734"/>
      <c r="J23" s="733"/>
      <c r="K23" s="649"/>
      <c r="L23" s="649"/>
      <c r="M23" s="649"/>
      <c r="N23" s="653"/>
      <c r="O23" s="649"/>
      <c r="P23" s="649"/>
      <c r="Q23" s="649"/>
      <c r="R23" s="649"/>
      <c r="S23" s="649"/>
    </row>
    <row r="24" spans="1:28" ht="12" customHeight="1" x14ac:dyDescent="0.25">
      <c r="A24" s="644" t="s">
        <v>476</v>
      </c>
      <c r="B24" s="733"/>
      <c r="C24" s="733"/>
      <c r="D24" s="734"/>
      <c r="E24" s="733"/>
      <c r="F24" s="733"/>
      <c r="G24" s="733"/>
      <c r="H24" s="733"/>
      <c r="I24" s="734"/>
      <c r="J24" s="733"/>
    </row>
    <row r="25" spans="1:28" s="656" customFormat="1" ht="13.5" customHeight="1" x14ac:dyDescent="0.25">
      <c r="A25" s="668" t="s">
        <v>390</v>
      </c>
      <c r="B25" s="734">
        <v>65</v>
      </c>
      <c r="C25" s="734">
        <v>148</v>
      </c>
      <c r="D25" s="734">
        <v>1715.0029999999999</v>
      </c>
      <c r="E25" s="734">
        <v>820.22500000000002</v>
      </c>
      <c r="F25" s="734">
        <v>5922.1189999999997</v>
      </c>
      <c r="G25" s="734">
        <v>9567.9220000000005</v>
      </c>
      <c r="H25" s="734">
        <v>765.68100000000004</v>
      </c>
      <c r="I25" s="734">
        <v>8802.241</v>
      </c>
      <c r="J25" s="734">
        <v>438.863</v>
      </c>
      <c r="K25" s="649"/>
      <c r="L25" s="649"/>
      <c r="M25" s="649"/>
      <c r="N25" s="649"/>
      <c r="O25" s="649"/>
      <c r="P25" s="649"/>
      <c r="Q25" s="649"/>
      <c r="R25" s="649"/>
      <c r="S25" s="649"/>
      <c r="T25" s="777"/>
      <c r="U25" s="777"/>
      <c r="V25" s="777"/>
      <c r="W25" s="777"/>
      <c r="X25" s="777"/>
      <c r="Y25" s="777"/>
      <c r="Z25" s="777"/>
      <c r="AA25" s="777"/>
      <c r="AB25" s="777"/>
    </row>
    <row r="26" spans="1:28" s="656" customFormat="1" ht="13.5" customHeight="1" x14ac:dyDescent="0.25">
      <c r="A26" s="644" t="s">
        <v>389</v>
      </c>
      <c r="B26" s="734">
        <v>61</v>
      </c>
      <c r="C26" s="734">
        <v>115</v>
      </c>
      <c r="D26" s="734">
        <v>1359.68</v>
      </c>
      <c r="E26" s="734">
        <v>606.12099999999998</v>
      </c>
      <c r="F26" s="734">
        <v>5182.5110000000004</v>
      </c>
      <c r="G26" s="734">
        <v>8526.7109999999993</v>
      </c>
      <c r="H26" s="734">
        <v>765.66899999999998</v>
      </c>
      <c r="I26" s="734">
        <v>7761.0420000000004</v>
      </c>
      <c r="J26" s="734">
        <v>371.07600000000002</v>
      </c>
      <c r="K26" s="649"/>
      <c r="L26" s="649"/>
      <c r="M26" s="649"/>
      <c r="N26" s="649"/>
      <c r="O26" s="649"/>
      <c r="P26" s="649"/>
      <c r="Q26" s="649"/>
      <c r="R26" s="649"/>
      <c r="S26" s="649"/>
      <c r="T26" s="777"/>
      <c r="U26" s="777"/>
      <c r="V26" s="777"/>
      <c r="W26" s="777"/>
      <c r="X26" s="777"/>
      <c r="Y26" s="777"/>
      <c r="Z26" s="777"/>
      <c r="AA26" s="777"/>
      <c r="AB26" s="777"/>
    </row>
    <row r="27" spans="1:28" ht="13.5" customHeight="1" x14ac:dyDescent="0.25">
      <c r="A27" s="660" t="s">
        <v>388</v>
      </c>
      <c r="B27" s="733">
        <v>24</v>
      </c>
      <c r="C27" s="733">
        <v>44</v>
      </c>
      <c r="D27" s="733">
        <v>398.00400000000002</v>
      </c>
      <c r="E27" s="733">
        <v>168.71799999999999</v>
      </c>
      <c r="F27" s="733">
        <v>1695.239</v>
      </c>
      <c r="G27" s="733">
        <v>2283.0740000000001</v>
      </c>
      <c r="H27" s="733">
        <v>60.536999999999999</v>
      </c>
      <c r="I27" s="733">
        <v>2222.5369999999998</v>
      </c>
      <c r="J27" s="733">
        <v>-326.60300000000001</v>
      </c>
      <c r="K27" s="649"/>
      <c r="L27" s="649"/>
      <c r="M27" s="649"/>
      <c r="N27" s="649"/>
      <c r="O27" s="649"/>
      <c r="P27" s="649"/>
      <c r="Q27" s="649"/>
      <c r="R27" s="649"/>
      <c r="S27" s="649"/>
      <c r="T27" s="777"/>
      <c r="U27" s="777"/>
      <c r="V27" s="777"/>
      <c r="W27" s="777"/>
      <c r="X27" s="777"/>
      <c r="Y27" s="777"/>
      <c r="Z27" s="777"/>
      <c r="AA27" s="777"/>
      <c r="AB27" s="777"/>
    </row>
    <row r="28" spans="1:28" ht="13.5" customHeight="1" x14ac:dyDescent="0.25">
      <c r="A28" s="660" t="s">
        <v>387</v>
      </c>
      <c r="B28" s="733">
        <v>5</v>
      </c>
      <c r="C28" s="733">
        <v>15</v>
      </c>
      <c r="D28" s="733">
        <v>212.95699999999999</v>
      </c>
      <c r="E28" s="733">
        <v>24.324999999999999</v>
      </c>
      <c r="F28" s="733">
        <v>473.12400000000002</v>
      </c>
      <c r="G28" s="733">
        <v>982.81399999999996</v>
      </c>
      <c r="H28" s="733">
        <v>293.63499999999999</v>
      </c>
      <c r="I28" s="733">
        <v>689.17899999999997</v>
      </c>
      <c r="J28" s="733">
        <v>127.524</v>
      </c>
      <c r="K28" s="649"/>
      <c r="L28" s="649"/>
      <c r="M28" s="649"/>
      <c r="N28" s="649"/>
      <c r="O28" s="649"/>
      <c r="P28" s="649"/>
      <c r="Q28" s="649"/>
      <c r="R28" s="649"/>
      <c r="S28" s="649"/>
      <c r="T28" s="777"/>
      <c r="U28" s="777"/>
      <c r="V28" s="777"/>
      <c r="W28" s="777"/>
      <c r="X28" s="777"/>
      <c r="Y28" s="777"/>
      <c r="Z28" s="777"/>
      <c r="AA28" s="777"/>
      <c r="AB28" s="777"/>
    </row>
    <row r="29" spans="1:28" ht="12.95" customHeight="1" x14ac:dyDescent="0.25">
      <c r="A29" s="660" t="s">
        <v>386</v>
      </c>
      <c r="B29" s="733">
        <v>27</v>
      </c>
      <c r="C29" s="733">
        <v>47</v>
      </c>
      <c r="D29" s="733">
        <v>658.53599999999994</v>
      </c>
      <c r="E29" s="733">
        <v>409.97399999999999</v>
      </c>
      <c r="F29" s="733">
        <v>2126.9180000000001</v>
      </c>
      <c r="G29" s="733">
        <v>3921.8910000000001</v>
      </c>
      <c r="H29" s="733">
        <v>400.57299999999998</v>
      </c>
      <c r="I29" s="733">
        <v>3521.3180000000002</v>
      </c>
      <c r="J29" s="733">
        <v>392.26499999999999</v>
      </c>
      <c r="K29" s="649"/>
      <c r="L29" s="649"/>
      <c r="M29" s="649"/>
      <c r="N29" s="649"/>
      <c r="O29" s="649"/>
      <c r="P29" s="649"/>
      <c r="Q29" s="649"/>
      <c r="R29" s="649"/>
      <c r="S29" s="649"/>
      <c r="T29" s="777"/>
      <c r="U29" s="777"/>
      <c r="V29" s="777"/>
      <c r="W29" s="777"/>
      <c r="X29" s="777"/>
      <c r="Y29" s="777"/>
      <c r="Z29" s="777"/>
      <c r="AA29" s="777"/>
      <c r="AB29" s="777"/>
    </row>
    <row r="30" spans="1:28" ht="12.95" customHeight="1" x14ac:dyDescent="0.25">
      <c r="A30" s="660" t="s">
        <v>385</v>
      </c>
      <c r="B30" s="797">
        <v>3</v>
      </c>
      <c r="C30" s="797" t="s">
        <v>269</v>
      </c>
      <c r="D30" s="797" t="s">
        <v>270</v>
      </c>
      <c r="E30" s="797" t="s">
        <v>270</v>
      </c>
      <c r="F30" s="797" t="s">
        <v>270</v>
      </c>
      <c r="G30" s="797" t="s">
        <v>270</v>
      </c>
      <c r="H30" s="797" t="s">
        <v>270</v>
      </c>
      <c r="I30" s="797" t="s">
        <v>270</v>
      </c>
      <c r="J30" s="797" t="s">
        <v>270</v>
      </c>
      <c r="K30" s="649"/>
      <c r="L30" s="649"/>
      <c r="M30" s="649"/>
      <c r="N30" s="649"/>
      <c r="O30" s="649"/>
      <c r="P30" s="649"/>
      <c r="Q30" s="649"/>
      <c r="R30" s="649"/>
      <c r="S30" s="649"/>
      <c r="T30" s="777"/>
      <c r="U30" s="777"/>
      <c r="V30" s="777"/>
      <c r="W30" s="777"/>
      <c r="X30" s="777"/>
      <c r="Y30" s="777"/>
      <c r="Z30" s="777"/>
      <c r="AA30" s="777"/>
      <c r="AB30" s="777"/>
    </row>
    <row r="31" spans="1:28" ht="13.5" customHeight="1" x14ac:dyDescent="0.25">
      <c r="A31" s="660" t="s">
        <v>384</v>
      </c>
      <c r="B31" s="801">
        <v>2</v>
      </c>
      <c r="C31" s="801" t="s">
        <v>269</v>
      </c>
      <c r="D31" s="801" t="s">
        <v>270</v>
      </c>
      <c r="E31" s="801" t="s">
        <v>270</v>
      </c>
      <c r="F31" s="801" t="s">
        <v>270</v>
      </c>
      <c r="G31" s="801" t="s">
        <v>270</v>
      </c>
      <c r="H31" s="801" t="s">
        <v>270</v>
      </c>
      <c r="I31" s="801" t="s">
        <v>270</v>
      </c>
      <c r="J31" s="801" t="s">
        <v>270</v>
      </c>
      <c r="K31" s="649"/>
      <c r="L31" s="649"/>
      <c r="V31" s="777"/>
      <c r="W31" s="777"/>
      <c r="X31" s="777"/>
      <c r="Y31" s="777"/>
      <c r="Z31" s="777"/>
      <c r="AA31" s="777"/>
      <c r="AB31" s="777"/>
    </row>
    <row r="32" spans="1:28" s="656" customFormat="1" ht="13.5" customHeight="1" x14ac:dyDescent="0.25">
      <c r="A32" s="668" t="s">
        <v>407</v>
      </c>
      <c r="B32" s="657">
        <v>4</v>
      </c>
      <c r="C32" s="657">
        <v>33</v>
      </c>
      <c r="D32" s="657">
        <v>355.32299999999998</v>
      </c>
      <c r="E32" s="657">
        <v>214.10400000000001</v>
      </c>
      <c r="F32" s="657">
        <v>739.60799999999995</v>
      </c>
      <c r="G32" s="657">
        <v>1041.211</v>
      </c>
      <c r="H32" s="657">
        <v>1.2E-2</v>
      </c>
      <c r="I32" s="752">
        <v>1041.1990000000001</v>
      </c>
      <c r="J32" s="752">
        <v>67.787000000000006</v>
      </c>
      <c r="K32" s="649"/>
      <c r="L32" s="649"/>
      <c r="V32" s="777"/>
      <c r="W32" s="777"/>
      <c r="X32" s="777"/>
      <c r="Y32" s="777"/>
      <c r="Z32" s="777"/>
      <c r="AA32" s="777"/>
      <c r="AB32" s="777"/>
    </row>
    <row r="33" spans="1:28" s="656" customFormat="1" ht="13.5" customHeight="1" x14ac:dyDescent="0.25">
      <c r="A33" s="668" t="s">
        <v>406</v>
      </c>
      <c r="B33" s="657">
        <v>0</v>
      </c>
      <c r="C33" s="657">
        <v>0</v>
      </c>
      <c r="D33" s="657">
        <v>0</v>
      </c>
      <c r="E33" s="657">
        <v>0</v>
      </c>
      <c r="F33" s="657">
        <v>0</v>
      </c>
      <c r="G33" s="657">
        <v>0</v>
      </c>
      <c r="H33" s="657">
        <v>0</v>
      </c>
      <c r="I33" s="777">
        <v>0</v>
      </c>
      <c r="J33" s="777">
        <v>0</v>
      </c>
      <c r="K33" s="649"/>
      <c r="L33" s="649"/>
      <c r="M33" s="649"/>
      <c r="N33" s="649"/>
      <c r="O33" s="649"/>
      <c r="P33" s="649"/>
      <c r="Q33" s="649"/>
      <c r="R33" s="649"/>
      <c r="S33" s="649"/>
      <c r="T33" s="777"/>
      <c r="U33" s="777"/>
      <c r="V33" s="777"/>
      <c r="W33" s="777"/>
      <c r="X33" s="777"/>
      <c r="Y33" s="777"/>
      <c r="Z33" s="777"/>
      <c r="AA33" s="777"/>
      <c r="AB33" s="777"/>
    </row>
    <row r="34" spans="1:28" ht="6.75" customHeight="1" thickBot="1" x14ac:dyDescent="0.3">
      <c r="A34" s="664"/>
      <c r="B34" s="664"/>
      <c r="C34" s="757"/>
      <c r="D34" s="757"/>
      <c r="E34" s="757"/>
      <c r="F34" s="757"/>
      <c r="G34" s="757"/>
      <c r="H34" s="757"/>
      <c r="I34" s="757"/>
      <c r="J34" s="757"/>
      <c r="K34" s="642"/>
      <c r="T34" s="777"/>
      <c r="U34" s="777"/>
      <c r="V34" s="777"/>
      <c r="W34" s="777"/>
      <c r="X34" s="777"/>
      <c r="Y34" s="777"/>
      <c r="Z34" s="777"/>
      <c r="AA34" s="777"/>
      <c r="AB34" s="777"/>
    </row>
    <row r="35" spans="1:28" ht="6.75" customHeight="1" thickTop="1" x14ac:dyDescent="0.25">
      <c r="A35" s="642"/>
      <c r="B35" s="642"/>
      <c r="C35" s="779"/>
      <c r="D35" s="779"/>
      <c r="E35" s="779"/>
      <c r="F35" s="779"/>
      <c r="G35" s="779"/>
      <c r="H35" s="779"/>
      <c r="I35" s="779"/>
      <c r="J35" s="779"/>
      <c r="K35" s="642"/>
    </row>
    <row r="36" spans="1:28" ht="13.5" customHeight="1" x14ac:dyDescent="0.25">
      <c r="A36" s="681" t="s">
        <v>412</v>
      </c>
      <c r="B36" s="644"/>
      <c r="C36" s="644"/>
      <c r="D36" s="644"/>
      <c r="E36" s="644"/>
      <c r="F36" s="644"/>
      <c r="G36" s="644"/>
      <c r="H36" s="644"/>
      <c r="I36" s="644"/>
      <c r="J36" s="644"/>
      <c r="K36" s="642"/>
    </row>
    <row r="37" spans="1:28" ht="13.5" customHeight="1" x14ac:dyDescent="0.25">
      <c r="A37" s="642"/>
      <c r="B37" s="642"/>
      <c r="C37" s="642"/>
      <c r="D37" s="642"/>
      <c r="E37" s="642"/>
      <c r="F37" s="642"/>
      <c r="G37" s="642"/>
      <c r="H37" s="642"/>
      <c r="I37" s="642"/>
      <c r="J37" s="642"/>
      <c r="K37" s="642"/>
    </row>
    <row r="38" spans="1:28" ht="13.5" customHeight="1" x14ac:dyDescent="0.25">
      <c r="A38" s="642"/>
      <c r="B38" s="642"/>
      <c r="C38" s="642"/>
      <c r="D38" s="642"/>
      <c r="E38" s="642"/>
      <c r="F38" s="642"/>
      <c r="G38" s="642"/>
      <c r="H38" s="642"/>
      <c r="I38" s="642"/>
      <c r="J38" s="642"/>
      <c r="K38" s="642"/>
    </row>
    <row r="39" spans="1:28" ht="13.5" customHeight="1" x14ac:dyDescent="0.25">
      <c r="A39" s="642"/>
      <c r="B39" s="642"/>
      <c r="C39" s="642"/>
      <c r="D39" s="642"/>
      <c r="E39" s="642"/>
      <c r="F39" s="642"/>
      <c r="G39" s="642"/>
      <c r="H39" s="642"/>
      <c r="I39" s="642"/>
      <c r="J39" s="642"/>
      <c r="K39" s="642"/>
    </row>
    <row r="40" spans="1:28" ht="13.5" customHeight="1" x14ac:dyDescent="0.25">
      <c r="A40" s="642"/>
      <c r="B40" s="642"/>
      <c r="C40" s="642"/>
      <c r="D40" s="642"/>
      <c r="E40" s="642"/>
      <c r="F40" s="642"/>
      <c r="G40" s="642"/>
      <c r="H40" s="642"/>
      <c r="I40" s="642"/>
      <c r="J40" s="642"/>
      <c r="K40" s="642"/>
    </row>
    <row r="41" spans="1:28" ht="13.5" customHeight="1" x14ac:dyDescent="0.25">
      <c r="A41" s="642"/>
      <c r="B41" s="642"/>
      <c r="C41" s="642"/>
      <c r="D41" s="642"/>
      <c r="E41" s="642"/>
      <c r="F41" s="642"/>
      <c r="G41" s="642"/>
      <c r="H41" s="642"/>
      <c r="I41" s="642"/>
      <c r="J41" s="642"/>
      <c r="K41" s="642"/>
    </row>
    <row r="42" spans="1:28" ht="13.5" customHeight="1" x14ac:dyDescent="0.25"/>
    <row r="43" spans="1:28" ht="13.5" customHeight="1" x14ac:dyDescent="0.25"/>
    <row r="44" spans="1:28" ht="13.5" customHeight="1" x14ac:dyDescent="0.25"/>
    <row r="45" spans="1:28" ht="13.5" customHeight="1" x14ac:dyDescent="0.25"/>
    <row r="46" spans="1:28" ht="13.5" customHeight="1" x14ac:dyDescent="0.25"/>
    <row r="47" spans="1:28" ht="21.75" customHeight="1" x14ac:dyDescent="0.25"/>
    <row r="48" spans="1:28" ht="13.5" customHeight="1" x14ac:dyDescent="0.25"/>
    <row r="49" s="640" customFormat="1" ht="13.5" customHeight="1" x14ac:dyDescent="0.25"/>
    <row r="50" s="640" customFormat="1" ht="13.5" customHeight="1" x14ac:dyDescent="0.25"/>
    <row r="51" s="640" customFormat="1" ht="4.5" customHeight="1" x14ac:dyDescent="0.25"/>
    <row r="52" s="640" customFormat="1" ht="12" customHeight="1" x14ac:dyDescent="0.25"/>
  </sheetData>
  <mergeCells count="15">
    <mergeCell ref="A3:J3"/>
    <mergeCell ref="D5:F5"/>
    <mergeCell ref="G5:I5"/>
    <mergeCell ref="J5:J10"/>
    <mergeCell ref="A5:A11"/>
    <mergeCell ref="B5:B10"/>
    <mergeCell ref="H6:H10"/>
    <mergeCell ref="I6:I10"/>
    <mergeCell ref="B11:C11"/>
    <mergeCell ref="C5:C10"/>
    <mergeCell ref="D6:D10"/>
    <mergeCell ref="E6:E10"/>
    <mergeCell ref="F6:F10"/>
    <mergeCell ref="G6:G10"/>
    <mergeCell ref="D11:J11"/>
  </mergeCells>
  <hyperlinks>
    <hyperlink ref="A1" location="Índice!A1" display="Voltar ao índice" xr:uid="{38812B77-2E0E-4551-AEB0-4FE006867007}"/>
  </hyperlinks>
  <pageMargins left="0.78740157480314965" right="0.78740157480314965" top="1.1811023622047243" bottom="0.78740157480314965" header="0" footer="0"/>
  <pageSetup paperSize="9" orientation="portrait" horizontalDpi="300" verticalDpi="300"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A639DB-2352-483B-8F79-52E529379882}">
  <dimension ref="A1:N52"/>
  <sheetViews>
    <sheetView showGridLines="0" workbookViewId="0">
      <selection activeCell="A2" sqref="A2:C2"/>
    </sheetView>
  </sheetViews>
  <sheetFormatPr defaultColWidth="10.5703125" defaultRowHeight="12.75" x14ac:dyDescent="0.25"/>
  <cols>
    <col min="1" max="1" width="10.5703125" style="640" customWidth="1"/>
    <col min="2" max="3" width="7.85546875" style="640" customWidth="1"/>
    <col min="4" max="8" width="7.42578125" style="640" customWidth="1"/>
    <col min="9" max="9" width="7.7109375" style="640" customWidth="1"/>
    <col min="10" max="10" width="8" style="640" customWidth="1"/>
    <col min="11" max="16384" width="10.5703125" style="640"/>
  </cols>
  <sheetData>
    <row r="1" spans="1:14" ht="15" customHeight="1" x14ac:dyDescent="0.25">
      <c r="A1" s="2027" t="s">
        <v>1926</v>
      </c>
    </row>
    <row r="2" spans="1:14" ht="15" customHeight="1" x14ac:dyDescent="0.25">
      <c r="A2" s="2082" t="s">
        <v>491</v>
      </c>
      <c r="B2" s="2082"/>
      <c r="C2" s="2082"/>
    </row>
    <row r="3" spans="1:14" ht="24" customHeight="1" x14ac:dyDescent="0.25">
      <c r="A3" s="2090" t="s">
        <v>490</v>
      </c>
      <c r="B3" s="2090"/>
      <c r="C3" s="2090"/>
      <c r="D3" s="2100"/>
      <c r="E3" s="2100"/>
      <c r="F3" s="2100"/>
      <c r="G3" s="2100"/>
      <c r="H3" s="2100"/>
      <c r="I3" s="2100"/>
      <c r="J3" s="2100"/>
      <c r="K3" s="830"/>
      <c r="L3" s="830"/>
    </row>
    <row r="4" spans="1:14" ht="12" customHeight="1" x14ac:dyDescent="0.25">
      <c r="A4" s="660">
        <v>2019</v>
      </c>
      <c r="B4" s="650"/>
      <c r="C4" s="642"/>
      <c r="D4" s="642"/>
    </row>
    <row r="5" spans="1:14" ht="12.75" customHeight="1" x14ac:dyDescent="0.25">
      <c r="A5" s="2075" t="s">
        <v>379</v>
      </c>
      <c r="B5" s="2075" t="s">
        <v>378</v>
      </c>
      <c r="C5" s="2075" t="s">
        <v>377</v>
      </c>
      <c r="D5" s="2074" t="s">
        <v>376</v>
      </c>
      <c r="E5" s="2074"/>
      <c r="F5" s="2074"/>
      <c r="G5" s="2075" t="s">
        <v>375</v>
      </c>
      <c r="H5" s="2076"/>
      <c r="I5" s="2076"/>
      <c r="J5" s="2075" t="s">
        <v>374</v>
      </c>
      <c r="K5" s="833"/>
      <c r="L5" s="837"/>
    </row>
    <row r="6" spans="1:14" x14ac:dyDescent="0.25">
      <c r="A6" s="2075"/>
      <c r="B6" s="2075"/>
      <c r="C6" s="2075"/>
      <c r="D6" s="2075" t="s">
        <v>371</v>
      </c>
      <c r="E6" s="2075" t="s">
        <v>370</v>
      </c>
      <c r="F6" s="2075" t="s">
        <v>369</v>
      </c>
      <c r="G6" s="2075" t="s">
        <v>0</v>
      </c>
      <c r="H6" s="2075" t="s">
        <v>368</v>
      </c>
      <c r="I6" s="2075" t="s">
        <v>367</v>
      </c>
      <c r="J6" s="2076"/>
      <c r="K6" s="833"/>
      <c r="L6" s="837"/>
    </row>
    <row r="7" spans="1:14" ht="12.75" customHeight="1" x14ac:dyDescent="0.25">
      <c r="A7" s="2075"/>
      <c r="B7" s="2075"/>
      <c r="C7" s="2075"/>
      <c r="D7" s="2075"/>
      <c r="E7" s="2075"/>
      <c r="F7" s="2075"/>
      <c r="G7" s="2075"/>
      <c r="H7" s="2075"/>
      <c r="I7" s="2075"/>
      <c r="J7" s="2076"/>
      <c r="K7" s="833"/>
      <c r="L7" s="837"/>
    </row>
    <row r="8" spans="1:14" x14ac:dyDescent="0.25">
      <c r="A8" s="2075"/>
      <c r="B8" s="2075"/>
      <c r="C8" s="2075"/>
      <c r="D8" s="2075"/>
      <c r="E8" s="2075"/>
      <c r="F8" s="2075"/>
      <c r="G8" s="2075"/>
      <c r="H8" s="2075"/>
      <c r="I8" s="2075"/>
      <c r="J8" s="2076"/>
      <c r="K8" s="833"/>
      <c r="L8" s="837"/>
    </row>
    <row r="9" spans="1:14" x14ac:dyDescent="0.25">
      <c r="A9" s="2075"/>
      <c r="B9" s="2075"/>
      <c r="C9" s="2075"/>
      <c r="D9" s="2075"/>
      <c r="E9" s="2075"/>
      <c r="F9" s="2075"/>
      <c r="G9" s="2075"/>
      <c r="H9" s="2075"/>
      <c r="I9" s="2075"/>
      <c r="J9" s="2076"/>
      <c r="K9" s="833"/>
      <c r="L9" s="837"/>
    </row>
    <row r="10" spans="1:14" ht="18.75" customHeight="1" x14ac:dyDescent="0.25">
      <c r="A10" s="2075"/>
      <c r="B10" s="2075"/>
      <c r="C10" s="2075"/>
      <c r="D10" s="2075"/>
      <c r="E10" s="2075"/>
      <c r="F10" s="2075"/>
      <c r="G10" s="2075"/>
      <c r="H10" s="2075"/>
      <c r="I10" s="2075"/>
      <c r="J10" s="2076"/>
      <c r="K10" s="833"/>
      <c r="L10" s="837"/>
    </row>
    <row r="11" spans="1:14" ht="12.75" customHeight="1" x14ac:dyDescent="0.25">
      <c r="A11" s="2075"/>
      <c r="B11" s="2074" t="s">
        <v>49</v>
      </c>
      <c r="C11" s="2074"/>
      <c r="D11" s="2074" t="s">
        <v>366</v>
      </c>
      <c r="E11" s="2074"/>
      <c r="F11" s="2074"/>
      <c r="G11" s="2074"/>
      <c r="H11" s="2074"/>
      <c r="I11" s="2074"/>
      <c r="J11" s="2074"/>
      <c r="K11" s="846"/>
      <c r="L11" s="847"/>
      <c r="M11" s="671"/>
      <c r="N11" s="671"/>
    </row>
    <row r="12" spans="1:14" ht="7.5" customHeight="1" x14ac:dyDescent="0.25">
      <c r="A12" s="659"/>
      <c r="B12" s="659"/>
      <c r="C12" s="659"/>
      <c r="D12" s="642"/>
    </row>
    <row r="13" spans="1:14" ht="12.95" customHeight="1" x14ac:dyDescent="0.25">
      <c r="A13" s="644" t="s">
        <v>489</v>
      </c>
      <c r="B13" s="642"/>
      <c r="C13" s="658"/>
      <c r="D13" s="642"/>
    </row>
    <row r="14" spans="1:14" s="806" customFormat="1" ht="19.5" customHeight="1" x14ac:dyDescent="0.2">
      <c r="A14" s="738" t="s">
        <v>0</v>
      </c>
      <c r="B14" s="738">
        <v>243</v>
      </c>
      <c r="C14" s="773">
        <v>2202</v>
      </c>
      <c r="D14" s="773">
        <v>47502.252999999997</v>
      </c>
      <c r="E14" s="773">
        <v>7821.0219999999999</v>
      </c>
      <c r="F14" s="773">
        <v>60669.281999999999</v>
      </c>
      <c r="G14" s="773">
        <v>141163.04500000001</v>
      </c>
      <c r="H14" s="773">
        <v>8263.2710000000006</v>
      </c>
      <c r="I14" s="773">
        <v>132899.774</v>
      </c>
      <c r="J14" s="773">
        <v>19077.491000000002</v>
      </c>
      <c r="K14" s="808"/>
      <c r="L14" s="808"/>
    </row>
    <row r="15" spans="1:14" ht="13.5" customHeight="1" x14ac:dyDescent="0.25">
      <c r="A15" s="650" t="s">
        <v>364</v>
      </c>
      <c r="B15" s="642">
        <v>216</v>
      </c>
      <c r="C15" s="651">
        <v>304</v>
      </c>
      <c r="D15" s="651">
        <v>2102.48</v>
      </c>
      <c r="E15" s="651">
        <v>317.34699999999998</v>
      </c>
      <c r="F15" s="651">
        <v>3422.4989999999998</v>
      </c>
      <c r="G15" s="651">
        <v>6067.1679999999997</v>
      </c>
      <c r="H15" s="651">
        <v>164.3</v>
      </c>
      <c r="I15" s="651">
        <v>5902.8680000000004</v>
      </c>
      <c r="J15" s="651">
        <v>-297.05900000000003</v>
      </c>
      <c r="K15" s="648"/>
      <c r="L15" s="648"/>
    </row>
    <row r="16" spans="1:14" ht="13.5" customHeight="1" x14ac:dyDescent="0.25">
      <c r="A16" s="652" t="s">
        <v>363</v>
      </c>
      <c r="B16" s="642">
        <v>19</v>
      </c>
      <c r="C16" s="649" t="s">
        <v>269</v>
      </c>
      <c r="D16" s="649" t="s">
        <v>270</v>
      </c>
      <c r="E16" s="649" t="s">
        <v>270</v>
      </c>
      <c r="F16" s="649" t="s">
        <v>270</v>
      </c>
      <c r="G16" s="649" t="s">
        <v>270</v>
      </c>
      <c r="H16" s="649" t="s">
        <v>270</v>
      </c>
      <c r="I16" s="649" t="s">
        <v>270</v>
      </c>
      <c r="J16" s="649" t="s">
        <v>270</v>
      </c>
      <c r="K16" s="648"/>
      <c r="L16" s="648"/>
    </row>
    <row r="17" spans="1:13" ht="13.5" customHeight="1" x14ac:dyDescent="0.25">
      <c r="A17" s="652" t="s">
        <v>362</v>
      </c>
      <c r="B17" s="642">
        <v>6</v>
      </c>
      <c r="C17" s="651">
        <v>838</v>
      </c>
      <c r="D17" s="651">
        <v>19300.649000000001</v>
      </c>
      <c r="E17" s="651">
        <v>4050.9490000000001</v>
      </c>
      <c r="F17" s="651">
        <v>21479.708999999999</v>
      </c>
      <c r="G17" s="651">
        <v>59295.387000000002</v>
      </c>
      <c r="H17" s="651">
        <v>4380.7820000000002</v>
      </c>
      <c r="I17" s="651">
        <v>54914.605000000003</v>
      </c>
      <c r="J17" s="651">
        <v>6765.3329999999996</v>
      </c>
      <c r="K17" s="648"/>
      <c r="L17" s="648"/>
    </row>
    <row r="18" spans="1:13" ht="13.5" customHeight="1" x14ac:dyDescent="0.25">
      <c r="A18" s="650" t="s">
        <v>361</v>
      </c>
      <c r="B18" s="642">
        <v>2</v>
      </c>
      <c r="C18" s="651" t="s">
        <v>269</v>
      </c>
      <c r="D18" s="651" t="s">
        <v>270</v>
      </c>
      <c r="E18" s="651" t="s">
        <v>270</v>
      </c>
      <c r="F18" s="651" t="s">
        <v>270</v>
      </c>
      <c r="G18" s="651" t="s">
        <v>270</v>
      </c>
      <c r="H18" s="651" t="s">
        <v>270</v>
      </c>
      <c r="I18" s="651" t="s">
        <v>270</v>
      </c>
      <c r="J18" s="651" t="s">
        <v>270</v>
      </c>
      <c r="K18" s="648"/>
      <c r="L18" s="648"/>
      <c r="M18" s="643"/>
    </row>
    <row r="19" spans="1:13" ht="7.5" customHeight="1" x14ac:dyDescent="0.25">
      <c r="A19" s="650"/>
      <c r="B19" s="642"/>
      <c r="C19" s="743"/>
      <c r="D19" s="743"/>
      <c r="E19" s="751"/>
      <c r="F19" s="751"/>
      <c r="G19" s="751"/>
      <c r="H19" s="751"/>
      <c r="I19" s="751"/>
      <c r="J19" s="751"/>
      <c r="K19" s="737"/>
      <c r="M19" s="643"/>
    </row>
    <row r="20" spans="1:13" ht="13.5" customHeight="1" x14ac:dyDescent="0.25">
      <c r="A20" s="644" t="s">
        <v>488</v>
      </c>
      <c r="B20" s="805"/>
      <c r="C20" s="743"/>
      <c r="D20" s="743"/>
      <c r="E20" s="751"/>
      <c r="F20" s="751"/>
      <c r="G20" s="751"/>
      <c r="H20" s="751"/>
      <c r="I20" s="751"/>
      <c r="J20" s="751"/>
      <c r="K20" s="737"/>
      <c r="M20" s="643"/>
    </row>
    <row r="21" spans="1:13" s="786" customFormat="1" ht="19.5" customHeight="1" x14ac:dyDescent="0.2">
      <c r="A21" s="738" t="s">
        <v>0</v>
      </c>
      <c r="B21" s="738">
        <v>36</v>
      </c>
      <c r="C21" s="773">
        <v>188</v>
      </c>
      <c r="D21" s="773">
        <v>3014.22</v>
      </c>
      <c r="E21" s="773">
        <v>107.74299999999999</v>
      </c>
      <c r="F21" s="773">
        <v>4021.1770000000001</v>
      </c>
      <c r="G21" s="773">
        <v>8362.8109999999997</v>
      </c>
      <c r="H21" s="773">
        <v>0</v>
      </c>
      <c r="I21" s="773">
        <v>8362.8109999999997</v>
      </c>
      <c r="J21" s="773">
        <v>471.91899999999998</v>
      </c>
      <c r="K21" s="804"/>
    </row>
    <row r="22" spans="1:13" ht="13.5" customHeight="1" x14ac:dyDescent="0.25">
      <c r="A22" s="650" t="s">
        <v>364</v>
      </c>
      <c r="B22" s="642">
        <v>33</v>
      </c>
      <c r="C22" s="649">
        <v>34</v>
      </c>
      <c r="D22" s="649">
        <v>89.218000000000004</v>
      </c>
      <c r="E22" s="649">
        <v>0.107</v>
      </c>
      <c r="F22" s="649">
        <v>206.339</v>
      </c>
      <c r="G22" s="649">
        <v>485.05700000000002</v>
      </c>
      <c r="H22" s="649">
        <v>0</v>
      </c>
      <c r="I22" s="649">
        <v>485.05700000000002</v>
      </c>
      <c r="J22" s="649">
        <v>136.78899999999999</v>
      </c>
      <c r="K22" s="737"/>
    </row>
    <row r="23" spans="1:13" ht="13.5" customHeight="1" x14ac:dyDescent="0.25">
      <c r="A23" s="652" t="s">
        <v>363</v>
      </c>
      <c r="B23" s="642">
        <v>2</v>
      </c>
      <c r="C23" s="649" t="s">
        <v>269</v>
      </c>
      <c r="D23" s="649" t="s">
        <v>270</v>
      </c>
      <c r="E23" s="649" t="s">
        <v>270</v>
      </c>
      <c r="F23" s="649" t="s">
        <v>270</v>
      </c>
      <c r="G23" s="649" t="s">
        <v>270</v>
      </c>
      <c r="H23" s="649" t="s">
        <v>270</v>
      </c>
      <c r="I23" s="649" t="s">
        <v>270</v>
      </c>
      <c r="J23" s="649" t="s">
        <v>270</v>
      </c>
      <c r="K23" s="737"/>
    </row>
    <row r="24" spans="1:13" ht="13.5" customHeight="1" x14ac:dyDescent="0.25">
      <c r="A24" s="652" t="s">
        <v>362</v>
      </c>
      <c r="B24" s="642">
        <v>1</v>
      </c>
      <c r="C24" s="649" t="s">
        <v>269</v>
      </c>
      <c r="D24" s="649" t="s">
        <v>270</v>
      </c>
      <c r="E24" s="649" t="s">
        <v>270</v>
      </c>
      <c r="F24" s="649" t="s">
        <v>270</v>
      </c>
      <c r="G24" s="649" t="s">
        <v>270</v>
      </c>
      <c r="H24" s="649" t="s">
        <v>270</v>
      </c>
      <c r="I24" s="649" t="s">
        <v>270</v>
      </c>
      <c r="J24" s="649" t="s">
        <v>270</v>
      </c>
      <c r="K24" s="737"/>
    </row>
    <row r="25" spans="1:13" ht="13.5" customHeight="1" x14ac:dyDescent="0.25">
      <c r="A25" s="650" t="s">
        <v>361</v>
      </c>
      <c r="B25" s="642">
        <v>0</v>
      </c>
      <c r="C25" s="649">
        <v>0</v>
      </c>
      <c r="D25" s="649">
        <v>0</v>
      </c>
      <c r="E25" s="649">
        <v>0</v>
      </c>
      <c r="F25" s="649">
        <v>0</v>
      </c>
      <c r="G25" s="649">
        <v>0</v>
      </c>
      <c r="H25" s="649">
        <v>0</v>
      </c>
      <c r="I25" s="649">
        <v>0</v>
      </c>
      <c r="J25" s="649">
        <v>0</v>
      </c>
      <c r="K25" s="737"/>
    </row>
    <row r="26" spans="1:13" ht="7.5" customHeight="1" x14ac:dyDescent="0.25">
      <c r="A26" s="650"/>
      <c r="B26" s="642"/>
      <c r="C26" s="653"/>
      <c r="D26" s="743"/>
      <c r="E26" s="751"/>
      <c r="F26" s="751"/>
      <c r="G26" s="751"/>
      <c r="H26" s="751"/>
      <c r="I26" s="751"/>
      <c r="J26" s="751"/>
      <c r="K26" s="737"/>
    </row>
    <row r="27" spans="1:13" ht="13.5" customHeight="1" x14ac:dyDescent="0.25">
      <c r="A27" s="644" t="s">
        <v>487</v>
      </c>
      <c r="B27" s="642"/>
      <c r="C27" s="653"/>
      <c r="D27" s="743"/>
      <c r="E27" s="751"/>
      <c r="F27" s="751"/>
      <c r="G27" s="751"/>
      <c r="H27" s="751"/>
      <c r="I27" s="751"/>
      <c r="J27" s="751"/>
      <c r="K27" s="737"/>
    </row>
    <row r="28" spans="1:13" s="806" customFormat="1" ht="13.5" customHeight="1" x14ac:dyDescent="0.2">
      <c r="A28" s="738" t="s">
        <v>0</v>
      </c>
      <c r="B28" s="738">
        <v>75</v>
      </c>
      <c r="C28" s="773">
        <v>582</v>
      </c>
      <c r="D28" s="773">
        <v>16441.047999999999</v>
      </c>
      <c r="E28" s="773">
        <v>339.298</v>
      </c>
      <c r="F28" s="773">
        <v>19563.666000000001</v>
      </c>
      <c r="G28" s="773">
        <v>24536.776999999998</v>
      </c>
      <c r="H28" s="773">
        <v>612.39599999999996</v>
      </c>
      <c r="I28" s="773">
        <v>23924.381000000001</v>
      </c>
      <c r="J28" s="773">
        <v>-796.79300000000001</v>
      </c>
      <c r="K28" s="807"/>
    </row>
    <row r="29" spans="1:13" ht="13.5" customHeight="1" x14ac:dyDescent="0.25">
      <c r="A29" s="650" t="s">
        <v>364</v>
      </c>
      <c r="B29" s="642">
        <v>70</v>
      </c>
      <c r="C29" s="651">
        <v>84</v>
      </c>
      <c r="D29" s="651">
        <v>391.863</v>
      </c>
      <c r="E29" s="651">
        <v>120.404</v>
      </c>
      <c r="F29" s="651">
        <v>831.61500000000001</v>
      </c>
      <c r="G29" s="651">
        <v>1440.8219999999999</v>
      </c>
      <c r="H29" s="651">
        <v>26.936</v>
      </c>
      <c r="I29" s="651">
        <v>1413.886</v>
      </c>
      <c r="J29" s="651">
        <v>-177.905</v>
      </c>
      <c r="K29" s="737"/>
    </row>
    <row r="30" spans="1:13" ht="13.5" customHeight="1" x14ac:dyDescent="0.25">
      <c r="A30" s="652" t="s">
        <v>363</v>
      </c>
      <c r="B30" s="642">
        <v>3</v>
      </c>
      <c r="C30" s="651" t="s">
        <v>269</v>
      </c>
      <c r="D30" s="651" t="s">
        <v>270</v>
      </c>
      <c r="E30" s="651" t="s">
        <v>270</v>
      </c>
      <c r="F30" s="651" t="s">
        <v>270</v>
      </c>
      <c r="G30" s="651" t="s">
        <v>270</v>
      </c>
      <c r="H30" s="651" t="s">
        <v>270</v>
      </c>
      <c r="I30" s="651" t="s">
        <v>270</v>
      </c>
      <c r="J30" s="651" t="s">
        <v>270</v>
      </c>
      <c r="K30" s="737"/>
    </row>
    <row r="31" spans="1:13" ht="13.5" customHeight="1" x14ac:dyDescent="0.25">
      <c r="A31" s="652" t="s">
        <v>362</v>
      </c>
      <c r="B31" s="642">
        <v>1</v>
      </c>
      <c r="C31" s="649" t="s">
        <v>269</v>
      </c>
      <c r="D31" s="649" t="s">
        <v>270</v>
      </c>
      <c r="E31" s="649" t="s">
        <v>270</v>
      </c>
      <c r="F31" s="649" t="s">
        <v>270</v>
      </c>
      <c r="G31" s="649" t="s">
        <v>270</v>
      </c>
      <c r="H31" s="649" t="s">
        <v>270</v>
      </c>
      <c r="I31" s="649" t="s">
        <v>270</v>
      </c>
      <c r="J31" s="649" t="s">
        <v>270</v>
      </c>
      <c r="K31" s="737"/>
    </row>
    <row r="32" spans="1:13" ht="13.5" customHeight="1" x14ac:dyDescent="0.25">
      <c r="A32" s="650" t="s">
        <v>361</v>
      </c>
      <c r="B32" s="642">
        <v>1</v>
      </c>
      <c r="C32" s="649" t="s">
        <v>269</v>
      </c>
      <c r="D32" s="649" t="s">
        <v>270</v>
      </c>
      <c r="E32" s="649" t="s">
        <v>270</v>
      </c>
      <c r="F32" s="649" t="s">
        <v>270</v>
      </c>
      <c r="G32" s="649" t="s">
        <v>270</v>
      </c>
      <c r="H32" s="649" t="s">
        <v>270</v>
      </c>
      <c r="I32" s="649" t="s">
        <v>270</v>
      </c>
      <c r="J32" s="649" t="s">
        <v>270</v>
      </c>
      <c r="K32" s="737"/>
    </row>
    <row r="33" spans="1:11" ht="7.5" customHeight="1" x14ac:dyDescent="0.25">
      <c r="A33" s="650"/>
      <c r="B33" s="642"/>
      <c r="C33" s="653"/>
      <c r="D33" s="743"/>
      <c r="E33" s="751"/>
      <c r="F33" s="751"/>
      <c r="G33" s="751"/>
      <c r="H33" s="751"/>
      <c r="I33" s="751"/>
      <c r="J33" s="751"/>
      <c r="K33" s="737"/>
    </row>
    <row r="34" spans="1:11" ht="13.5" customHeight="1" x14ac:dyDescent="0.25">
      <c r="A34" s="644" t="s">
        <v>486</v>
      </c>
      <c r="B34" s="805"/>
      <c r="C34" s="743"/>
      <c r="D34" s="743"/>
      <c r="E34" s="751"/>
      <c r="F34" s="751"/>
      <c r="G34" s="751"/>
      <c r="H34" s="751"/>
      <c r="I34" s="751"/>
      <c r="J34" s="751"/>
      <c r="K34" s="737"/>
    </row>
    <row r="35" spans="1:11" s="786" customFormat="1" ht="13.5" customHeight="1" x14ac:dyDescent="0.2">
      <c r="A35" s="738" t="s">
        <v>0</v>
      </c>
      <c r="B35" s="738">
        <v>113</v>
      </c>
      <c r="C35" s="773">
        <v>437</v>
      </c>
      <c r="D35" s="773">
        <v>6210.6620000000003</v>
      </c>
      <c r="E35" s="773">
        <v>837.55600000000004</v>
      </c>
      <c r="F35" s="773">
        <v>7942.9809999999998</v>
      </c>
      <c r="G35" s="773">
        <v>16234.675999999999</v>
      </c>
      <c r="H35" s="773">
        <v>1233.489</v>
      </c>
      <c r="I35" s="773">
        <v>15001.187</v>
      </c>
      <c r="J35" s="773">
        <v>2005.3589999999999</v>
      </c>
      <c r="K35" s="804"/>
    </row>
    <row r="36" spans="1:11" ht="13.5" customHeight="1" x14ac:dyDescent="0.25">
      <c r="A36" s="650" t="s">
        <v>364</v>
      </c>
      <c r="B36" s="642">
        <v>104</v>
      </c>
      <c r="C36" s="651" t="s">
        <v>269</v>
      </c>
      <c r="D36" s="651" t="s">
        <v>270</v>
      </c>
      <c r="E36" s="651" t="s">
        <v>270</v>
      </c>
      <c r="F36" s="651" t="s">
        <v>270</v>
      </c>
      <c r="G36" s="651" t="s">
        <v>270</v>
      </c>
      <c r="H36" s="651" t="s">
        <v>270</v>
      </c>
      <c r="I36" s="651" t="s">
        <v>270</v>
      </c>
      <c r="J36" s="651" t="s">
        <v>270</v>
      </c>
      <c r="K36" s="737"/>
    </row>
    <row r="37" spans="1:11" ht="13.5" customHeight="1" x14ac:dyDescent="0.25">
      <c r="A37" s="652" t="s">
        <v>363</v>
      </c>
      <c r="B37" s="642">
        <v>8</v>
      </c>
      <c r="C37" s="649">
        <v>177</v>
      </c>
      <c r="D37" s="649">
        <v>3065.8429999999998</v>
      </c>
      <c r="E37" s="649">
        <v>389.947</v>
      </c>
      <c r="F37" s="649">
        <v>3522.5059999999999</v>
      </c>
      <c r="G37" s="649">
        <v>8642.9369999999999</v>
      </c>
      <c r="H37" s="649">
        <v>1144.78</v>
      </c>
      <c r="I37" s="649">
        <v>7498.1570000000002</v>
      </c>
      <c r="J37" s="649">
        <v>1685.972</v>
      </c>
      <c r="K37" s="737"/>
    </row>
    <row r="38" spans="1:11" ht="13.5" customHeight="1" x14ac:dyDescent="0.25">
      <c r="A38" s="652" t="s">
        <v>362</v>
      </c>
      <c r="B38" s="803">
        <v>1</v>
      </c>
      <c r="C38" s="651" t="s">
        <v>269</v>
      </c>
      <c r="D38" s="651" t="s">
        <v>270</v>
      </c>
      <c r="E38" s="651" t="s">
        <v>270</v>
      </c>
      <c r="F38" s="651" t="s">
        <v>270</v>
      </c>
      <c r="G38" s="651" t="s">
        <v>270</v>
      </c>
      <c r="H38" s="651" t="s">
        <v>270</v>
      </c>
      <c r="I38" s="651" t="s">
        <v>270</v>
      </c>
      <c r="J38" s="651" t="s">
        <v>270</v>
      </c>
      <c r="K38" s="737"/>
    </row>
    <row r="39" spans="1:11" ht="13.5" customHeight="1" x14ac:dyDescent="0.25">
      <c r="A39" s="650" t="s">
        <v>361</v>
      </c>
      <c r="B39" s="642">
        <v>0</v>
      </c>
      <c r="C39" s="649">
        <v>0</v>
      </c>
      <c r="D39" s="649">
        <v>0</v>
      </c>
      <c r="E39" s="649">
        <v>0</v>
      </c>
      <c r="F39" s="649">
        <v>0</v>
      </c>
      <c r="G39" s="649">
        <v>0</v>
      </c>
      <c r="H39" s="649">
        <v>0</v>
      </c>
      <c r="I39" s="649">
        <v>0</v>
      </c>
      <c r="J39" s="649">
        <v>0</v>
      </c>
      <c r="K39" s="737"/>
    </row>
    <row r="40" spans="1:11" ht="7.5" customHeight="1" thickBot="1" x14ac:dyDescent="0.3">
      <c r="A40" s="664"/>
      <c r="B40" s="664"/>
      <c r="C40" s="664"/>
      <c r="D40" s="664"/>
      <c r="E40" s="664"/>
      <c r="F40" s="664"/>
      <c r="G40" s="664"/>
      <c r="H40" s="664"/>
      <c r="I40" s="664"/>
      <c r="J40" s="664"/>
    </row>
    <row r="41" spans="1:11" ht="13.5" customHeight="1" thickTop="1" x14ac:dyDescent="0.25">
      <c r="A41" s="681" t="s">
        <v>412</v>
      </c>
      <c r="B41" s="644"/>
      <c r="C41" s="644"/>
      <c r="D41" s="642"/>
    </row>
    <row r="42" spans="1:11" ht="13.5" customHeight="1" x14ac:dyDescent="0.25">
      <c r="A42" s="642"/>
      <c r="B42" s="642"/>
      <c r="C42" s="642"/>
      <c r="D42" s="642"/>
    </row>
    <row r="43" spans="1:11" ht="13.5" customHeight="1" x14ac:dyDescent="0.25">
      <c r="A43" s="642"/>
      <c r="B43" s="642"/>
      <c r="C43" s="642"/>
      <c r="D43" s="642"/>
    </row>
    <row r="44" spans="1:11" ht="13.5" customHeight="1" x14ac:dyDescent="0.25">
      <c r="A44" s="642"/>
      <c r="B44" s="642"/>
      <c r="C44" s="642"/>
      <c r="D44" s="642"/>
    </row>
    <row r="45" spans="1:11" ht="13.5" customHeight="1" x14ac:dyDescent="0.25">
      <c r="A45" s="642"/>
      <c r="B45" s="642"/>
      <c r="C45" s="642"/>
      <c r="D45" s="642"/>
    </row>
    <row r="46" spans="1:11" ht="13.5" customHeight="1" x14ac:dyDescent="0.25">
      <c r="A46" s="642"/>
      <c r="B46" s="642"/>
      <c r="C46" s="642"/>
      <c r="D46" s="642"/>
    </row>
    <row r="47" spans="1:11" ht="21.75" customHeight="1" x14ac:dyDescent="0.25"/>
    <row r="48" spans="1:11" ht="13.5" customHeight="1" x14ac:dyDescent="0.25"/>
    <row r="49" s="640" customFormat="1" ht="13.5" customHeight="1" x14ac:dyDescent="0.25"/>
    <row r="50" s="640" customFormat="1" ht="13.5" customHeight="1" x14ac:dyDescent="0.25"/>
    <row r="51" s="640" customFormat="1" ht="4.5" customHeight="1" x14ac:dyDescent="0.25"/>
    <row r="52" s="640" customFormat="1" ht="12" customHeight="1" x14ac:dyDescent="0.25"/>
  </sheetData>
  <mergeCells count="16">
    <mergeCell ref="A2:C2"/>
    <mergeCell ref="A3:J3"/>
    <mergeCell ref="D5:F5"/>
    <mergeCell ref="G5:I5"/>
    <mergeCell ref="J5:J10"/>
    <mergeCell ref="A5:A11"/>
    <mergeCell ref="B5:B10"/>
    <mergeCell ref="C5:C10"/>
    <mergeCell ref="I6:I10"/>
    <mergeCell ref="B11:C11"/>
    <mergeCell ref="D6:D10"/>
    <mergeCell ref="E6:E10"/>
    <mergeCell ref="F6:F10"/>
    <mergeCell ref="G6:G10"/>
    <mergeCell ref="H6:H10"/>
    <mergeCell ref="D11:J11"/>
  </mergeCells>
  <hyperlinks>
    <hyperlink ref="A1" location="Índice!A1" display="Voltar ao índice" xr:uid="{0877A4C3-168A-47B9-9BD8-962B4680B9C8}"/>
  </hyperlinks>
  <pageMargins left="0.78740157480314965" right="0.78740157480314965" top="1.1811023622047243" bottom="0.78740157480314965" header="0" footer="0"/>
  <pageSetup paperSize="9" orientation="portrait" horizontalDpi="300" verticalDpi="300"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BB2283-3458-4AB7-9A83-6EC893F9E3A0}">
  <dimension ref="A1:AB67"/>
  <sheetViews>
    <sheetView showGridLines="0" zoomScaleNormal="100" workbookViewId="0">
      <selection activeCell="A2" sqref="A2:C2"/>
    </sheetView>
  </sheetViews>
  <sheetFormatPr defaultColWidth="10.5703125" defaultRowHeight="12.75" x14ac:dyDescent="0.25"/>
  <cols>
    <col min="1" max="1" width="10.5703125" style="640" customWidth="1"/>
    <col min="2" max="3" width="7.85546875" style="640" customWidth="1"/>
    <col min="4" max="8" width="7.42578125" style="640" customWidth="1"/>
    <col min="9" max="9" width="7.7109375" style="640" customWidth="1"/>
    <col min="10" max="10" width="8" style="640" customWidth="1"/>
    <col min="11" max="16384" width="10.5703125" style="640"/>
  </cols>
  <sheetData>
    <row r="1" spans="1:28" ht="15" customHeight="1" x14ac:dyDescent="0.25">
      <c r="A1" s="2027" t="s">
        <v>1926</v>
      </c>
    </row>
    <row r="2" spans="1:28" ht="15" customHeight="1" x14ac:dyDescent="0.25">
      <c r="A2" s="2082" t="s">
        <v>493</v>
      </c>
      <c r="B2" s="2082"/>
      <c r="C2" s="2082"/>
    </row>
    <row r="3" spans="1:28" ht="24" customHeight="1" x14ac:dyDescent="0.25">
      <c r="A3" s="2090" t="s">
        <v>492</v>
      </c>
      <c r="B3" s="2090"/>
      <c r="C3" s="2090"/>
      <c r="D3" s="2100"/>
      <c r="E3" s="2100"/>
      <c r="F3" s="2100"/>
      <c r="G3" s="2100"/>
      <c r="H3" s="2100"/>
      <c r="I3" s="2100"/>
      <c r="J3" s="2100"/>
      <c r="K3" s="830"/>
      <c r="L3" s="830"/>
    </row>
    <row r="4" spans="1:28" ht="12.75" customHeight="1" x14ac:dyDescent="0.25">
      <c r="A4" s="811">
        <v>2019</v>
      </c>
      <c r="B4" s="650"/>
      <c r="C4" s="642"/>
      <c r="D4" s="642"/>
    </row>
    <row r="5" spans="1:28" ht="12.75" customHeight="1" x14ac:dyDescent="0.25">
      <c r="A5" s="2075" t="s">
        <v>379</v>
      </c>
      <c r="B5" s="2075" t="s">
        <v>378</v>
      </c>
      <c r="C5" s="2075" t="s">
        <v>377</v>
      </c>
      <c r="D5" s="2074" t="s">
        <v>376</v>
      </c>
      <c r="E5" s="2074"/>
      <c r="F5" s="2074"/>
      <c r="G5" s="2075" t="s">
        <v>375</v>
      </c>
      <c r="H5" s="2076"/>
      <c r="I5" s="2076"/>
      <c r="J5" s="2075" t="s">
        <v>374</v>
      </c>
      <c r="K5" s="833"/>
      <c r="L5" s="837"/>
    </row>
    <row r="6" spans="1:28" ht="4.5" customHeight="1" x14ac:dyDescent="0.25">
      <c r="A6" s="2075"/>
      <c r="B6" s="2075"/>
      <c r="C6" s="2075"/>
      <c r="D6" s="2075" t="s">
        <v>371</v>
      </c>
      <c r="E6" s="2075" t="s">
        <v>370</v>
      </c>
      <c r="F6" s="2075" t="s">
        <v>369</v>
      </c>
      <c r="G6" s="2075" t="s">
        <v>0</v>
      </c>
      <c r="H6" s="2075" t="s">
        <v>368</v>
      </c>
      <c r="I6" s="2075" t="s">
        <v>367</v>
      </c>
      <c r="J6" s="2076"/>
      <c r="K6" s="833"/>
      <c r="L6" s="837"/>
    </row>
    <row r="7" spans="1:28" ht="12.75" customHeight="1" x14ac:dyDescent="0.25">
      <c r="A7" s="2075"/>
      <c r="B7" s="2075"/>
      <c r="C7" s="2075"/>
      <c r="D7" s="2075"/>
      <c r="E7" s="2075"/>
      <c r="F7" s="2075"/>
      <c r="G7" s="2075"/>
      <c r="H7" s="2075"/>
      <c r="I7" s="2075"/>
      <c r="J7" s="2076"/>
      <c r="K7" s="833"/>
      <c r="L7" s="837"/>
    </row>
    <row r="8" spans="1:28" x14ac:dyDescent="0.25">
      <c r="A8" s="2075"/>
      <c r="B8" s="2075"/>
      <c r="C8" s="2075"/>
      <c r="D8" s="2075"/>
      <c r="E8" s="2075"/>
      <c r="F8" s="2075"/>
      <c r="G8" s="2075"/>
      <c r="H8" s="2075"/>
      <c r="I8" s="2075"/>
      <c r="J8" s="2076"/>
      <c r="K8" s="833"/>
      <c r="L8" s="837"/>
    </row>
    <row r="9" spans="1:28" x14ac:dyDescent="0.25">
      <c r="A9" s="2075"/>
      <c r="B9" s="2075"/>
      <c r="C9" s="2075"/>
      <c r="D9" s="2075"/>
      <c r="E9" s="2075"/>
      <c r="F9" s="2075"/>
      <c r="G9" s="2075"/>
      <c r="H9" s="2075"/>
      <c r="I9" s="2075"/>
      <c r="J9" s="2076"/>
      <c r="K9" s="833"/>
      <c r="L9" s="837"/>
    </row>
    <row r="10" spans="1:28" ht="18.75" customHeight="1" x14ac:dyDescent="0.25">
      <c r="A10" s="2075"/>
      <c r="B10" s="2075"/>
      <c r="C10" s="2075"/>
      <c r="D10" s="2075"/>
      <c r="E10" s="2075"/>
      <c r="F10" s="2075"/>
      <c r="G10" s="2075"/>
      <c r="H10" s="2075"/>
      <c r="I10" s="2075"/>
      <c r="J10" s="2076"/>
      <c r="K10" s="833"/>
      <c r="L10" s="837"/>
    </row>
    <row r="11" spans="1:28" ht="12.75" customHeight="1" x14ac:dyDescent="0.25">
      <c r="A11" s="2075"/>
      <c r="B11" s="2074" t="s">
        <v>49</v>
      </c>
      <c r="C11" s="2074"/>
      <c r="D11" s="2074" t="s">
        <v>366</v>
      </c>
      <c r="E11" s="2074"/>
      <c r="F11" s="2074"/>
      <c r="G11" s="2074"/>
      <c r="H11" s="2074"/>
      <c r="I11" s="2074"/>
      <c r="J11" s="2074"/>
      <c r="K11" s="846"/>
      <c r="L11" s="847"/>
      <c r="M11" s="671"/>
      <c r="N11" s="671"/>
    </row>
    <row r="12" spans="1:28" ht="5.25" customHeight="1" x14ac:dyDescent="0.25">
      <c r="A12" s="659"/>
      <c r="B12" s="659"/>
      <c r="C12" s="659"/>
      <c r="D12" s="642"/>
    </row>
    <row r="13" spans="1:28" ht="12.95" customHeight="1" x14ac:dyDescent="0.25">
      <c r="A13" s="644" t="s">
        <v>489</v>
      </c>
      <c r="B13" s="642"/>
      <c r="C13" s="642"/>
      <c r="D13" s="642"/>
      <c r="L13" s="2030"/>
      <c r="M13" s="2030"/>
      <c r="N13" s="2030"/>
      <c r="O13" s="2030"/>
      <c r="P13" s="2030"/>
      <c r="Q13" s="2030"/>
      <c r="R13" s="2030"/>
      <c r="S13" s="2030"/>
      <c r="T13" s="2031"/>
    </row>
    <row r="14" spans="1:28" ht="4.5" customHeight="1" x14ac:dyDescent="0.25">
      <c r="A14" s="642"/>
      <c r="B14" s="642"/>
      <c r="C14" s="642"/>
      <c r="D14" s="642"/>
      <c r="L14" s="2030"/>
      <c r="M14" s="2030"/>
      <c r="N14" s="2030"/>
      <c r="O14" s="2030"/>
      <c r="P14" s="2030"/>
      <c r="Q14" s="2030"/>
      <c r="R14" s="2030"/>
      <c r="S14" s="2030"/>
      <c r="T14" s="2031"/>
    </row>
    <row r="15" spans="1:28" s="656" customFormat="1" ht="13.5" customHeight="1" x14ac:dyDescent="0.25">
      <c r="A15" s="644" t="s">
        <v>390</v>
      </c>
      <c r="B15" s="644">
        <v>243</v>
      </c>
      <c r="C15" s="734">
        <v>2202</v>
      </c>
      <c r="D15" s="734">
        <v>47502.252999999997</v>
      </c>
      <c r="E15" s="734">
        <v>7821.0219999999999</v>
      </c>
      <c r="F15" s="734">
        <v>60669.281999999999</v>
      </c>
      <c r="G15" s="734">
        <v>141163.04500000001</v>
      </c>
      <c r="H15" s="734">
        <v>8263.2710000000006</v>
      </c>
      <c r="I15" s="734">
        <v>132899.774</v>
      </c>
      <c r="J15" s="734">
        <v>19077.491000000002</v>
      </c>
      <c r="K15" s="649"/>
      <c r="L15" s="2030"/>
      <c r="M15" s="2030"/>
      <c r="N15" s="2030"/>
      <c r="O15" s="2030"/>
      <c r="P15" s="2030"/>
      <c r="Q15" s="2030"/>
      <c r="R15" s="2030"/>
      <c r="S15" s="2030"/>
      <c r="T15" s="2031"/>
      <c r="U15" s="777"/>
      <c r="V15" s="777"/>
      <c r="W15" s="777"/>
      <c r="X15" s="777"/>
      <c r="Y15" s="777"/>
      <c r="Z15" s="777"/>
      <c r="AA15" s="777"/>
      <c r="AB15" s="777"/>
    </row>
    <row r="16" spans="1:28" ht="13.5" customHeight="1" x14ac:dyDescent="0.25">
      <c r="A16" s="644" t="s">
        <v>389</v>
      </c>
      <c r="B16" s="644">
        <v>229</v>
      </c>
      <c r="C16" s="734">
        <v>2115</v>
      </c>
      <c r="D16" s="734">
        <v>46413.68</v>
      </c>
      <c r="E16" s="734">
        <v>7647.5659999999998</v>
      </c>
      <c r="F16" s="734">
        <v>59822.264000000003</v>
      </c>
      <c r="G16" s="734">
        <v>138017.55499999999</v>
      </c>
      <c r="H16" s="734">
        <v>7143.3029999999999</v>
      </c>
      <c r="I16" s="734">
        <v>130874.25199999999</v>
      </c>
      <c r="J16" s="734">
        <v>18433.457999999999</v>
      </c>
      <c r="K16" s="649"/>
      <c r="L16" s="2030"/>
      <c r="M16" s="2030"/>
      <c r="N16" s="2030"/>
      <c r="O16" s="2030"/>
      <c r="P16" s="2030"/>
      <c r="Q16" s="2030"/>
      <c r="R16" s="2030"/>
      <c r="S16" s="2030"/>
      <c r="T16" s="2031"/>
      <c r="U16" s="777"/>
      <c r="V16" s="777"/>
      <c r="W16" s="777"/>
      <c r="X16" s="777"/>
      <c r="Y16" s="777"/>
      <c r="Z16" s="777"/>
      <c r="AA16" s="777"/>
      <c r="AB16" s="777"/>
    </row>
    <row r="17" spans="1:28" ht="12.75" customHeight="1" x14ac:dyDescent="0.25">
      <c r="A17" s="660" t="s">
        <v>388</v>
      </c>
      <c r="B17" s="642">
        <v>38</v>
      </c>
      <c r="C17" s="733">
        <v>210</v>
      </c>
      <c r="D17" s="733">
        <v>3487.6149999999998</v>
      </c>
      <c r="E17" s="733">
        <v>698.18299999999999</v>
      </c>
      <c r="F17" s="733">
        <v>3886.6680000000001</v>
      </c>
      <c r="G17" s="733">
        <v>8565.518</v>
      </c>
      <c r="H17" s="733">
        <v>88.542000000000002</v>
      </c>
      <c r="I17" s="733">
        <v>8476.9760000000006</v>
      </c>
      <c r="J17" s="733">
        <v>1298.2850000000001</v>
      </c>
      <c r="K17" s="649"/>
      <c r="L17" s="2030"/>
      <c r="M17" s="2030"/>
      <c r="N17" s="2030"/>
      <c r="O17" s="2030"/>
      <c r="P17" s="2030"/>
      <c r="Q17" s="2030"/>
      <c r="R17" s="2030"/>
      <c r="S17" s="2030"/>
      <c r="T17" s="2031"/>
      <c r="U17" s="777"/>
      <c r="V17" s="777"/>
      <c r="W17" s="777"/>
      <c r="X17" s="777"/>
      <c r="Y17" s="777"/>
      <c r="Z17" s="777"/>
      <c r="AA17" s="777"/>
      <c r="AB17" s="777"/>
    </row>
    <row r="18" spans="1:28" ht="12.75" customHeight="1" x14ac:dyDescent="0.25">
      <c r="A18" s="660" t="s">
        <v>387</v>
      </c>
      <c r="B18" s="642">
        <v>60</v>
      </c>
      <c r="C18" s="733">
        <v>202</v>
      </c>
      <c r="D18" s="733">
        <v>2703.0030000000002</v>
      </c>
      <c r="E18" s="733">
        <v>363.12299999999999</v>
      </c>
      <c r="F18" s="733">
        <v>2195.0459999999998</v>
      </c>
      <c r="G18" s="733">
        <v>5757.8040000000001</v>
      </c>
      <c r="H18" s="733">
        <v>244.13399999999999</v>
      </c>
      <c r="I18" s="733">
        <v>5513.67</v>
      </c>
      <c r="J18" s="733">
        <v>157.893</v>
      </c>
      <c r="K18" s="649"/>
      <c r="L18" s="2030"/>
      <c r="M18" s="2030"/>
      <c r="N18" s="2030"/>
      <c r="O18" s="2030"/>
      <c r="P18" s="2030"/>
      <c r="Q18" s="2030"/>
      <c r="R18" s="2030"/>
      <c r="S18" s="2030"/>
      <c r="T18" s="2031"/>
      <c r="U18" s="777"/>
      <c r="V18" s="777"/>
      <c r="W18" s="777"/>
      <c r="X18" s="777"/>
      <c r="Y18" s="777"/>
      <c r="Z18" s="777"/>
      <c r="AA18" s="777"/>
      <c r="AB18" s="777"/>
    </row>
    <row r="19" spans="1:28" ht="12.75" customHeight="1" x14ac:dyDescent="0.25">
      <c r="A19" s="660" t="s">
        <v>386</v>
      </c>
      <c r="B19" s="642">
        <v>103</v>
      </c>
      <c r="C19" s="733">
        <v>1612</v>
      </c>
      <c r="D19" s="733">
        <v>39143.741999999998</v>
      </c>
      <c r="E19" s="733">
        <v>6156.3990000000003</v>
      </c>
      <c r="F19" s="733">
        <v>52560.826000000001</v>
      </c>
      <c r="G19" s="733">
        <v>120627.647</v>
      </c>
      <c r="H19" s="733">
        <v>6463.8190000000004</v>
      </c>
      <c r="I19" s="733">
        <v>114163.82799999999</v>
      </c>
      <c r="J19" s="733">
        <v>16949.133999999998</v>
      </c>
      <c r="K19" s="649"/>
      <c r="L19" s="2030"/>
      <c r="M19" s="2030"/>
      <c r="N19" s="2030"/>
      <c r="O19" s="2030"/>
      <c r="P19" s="2030"/>
      <c r="Q19" s="2030"/>
      <c r="R19" s="2030"/>
      <c r="S19" s="2030"/>
      <c r="T19" s="2031"/>
      <c r="U19" s="777"/>
      <c r="V19" s="777"/>
      <c r="W19" s="777"/>
      <c r="X19" s="777"/>
      <c r="Y19" s="777"/>
      <c r="Z19" s="777"/>
      <c r="AA19" s="777"/>
      <c r="AB19" s="777"/>
    </row>
    <row r="20" spans="1:28" ht="12.75" customHeight="1" x14ac:dyDescent="0.25">
      <c r="A20" s="660" t="s">
        <v>385</v>
      </c>
      <c r="B20" s="642">
        <v>18</v>
      </c>
      <c r="C20" s="797">
        <v>60</v>
      </c>
      <c r="D20" s="797">
        <v>775.04499999999996</v>
      </c>
      <c r="E20" s="797">
        <v>166.62299999999999</v>
      </c>
      <c r="F20" s="797">
        <v>933.49099999999999</v>
      </c>
      <c r="G20" s="797">
        <v>2022.3150000000001</v>
      </c>
      <c r="H20" s="797">
        <v>262.56200000000001</v>
      </c>
      <c r="I20" s="797">
        <v>1759.7529999999999</v>
      </c>
      <c r="J20" s="797">
        <v>-83.668000000000006</v>
      </c>
      <c r="K20" s="649"/>
      <c r="L20" s="2030"/>
      <c r="M20" s="2030"/>
      <c r="N20" s="2030"/>
      <c r="O20" s="2030"/>
      <c r="P20" s="2030"/>
      <c r="Q20" s="2030"/>
      <c r="R20" s="2030"/>
      <c r="S20" s="2030"/>
      <c r="T20" s="2031"/>
      <c r="U20" s="777"/>
      <c r="V20" s="777"/>
      <c r="W20" s="777"/>
      <c r="X20" s="777"/>
      <c r="Y20" s="777"/>
      <c r="Z20" s="777"/>
      <c r="AA20" s="777"/>
      <c r="AB20" s="777"/>
    </row>
    <row r="21" spans="1:28" ht="12.75" customHeight="1" x14ac:dyDescent="0.25">
      <c r="A21" s="660" t="s">
        <v>384</v>
      </c>
      <c r="B21" s="642">
        <v>10</v>
      </c>
      <c r="C21" s="801">
        <v>31</v>
      </c>
      <c r="D21" s="801">
        <v>304.27499999999998</v>
      </c>
      <c r="E21" s="801">
        <v>263.238</v>
      </c>
      <c r="F21" s="801">
        <v>246.233</v>
      </c>
      <c r="G21" s="801">
        <v>1044.271</v>
      </c>
      <c r="H21" s="801">
        <v>84.245999999999995</v>
      </c>
      <c r="I21" s="801">
        <v>960.02499999999998</v>
      </c>
      <c r="J21" s="801">
        <v>111.81399999999999</v>
      </c>
      <c r="K21" s="649"/>
      <c r="L21" s="2030"/>
      <c r="M21" s="2030"/>
      <c r="N21" s="2030"/>
      <c r="O21" s="2030"/>
      <c r="P21" s="2030"/>
      <c r="Q21" s="2030"/>
      <c r="R21" s="2030"/>
      <c r="S21" s="2030"/>
      <c r="T21" s="2031"/>
      <c r="U21" s="777"/>
      <c r="V21" s="777"/>
      <c r="W21" s="777"/>
      <c r="X21" s="777"/>
      <c r="Y21" s="777"/>
      <c r="Z21" s="777"/>
      <c r="AA21" s="777"/>
      <c r="AB21" s="777"/>
    </row>
    <row r="22" spans="1:28" ht="15" customHeight="1" x14ac:dyDescent="0.25">
      <c r="A22" s="790" t="s">
        <v>383</v>
      </c>
      <c r="B22" s="644">
        <v>6</v>
      </c>
      <c r="C22" s="657">
        <v>22</v>
      </c>
      <c r="D22" s="657">
        <v>275.98399999999998</v>
      </c>
      <c r="E22" s="657">
        <v>69.134</v>
      </c>
      <c r="F22" s="657">
        <v>344.39600000000002</v>
      </c>
      <c r="G22" s="657">
        <v>1369.569</v>
      </c>
      <c r="H22" s="657">
        <v>1.8</v>
      </c>
      <c r="I22" s="752">
        <v>1367.769</v>
      </c>
      <c r="J22" s="752">
        <v>454.375</v>
      </c>
      <c r="K22" s="649"/>
      <c r="L22" s="2030"/>
      <c r="M22" s="2030"/>
      <c r="N22" s="2030"/>
      <c r="O22" s="2030"/>
      <c r="P22" s="2030"/>
      <c r="Q22" s="2030"/>
      <c r="R22" s="2030"/>
      <c r="S22" s="2030"/>
      <c r="T22" s="2032"/>
      <c r="U22" s="777"/>
      <c r="V22" s="777"/>
      <c r="W22" s="777"/>
      <c r="X22" s="777"/>
      <c r="Y22" s="777"/>
      <c r="Z22" s="777"/>
      <c r="AA22" s="777"/>
      <c r="AB22" s="777"/>
    </row>
    <row r="23" spans="1:28" ht="12.95" customHeight="1" x14ac:dyDescent="0.25">
      <c r="A23" s="790" t="s">
        <v>382</v>
      </c>
      <c r="B23" s="644">
        <v>8</v>
      </c>
      <c r="C23" s="657">
        <v>65</v>
      </c>
      <c r="D23" s="657">
        <v>812.58900000000006</v>
      </c>
      <c r="E23" s="657">
        <v>104.322</v>
      </c>
      <c r="F23" s="657">
        <v>502.62200000000001</v>
      </c>
      <c r="G23" s="657">
        <v>1775.921</v>
      </c>
      <c r="H23" s="657">
        <v>1118.1679999999999</v>
      </c>
      <c r="I23" s="777">
        <v>657.75300000000004</v>
      </c>
      <c r="J23" s="777">
        <v>189.65799999999999</v>
      </c>
      <c r="K23" s="649"/>
      <c r="L23" s="2032"/>
      <c r="M23" s="2032"/>
      <c r="N23" s="2032"/>
      <c r="O23" s="2032"/>
      <c r="P23" s="2032"/>
      <c r="Q23" s="2032"/>
      <c r="R23" s="2032"/>
      <c r="S23" s="2032"/>
      <c r="T23" s="2032"/>
      <c r="U23" s="777"/>
      <c r="V23" s="777"/>
      <c r="W23" s="777"/>
      <c r="X23" s="777"/>
      <c r="Y23" s="777"/>
      <c r="Z23" s="777"/>
      <c r="AA23" s="777"/>
      <c r="AB23" s="777"/>
    </row>
    <row r="24" spans="1:28" ht="7.5" customHeight="1" x14ac:dyDescent="0.25">
      <c r="A24" s="790"/>
      <c r="B24" s="810"/>
      <c r="C24" s="800"/>
      <c r="D24" s="782"/>
      <c r="E24" s="787"/>
      <c r="F24" s="787"/>
      <c r="G24" s="787"/>
      <c r="H24" s="787"/>
      <c r="I24" s="787"/>
      <c r="J24" s="787"/>
      <c r="K24" s="649"/>
      <c r="L24" s="2032"/>
      <c r="M24" s="2032"/>
      <c r="N24" s="2032"/>
      <c r="O24" s="2032"/>
      <c r="P24" s="2032"/>
      <c r="Q24" s="2032"/>
      <c r="R24" s="2032"/>
      <c r="S24" s="2032"/>
      <c r="T24" s="2032"/>
    </row>
    <row r="25" spans="1:28" ht="13.5" customHeight="1" x14ac:dyDescent="0.25">
      <c r="A25" s="644" t="s">
        <v>488</v>
      </c>
      <c r="B25" s="642"/>
      <c r="C25" s="743"/>
      <c r="D25" s="743"/>
      <c r="E25" s="751"/>
      <c r="F25" s="751"/>
      <c r="G25" s="751"/>
      <c r="H25" s="751"/>
      <c r="I25" s="751"/>
      <c r="J25" s="751"/>
      <c r="L25" s="2030"/>
      <c r="M25" s="2030"/>
      <c r="N25" s="2033"/>
      <c r="O25" s="2030"/>
      <c r="P25" s="2030"/>
      <c r="Q25" s="2030"/>
      <c r="R25" s="2030"/>
      <c r="S25" s="2030"/>
      <c r="T25" s="2031"/>
    </row>
    <row r="26" spans="1:28" ht="7.5" customHeight="1" x14ac:dyDescent="0.25">
      <c r="A26" s="644" t="s">
        <v>410</v>
      </c>
      <c r="B26" s="642"/>
      <c r="C26" s="743"/>
      <c r="D26" s="743"/>
      <c r="E26" s="751"/>
      <c r="F26" s="751"/>
      <c r="G26" s="751"/>
      <c r="H26" s="751"/>
      <c r="I26" s="751"/>
      <c r="J26" s="751"/>
      <c r="L26" s="2030"/>
      <c r="M26" s="2030"/>
      <c r="N26" s="2033"/>
      <c r="O26" s="2030"/>
      <c r="P26" s="2030"/>
      <c r="Q26" s="2030"/>
      <c r="R26" s="2030"/>
      <c r="S26" s="2030"/>
      <c r="T26" s="2031"/>
    </row>
    <row r="27" spans="1:28" s="656" customFormat="1" ht="13.5" customHeight="1" x14ac:dyDescent="0.25">
      <c r="A27" s="668" t="s">
        <v>390</v>
      </c>
      <c r="B27" s="759">
        <v>36</v>
      </c>
      <c r="C27" s="657">
        <v>188</v>
      </c>
      <c r="D27" s="657">
        <v>3014.22</v>
      </c>
      <c r="E27" s="657">
        <v>107.74299999999999</v>
      </c>
      <c r="F27" s="657">
        <v>4021.1770000000001</v>
      </c>
      <c r="G27" s="657">
        <v>8362.8109999999997</v>
      </c>
      <c r="H27" s="657">
        <v>0</v>
      </c>
      <c r="I27" s="657">
        <v>8362.8109999999997</v>
      </c>
      <c r="J27" s="657">
        <v>471.91899999999998</v>
      </c>
      <c r="K27" s="649"/>
      <c r="L27" s="2030"/>
      <c r="M27" s="2030"/>
      <c r="N27" s="2030"/>
      <c r="O27" s="2030"/>
      <c r="P27" s="2030"/>
      <c r="Q27" s="2030"/>
      <c r="R27" s="2030"/>
      <c r="S27" s="2030"/>
      <c r="T27" s="2031"/>
      <c r="U27" s="777"/>
      <c r="V27" s="777"/>
      <c r="W27" s="777"/>
      <c r="X27" s="777"/>
      <c r="Y27" s="777"/>
      <c r="Z27" s="777"/>
      <c r="AA27" s="777"/>
      <c r="AB27" s="777"/>
    </row>
    <row r="28" spans="1:28" s="656" customFormat="1" ht="13.5" customHeight="1" x14ac:dyDescent="0.25">
      <c r="A28" s="644" t="s">
        <v>389</v>
      </c>
      <c r="B28" s="759">
        <v>34</v>
      </c>
      <c r="C28" s="763" t="s">
        <v>269</v>
      </c>
      <c r="D28" s="763" t="s">
        <v>270</v>
      </c>
      <c r="E28" s="763" t="s">
        <v>270</v>
      </c>
      <c r="F28" s="763" t="s">
        <v>270</v>
      </c>
      <c r="G28" s="763" t="s">
        <v>270</v>
      </c>
      <c r="H28" s="763" t="s">
        <v>270</v>
      </c>
      <c r="I28" s="763" t="s">
        <v>270</v>
      </c>
      <c r="J28" s="763" t="s">
        <v>270</v>
      </c>
      <c r="K28" s="649"/>
      <c r="L28" s="2030"/>
      <c r="M28" s="2030"/>
      <c r="N28" s="2030"/>
      <c r="O28" s="2030"/>
      <c r="P28" s="2030"/>
      <c r="Q28" s="2030"/>
      <c r="R28" s="2030"/>
      <c r="S28" s="2030"/>
      <c r="T28" s="2031"/>
      <c r="U28" s="777"/>
      <c r="V28" s="777"/>
      <c r="W28" s="777"/>
      <c r="X28" s="777"/>
      <c r="Y28" s="777"/>
      <c r="Z28" s="777"/>
      <c r="AA28" s="777"/>
      <c r="AB28" s="777"/>
    </row>
    <row r="29" spans="1:28" ht="12.75" customHeight="1" x14ac:dyDescent="0.25">
      <c r="A29" s="660" t="s">
        <v>388</v>
      </c>
      <c r="B29" s="717">
        <v>5</v>
      </c>
      <c r="C29" s="651">
        <v>5</v>
      </c>
      <c r="D29" s="651">
        <v>1.956</v>
      </c>
      <c r="E29" s="651">
        <v>0</v>
      </c>
      <c r="F29" s="651">
        <v>27.736999999999998</v>
      </c>
      <c r="G29" s="651">
        <v>61.945</v>
      </c>
      <c r="H29" s="651">
        <v>0</v>
      </c>
      <c r="I29" s="651">
        <v>61.945</v>
      </c>
      <c r="J29" s="651">
        <v>33.597999999999999</v>
      </c>
      <c r="K29" s="649"/>
      <c r="L29" s="2030"/>
      <c r="M29" s="2030"/>
      <c r="N29" s="2033"/>
      <c r="O29" s="2030"/>
      <c r="P29" s="2030"/>
      <c r="Q29" s="2030"/>
      <c r="R29" s="2030"/>
      <c r="S29" s="2030"/>
      <c r="T29" s="2031"/>
      <c r="U29" s="777"/>
      <c r="V29" s="777"/>
      <c r="W29" s="777"/>
      <c r="X29" s="777"/>
      <c r="Y29" s="777"/>
      <c r="Z29" s="777"/>
      <c r="AA29" s="777"/>
      <c r="AB29" s="777"/>
    </row>
    <row r="30" spans="1:28" ht="12.75" customHeight="1" x14ac:dyDescent="0.25">
      <c r="A30" s="660" t="s">
        <v>387</v>
      </c>
      <c r="B30" s="717">
        <v>6</v>
      </c>
      <c r="C30" s="651">
        <v>6</v>
      </c>
      <c r="D30" s="651">
        <v>15.920999999999999</v>
      </c>
      <c r="E30" s="809">
        <v>0.107</v>
      </c>
      <c r="F30" s="651">
        <v>50.220999999999997</v>
      </c>
      <c r="G30" s="651">
        <v>78.236999999999995</v>
      </c>
      <c r="H30" s="651">
        <v>0</v>
      </c>
      <c r="I30" s="651">
        <v>78.236999999999995</v>
      </c>
      <c r="J30" s="651">
        <v>8.5370000000000008</v>
      </c>
      <c r="K30" s="649"/>
      <c r="L30" s="2030"/>
      <c r="M30" s="2030"/>
      <c r="N30" s="2030"/>
      <c r="O30" s="2030"/>
      <c r="P30" s="2030"/>
      <c r="Q30" s="2030"/>
      <c r="R30" s="2030"/>
      <c r="S30" s="2030"/>
      <c r="T30" s="2031"/>
      <c r="U30" s="777"/>
      <c r="V30" s="777"/>
      <c r="W30" s="777"/>
      <c r="X30" s="777"/>
      <c r="Y30" s="777"/>
      <c r="Z30" s="777"/>
      <c r="AA30" s="777"/>
      <c r="AB30" s="777"/>
    </row>
    <row r="31" spans="1:28" ht="12.75" customHeight="1" x14ac:dyDescent="0.25">
      <c r="A31" s="660" t="s">
        <v>386</v>
      </c>
      <c r="B31" s="717">
        <v>20</v>
      </c>
      <c r="C31" s="651">
        <v>171</v>
      </c>
      <c r="D31" s="651">
        <v>2958.6039999999998</v>
      </c>
      <c r="E31" s="651">
        <v>107.636</v>
      </c>
      <c r="F31" s="651">
        <v>3911.973</v>
      </c>
      <c r="G31" s="651">
        <v>8105.6819999999998</v>
      </c>
      <c r="H31" s="651">
        <v>0</v>
      </c>
      <c r="I31" s="651">
        <v>8105.6819999999998</v>
      </c>
      <c r="J31" s="651">
        <v>424.73700000000002</v>
      </c>
      <c r="K31" s="649"/>
      <c r="L31" s="2030"/>
      <c r="M31" s="2030"/>
      <c r="N31" s="2030"/>
      <c r="O31" s="2030"/>
      <c r="P31" s="2030"/>
      <c r="Q31" s="2030"/>
      <c r="R31" s="2030"/>
      <c r="S31" s="2030"/>
      <c r="T31" s="2031"/>
      <c r="U31" s="777"/>
      <c r="V31" s="777"/>
      <c r="W31" s="777"/>
      <c r="X31" s="777"/>
      <c r="Y31" s="777"/>
      <c r="Z31" s="777"/>
      <c r="AA31" s="777"/>
      <c r="AB31" s="777"/>
    </row>
    <row r="32" spans="1:28" ht="12.75" customHeight="1" x14ac:dyDescent="0.25">
      <c r="A32" s="660" t="s">
        <v>385</v>
      </c>
      <c r="B32" s="717">
        <v>0</v>
      </c>
      <c r="C32" s="651">
        <v>0</v>
      </c>
      <c r="D32" s="651">
        <v>0</v>
      </c>
      <c r="E32" s="651">
        <v>0</v>
      </c>
      <c r="F32" s="651">
        <v>0</v>
      </c>
      <c r="G32" s="651">
        <v>0</v>
      </c>
      <c r="H32" s="651">
        <v>0</v>
      </c>
      <c r="I32" s="651">
        <v>0</v>
      </c>
      <c r="J32" s="651">
        <v>0</v>
      </c>
      <c r="K32" s="649"/>
      <c r="L32" s="2030"/>
      <c r="M32" s="2030"/>
      <c r="N32" s="2030"/>
      <c r="O32" s="2030"/>
      <c r="P32" s="2030"/>
      <c r="Q32" s="2030"/>
      <c r="R32" s="2030"/>
      <c r="S32" s="2030"/>
      <c r="T32" s="2031"/>
      <c r="U32" s="777"/>
      <c r="V32" s="777"/>
      <c r="W32" s="777"/>
      <c r="X32" s="777"/>
      <c r="Y32" s="777"/>
      <c r="Z32" s="777"/>
      <c r="AA32" s="777"/>
      <c r="AB32" s="777"/>
    </row>
    <row r="33" spans="1:28" ht="12.75" customHeight="1" x14ac:dyDescent="0.25">
      <c r="A33" s="660" t="s">
        <v>384</v>
      </c>
      <c r="B33" s="717">
        <v>3</v>
      </c>
      <c r="C33" s="651" t="s">
        <v>269</v>
      </c>
      <c r="D33" s="651" t="s">
        <v>270</v>
      </c>
      <c r="E33" s="651" t="s">
        <v>270</v>
      </c>
      <c r="F33" s="651" t="s">
        <v>270</v>
      </c>
      <c r="G33" s="651" t="s">
        <v>270</v>
      </c>
      <c r="H33" s="651" t="s">
        <v>270</v>
      </c>
      <c r="I33" s="651" t="s">
        <v>270</v>
      </c>
      <c r="J33" s="651" t="s">
        <v>270</v>
      </c>
      <c r="K33" s="649"/>
      <c r="L33" s="2030"/>
      <c r="M33" s="2030"/>
      <c r="N33" s="2030"/>
      <c r="O33" s="2030"/>
      <c r="P33" s="2030"/>
      <c r="Q33" s="2030"/>
      <c r="R33" s="2030"/>
      <c r="S33" s="2030"/>
      <c r="T33" s="2031"/>
      <c r="U33" s="777"/>
      <c r="V33" s="777"/>
      <c r="W33" s="777"/>
      <c r="X33" s="777"/>
      <c r="Y33" s="777"/>
      <c r="Z33" s="777"/>
      <c r="AA33" s="777"/>
      <c r="AB33" s="777"/>
    </row>
    <row r="34" spans="1:28" s="656" customFormat="1" ht="15" customHeight="1" x14ac:dyDescent="0.25">
      <c r="A34" s="668" t="s">
        <v>407</v>
      </c>
      <c r="B34" s="759">
        <v>0</v>
      </c>
      <c r="C34" s="758">
        <v>0</v>
      </c>
      <c r="D34" s="758">
        <v>0</v>
      </c>
      <c r="E34" s="758">
        <v>0</v>
      </c>
      <c r="F34" s="758">
        <v>0</v>
      </c>
      <c r="G34" s="758">
        <v>0</v>
      </c>
      <c r="H34" s="758">
        <v>0</v>
      </c>
      <c r="I34" s="758">
        <v>0</v>
      </c>
      <c r="J34" s="758">
        <v>0</v>
      </c>
      <c r="K34" s="649"/>
      <c r="L34" s="2030"/>
      <c r="M34" s="2030"/>
      <c r="N34" s="2030"/>
      <c r="O34" s="2030"/>
      <c r="P34" s="2030"/>
      <c r="Q34" s="2030"/>
      <c r="R34" s="2030"/>
      <c r="S34" s="2030"/>
      <c r="T34" s="2034"/>
      <c r="U34" s="777"/>
      <c r="V34" s="777"/>
      <c r="W34" s="777"/>
      <c r="X34" s="777"/>
      <c r="Y34" s="777"/>
      <c r="Z34" s="777"/>
      <c r="AA34" s="777"/>
      <c r="AB34" s="777"/>
    </row>
    <row r="35" spans="1:28" s="656" customFormat="1" ht="13.5" customHeight="1" x14ac:dyDescent="0.25">
      <c r="A35" s="668" t="s">
        <v>406</v>
      </c>
      <c r="B35" s="759">
        <v>2</v>
      </c>
      <c r="C35" s="758" t="s">
        <v>269</v>
      </c>
      <c r="D35" s="758" t="s">
        <v>270</v>
      </c>
      <c r="E35" s="758" t="s">
        <v>270</v>
      </c>
      <c r="F35" s="758" t="s">
        <v>270</v>
      </c>
      <c r="G35" s="758" t="s">
        <v>270</v>
      </c>
      <c r="H35" s="758" t="s">
        <v>270</v>
      </c>
      <c r="I35" s="758" t="s">
        <v>270</v>
      </c>
      <c r="J35" s="758" t="s">
        <v>270</v>
      </c>
      <c r="K35" s="649"/>
      <c r="L35" s="2032"/>
      <c r="M35" s="2032"/>
      <c r="N35" s="2032"/>
      <c r="O35" s="2032"/>
      <c r="P35" s="2032"/>
      <c r="Q35" s="2032"/>
      <c r="R35" s="2032"/>
      <c r="S35" s="2032"/>
      <c r="T35" s="2032"/>
      <c r="U35" s="777"/>
      <c r="V35" s="777"/>
      <c r="W35" s="777"/>
      <c r="X35" s="777"/>
      <c r="Y35" s="777"/>
      <c r="Z35" s="777"/>
      <c r="AA35" s="777"/>
      <c r="AB35" s="777"/>
    </row>
    <row r="36" spans="1:28" s="656" customFormat="1" ht="7.5" customHeight="1" x14ac:dyDescent="0.25">
      <c r="A36" s="668"/>
      <c r="B36" s="644"/>
      <c r="C36" s="728"/>
      <c r="D36" s="728"/>
      <c r="E36" s="752"/>
      <c r="F36" s="752"/>
      <c r="G36" s="752"/>
      <c r="H36" s="752"/>
      <c r="I36" s="752"/>
      <c r="J36" s="752"/>
      <c r="K36" s="649"/>
      <c r="L36" s="2032"/>
      <c r="M36" s="2032"/>
      <c r="N36" s="2032"/>
      <c r="O36" s="2032"/>
      <c r="P36" s="2032"/>
      <c r="Q36" s="2032"/>
      <c r="R36" s="2032"/>
      <c r="S36" s="2032"/>
      <c r="T36" s="2032"/>
    </row>
    <row r="37" spans="1:28" ht="13.5" customHeight="1" x14ac:dyDescent="0.25">
      <c r="A37" s="644" t="s">
        <v>487</v>
      </c>
      <c r="B37" s="642"/>
      <c r="C37" s="743"/>
      <c r="D37" s="743"/>
      <c r="E37" s="751"/>
      <c r="F37" s="751"/>
      <c r="G37" s="751"/>
      <c r="H37" s="751"/>
      <c r="I37" s="751"/>
      <c r="J37" s="751"/>
      <c r="L37" s="2030"/>
      <c r="M37" s="2030"/>
      <c r="N37" s="2030"/>
      <c r="O37" s="2030"/>
      <c r="P37" s="2030"/>
      <c r="Q37" s="2030"/>
      <c r="R37" s="2030"/>
      <c r="S37" s="2030"/>
      <c r="T37" s="2031"/>
    </row>
    <row r="38" spans="1:28" ht="7.5" customHeight="1" x14ac:dyDescent="0.25">
      <c r="A38" s="644" t="s">
        <v>410</v>
      </c>
      <c r="B38" s="642"/>
      <c r="C38" s="743"/>
      <c r="D38" s="743"/>
      <c r="E38" s="751"/>
      <c r="F38" s="751"/>
      <c r="G38" s="751"/>
      <c r="H38" s="751"/>
      <c r="I38" s="751"/>
      <c r="J38" s="751"/>
      <c r="L38" s="2030"/>
      <c r="M38" s="2030"/>
      <c r="N38" s="2030"/>
      <c r="O38" s="2030"/>
      <c r="P38" s="2030"/>
      <c r="Q38" s="2030"/>
      <c r="R38" s="2030"/>
      <c r="S38" s="2030"/>
      <c r="T38" s="2031"/>
    </row>
    <row r="39" spans="1:28" s="656" customFormat="1" ht="13.5" customHeight="1" x14ac:dyDescent="0.25">
      <c r="A39" s="668" t="s">
        <v>390</v>
      </c>
      <c r="B39" s="644">
        <v>75</v>
      </c>
      <c r="C39" s="657">
        <v>582</v>
      </c>
      <c r="D39" s="657">
        <v>16441.047999999999</v>
      </c>
      <c r="E39" s="657">
        <v>339.298</v>
      </c>
      <c r="F39" s="657">
        <v>19563.666000000001</v>
      </c>
      <c r="G39" s="657">
        <v>24536.776999999998</v>
      </c>
      <c r="H39" s="657">
        <v>612.39599999999996</v>
      </c>
      <c r="I39" s="657">
        <v>23924.381000000001</v>
      </c>
      <c r="J39" s="657">
        <v>-796.79300000000001</v>
      </c>
      <c r="K39" s="649"/>
      <c r="L39" s="2030"/>
      <c r="M39" s="2030"/>
      <c r="N39" s="2030"/>
      <c r="O39" s="2030"/>
      <c r="P39" s="2030"/>
      <c r="Q39" s="2030"/>
      <c r="R39" s="2030"/>
      <c r="S39" s="2030"/>
      <c r="T39" s="2031"/>
      <c r="U39" s="777"/>
      <c r="V39" s="777"/>
      <c r="W39" s="777"/>
      <c r="X39" s="777"/>
      <c r="Y39" s="777"/>
      <c r="Z39" s="777"/>
      <c r="AA39" s="777"/>
      <c r="AB39" s="777"/>
    </row>
    <row r="40" spans="1:28" s="656" customFormat="1" ht="13.5" customHeight="1" x14ac:dyDescent="0.25">
      <c r="A40" s="644" t="s">
        <v>389</v>
      </c>
      <c r="B40" s="644">
        <v>68</v>
      </c>
      <c r="C40" s="657">
        <v>575</v>
      </c>
      <c r="D40" s="657">
        <v>16404.401999999998</v>
      </c>
      <c r="E40" s="657">
        <v>269.25900000000001</v>
      </c>
      <c r="F40" s="657">
        <v>19460.544000000002</v>
      </c>
      <c r="G40" s="657">
        <v>24243.578000000001</v>
      </c>
      <c r="H40" s="657">
        <v>610.596</v>
      </c>
      <c r="I40" s="657">
        <v>23632.982</v>
      </c>
      <c r="J40" s="657">
        <v>-799.68600000000004</v>
      </c>
      <c r="K40" s="649"/>
      <c r="L40" s="2030"/>
      <c r="M40" s="2030"/>
      <c r="N40" s="2030"/>
      <c r="O40" s="2030"/>
      <c r="P40" s="2030"/>
      <c r="Q40" s="2030"/>
      <c r="R40" s="2030"/>
      <c r="S40" s="2030"/>
      <c r="T40" s="2031"/>
      <c r="U40" s="777"/>
      <c r="V40" s="777"/>
      <c r="W40" s="777"/>
      <c r="X40" s="777"/>
      <c r="Y40" s="777"/>
      <c r="Z40" s="777"/>
      <c r="AA40" s="777"/>
      <c r="AB40" s="777"/>
    </row>
    <row r="41" spans="1:28" ht="12.75" customHeight="1" x14ac:dyDescent="0.25">
      <c r="A41" s="660" t="s">
        <v>388</v>
      </c>
      <c r="B41" s="642">
        <v>10</v>
      </c>
      <c r="C41" s="651">
        <v>10</v>
      </c>
      <c r="D41" s="651">
        <v>11.125</v>
      </c>
      <c r="E41" s="651">
        <v>0</v>
      </c>
      <c r="F41" s="651">
        <v>67.778000000000006</v>
      </c>
      <c r="G41" s="651">
        <v>75.837999999999994</v>
      </c>
      <c r="H41" s="651">
        <v>0</v>
      </c>
      <c r="I41" s="651">
        <v>75.837999999999994</v>
      </c>
      <c r="J41" s="651">
        <v>-48.082000000000001</v>
      </c>
      <c r="K41" s="649"/>
      <c r="L41" s="2030"/>
      <c r="M41" s="2030"/>
      <c r="N41" s="2030"/>
      <c r="O41" s="2030"/>
      <c r="P41" s="2030"/>
      <c r="Q41" s="2030"/>
      <c r="R41" s="2030"/>
      <c r="S41" s="2030"/>
      <c r="T41" s="2031"/>
      <c r="U41" s="777"/>
      <c r="V41" s="777"/>
      <c r="W41" s="777"/>
      <c r="X41" s="777"/>
      <c r="Y41" s="777"/>
      <c r="Z41" s="777"/>
      <c r="AA41" s="777"/>
      <c r="AB41" s="777"/>
    </row>
    <row r="42" spans="1:28" ht="12.75" customHeight="1" x14ac:dyDescent="0.25">
      <c r="A42" s="660" t="s">
        <v>387</v>
      </c>
      <c r="B42" s="642">
        <v>13</v>
      </c>
      <c r="C42" s="651">
        <v>43</v>
      </c>
      <c r="D42" s="651">
        <v>661.76900000000001</v>
      </c>
      <c r="E42" s="651">
        <v>75.260999999999996</v>
      </c>
      <c r="F42" s="651">
        <v>379.97800000000001</v>
      </c>
      <c r="G42" s="651">
        <v>1117.335</v>
      </c>
      <c r="H42" s="651">
        <v>122.04300000000001</v>
      </c>
      <c r="I42" s="651">
        <v>995.29200000000003</v>
      </c>
      <c r="J42" s="651">
        <v>10.305999999999999</v>
      </c>
      <c r="K42" s="649"/>
      <c r="L42" s="2030"/>
      <c r="M42" s="2030"/>
      <c r="N42" s="2030"/>
      <c r="O42" s="2030"/>
      <c r="P42" s="2030"/>
      <c r="Q42" s="2030"/>
      <c r="R42" s="2030"/>
      <c r="S42" s="2030"/>
      <c r="T42" s="2031"/>
      <c r="U42" s="777"/>
      <c r="V42" s="777"/>
      <c r="W42" s="777"/>
      <c r="X42" s="777"/>
      <c r="Y42" s="777"/>
      <c r="Z42" s="777"/>
      <c r="AA42" s="777"/>
      <c r="AB42" s="777"/>
    </row>
    <row r="43" spans="1:28" ht="12.75" customHeight="1" x14ac:dyDescent="0.25">
      <c r="A43" s="660" t="s">
        <v>386</v>
      </c>
      <c r="B43" s="642">
        <v>35</v>
      </c>
      <c r="C43" s="651">
        <v>511</v>
      </c>
      <c r="D43" s="651">
        <v>15719.742</v>
      </c>
      <c r="E43" s="651">
        <v>191.233</v>
      </c>
      <c r="F43" s="651">
        <v>18986.322</v>
      </c>
      <c r="G43" s="651">
        <v>22978.852999999999</v>
      </c>
      <c r="H43" s="651">
        <v>488.553</v>
      </c>
      <c r="I43" s="651">
        <v>22490.3</v>
      </c>
      <c r="J43" s="651">
        <v>-776.81799999999998</v>
      </c>
      <c r="K43" s="649"/>
      <c r="L43" s="2030"/>
      <c r="M43" s="2030"/>
      <c r="N43" s="2030"/>
      <c r="O43" s="2030"/>
      <c r="P43" s="2030"/>
      <c r="Q43" s="2030"/>
      <c r="R43" s="2030"/>
      <c r="S43" s="2030"/>
      <c r="T43" s="2031"/>
      <c r="U43" s="777"/>
      <c r="V43" s="777"/>
      <c r="W43" s="777"/>
      <c r="X43" s="777"/>
      <c r="Y43" s="777"/>
      <c r="Z43" s="777"/>
      <c r="AA43" s="777"/>
      <c r="AB43" s="777"/>
    </row>
    <row r="44" spans="1:28" ht="12.75" customHeight="1" x14ac:dyDescent="0.25">
      <c r="A44" s="660" t="s">
        <v>385</v>
      </c>
      <c r="B44" s="642">
        <v>6</v>
      </c>
      <c r="C44" s="651">
        <v>7</v>
      </c>
      <c r="D44" s="651">
        <v>11.455</v>
      </c>
      <c r="E44" s="651">
        <v>2.7650000000000001</v>
      </c>
      <c r="F44" s="651">
        <v>11.055999999999999</v>
      </c>
      <c r="G44" s="651">
        <v>37.253</v>
      </c>
      <c r="H44" s="651">
        <v>0</v>
      </c>
      <c r="I44" s="651">
        <v>37.253</v>
      </c>
      <c r="J44" s="651">
        <v>5.165</v>
      </c>
      <c r="K44" s="649"/>
      <c r="L44" s="2030"/>
      <c r="M44" s="2030"/>
      <c r="N44" s="2030"/>
      <c r="O44" s="2030"/>
      <c r="P44" s="2030"/>
      <c r="Q44" s="2030"/>
      <c r="R44" s="2030"/>
      <c r="S44" s="2030"/>
      <c r="T44" s="2031"/>
      <c r="U44" s="777"/>
      <c r="V44" s="777"/>
      <c r="W44" s="777"/>
      <c r="X44" s="777"/>
      <c r="Y44" s="777"/>
      <c r="Z44" s="777"/>
      <c r="AA44" s="777"/>
      <c r="AB44" s="777"/>
    </row>
    <row r="45" spans="1:28" ht="12.75" customHeight="1" x14ac:dyDescent="0.25">
      <c r="A45" s="660" t="s">
        <v>384</v>
      </c>
      <c r="B45" s="642">
        <v>4</v>
      </c>
      <c r="C45" s="649">
        <v>4</v>
      </c>
      <c r="D45" s="649">
        <v>0.311</v>
      </c>
      <c r="E45" s="649">
        <v>0</v>
      </c>
      <c r="F45" s="649">
        <v>15.41</v>
      </c>
      <c r="G45" s="649">
        <v>34.298999999999999</v>
      </c>
      <c r="H45" s="649">
        <v>0</v>
      </c>
      <c r="I45" s="649">
        <v>34.298999999999999</v>
      </c>
      <c r="J45" s="649">
        <v>9.7430000000000003</v>
      </c>
      <c r="K45" s="649"/>
      <c r="L45" s="2030"/>
      <c r="M45" s="2030"/>
      <c r="N45" s="2030"/>
      <c r="O45" s="2030"/>
      <c r="P45" s="2030"/>
      <c r="Q45" s="2030"/>
      <c r="R45" s="2030"/>
      <c r="S45" s="2030"/>
      <c r="T45" s="2031"/>
      <c r="U45" s="777"/>
      <c r="V45" s="777"/>
      <c r="W45" s="777"/>
      <c r="X45" s="777"/>
      <c r="Y45" s="777"/>
      <c r="Z45" s="777"/>
      <c r="AA45" s="777"/>
      <c r="AB45" s="777"/>
    </row>
    <row r="46" spans="1:28" s="656" customFormat="1" ht="15" customHeight="1" x14ac:dyDescent="0.25">
      <c r="A46" s="668" t="s">
        <v>407</v>
      </c>
      <c r="B46" s="644">
        <v>4</v>
      </c>
      <c r="C46" s="758" t="s">
        <v>269</v>
      </c>
      <c r="D46" s="758" t="s">
        <v>270</v>
      </c>
      <c r="E46" s="758" t="s">
        <v>270</v>
      </c>
      <c r="F46" s="758" t="s">
        <v>270</v>
      </c>
      <c r="G46" s="758" t="s">
        <v>270</v>
      </c>
      <c r="H46" s="758" t="s">
        <v>270</v>
      </c>
      <c r="I46" s="758" t="s">
        <v>270</v>
      </c>
      <c r="J46" s="758" t="s">
        <v>270</v>
      </c>
      <c r="K46" s="649"/>
      <c r="L46" s="2030"/>
      <c r="M46" s="2030"/>
      <c r="N46" s="2030"/>
      <c r="O46" s="2030"/>
      <c r="P46" s="2030"/>
      <c r="Q46" s="2030"/>
      <c r="R46" s="2030"/>
      <c r="S46" s="2030"/>
      <c r="T46" s="2032"/>
      <c r="U46" s="777"/>
      <c r="V46" s="777"/>
      <c r="W46" s="777"/>
      <c r="X46" s="777"/>
      <c r="Y46" s="777"/>
      <c r="Z46" s="777"/>
      <c r="AA46" s="777"/>
      <c r="AB46" s="777"/>
    </row>
    <row r="47" spans="1:28" s="656" customFormat="1" ht="12.75" customHeight="1" x14ac:dyDescent="0.25">
      <c r="A47" s="668" t="s">
        <v>406</v>
      </c>
      <c r="B47" s="644">
        <v>3</v>
      </c>
      <c r="C47" s="728" t="s">
        <v>269</v>
      </c>
      <c r="D47" s="728" t="s">
        <v>270</v>
      </c>
      <c r="E47" s="728" t="s">
        <v>270</v>
      </c>
      <c r="F47" s="728" t="s">
        <v>270</v>
      </c>
      <c r="G47" s="728" t="s">
        <v>270</v>
      </c>
      <c r="H47" s="728" t="s">
        <v>270</v>
      </c>
      <c r="I47" s="728" t="s">
        <v>270</v>
      </c>
      <c r="J47" s="728" t="s">
        <v>270</v>
      </c>
      <c r="K47" s="649"/>
      <c r="L47" s="2032"/>
      <c r="M47" s="2032"/>
      <c r="N47" s="2032"/>
      <c r="O47" s="2032"/>
      <c r="P47" s="2032"/>
      <c r="Q47" s="2032"/>
      <c r="R47" s="2032"/>
      <c r="S47" s="2032"/>
      <c r="T47" s="2032"/>
      <c r="U47" s="777"/>
      <c r="V47" s="777"/>
      <c r="W47" s="777"/>
      <c r="X47" s="777"/>
      <c r="Y47" s="777"/>
      <c r="Z47" s="777"/>
      <c r="AA47" s="777"/>
      <c r="AB47" s="777"/>
    </row>
    <row r="48" spans="1:28" ht="7.5" customHeight="1" x14ac:dyDescent="0.25">
      <c r="A48" s="642"/>
      <c r="B48" s="642"/>
      <c r="C48" s="728"/>
      <c r="D48" s="728"/>
      <c r="E48" s="728"/>
      <c r="F48" s="728"/>
      <c r="G48" s="728"/>
      <c r="H48" s="728"/>
      <c r="I48" s="728"/>
      <c r="J48" s="728"/>
      <c r="K48" s="649"/>
      <c r="L48" s="2032"/>
      <c r="M48" s="2032"/>
      <c r="N48" s="2032"/>
      <c r="O48" s="2032"/>
      <c r="P48" s="2032"/>
      <c r="Q48" s="2032"/>
      <c r="R48" s="2032"/>
      <c r="S48" s="2032"/>
      <c r="T48" s="2032"/>
    </row>
    <row r="49" spans="1:28" ht="13.5" customHeight="1" x14ac:dyDescent="0.25">
      <c r="A49" s="644" t="s">
        <v>486</v>
      </c>
      <c r="B49" s="642"/>
      <c r="C49" s="657"/>
      <c r="D49" s="657"/>
      <c r="E49" s="657"/>
      <c r="F49" s="657"/>
      <c r="G49" s="657"/>
      <c r="H49" s="657"/>
      <c r="I49" s="657"/>
      <c r="J49" s="657"/>
      <c r="L49" s="2030"/>
      <c r="M49" s="2030"/>
      <c r="N49" s="2030"/>
      <c r="O49" s="2030"/>
      <c r="P49" s="2030"/>
      <c r="Q49" s="2030"/>
      <c r="R49" s="2030"/>
      <c r="S49" s="2030"/>
      <c r="T49" s="2031"/>
    </row>
    <row r="50" spans="1:28" ht="7.5" customHeight="1" x14ac:dyDescent="0.25">
      <c r="A50" s="644" t="s">
        <v>410</v>
      </c>
      <c r="B50" s="642"/>
      <c r="C50" s="743"/>
      <c r="D50" s="743"/>
      <c r="E50" s="751"/>
      <c r="F50" s="751"/>
      <c r="G50" s="751"/>
      <c r="H50" s="751"/>
      <c r="I50" s="751"/>
      <c r="J50" s="751"/>
      <c r="L50" s="2030"/>
      <c r="M50" s="2030"/>
      <c r="N50" s="2030"/>
      <c r="O50" s="2030"/>
      <c r="P50" s="2030"/>
      <c r="Q50" s="2030"/>
      <c r="R50" s="2030"/>
      <c r="S50" s="2030"/>
      <c r="T50" s="2031"/>
    </row>
    <row r="51" spans="1:28" s="656" customFormat="1" ht="9.75" customHeight="1" x14ac:dyDescent="0.25">
      <c r="A51" s="668" t="s">
        <v>390</v>
      </c>
      <c r="B51" s="759">
        <v>113</v>
      </c>
      <c r="C51" s="657">
        <v>437</v>
      </c>
      <c r="D51" s="657">
        <v>6210.6620000000003</v>
      </c>
      <c r="E51" s="657">
        <v>837.55600000000004</v>
      </c>
      <c r="F51" s="657">
        <v>7942.9809999999998</v>
      </c>
      <c r="G51" s="657">
        <v>16234.675999999999</v>
      </c>
      <c r="H51" s="657">
        <v>1233.489</v>
      </c>
      <c r="I51" s="657">
        <v>15001.187</v>
      </c>
      <c r="J51" s="657">
        <v>2005.3589999999999</v>
      </c>
      <c r="K51" s="649"/>
      <c r="L51" s="2030"/>
      <c r="M51" s="2030"/>
      <c r="N51" s="2030"/>
      <c r="O51" s="2030"/>
      <c r="P51" s="2030"/>
      <c r="Q51" s="2030"/>
      <c r="R51" s="2030"/>
      <c r="S51" s="2030"/>
      <c r="T51" s="2031"/>
      <c r="U51" s="777"/>
      <c r="V51" s="777"/>
      <c r="W51" s="777"/>
      <c r="X51" s="777"/>
      <c r="Y51" s="777"/>
      <c r="Z51" s="777"/>
      <c r="AA51" s="777"/>
      <c r="AB51" s="777"/>
    </row>
    <row r="52" spans="1:28" s="656" customFormat="1" ht="12" customHeight="1" x14ac:dyDescent="0.25">
      <c r="A52" s="644" t="s">
        <v>389</v>
      </c>
      <c r="B52" s="759">
        <v>111</v>
      </c>
      <c r="C52" s="763" t="s">
        <v>269</v>
      </c>
      <c r="D52" s="763" t="s">
        <v>270</v>
      </c>
      <c r="E52" s="763" t="s">
        <v>270</v>
      </c>
      <c r="F52" s="763" t="s">
        <v>270</v>
      </c>
      <c r="G52" s="763" t="s">
        <v>270</v>
      </c>
      <c r="H52" s="763" t="s">
        <v>270</v>
      </c>
      <c r="I52" s="763" t="s">
        <v>270</v>
      </c>
      <c r="J52" s="763" t="s">
        <v>270</v>
      </c>
      <c r="K52" s="649"/>
      <c r="L52" s="2030"/>
      <c r="M52" s="2030"/>
      <c r="N52" s="2030"/>
      <c r="O52" s="2030"/>
      <c r="P52" s="2030"/>
      <c r="Q52" s="2030"/>
      <c r="R52" s="2030"/>
      <c r="S52" s="2030"/>
      <c r="T52" s="2031"/>
      <c r="U52" s="777"/>
      <c r="V52" s="777"/>
      <c r="W52" s="777"/>
      <c r="X52" s="777"/>
      <c r="Y52" s="777"/>
      <c r="Z52" s="777"/>
      <c r="AA52" s="777"/>
      <c r="AB52" s="777"/>
    </row>
    <row r="53" spans="1:28" ht="12.95" customHeight="1" x14ac:dyDescent="0.25">
      <c r="A53" s="660" t="s">
        <v>388</v>
      </c>
      <c r="B53" s="717">
        <v>20</v>
      </c>
      <c r="C53" s="657">
        <v>149</v>
      </c>
      <c r="D53" s="657">
        <v>2666.962</v>
      </c>
      <c r="E53" s="657">
        <v>318.81799999999998</v>
      </c>
      <c r="F53" s="657">
        <v>3193.6370000000002</v>
      </c>
      <c r="G53" s="657">
        <v>6306.6549999999997</v>
      </c>
      <c r="H53" s="657">
        <v>23.388000000000002</v>
      </c>
      <c r="I53" s="657">
        <v>6283.2669999999998</v>
      </c>
      <c r="J53" s="657">
        <v>1276.3820000000001</v>
      </c>
      <c r="K53" s="649"/>
      <c r="L53" s="2030"/>
      <c r="M53" s="2030"/>
      <c r="N53" s="2030"/>
      <c r="O53" s="2030"/>
      <c r="P53" s="2030"/>
      <c r="Q53" s="2030"/>
      <c r="R53" s="2030"/>
      <c r="S53" s="2030"/>
      <c r="T53" s="2031"/>
      <c r="U53" s="777"/>
      <c r="V53" s="777"/>
      <c r="W53" s="777"/>
      <c r="X53" s="777"/>
      <c r="Y53" s="777"/>
      <c r="Z53" s="777"/>
      <c r="AA53" s="777"/>
      <c r="AB53" s="777"/>
    </row>
    <row r="54" spans="1:28" ht="12.95" customHeight="1" x14ac:dyDescent="0.25">
      <c r="A54" s="660" t="s">
        <v>387</v>
      </c>
      <c r="B54" s="717">
        <v>36</v>
      </c>
      <c r="C54" s="651">
        <v>136</v>
      </c>
      <c r="D54" s="651">
        <v>1769.38</v>
      </c>
      <c r="E54" s="651">
        <v>245.26599999999999</v>
      </c>
      <c r="F54" s="651">
        <v>1566.74</v>
      </c>
      <c r="G54" s="651">
        <v>4381.9449999999997</v>
      </c>
      <c r="H54" s="651">
        <v>61.527999999999999</v>
      </c>
      <c r="I54" s="651">
        <v>4320.4170000000004</v>
      </c>
      <c r="J54" s="651">
        <v>492.37700000000001</v>
      </c>
      <c r="K54" s="649"/>
      <c r="L54" s="2030"/>
      <c r="M54" s="2030"/>
      <c r="N54" s="2030"/>
      <c r="O54" s="2030"/>
      <c r="P54" s="2030"/>
      <c r="Q54" s="2030"/>
      <c r="R54" s="2030"/>
      <c r="S54" s="2030"/>
      <c r="T54" s="2031"/>
      <c r="U54" s="777"/>
      <c r="V54" s="777"/>
      <c r="W54" s="777"/>
      <c r="X54" s="777"/>
      <c r="Y54" s="777"/>
      <c r="Z54" s="777"/>
      <c r="AA54" s="777"/>
      <c r="AB54" s="777"/>
    </row>
    <row r="55" spans="1:28" ht="12.95" customHeight="1" x14ac:dyDescent="0.25">
      <c r="A55" s="660" t="s">
        <v>386</v>
      </c>
      <c r="B55" s="717">
        <v>44</v>
      </c>
      <c r="C55" s="649">
        <v>99</v>
      </c>
      <c r="D55" s="649">
        <v>1144.8710000000001</v>
      </c>
      <c r="E55" s="649">
        <v>167.47499999999999</v>
      </c>
      <c r="F55" s="649">
        <v>2746.127</v>
      </c>
      <c r="G55" s="649">
        <v>4154.6970000000001</v>
      </c>
      <c r="H55" s="649">
        <v>50.18</v>
      </c>
      <c r="I55" s="649">
        <v>4104.5169999999998</v>
      </c>
      <c r="J55" s="649">
        <v>127.977</v>
      </c>
      <c r="K55" s="649"/>
      <c r="L55" s="2030"/>
      <c r="M55" s="2030"/>
      <c r="N55" s="2030"/>
      <c r="O55" s="2030"/>
      <c r="P55" s="2030"/>
      <c r="Q55" s="2030"/>
      <c r="R55" s="2030"/>
      <c r="S55" s="2030"/>
      <c r="T55" s="2031"/>
      <c r="U55" s="777"/>
      <c r="V55" s="777"/>
      <c r="W55" s="777"/>
      <c r="X55" s="777"/>
      <c r="Y55" s="777"/>
      <c r="Z55" s="777"/>
      <c r="AA55" s="777"/>
      <c r="AB55" s="777"/>
    </row>
    <row r="56" spans="1:28" ht="12.95" customHeight="1" x14ac:dyDescent="0.25">
      <c r="A56" s="660" t="s">
        <v>385</v>
      </c>
      <c r="B56" s="717">
        <v>10</v>
      </c>
      <c r="C56" s="649" t="s">
        <v>269</v>
      </c>
      <c r="D56" s="649" t="s">
        <v>270</v>
      </c>
      <c r="E56" s="649" t="s">
        <v>270</v>
      </c>
      <c r="F56" s="649" t="s">
        <v>270</v>
      </c>
      <c r="G56" s="649" t="s">
        <v>270</v>
      </c>
      <c r="H56" s="649" t="s">
        <v>270</v>
      </c>
      <c r="I56" s="649" t="s">
        <v>270</v>
      </c>
      <c r="J56" s="649" t="s">
        <v>270</v>
      </c>
      <c r="K56" s="649"/>
      <c r="L56" s="2030"/>
      <c r="M56" s="2030"/>
      <c r="N56" s="2030"/>
      <c r="O56" s="2030"/>
      <c r="P56" s="2030"/>
      <c r="Q56" s="2030"/>
      <c r="R56" s="2030"/>
      <c r="S56" s="2030"/>
      <c r="T56" s="2031"/>
      <c r="U56" s="777"/>
      <c r="V56" s="777"/>
      <c r="W56" s="777"/>
      <c r="X56" s="777"/>
      <c r="Y56" s="777"/>
      <c r="Z56" s="777"/>
      <c r="AA56" s="777"/>
      <c r="AB56" s="777"/>
    </row>
    <row r="57" spans="1:28" ht="12.95" customHeight="1" x14ac:dyDescent="0.25">
      <c r="A57" s="660" t="s">
        <v>384</v>
      </c>
      <c r="B57" s="717">
        <v>1</v>
      </c>
      <c r="C57" s="651" t="s">
        <v>269</v>
      </c>
      <c r="D57" s="651" t="s">
        <v>270</v>
      </c>
      <c r="E57" s="651" t="s">
        <v>270</v>
      </c>
      <c r="F57" s="651" t="s">
        <v>270</v>
      </c>
      <c r="G57" s="651" t="s">
        <v>270</v>
      </c>
      <c r="H57" s="651" t="s">
        <v>270</v>
      </c>
      <c r="I57" s="651" t="s">
        <v>270</v>
      </c>
      <c r="J57" s="651" t="s">
        <v>270</v>
      </c>
      <c r="K57" s="649"/>
      <c r="L57" s="2030"/>
      <c r="M57" s="2030"/>
      <c r="N57" s="2030"/>
      <c r="O57" s="2030"/>
      <c r="P57" s="2030"/>
      <c r="Q57" s="2030"/>
      <c r="R57" s="2030"/>
      <c r="S57" s="2030"/>
      <c r="T57" s="2031"/>
      <c r="U57" s="777"/>
      <c r="V57" s="777"/>
      <c r="W57" s="777"/>
      <c r="X57" s="777"/>
      <c r="Y57" s="777"/>
      <c r="Z57" s="777"/>
      <c r="AA57" s="777"/>
      <c r="AB57" s="777"/>
    </row>
    <row r="58" spans="1:28" s="656" customFormat="1" ht="15" customHeight="1" x14ac:dyDescent="0.25">
      <c r="A58" s="668" t="s">
        <v>407</v>
      </c>
      <c r="B58" s="759">
        <v>0</v>
      </c>
      <c r="C58" s="758">
        <v>0</v>
      </c>
      <c r="D58" s="758">
        <v>0</v>
      </c>
      <c r="E58" s="758">
        <v>0</v>
      </c>
      <c r="F58" s="758">
        <v>0</v>
      </c>
      <c r="G58" s="758">
        <v>0</v>
      </c>
      <c r="H58" s="758">
        <v>0</v>
      </c>
      <c r="I58" s="758">
        <v>0</v>
      </c>
      <c r="J58" s="758">
        <v>0</v>
      </c>
      <c r="K58" s="649"/>
      <c r="L58" s="2032"/>
      <c r="M58" s="2032"/>
      <c r="N58" s="2032"/>
      <c r="O58" s="2032"/>
      <c r="P58" s="2032"/>
      <c r="Q58" s="2032"/>
      <c r="R58" s="2032"/>
      <c r="S58" s="2032"/>
      <c r="T58" s="2032"/>
      <c r="U58" s="777"/>
      <c r="V58" s="777"/>
      <c r="W58" s="777"/>
      <c r="X58" s="777"/>
      <c r="Y58" s="777"/>
      <c r="Z58" s="777"/>
      <c r="AA58" s="777"/>
      <c r="AB58" s="777"/>
    </row>
    <row r="59" spans="1:28" s="656" customFormat="1" ht="12.95" customHeight="1" x14ac:dyDescent="0.25">
      <c r="A59" s="668" t="s">
        <v>406</v>
      </c>
      <c r="B59" s="759">
        <v>2</v>
      </c>
      <c r="C59" s="758" t="s">
        <v>269</v>
      </c>
      <c r="D59" s="758" t="s">
        <v>270</v>
      </c>
      <c r="E59" s="758" t="s">
        <v>270</v>
      </c>
      <c r="F59" s="758" t="s">
        <v>270</v>
      </c>
      <c r="G59" s="758" t="s">
        <v>270</v>
      </c>
      <c r="H59" s="758" t="s">
        <v>270</v>
      </c>
      <c r="I59" s="758" t="s">
        <v>270</v>
      </c>
      <c r="J59" s="758" t="s">
        <v>270</v>
      </c>
      <c r="K59" s="649"/>
      <c r="L59" s="2032"/>
      <c r="M59" s="2032"/>
      <c r="N59" s="2032"/>
      <c r="O59" s="2032"/>
      <c r="P59" s="2032"/>
      <c r="Q59" s="2032"/>
      <c r="R59" s="2032"/>
      <c r="S59" s="2032"/>
      <c r="T59" s="2032"/>
      <c r="U59" s="777"/>
      <c r="V59" s="777"/>
      <c r="W59" s="777"/>
      <c r="X59" s="777"/>
      <c r="Y59" s="777"/>
      <c r="Z59" s="777"/>
      <c r="AA59" s="777"/>
      <c r="AB59" s="777"/>
    </row>
    <row r="60" spans="1:28" ht="2.25" customHeight="1" thickBot="1" x14ac:dyDescent="0.3">
      <c r="A60" s="664"/>
      <c r="B60" s="664"/>
      <c r="C60" s="757"/>
      <c r="D60" s="757"/>
      <c r="E60" s="757"/>
      <c r="F60" s="757"/>
      <c r="G60" s="757"/>
      <c r="H60" s="757"/>
      <c r="I60" s="757"/>
      <c r="J60" s="757"/>
      <c r="L60" s="2032"/>
      <c r="M60" s="2032"/>
      <c r="N60" s="2032"/>
      <c r="O60" s="2032"/>
      <c r="P60" s="2032"/>
      <c r="Q60" s="2032"/>
      <c r="R60" s="2032"/>
      <c r="S60" s="2032"/>
      <c r="T60" s="2032"/>
    </row>
    <row r="61" spans="1:28" ht="3.75" customHeight="1" thickTop="1" x14ac:dyDescent="0.25">
      <c r="A61" s="642"/>
      <c r="B61" s="642"/>
      <c r="C61" s="779"/>
      <c r="D61" s="642"/>
    </row>
    <row r="62" spans="1:28" ht="12" customHeight="1" x14ac:dyDescent="0.25">
      <c r="A62" s="681" t="s">
        <v>412</v>
      </c>
      <c r="B62" s="644"/>
      <c r="C62" s="644"/>
      <c r="D62" s="642"/>
    </row>
    <row r="63" spans="1:28" ht="15.75" customHeight="1" x14ac:dyDescent="0.25">
      <c r="A63" s="642"/>
      <c r="B63" s="642"/>
      <c r="C63" s="642"/>
      <c r="D63" s="642"/>
    </row>
    <row r="64" spans="1:28" x14ac:dyDescent="0.25">
      <c r="A64" s="642"/>
      <c r="B64" s="642"/>
      <c r="C64" s="642"/>
      <c r="D64" s="642"/>
    </row>
    <row r="65" spans="1:4" x14ac:dyDescent="0.25">
      <c r="A65" s="642"/>
      <c r="B65" s="642"/>
      <c r="C65" s="642"/>
      <c r="D65" s="642"/>
    </row>
    <row r="66" spans="1:4" x14ac:dyDescent="0.25">
      <c r="A66" s="642"/>
      <c r="B66" s="642"/>
      <c r="C66" s="642"/>
      <c r="D66" s="642"/>
    </row>
    <row r="67" spans="1:4" x14ac:dyDescent="0.25">
      <c r="A67" s="642"/>
      <c r="B67" s="642"/>
      <c r="C67" s="642"/>
      <c r="D67" s="642"/>
    </row>
  </sheetData>
  <mergeCells count="16">
    <mergeCell ref="A2:C2"/>
    <mergeCell ref="A3:J3"/>
    <mergeCell ref="D5:F5"/>
    <mergeCell ref="G5:I5"/>
    <mergeCell ref="J5:J10"/>
    <mergeCell ref="A5:A11"/>
    <mergeCell ref="B5:B10"/>
    <mergeCell ref="C5:C10"/>
    <mergeCell ref="I6:I10"/>
    <mergeCell ref="B11:C11"/>
    <mergeCell ref="D6:D10"/>
    <mergeCell ref="E6:E10"/>
    <mergeCell ref="F6:F10"/>
    <mergeCell ref="G6:G10"/>
    <mergeCell ref="H6:H10"/>
    <mergeCell ref="D11:J11"/>
  </mergeCells>
  <hyperlinks>
    <hyperlink ref="A1" location="Índice!A1" display="Voltar ao índice" xr:uid="{63CB164C-3256-4ACC-8A0B-2C286F385836}"/>
  </hyperlinks>
  <pageMargins left="0.78740157480314965" right="0.78740157480314965" top="1.1811023622047243" bottom="0.78740157480314965" header="0" footer="0"/>
  <pageSetup paperSize="9" orientation="portrait" horizontalDpi="300" verticalDpi="300"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A70AB4-6ED7-4629-BBE8-FE80C4878B04}">
  <sheetPr>
    <pageSetUpPr fitToPage="1"/>
  </sheetPr>
  <dimension ref="A1:N57"/>
  <sheetViews>
    <sheetView showGridLines="0" workbookViewId="0">
      <selection activeCell="A2" sqref="A2:G2"/>
    </sheetView>
  </sheetViews>
  <sheetFormatPr defaultColWidth="10.5703125" defaultRowHeight="12.75" x14ac:dyDescent="0.25"/>
  <cols>
    <col min="1" max="1" width="32" style="640" customWidth="1"/>
    <col min="2" max="2" width="7.140625" style="640" customWidth="1"/>
    <col min="3" max="3" width="10.5703125" style="640" customWidth="1"/>
    <col min="4" max="4" width="10.42578125" style="640" customWidth="1"/>
    <col min="5" max="5" width="7.140625" style="640" customWidth="1"/>
    <col min="6" max="6" width="9.28515625" style="640" customWidth="1"/>
    <col min="7" max="8" width="10.42578125" style="640" customWidth="1"/>
    <col min="9" max="12" width="10.5703125" style="760"/>
    <col min="13" max="16384" width="10.5703125" style="640"/>
  </cols>
  <sheetData>
    <row r="1" spans="1:14" ht="15" customHeight="1" x14ac:dyDescent="0.25">
      <c r="A1" s="2027" t="s">
        <v>1926</v>
      </c>
    </row>
    <row r="2" spans="1:14" ht="15" customHeight="1" x14ac:dyDescent="0.25">
      <c r="A2" s="2082" t="s">
        <v>537</v>
      </c>
      <c r="B2" s="2082"/>
      <c r="C2" s="2082"/>
      <c r="D2" s="2082"/>
      <c r="E2" s="2082"/>
      <c r="F2" s="2082"/>
      <c r="G2" s="2082"/>
    </row>
    <row r="3" spans="1:14" ht="22.5" customHeight="1" x14ac:dyDescent="0.25">
      <c r="A3" s="2086" t="s">
        <v>536</v>
      </c>
      <c r="B3" s="2086"/>
      <c r="C3" s="2086"/>
      <c r="D3" s="2086"/>
      <c r="E3" s="2086"/>
      <c r="F3" s="2086"/>
      <c r="G3" s="2086"/>
      <c r="H3" s="830"/>
      <c r="I3" s="831"/>
      <c r="J3" s="831"/>
      <c r="K3" s="831"/>
      <c r="L3" s="831"/>
    </row>
    <row r="4" spans="1:14" ht="9" customHeight="1" x14ac:dyDescent="0.25">
      <c r="A4" s="718"/>
      <c r="B4" s="650"/>
      <c r="C4" s="642"/>
      <c r="D4" s="642"/>
      <c r="E4" s="642"/>
      <c r="F4" s="642"/>
      <c r="G4" s="642"/>
    </row>
    <row r="5" spans="1:14" ht="12.75" customHeight="1" x14ac:dyDescent="0.25">
      <c r="A5" s="2075" t="s">
        <v>535</v>
      </c>
      <c r="B5" s="2074">
        <v>2019</v>
      </c>
      <c r="C5" s="2074"/>
      <c r="D5" s="2074"/>
      <c r="E5" s="2074">
        <v>2018</v>
      </c>
      <c r="F5" s="2074"/>
      <c r="G5" s="2074"/>
      <c r="H5" s="833"/>
      <c r="I5" s="834"/>
      <c r="J5" s="834"/>
      <c r="K5" s="834"/>
      <c r="L5" s="835"/>
    </row>
    <row r="6" spans="1:14" ht="9" customHeight="1" x14ac:dyDescent="0.25">
      <c r="A6" s="2075"/>
      <c r="B6" s="2075" t="s">
        <v>378</v>
      </c>
      <c r="C6" s="2075" t="s">
        <v>534</v>
      </c>
      <c r="D6" s="2075" t="s">
        <v>533</v>
      </c>
      <c r="E6" s="2075" t="s">
        <v>378</v>
      </c>
      <c r="F6" s="2075" t="s">
        <v>534</v>
      </c>
      <c r="G6" s="2075" t="s">
        <v>533</v>
      </c>
      <c r="H6" s="833"/>
      <c r="I6" s="834"/>
      <c r="J6" s="834"/>
      <c r="K6" s="834"/>
      <c r="L6" s="835"/>
    </row>
    <row r="7" spans="1:14" ht="9" customHeight="1" x14ac:dyDescent="0.25">
      <c r="A7" s="2075"/>
      <c r="B7" s="2075"/>
      <c r="C7" s="2075"/>
      <c r="D7" s="2075"/>
      <c r="E7" s="2075"/>
      <c r="F7" s="2075"/>
      <c r="G7" s="2075"/>
      <c r="H7" s="833"/>
      <c r="I7" s="834"/>
      <c r="J7" s="834"/>
      <c r="K7" s="834"/>
      <c r="L7" s="835"/>
    </row>
    <row r="8" spans="1:14" ht="9" customHeight="1" x14ac:dyDescent="0.25">
      <c r="A8" s="2075"/>
      <c r="B8" s="2075"/>
      <c r="C8" s="2075"/>
      <c r="D8" s="2075"/>
      <c r="E8" s="2075"/>
      <c r="F8" s="2075"/>
      <c r="G8" s="2075"/>
      <c r="H8" s="833"/>
      <c r="I8" s="834"/>
      <c r="J8" s="834"/>
      <c r="K8" s="834"/>
      <c r="L8" s="835"/>
    </row>
    <row r="9" spans="1:14" ht="9" customHeight="1" x14ac:dyDescent="0.25">
      <c r="A9" s="2075"/>
      <c r="B9" s="2075"/>
      <c r="C9" s="2075"/>
      <c r="D9" s="2075"/>
      <c r="E9" s="2075"/>
      <c r="F9" s="2075"/>
      <c r="G9" s="2075"/>
      <c r="H9" s="833"/>
      <c r="I9" s="834"/>
      <c r="J9" s="834"/>
      <c r="K9" s="834"/>
      <c r="L9" s="835"/>
    </row>
    <row r="10" spans="1:14" ht="23.25" customHeight="1" x14ac:dyDescent="0.25">
      <c r="A10" s="2075"/>
      <c r="B10" s="2075"/>
      <c r="C10" s="2075"/>
      <c r="D10" s="2075"/>
      <c r="E10" s="2075"/>
      <c r="F10" s="2075"/>
      <c r="G10" s="2075"/>
      <c r="H10" s="833"/>
      <c r="I10" s="834"/>
      <c r="J10" s="834"/>
      <c r="K10" s="834"/>
      <c r="L10" s="835"/>
    </row>
    <row r="11" spans="1:14" ht="12.75" customHeight="1" x14ac:dyDescent="0.25">
      <c r="A11" s="2075"/>
      <c r="B11" s="836" t="s">
        <v>49</v>
      </c>
      <c r="C11" s="2074" t="s">
        <v>366</v>
      </c>
      <c r="D11" s="2074"/>
      <c r="E11" s="836" t="s">
        <v>49</v>
      </c>
      <c r="F11" s="2074" t="s">
        <v>366</v>
      </c>
      <c r="G11" s="2074"/>
      <c r="H11" s="833"/>
      <c r="I11" s="834"/>
      <c r="J11" s="834"/>
      <c r="K11" s="843"/>
      <c r="L11" s="844"/>
      <c r="M11" s="845"/>
      <c r="N11" s="671"/>
    </row>
    <row r="12" spans="1:14" ht="6.75" customHeight="1" x14ac:dyDescent="0.25">
      <c r="A12" s="659"/>
      <c r="B12" s="659"/>
      <c r="C12" s="659"/>
      <c r="D12" s="659"/>
      <c r="E12" s="659"/>
      <c r="F12" s="659"/>
      <c r="G12" s="659"/>
    </row>
    <row r="13" spans="1:14" ht="12.95" customHeight="1" x14ac:dyDescent="0.25">
      <c r="A13" s="790" t="s">
        <v>532</v>
      </c>
      <c r="B13" s="777">
        <v>65514</v>
      </c>
      <c r="C13" s="777">
        <v>54099.42300000001</v>
      </c>
      <c r="D13" s="777">
        <v>6502.8330000000005</v>
      </c>
      <c r="E13" s="829">
        <f>SUM(E15:E50)</f>
        <v>62701</v>
      </c>
      <c r="F13" s="829">
        <f>SUM(F15:F50)</f>
        <v>53296.954000000005</v>
      </c>
      <c r="G13" s="829">
        <f>SUM(G15:G50)</f>
        <v>5847.5930000000008</v>
      </c>
      <c r="H13" s="812"/>
      <c r="I13" s="813"/>
    </row>
    <row r="14" spans="1:14" ht="6.75" customHeight="1" x14ac:dyDescent="0.25">
      <c r="A14" s="659"/>
      <c r="B14" s="643"/>
      <c r="C14" s="812"/>
      <c r="D14" s="812"/>
      <c r="E14" s="643"/>
      <c r="F14" s="812"/>
      <c r="G14" s="812"/>
      <c r="H14" s="812"/>
    </row>
    <row r="15" spans="1:14" ht="13.5" customHeight="1" x14ac:dyDescent="0.25">
      <c r="A15" s="718" t="s">
        <v>531</v>
      </c>
      <c r="B15" s="640">
        <v>19</v>
      </c>
      <c r="C15" s="643">
        <v>0</v>
      </c>
      <c r="D15" s="643">
        <v>0</v>
      </c>
      <c r="E15" s="643">
        <v>25</v>
      </c>
      <c r="F15" s="766">
        <v>0</v>
      </c>
      <c r="G15" s="766">
        <v>0</v>
      </c>
      <c r="H15" s="812"/>
    </row>
    <row r="16" spans="1:14" ht="13.5" customHeight="1" x14ac:dyDescent="0.25">
      <c r="A16" s="718" t="s">
        <v>530</v>
      </c>
      <c r="B16" s="640">
        <v>1502</v>
      </c>
      <c r="C16" s="643">
        <v>1240.0920000000001</v>
      </c>
      <c r="D16" s="643">
        <v>47.826000000000001</v>
      </c>
      <c r="E16" s="643">
        <v>1475</v>
      </c>
      <c r="F16" s="766">
        <v>1186.8910000000001</v>
      </c>
      <c r="G16" s="766">
        <v>8.7040000000000006</v>
      </c>
      <c r="H16" s="812"/>
    </row>
    <row r="17" spans="1:12" ht="23.25" customHeight="1" x14ac:dyDescent="0.25">
      <c r="A17" s="828" t="s">
        <v>529</v>
      </c>
      <c r="B17" s="640">
        <v>713</v>
      </c>
      <c r="C17" s="643">
        <v>43.744999999999997</v>
      </c>
      <c r="D17" s="643">
        <v>0</v>
      </c>
      <c r="E17" s="643">
        <v>719</v>
      </c>
      <c r="F17" s="766">
        <v>32.369</v>
      </c>
      <c r="G17" s="766">
        <v>0</v>
      </c>
      <c r="H17" s="812"/>
    </row>
    <row r="18" spans="1:12" ht="13.5" customHeight="1" x14ac:dyDescent="0.25">
      <c r="A18" s="718" t="s">
        <v>528</v>
      </c>
      <c r="B18" s="640">
        <v>141</v>
      </c>
      <c r="C18" s="751" t="s">
        <v>498</v>
      </c>
      <c r="D18" s="643">
        <v>0</v>
      </c>
      <c r="E18" s="643">
        <v>145</v>
      </c>
      <c r="F18" s="751" t="s">
        <v>498</v>
      </c>
      <c r="G18" s="766">
        <v>0</v>
      </c>
      <c r="H18" s="812"/>
    </row>
    <row r="19" spans="1:12" ht="13.5" customHeight="1" x14ac:dyDescent="0.25">
      <c r="A19" s="718" t="s">
        <v>527</v>
      </c>
      <c r="B19" s="640">
        <v>37</v>
      </c>
      <c r="C19" s="643">
        <v>4423.3090000000002</v>
      </c>
      <c r="D19" s="643">
        <v>0</v>
      </c>
      <c r="E19" s="643">
        <v>32</v>
      </c>
      <c r="F19" s="766">
        <v>3784.98</v>
      </c>
      <c r="G19" s="766">
        <v>0</v>
      </c>
      <c r="H19" s="812"/>
    </row>
    <row r="20" spans="1:12" ht="13.5" customHeight="1" x14ac:dyDescent="0.25">
      <c r="A20" s="718" t="s">
        <v>526</v>
      </c>
      <c r="B20" s="640">
        <v>762</v>
      </c>
      <c r="C20" s="643">
        <v>0.80500000000000005</v>
      </c>
      <c r="D20" s="643">
        <v>0</v>
      </c>
      <c r="E20" s="643">
        <v>730</v>
      </c>
      <c r="F20" s="766">
        <v>6.141</v>
      </c>
      <c r="G20" s="766">
        <v>0</v>
      </c>
      <c r="H20" s="812"/>
    </row>
    <row r="21" spans="1:12" ht="15" customHeight="1" x14ac:dyDescent="0.25">
      <c r="A21" s="718" t="s">
        <v>525</v>
      </c>
      <c r="B21" s="640">
        <v>56</v>
      </c>
      <c r="C21" s="643">
        <v>0</v>
      </c>
      <c r="D21" s="643">
        <v>0</v>
      </c>
      <c r="E21" s="643">
        <v>54</v>
      </c>
      <c r="F21" s="766">
        <v>0</v>
      </c>
      <c r="G21" s="766">
        <v>0</v>
      </c>
      <c r="H21" s="812"/>
    </row>
    <row r="22" spans="1:12" ht="23.25" customHeight="1" x14ac:dyDescent="0.25">
      <c r="A22" s="827" t="s">
        <v>524</v>
      </c>
      <c r="B22" s="640">
        <v>592</v>
      </c>
      <c r="C22" s="813">
        <v>19.613</v>
      </c>
      <c r="D22" s="813">
        <v>5.4249999999999998</v>
      </c>
      <c r="E22" s="813">
        <v>600</v>
      </c>
      <c r="F22" s="813">
        <v>43.384999999999998</v>
      </c>
      <c r="G22" s="766">
        <v>1.3029999999999999</v>
      </c>
      <c r="I22" s="640"/>
      <c r="J22" s="640"/>
    </row>
    <row r="23" spans="1:12" ht="25.5" customHeight="1" x14ac:dyDescent="0.25">
      <c r="A23" s="818" t="s">
        <v>523</v>
      </c>
      <c r="B23" s="640">
        <v>3878</v>
      </c>
      <c r="C23" s="766">
        <v>1.512</v>
      </c>
      <c r="D23" s="766">
        <v>6.4359999999999999</v>
      </c>
      <c r="E23" s="766">
        <v>3990</v>
      </c>
      <c r="F23" s="766">
        <v>3.407</v>
      </c>
      <c r="G23" s="766">
        <v>59.585000000000001</v>
      </c>
      <c r="H23" s="812"/>
      <c r="I23" s="776"/>
      <c r="J23" s="776"/>
    </row>
    <row r="24" spans="1:12" ht="23.25" customHeight="1" x14ac:dyDescent="0.25">
      <c r="A24" s="818" t="s">
        <v>522</v>
      </c>
      <c r="B24" s="640">
        <v>70</v>
      </c>
      <c r="C24" s="766">
        <v>19.635000000000002</v>
      </c>
      <c r="D24" s="766">
        <v>9.2479999999999993</v>
      </c>
      <c r="E24" s="766">
        <v>75</v>
      </c>
      <c r="F24" s="751" t="s">
        <v>498</v>
      </c>
      <c r="G24" s="766">
        <v>3.0529999999999999</v>
      </c>
      <c r="I24" s="640"/>
      <c r="J24" s="640"/>
      <c r="K24" s="776"/>
    </row>
    <row r="25" spans="1:12" ht="13.5" customHeight="1" x14ac:dyDescent="0.25">
      <c r="A25" s="731" t="s">
        <v>521</v>
      </c>
      <c r="B25" s="640">
        <v>452</v>
      </c>
      <c r="C25" s="813">
        <v>16546.337</v>
      </c>
      <c r="D25" s="813">
        <v>995.01199999999994</v>
      </c>
      <c r="E25" s="813">
        <v>441</v>
      </c>
      <c r="F25" s="813">
        <v>15355.235000000001</v>
      </c>
      <c r="G25" s="766">
        <v>354.71199999999999</v>
      </c>
      <c r="H25" s="812"/>
      <c r="I25" s="776"/>
      <c r="J25" s="776"/>
    </row>
    <row r="26" spans="1:12" ht="13.5" customHeight="1" x14ac:dyDescent="0.25">
      <c r="A26" s="731" t="s">
        <v>520</v>
      </c>
      <c r="B26" s="640">
        <v>301</v>
      </c>
      <c r="C26" s="813">
        <v>392.41899999999998</v>
      </c>
      <c r="D26" s="794" t="s">
        <v>498</v>
      </c>
      <c r="E26" s="813">
        <v>300</v>
      </c>
      <c r="F26" s="813">
        <v>376.19900000000001</v>
      </c>
      <c r="G26" s="766">
        <v>0</v>
      </c>
      <c r="I26" s="640"/>
      <c r="J26" s="640"/>
    </row>
    <row r="27" spans="1:12" ht="13.5" customHeight="1" x14ac:dyDescent="0.25">
      <c r="A27" s="824" t="s">
        <v>519</v>
      </c>
      <c r="B27" s="640">
        <v>432</v>
      </c>
      <c r="C27" s="823">
        <v>2048.2080000000001</v>
      </c>
      <c r="D27" s="823">
        <v>82.646000000000001</v>
      </c>
      <c r="E27" s="823">
        <v>421</v>
      </c>
      <c r="F27" s="823">
        <v>2252.25</v>
      </c>
      <c r="G27" s="826">
        <v>76.402000000000001</v>
      </c>
      <c r="I27" s="640"/>
      <c r="J27" s="640"/>
      <c r="K27" s="825"/>
    </row>
    <row r="28" spans="1:12" ht="13.5" customHeight="1" x14ac:dyDescent="0.25">
      <c r="A28" s="824" t="s">
        <v>518</v>
      </c>
      <c r="B28" s="640">
        <v>47</v>
      </c>
      <c r="C28" s="823">
        <v>20.023</v>
      </c>
      <c r="D28" s="823">
        <v>0</v>
      </c>
      <c r="E28" s="823">
        <v>36</v>
      </c>
      <c r="F28" s="823">
        <v>0</v>
      </c>
      <c r="G28" s="822">
        <v>0</v>
      </c>
      <c r="I28" s="640"/>
      <c r="J28" s="640"/>
      <c r="K28" s="821"/>
    </row>
    <row r="29" spans="1:12" ht="24" customHeight="1" x14ac:dyDescent="0.25">
      <c r="A29" s="818" t="s">
        <v>517</v>
      </c>
      <c r="B29" s="640">
        <v>2450</v>
      </c>
      <c r="C29" s="823">
        <v>7603.2150000000001</v>
      </c>
      <c r="D29" s="823">
        <v>2869.192</v>
      </c>
      <c r="E29" s="823">
        <v>2242</v>
      </c>
      <c r="F29" s="823">
        <v>8061.4870000000001</v>
      </c>
      <c r="G29" s="822">
        <v>1939.98</v>
      </c>
      <c r="I29" s="640"/>
      <c r="J29" s="640"/>
      <c r="K29" s="821"/>
    </row>
    <row r="30" spans="1:12" ht="24" customHeight="1" x14ac:dyDescent="0.25">
      <c r="A30" s="820" t="s">
        <v>516</v>
      </c>
      <c r="B30" s="640">
        <v>404</v>
      </c>
      <c r="C30" s="766">
        <v>10.677</v>
      </c>
      <c r="D30" s="766">
        <v>0</v>
      </c>
      <c r="E30" s="766">
        <v>354</v>
      </c>
      <c r="F30" s="766">
        <v>9.2650000000000006</v>
      </c>
      <c r="G30" s="766">
        <v>0</v>
      </c>
      <c r="I30" s="640"/>
      <c r="J30" s="640"/>
      <c r="K30" s="640"/>
      <c r="L30" s="640"/>
    </row>
    <row r="31" spans="1:12" ht="23.25" customHeight="1" x14ac:dyDescent="0.25">
      <c r="A31" s="820" t="s">
        <v>515</v>
      </c>
      <c r="B31" s="737">
        <v>54</v>
      </c>
      <c r="C31" s="813">
        <v>4516.1059999999998</v>
      </c>
      <c r="D31" s="813">
        <v>1028.44</v>
      </c>
      <c r="E31" s="813">
        <v>51</v>
      </c>
      <c r="F31" s="813">
        <v>7002.4849999999997</v>
      </c>
      <c r="G31" s="766">
        <v>1028.9480000000001</v>
      </c>
      <c r="I31" s="640"/>
      <c r="J31" s="640"/>
    </row>
    <row r="32" spans="1:12" ht="13.5" customHeight="1" x14ac:dyDescent="0.25">
      <c r="A32" s="731" t="s">
        <v>514</v>
      </c>
      <c r="B32" s="737">
        <v>69</v>
      </c>
      <c r="C32" s="813">
        <v>1966.5450000000001</v>
      </c>
      <c r="D32" s="813">
        <v>0</v>
      </c>
      <c r="E32" s="813">
        <v>69</v>
      </c>
      <c r="F32" s="813">
        <v>1759.174</v>
      </c>
      <c r="G32" s="766">
        <v>0</v>
      </c>
      <c r="H32" s="812"/>
      <c r="I32" s="776"/>
      <c r="J32" s="776"/>
      <c r="K32" s="776"/>
    </row>
    <row r="33" spans="1:11" ht="13.5" customHeight="1" x14ac:dyDescent="0.25">
      <c r="A33" s="731" t="s">
        <v>513</v>
      </c>
      <c r="B33" s="737">
        <v>421</v>
      </c>
      <c r="C33" s="813">
        <v>1356.489</v>
      </c>
      <c r="D33" s="813">
        <v>884.31600000000003</v>
      </c>
      <c r="E33" s="813">
        <v>390</v>
      </c>
      <c r="F33" s="813">
        <v>1479.904</v>
      </c>
      <c r="G33" s="766">
        <v>1825.8209999999999</v>
      </c>
      <c r="H33" s="812"/>
      <c r="I33" s="776"/>
      <c r="J33" s="776"/>
    </row>
    <row r="34" spans="1:11" ht="13.5" customHeight="1" x14ac:dyDescent="0.25">
      <c r="A34" s="731" t="s">
        <v>512</v>
      </c>
      <c r="B34" s="737">
        <v>295</v>
      </c>
      <c r="C34" s="813">
        <v>804.197</v>
      </c>
      <c r="D34" s="813">
        <v>0</v>
      </c>
      <c r="E34" s="813">
        <v>298</v>
      </c>
      <c r="F34" s="813">
        <v>693.30200000000002</v>
      </c>
      <c r="G34" s="766">
        <v>0</v>
      </c>
      <c r="I34" s="640"/>
      <c r="J34" s="640"/>
    </row>
    <row r="35" spans="1:11" ht="13.5" customHeight="1" x14ac:dyDescent="0.25">
      <c r="A35" s="731" t="s">
        <v>511</v>
      </c>
      <c r="B35" s="737">
        <v>78</v>
      </c>
      <c r="C35" s="813">
        <v>2118.9670000000001</v>
      </c>
      <c r="D35" s="813">
        <v>155.30699999999999</v>
      </c>
      <c r="E35" s="813">
        <v>74</v>
      </c>
      <c r="F35" s="813">
        <v>2700.2449999999999</v>
      </c>
      <c r="G35" s="766">
        <v>45.948</v>
      </c>
      <c r="I35" s="640"/>
      <c r="J35" s="640"/>
    </row>
    <row r="36" spans="1:11" ht="13.5" customHeight="1" x14ac:dyDescent="0.25">
      <c r="A36" s="731" t="s">
        <v>510</v>
      </c>
      <c r="B36" s="737">
        <v>57</v>
      </c>
      <c r="C36" s="813">
        <v>2.8</v>
      </c>
      <c r="D36" s="813">
        <v>0</v>
      </c>
      <c r="E36" s="813">
        <v>45</v>
      </c>
      <c r="F36" s="813">
        <v>8.7360000000000007</v>
      </c>
      <c r="G36" s="766">
        <v>0</v>
      </c>
      <c r="H36" s="812"/>
      <c r="I36" s="776"/>
      <c r="J36" s="776"/>
    </row>
    <row r="37" spans="1:11" ht="13.5" customHeight="1" x14ac:dyDescent="0.25">
      <c r="A37" s="731" t="s">
        <v>509</v>
      </c>
      <c r="B37" s="737">
        <v>9599</v>
      </c>
      <c r="C37" s="813">
        <v>162.91800000000001</v>
      </c>
      <c r="D37" s="813">
        <v>10.468999999999999</v>
      </c>
      <c r="E37" s="813">
        <v>9339</v>
      </c>
      <c r="F37" s="813">
        <v>165.256</v>
      </c>
      <c r="G37" s="766">
        <v>22.745000000000001</v>
      </c>
      <c r="I37" s="640"/>
      <c r="J37" s="640"/>
    </row>
    <row r="38" spans="1:11" ht="13.5" customHeight="1" x14ac:dyDescent="0.25">
      <c r="A38" s="640" t="s">
        <v>508</v>
      </c>
      <c r="B38" s="737">
        <v>4393</v>
      </c>
      <c r="C38" s="813">
        <v>8715.3729999999996</v>
      </c>
      <c r="D38" s="813">
        <v>89.51</v>
      </c>
      <c r="E38" s="813">
        <v>3992</v>
      </c>
      <c r="F38" s="813">
        <v>7065.9040000000005</v>
      </c>
      <c r="G38" s="766">
        <v>57.277000000000001</v>
      </c>
      <c r="I38" s="640"/>
      <c r="J38" s="640"/>
    </row>
    <row r="39" spans="1:11" ht="13.5" customHeight="1" x14ac:dyDescent="0.25">
      <c r="A39" s="731" t="s">
        <v>507</v>
      </c>
      <c r="B39" s="737">
        <v>6767</v>
      </c>
      <c r="C39" s="813">
        <v>464.77699999999999</v>
      </c>
      <c r="D39" s="813">
        <v>1.075</v>
      </c>
      <c r="E39" s="813">
        <v>6226</v>
      </c>
      <c r="F39" s="813">
        <v>285.80200000000002</v>
      </c>
      <c r="G39" s="766">
        <v>5.2050000000000001</v>
      </c>
      <c r="I39" s="640"/>
      <c r="J39" s="640"/>
    </row>
    <row r="40" spans="1:11" ht="13.5" customHeight="1" x14ac:dyDescent="0.25">
      <c r="A40" s="731" t="s">
        <v>506</v>
      </c>
      <c r="B40" s="737">
        <v>3191</v>
      </c>
      <c r="C40" s="813">
        <v>1.1220000000000001</v>
      </c>
      <c r="D40" s="813">
        <v>0</v>
      </c>
      <c r="E40" s="813">
        <v>2893</v>
      </c>
      <c r="F40" s="751" t="s">
        <v>498</v>
      </c>
      <c r="G40" s="766">
        <v>0</v>
      </c>
      <c r="I40" s="640"/>
      <c r="J40" s="640"/>
    </row>
    <row r="41" spans="1:11" ht="13.5" customHeight="1" x14ac:dyDescent="0.25">
      <c r="A41" s="640" t="s">
        <v>505</v>
      </c>
      <c r="B41" s="737">
        <v>3397</v>
      </c>
      <c r="C41" s="813">
        <v>26.939</v>
      </c>
      <c r="D41" s="813">
        <v>0</v>
      </c>
      <c r="E41" s="813">
        <v>3350</v>
      </c>
      <c r="F41" s="813">
        <v>25.007999999999999</v>
      </c>
      <c r="G41" s="766">
        <v>0.60699999999999998</v>
      </c>
      <c r="I41" s="640"/>
      <c r="J41" s="640"/>
    </row>
    <row r="42" spans="1:11" s="656" customFormat="1" ht="13.5" customHeight="1" x14ac:dyDescent="0.25">
      <c r="A42" s="731" t="s">
        <v>504</v>
      </c>
      <c r="B42" s="737">
        <v>17</v>
      </c>
      <c r="C42" s="813">
        <v>0</v>
      </c>
      <c r="D42" s="813">
        <v>0</v>
      </c>
      <c r="E42" s="813">
        <v>19</v>
      </c>
      <c r="F42" s="813">
        <v>0</v>
      </c>
      <c r="G42" s="766">
        <v>0</v>
      </c>
    </row>
    <row r="43" spans="1:11" ht="13.5" customHeight="1" x14ac:dyDescent="0.25">
      <c r="A43" s="731" t="s">
        <v>503</v>
      </c>
      <c r="B43" s="737">
        <v>485</v>
      </c>
      <c r="C43" s="813">
        <v>8.6769999999999996</v>
      </c>
      <c r="D43" s="813">
        <v>0</v>
      </c>
      <c r="E43" s="813">
        <v>439</v>
      </c>
      <c r="F43" s="813">
        <v>8.4719999999999995</v>
      </c>
      <c r="G43" s="766">
        <v>0</v>
      </c>
      <c r="I43" s="640"/>
      <c r="J43" s="640"/>
      <c r="K43" s="776"/>
    </row>
    <row r="44" spans="1:11" ht="13.5" customHeight="1" x14ac:dyDescent="0.25">
      <c r="A44" s="819" t="s">
        <v>502</v>
      </c>
      <c r="B44" s="737">
        <v>17589</v>
      </c>
      <c r="C44" s="813">
        <v>1159.0170000000001</v>
      </c>
      <c r="D44" s="813">
        <v>155.11099999999999</v>
      </c>
      <c r="E44" s="813">
        <v>16795</v>
      </c>
      <c r="F44" s="813">
        <v>631.12800000000004</v>
      </c>
      <c r="G44" s="766">
        <v>171.15799999999999</v>
      </c>
      <c r="I44" s="640"/>
      <c r="J44" s="640"/>
    </row>
    <row r="45" spans="1:11" ht="13.5" customHeight="1" x14ac:dyDescent="0.25">
      <c r="A45" s="819" t="s">
        <v>501</v>
      </c>
      <c r="B45" s="737">
        <v>1031</v>
      </c>
      <c r="C45" s="813">
        <v>243.667</v>
      </c>
      <c r="D45" s="813">
        <v>32.359000000000002</v>
      </c>
      <c r="E45" s="813">
        <v>921</v>
      </c>
      <c r="F45" s="813">
        <v>203.62299999999999</v>
      </c>
      <c r="G45" s="766">
        <v>88.813999999999993</v>
      </c>
      <c r="I45" s="640"/>
      <c r="J45" s="640"/>
    </row>
    <row r="46" spans="1:11" ht="13.5" customHeight="1" x14ac:dyDescent="0.25">
      <c r="A46" s="731" t="s">
        <v>500</v>
      </c>
      <c r="B46" s="737">
        <v>5926</v>
      </c>
      <c r="C46" s="813">
        <v>3.2280000000000002</v>
      </c>
      <c r="D46" s="813">
        <v>104.57</v>
      </c>
      <c r="E46" s="813">
        <v>5888</v>
      </c>
      <c r="F46" s="813">
        <v>5.4880000000000004</v>
      </c>
      <c r="G46" s="766">
        <v>117.331</v>
      </c>
      <c r="I46" s="640"/>
      <c r="J46" s="640"/>
    </row>
    <row r="47" spans="1:11" ht="21.75" customHeight="1" x14ac:dyDescent="0.25">
      <c r="A47" s="818" t="s">
        <v>499</v>
      </c>
      <c r="B47" s="804">
        <v>65</v>
      </c>
      <c r="C47" s="817">
        <v>0</v>
      </c>
      <c r="D47" s="817">
        <v>0.85399999999999998</v>
      </c>
      <c r="E47" s="817">
        <v>56</v>
      </c>
      <c r="F47" s="817">
        <v>1.532</v>
      </c>
      <c r="G47" s="787" t="s">
        <v>498</v>
      </c>
      <c r="I47" s="640"/>
      <c r="J47" s="640"/>
    </row>
    <row r="48" spans="1:11" ht="13.5" customHeight="1" x14ac:dyDescent="0.25">
      <c r="A48" s="731" t="s">
        <v>497</v>
      </c>
      <c r="B48" s="737">
        <v>36</v>
      </c>
      <c r="C48" s="766">
        <v>0</v>
      </c>
      <c r="D48" s="766">
        <v>0</v>
      </c>
      <c r="E48" s="766">
        <v>31</v>
      </c>
      <c r="F48" s="766">
        <v>0</v>
      </c>
      <c r="G48" s="766">
        <v>0</v>
      </c>
      <c r="I48" s="640"/>
      <c r="J48" s="640"/>
      <c r="K48" s="766"/>
    </row>
    <row r="49" spans="1:12" ht="13.5" customHeight="1" x14ac:dyDescent="0.25">
      <c r="A49" s="731" t="s">
        <v>496</v>
      </c>
      <c r="B49" s="640">
        <v>75</v>
      </c>
      <c r="C49" s="766">
        <v>178.36799999999999</v>
      </c>
      <c r="D49" s="766">
        <v>25</v>
      </c>
      <c r="E49" s="766">
        <v>68</v>
      </c>
      <c r="F49" s="766">
        <v>148.572</v>
      </c>
      <c r="G49" s="766">
        <v>40</v>
      </c>
      <c r="I49" s="640"/>
      <c r="J49" s="640"/>
      <c r="K49" s="766"/>
    </row>
    <row r="50" spans="1:12" ht="13.5" customHeight="1" x14ac:dyDescent="0.25">
      <c r="A50" s="731" t="s">
        <v>495</v>
      </c>
      <c r="B50" s="640">
        <v>113</v>
      </c>
      <c r="C50" s="766">
        <v>0.64200000000000002</v>
      </c>
      <c r="D50" s="766">
        <v>0</v>
      </c>
      <c r="E50" s="766">
        <v>118</v>
      </c>
      <c r="F50" s="794">
        <v>0.71399999999999997</v>
      </c>
      <c r="G50" s="766">
        <v>0</v>
      </c>
      <c r="I50" s="640"/>
      <c r="J50" s="640"/>
      <c r="K50" s="656"/>
      <c r="L50" s="816"/>
    </row>
    <row r="51" spans="1:12" ht="4.5" customHeight="1" thickBot="1" x14ac:dyDescent="0.3">
      <c r="A51" s="664"/>
      <c r="B51" s="664"/>
      <c r="C51" s="815"/>
      <c r="D51" s="814"/>
      <c r="E51" s="814"/>
      <c r="F51" s="815"/>
      <c r="G51" s="814"/>
      <c r="I51" s="640"/>
      <c r="J51" s="640"/>
    </row>
    <row r="52" spans="1:12" ht="12" customHeight="1" thickTop="1" x14ac:dyDescent="0.25">
      <c r="A52" s="2091" t="s">
        <v>494</v>
      </c>
      <c r="B52" s="2091"/>
      <c r="C52" s="2091"/>
      <c r="D52" s="2091"/>
      <c r="E52" s="2091"/>
      <c r="F52" s="2091"/>
      <c r="G52" s="2091"/>
      <c r="I52" s="640"/>
      <c r="J52" s="640"/>
    </row>
    <row r="53" spans="1:12" x14ac:dyDescent="0.25">
      <c r="A53" s="642"/>
      <c r="B53" s="642"/>
      <c r="C53" s="813"/>
      <c r="D53" s="766"/>
      <c r="E53" s="766"/>
      <c r="F53" s="766"/>
      <c r="G53" s="766"/>
      <c r="H53" s="812"/>
      <c r="I53" s="776"/>
      <c r="J53" s="776"/>
      <c r="K53" s="656"/>
    </row>
    <row r="54" spans="1:12" x14ac:dyDescent="0.25">
      <c r="A54" s="642"/>
      <c r="B54" s="642"/>
      <c r="C54" s="642"/>
      <c r="D54" s="642"/>
      <c r="E54" s="642"/>
      <c r="F54" s="642"/>
      <c r="G54" s="642"/>
      <c r="I54" s="640"/>
      <c r="J54" s="640"/>
    </row>
    <row r="55" spans="1:12" x14ac:dyDescent="0.25">
      <c r="A55" s="642"/>
      <c r="B55" s="642"/>
      <c r="C55" s="642"/>
      <c r="D55" s="642"/>
      <c r="E55" s="642"/>
      <c r="F55" s="642"/>
      <c r="G55" s="642"/>
      <c r="I55" s="640"/>
      <c r="J55" s="640"/>
    </row>
    <row r="56" spans="1:12" x14ac:dyDescent="0.25">
      <c r="A56" s="642"/>
      <c r="B56" s="642"/>
      <c r="C56" s="642"/>
      <c r="D56" s="642"/>
      <c r="E56" s="642"/>
      <c r="F56" s="642"/>
      <c r="G56" s="642"/>
      <c r="I56" s="640"/>
      <c r="J56" s="640"/>
    </row>
    <row r="57" spans="1:12" x14ac:dyDescent="0.25">
      <c r="A57" s="642"/>
      <c r="B57" s="642"/>
      <c r="C57" s="642"/>
      <c r="D57" s="642"/>
      <c r="E57" s="642"/>
      <c r="F57" s="642"/>
      <c r="G57" s="642"/>
    </row>
  </sheetData>
  <mergeCells count="14">
    <mergeCell ref="A52:G52"/>
    <mergeCell ref="A2:G2"/>
    <mergeCell ref="A3:G3"/>
    <mergeCell ref="B5:D5"/>
    <mergeCell ref="E5:G5"/>
    <mergeCell ref="C11:D11"/>
    <mergeCell ref="F11:G11"/>
    <mergeCell ref="G6:G10"/>
    <mergeCell ref="A5:A11"/>
    <mergeCell ref="B6:B10"/>
    <mergeCell ref="C6:C10"/>
    <mergeCell ref="E6:E10"/>
    <mergeCell ref="F6:F10"/>
    <mergeCell ref="D6:D10"/>
  </mergeCells>
  <conditionalFormatting sqref="C13:D14 F15:G17 F19:G23 G18 F25:G39 G24 F41:G46 G40 F48:G50 F47">
    <cfRule type="cellIs" dxfId="67" priority="1" operator="between">
      <formula>0.001</formula>
      <formula>0.499</formula>
    </cfRule>
  </conditionalFormatting>
  <hyperlinks>
    <hyperlink ref="A1" location="Índice!A1" display="Voltar ao índice" xr:uid="{830DFC95-439F-46E3-AA4F-6F723FE9956A}"/>
  </hyperlinks>
  <pageMargins left="0.78740157480314965" right="0.78740157480314965" top="0.73" bottom="0.3" header="0" footer="0"/>
  <pageSetup paperSize="9" orientation="portrait" verticalDpi="300"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908E35-EE0C-405C-A0A1-5C7C6179D5D0}">
  <dimension ref="A1:U100"/>
  <sheetViews>
    <sheetView workbookViewId="0">
      <selection activeCell="A2" sqref="A2"/>
    </sheetView>
  </sheetViews>
  <sheetFormatPr defaultColWidth="9.7109375" defaultRowHeight="12.75" x14ac:dyDescent="0.25"/>
  <cols>
    <col min="1" max="1" width="21.7109375" style="559" customWidth="1"/>
    <col min="2" max="7" width="10.85546875" style="559" customWidth="1"/>
    <col min="8" max="16384" width="9.7109375" style="559"/>
  </cols>
  <sheetData>
    <row r="1" spans="1:9" ht="15" customHeight="1" x14ac:dyDescent="0.25">
      <c r="A1" s="2027" t="s">
        <v>1926</v>
      </c>
    </row>
    <row r="2" spans="1:9" ht="15" customHeight="1" x14ac:dyDescent="0.25">
      <c r="A2" s="578" t="s">
        <v>591</v>
      </c>
      <c r="B2" s="577"/>
      <c r="C2" s="577"/>
      <c r="D2" s="577"/>
      <c r="E2" s="577"/>
      <c r="F2" s="577"/>
      <c r="G2" s="577"/>
    </row>
    <row r="3" spans="1:9" ht="23.25" customHeight="1" x14ac:dyDescent="0.25">
      <c r="A3" s="2101" t="s">
        <v>604</v>
      </c>
      <c r="B3" s="2101"/>
      <c r="C3" s="2101"/>
      <c r="D3" s="2101"/>
      <c r="E3" s="2101"/>
      <c r="F3" s="2101"/>
      <c r="G3" s="2101"/>
    </row>
    <row r="4" spans="1:9" ht="13.5" customHeight="1" x14ac:dyDescent="0.25">
      <c r="A4" s="575"/>
      <c r="B4" s="575"/>
      <c r="C4" s="575"/>
      <c r="D4" s="575"/>
      <c r="E4" s="875"/>
      <c r="F4" s="874"/>
      <c r="G4" s="873" t="s">
        <v>590</v>
      </c>
    </row>
    <row r="5" spans="1:9" ht="29.25" customHeight="1" x14ac:dyDescent="0.25">
      <c r="A5" s="2102" t="s">
        <v>589</v>
      </c>
      <c r="B5" s="2104" t="s">
        <v>588</v>
      </c>
      <c r="C5" s="2104"/>
      <c r="D5" s="2104"/>
      <c r="E5" s="2104" t="s">
        <v>587</v>
      </c>
      <c r="F5" s="2104"/>
      <c r="G5" s="2104"/>
    </row>
    <row r="6" spans="1:9" ht="11.25" customHeight="1" x14ac:dyDescent="0.25">
      <c r="A6" s="2103"/>
      <c r="B6" s="2105" t="s">
        <v>586</v>
      </c>
      <c r="C6" s="2105" t="s">
        <v>292</v>
      </c>
      <c r="D6" s="2105" t="s">
        <v>585</v>
      </c>
      <c r="E6" s="2105" t="s">
        <v>586</v>
      </c>
      <c r="F6" s="2105" t="s">
        <v>292</v>
      </c>
      <c r="G6" s="2105" t="s">
        <v>585</v>
      </c>
    </row>
    <row r="7" spans="1:9" ht="11.25" customHeight="1" x14ac:dyDescent="0.25">
      <c r="A7" s="2103"/>
      <c r="B7" s="2106"/>
      <c r="C7" s="2106"/>
      <c r="D7" s="2106"/>
      <c r="E7" s="2106"/>
      <c r="F7" s="2106"/>
      <c r="G7" s="2106"/>
    </row>
    <row r="8" spans="1:9" ht="6" customHeight="1" x14ac:dyDescent="0.25">
      <c r="A8" s="574"/>
      <c r="B8" s="574"/>
      <c r="C8" s="574"/>
      <c r="D8" s="574"/>
      <c r="E8" s="574"/>
      <c r="F8" s="574"/>
      <c r="G8" s="574"/>
    </row>
    <row r="9" spans="1:9" ht="15" customHeight="1" x14ac:dyDescent="0.25">
      <c r="A9" s="872" t="s">
        <v>0</v>
      </c>
      <c r="B9" s="560">
        <v>352193.66400000005</v>
      </c>
      <c r="C9" s="867">
        <v>424293.08800000028</v>
      </c>
      <c r="D9" s="867">
        <v>417469.18299999984</v>
      </c>
      <c r="E9" s="560">
        <v>168763.11700000006</v>
      </c>
      <c r="F9" s="867">
        <v>195415.17600000001</v>
      </c>
      <c r="G9" s="867">
        <v>167956.02099999975</v>
      </c>
    </row>
    <row r="10" spans="1:9" ht="6" customHeight="1" x14ac:dyDescent="0.25">
      <c r="A10" s="574"/>
      <c r="C10" s="861"/>
      <c r="D10" s="861"/>
      <c r="F10" s="861"/>
      <c r="G10" s="861"/>
    </row>
    <row r="11" spans="1:9" ht="15" customHeight="1" x14ac:dyDescent="0.25">
      <c r="A11" s="569" t="s">
        <v>584</v>
      </c>
      <c r="B11" s="560">
        <v>323319.66400000022</v>
      </c>
      <c r="C11" s="871">
        <v>386705.3810000004</v>
      </c>
      <c r="D11" s="871">
        <v>379695.75400000007</v>
      </c>
      <c r="E11" s="560">
        <v>130330.49599999998</v>
      </c>
      <c r="F11" s="871">
        <v>130875.75400000002</v>
      </c>
      <c r="G11" s="871">
        <v>112584.89699999992</v>
      </c>
      <c r="H11" s="860"/>
      <c r="I11" s="859"/>
    </row>
    <row r="12" spans="1:9" ht="6" customHeight="1" x14ac:dyDescent="0.25">
      <c r="A12" s="869"/>
      <c r="C12" s="861"/>
      <c r="D12" s="861"/>
      <c r="F12" s="861"/>
      <c r="G12" s="861"/>
      <c r="H12" s="860"/>
      <c r="I12" s="859"/>
    </row>
    <row r="13" spans="1:9" ht="15" customHeight="1" x14ac:dyDescent="0.25">
      <c r="A13" s="870" t="s">
        <v>583</v>
      </c>
      <c r="B13" s="560">
        <v>290400.0630000002</v>
      </c>
      <c r="C13" s="867">
        <v>348358.75700000039</v>
      </c>
      <c r="D13" s="867">
        <v>332431.22400000005</v>
      </c>
      <c r="E13" s="560">
        <v>110202.28199999998</v>
      </c>
      <c r="F13" s="867">
        <v>109495.99000000002</v>
      </c>
      <c r="G13" s="867">
        <v>98565.482999999935</v>
      </c>
      <c r="H13" s="860"/>
      <c r="I13" s="859"/>
    </row>
    <row r="14" spans="1:9" ht="15" customHeight="1" x14ac:dyDescent="0.25">
      <c r="A14" s="869" t="s">
        <v>582</v>
      </c>
      <c r="C14" s="861"/>
      <c r="D14" s="861"/>
      <c r="F14" s="861"/>
      <c r="G14" s="861"/>
      <c r="H14" s="860"/>
      <c r="I14" s="859"/>
    </row>
    <row r="15" spans="1:9" ht="15" customHeight="1" x14ac:dyDescent="0.25">
      <c r="A15" s="869" t="s">
        <v>581</v>
      </c>
      <c r="B15" s="559">
        <v>36865.135000000009</v>
      </c>
      <c r="C15" s="861">
        <v>49395.417000000001</v>
      </c>
      <c r="D15" s="861">
        <v>28766.332999999999</v>
      </c>
      <c r="E15" s="559">
        <v>23398.634000000005</v>
      </c>
      <c r="F15" s="861">
        <v>19506.638999999996</v>
      </c>
      <c r="G15" s="861">
        <v>17550.990000000002</v>
      </c>
      <c r="H15" s="860"/>
      <c r="I15" s="859"/>
    </row>
    <row r="16" spans="1:9" ht="15" customHeight="1" x14ac:dyDescent="0.25">
      <c r="A16" s="869" t="s">
        <v>580</v>
      </c>
      <c r="B16" s="559">
        <v>172792.94800000006</v>
      </c>
      <c r="C16" s="861">
        <v>200596.74400000001</v>
      </c>
      <c r="D16" s="861">
        <v>199353.05300000001</v>
      </c>
      <c r="E16" s="559">
        <v>24519.586999999996</v>
      </c>
      <c r="F16" s="861">
        <v>28971.361000000001</v>
      </c>
      <c r="G16" s="861">
        <v>28306.378999999994</v>
      </c>
      <c r="H16" s="860"/>
      <c r="I16" s="859"/>
    </row>
    <row r="17" spans="1:21" ht="15" customHeight="1" x14ac:dyDescent="0.25">
      <c r="A17" s="869" t="s">
        <v>579</v>
      </c>
      <c r="B17" s="559">
        <v>19053.058000000001</v>
      </c>
      <c r="C17" s="861">
        <v>28129.365000000002</v>
      </c>
      <c r="D17" s="861">
        <v>22348.718999999994</v>
      </c>
      <c r="E17" s="559">
        <v>27558.455000000002</v>
      </c>
      <c r="F17" s="861">
        <v>27076.047999999988</v>
      </c>
      <c r="G17" s="861">
        <v>24673.518000000004</v>
      </c>
      <c r="H17" s="860"/>
      <c r="I17" s="859"/>
    </row>
    <row r="18" spans="1:21" ht="15" customHeight="1" x14ac:dyDescent="0.25">
      <c r="A18" s="870" t="s">
        <v>578</v>
      </c>
      <c r="B18" s="560">
        <v>32919.601000000002</v>
      </c>
      <c r="C18" s="867">
        <v>38346.623999999996</v>
      </c>
      <c r="D18" s="867">
        <v>47264.530000000013</v>
      </c>
      <c r="E18" s="560">
        <v>20128.214000000007</v>
      </c>
      <c r="F18" s="867">
        <v>21379.763999999988</v>
      </c>
      <c r="G18" s="867">
        <v>14019.413999999995</v>
      </c>
      <c r="H18" s="860"/>
      <c r="I18" s="859"/>
    </row>
    <row r="19" spans="1:21" ht="6" customHeight="1" x14ac:dyDescent="0.25">
      <c r="A19" s="869"/>
      <c r="C19" s="861">
        <v>0</v>
      </c>
      <c r="D19" s="861">
        <v>0</v>
      </c>
      <c r="F19" s="861">
        <v>0</v>
      </c>
      <c r="G19" s="861">
        <v>0</v>
      </c>
      <c r="H19" s="860"/>
      <c r="I19" s="859"/>
    </row>
    <row r="20" spans="1:21" ht="15" customHeight="1" x14ac:dyDescent="0.25">
      <c r="A20" s="868" t="s">
        <v>577</v>
      </c>
      <c r="B20" s="588">
        <v>28873.999999999825</v>
      </c>
      <c r="C20" s="867">
        <v>37587.706999999878</v>
      </c>
      <c r="D20" s="867">
        <v>37773.428999999771</v>
      </c>
      <c r="E20" s="588">
        <v>38432.621000000072</v>
      </c>
      <c r="F20" s="867">
        <v>64539.421999999991</v>
      </c>
      <c r="G20" s="867">
        <v>55371.123999999822</v>
      </c>
      <c r="H20" s="860"/>
      <c r="I20" s="859"/>
    </row>
    <row r="21" spans="1:21" ht="15" customHeight="1" x14ac:dyDescent="0.25">
      <c r="A21" s="866" t="s">
        <v>576</v>
      </c>
      <c r="B21" s="589"/>
      <c r="C21" s="861"/>
      <c r="D21" s="861"/>
      <c r="E21" s="589"/>
      <c r="F21" s="861"/>
      <c r="G21" s="861"/>
      <c r="H21" s="860"/>
      <c r="I21" s="859"/>
    </row>
    <row r="22" spans="1:21" ht="15" customHeight="1" x14ac:dyDescent="0.25">
      <c r="A22" s="862" t="s">
        <v>575</v>
      </c>
      <c r="B22" s="589">
        <v>2900.9990000000003</v>
      </c>
      <c r="C22" s="863">
        <v>3051.3549999999996</v>
      </c>
      <c r="D22" s="863">
        <v>3437.6599999999989</v>
      </c>
      <c r="E22" s="589">
        <v>1161.4800000000002</v>
      </c>
      <c r="F22" s="863">
        <v>9692.7730000000029</v>
      </c>
      <c r="G22" s="863">
        <v>2039.973</v>
      </c>
      <c r="H22" s="860"/>
      <c r="I22" s="859"/>
    </row>
    <row r="23" spans="1:21" ht="15" customHeight="1" x14ac:dyDescent="0.25">
      <c r="A23" s="862" t="s">
        <v>574</v>
      </c>
      <c r="B23" s="589">
        <v>9614.7939999999999</v>
      </c>
      <c r="C23" s="863">
        <v>11720.327999999998</v>
      </c>
      <c r="D23" s="863">
        <v>9006.8339999999989</v>
      </c>
      <c r="E23" s="589">
        <v>497.05000000000007</v>
      </c>
      <c r="F23" s="863">
        <v>1545.5429999999999</v>
      </c>
      <c r="G23" s="863">
        <v>633.21299999999997</v>
      </c>
      <c r="H23" s="860"/>
      <c r="I23" s="859"/>
    </row>
    <row r="24" spans="1:21" ht="15" customHeight="1" x14ac:dyDescent="0.25">
      <c r="A24" s="862" t="s">
        <v>573</v>
      </c>
      <c r="B24" s="589">
        <v>7081.1659999999993</v>
      </c>
      <c r="C24" s="861">
        <v>11107.098000000004</v>
      </c>
      <c r="D24" s="861">
        <v>13936.063999999998</v>
      </c>
      <c r="E24" s="589">
        <v>11952.065999999999</v>
      </c>
      <c r="F24" s="861">
        <v>13427.364999999998</v>
      </c>
      <c r="G24" s="861">
        <v>12629.547999999999</v>
      </c>
      <c r="H24" s="860"/>
      <c r="I24" s="859"/>
    </row>
    <row r="25" spans="1:21" ht="27" customHeight="1" x14ac:dyDescent="0.25">
      <c r="A25" s="865" t="s">
        <v>572</v>
      </c>
      <c r="B25" s="864">
        <v>153.23099999999999</v>
      </c>
      <c r="C25" s="863">
        <v>124.92099999999998</v>
      </c>
      <c r="D25" s="863">
        <v>133.76000000000002</v>
      </c>
      <c r="E25" s="864">
        <v>14401.411</v>
      </c>
      <c r="F25" s="863">
        <v>25298.730000000007</v>
      </c>
      <c r="G25" s="863">
        <v>22597.214999999986</v>
      </c>
      <c r="H25" s="860"/>
      <c r="I25" s="859"/>
    </row>
    <row r="26" spans="1:21" ht="15" customHeight="1" x14ac:dyDescent="0.25">
      <c r="A26" s="862" t="s">
        <v>571</v>
      </c>
      <c r="B26" s="589"/>
      <c r="C26" s="861"/>
      <c r="D26" s="861"/>
      <c r="E26" s="589"/>
      <c r="F26" s="861"/>
      <c r="G26" s="861"/>
      <c r="H26" s="860"/>
      <c r="I26" s="859"/>
    </row>
    <row r="27" spans="1:21" ht="15" customHeight="1" x14ac:dyDescent="0.25">
      <c r="A27" s="862" t="s">
        <v>570</v>
      </c>
      <c r="B27" s="589">
        <v>135.02100000000002</v>
      </c>
      <c r="C27" s="861">
        <v>101.342</v>
      </c>
      <c r="D27" s="861">
        <v>98.128999999999991</v>
      </c>
      <c r="E27" s="589">
        <v>6871.8280000000004</v>
      </c>
      <c r="F27" s="861">
        <v>14033.156999999996</v>
      </c>
      <c r="G27" s="861">
        <v>10888.628000000002</v>
      </c>
      <c r="H27" s="860"/>
      <c r="I27" s="859"/>
    </row>
    <row r="28" spans="1:21" ht="15" customHeight="1" x14ac:dyDescent="0.25">
      <c r="A28" s="862" t="s">
        <v>569</v>
      </c>
      <c r="B28" s="589">
        <v>16.952000000000002</v>
      </c>
      <c r="C28" s="861">
        <v>23.266999999999999</v>
      </c>
      <c r="D28" s="861">
        <v>33.637999999999998</v>
      </c>
      <c r="E28" s="589">
        <v>6409.0060000000003</v>
      </c>
      <c r="F28" s="861">
        <v>9726.5540000000019</v>
      </c>
      <c r="G28" s="861">
        <v>9695.2679999999946</v>
      </c>
      <c r="H28" s="860"/>
      <c r="I28" s="859"/>
    </row>
    <row r="29" spans="1:21" ht="6" customHeight="1" thickBot="1" x14ac:dyDescent="0.3">
      <c r="A29" s="564"/>
      <c r="B29" s="564"/>
      <c r="C29" s="564"/>
      <c r="D29" s="603"/>
      <c r="E29" s="564"/>
      <c r="F29" s="564"/>
      <c r="G29" s="858"/>
    </row>
    <row r="30" spans="1:21" ht="3.75" customHeight="1" thickTop="1" x14ac:dyDescent="0.25">
      <c r="A30" s="575"/>
      <c r="B30" s="574">
        <v>16.952000000000002</v>
      </c>
      <c r="C30" s="574">
        <v>23.266999999999999</v>
      </c>
      <c r="D30" s="574">
        <v>33.637999999999998</v>
      </c>
      <c r="E30" s="574">
        <v>6409.0060000000003</v>
      </c>
      <c r="F30" s="574">
        <v>9726.5540000000019</v>
      </c>
      <c r="G30" s="574">
        <v>9695.2679999999946</v>
      </c>
    </row>
    <row r="31" spans="1:21" s="855" customFormat="1" ht="12.95" customHeight="1" x14ac:dyDescent="0.25">
      <c r="A31" s="855" t="s">
        <v>568</v>
      </c>
      <c r="B31" s="857"/>
      <c r="C31" s="857"/>
      <c r="D31" s="857"/>
      <c r="E31" s="857"/>
      <c r="F31" s="857"/>
      <c r="G31" s="857"/>
      <c r="H31" s="856"/>
      <c r="I31" s="856"/>
      <c r="J31" s="856"/>
      <c r="K31" s="856"/>
      <c r="L31" s="856"/>
      <c r="M31" s="856"/>
      <c r="N31" s="856"/>
      <c r="O31" s="856"/>
      <c r="P31" s="856"/>
      <c r="Q31" s="856"/>
      <c r="R31" s="856"/>
      <c r="S31" s="856"/>
      <c r="T31" s="856"/>
      <c r="U31" s="856"/>
    </row>
    <row r="32" spans="1:21" ht="10.5" customHeight="1" x14ac:dyDescent="0.25">
      <c r="A32" s="854" t="s">
        <v>567</v>
      </c>
      <c r="B32" s="574"/>
      <c r="C32" s="574"/>
      <c r="D32" s="574"/>
      <c r="E32" s="574"/>
      <c r="F32" s="574"/>
      <c r="G32" s="574"/>
    </row>
    <row r="33" spans="1:10" ht="17.100000000000001" customHeight="1" x14ac:dyDescent="0.25">
      <c r="A33" s="853"/>
      <c r="B33" s="853"/>
      <c r="C33" s="853"/>
      <c r="D33" s="853"/>
      <c r="E33" s="853"/>
      <c r="F33" s="853"/>
      <c r="G33" s="853"/>
      <c r="H33" s="853"/>
      <c r="I33" s="853"/>
      <c r="J33" s="853"/>
    </row>
    <row r="34" spans="1:10" ht="17.100000000000001" customHeight="1" x14ac:dyDescent="0.25">
      <c r="A34" s="852"/>
      <c r="B34" s="852"/>
      <c r="C34" s="852"/>
      <c r="D34" s="852"/>
      <c r="E34" s="852"/>
      <c r="F34" s="852"/>
      <c r="G34" s="852"/>
      <c r="H34" s="852"/>
      <c r="I34" s="852"/>
      <c r="J34" s="852"/>
    </row>
    <row r="35" spans="1:10" ht="17.100000000000001" customHeight="1" x14ac:dyDescent="0.25">
      <c r="A35" s="852"/>
      <c r="B35" s="852"/>
      <c r="C35" s="852"/>
      <c r="D35" s="852"/>
      <c r="E35" s="852"/>
      <c r="F35" s="852"/>
      <c r="G35" s="852"/>
      <c r="H35" s="852"/>
      <c r="I35" s="852"/>
      <c r="J35" s="852"/>
    </row>
    <row r="36" spans="1:10" ht="17.100000000000001" customHeight="1" x14ac:dyDescent="0.25">
      <c r="A36" s="852"/>
      <c r="B36" s="852"/>
      <c r="C36" s="852"/>
      <c r="D36" s="852"/>
      <c r="E36" s="852"/>
      <c r="F36" s="852"/>
      <c r="G36" s="852"/>
      <c r="H36" s="852"/>
      <c r="I36" s="852"/>
      <c r="J36" s="852"/>
    </row>
    <row r="37" spans="1:10" ht="17.100000000000001" customHeight="1" x14ac:dyDescent="0.25">
      <c r="A37" s="852"/>
      <c r="B37" s="852"/>
      <c r="C37" s="852"/>
      <c r="D37" s="852"/>
      <c r="E37" s="852"/>
      <c r="F37" s="852"/>
      <c r="G37" s="852"/>
      <c r="H37" s="852"/>
      <c r="I37" s="852"/>
      <c r="J37" s="852"/>
    </row>
    <row r="38" spans="1:10" ht="17.100000000000001" customHeight="1" x14ac:dyDescent="0.25">
      <c r="A38" s="852"/>
      <c r="B38" s="852"/>
      <c r="C38" s="852"/>
      <c r="D38" s="852"/>
      <c r="E38" s="852"/>
      <c r="F38" s="852"/>
      <c r="G38" s="852"/>
      <c r="H38" s="852"/>
      <c r="I38" s="852"/>
      <c r="J38" s="852"/>
    </row>
    <row r="39" spans="1:10" ht="17.100000000000001" customHeight="1" x14ac:dyDescent="0.25">
      <c r="A39" s="852"/>
      <c r="B39" s="852"/>
      <c r="C39" s="852"/>
      <c r="D39" s="852"/>
      <c r="E39" s="852"/>
      <c r="F39" s="852"/>
      <c r="G39" s="852"/>
      <c r="H39" s="852"/>
      <c r="I39" s="852"/>
      <c r="J39" s="852"/>
    </row>
    <row r="40" spans="1:10" ht="17.100000000000001" customHeight="1" x14ac:dyDescent="0.25">
      <c r="A40" s="852"/>
      <c r="B40" s="852"/>
      <c r="C40" s="852"/>
      <c r="D40" s="852"/>
      <c r="E40" s="852"/>
      <c r="F40" s="852"/>
      <c r="G40" s="852"/>
      <c r="H40" s="852"/>
      <c r="I40" s="852"/>
      <c r="J40" s="852"/>
    </row>
    <row r="41" spans="1:10" ht="17.100000000000001" customHeight="1" x14ac:dyDescent="0.25">
      <c r="A41" s="852"/>
      <c r="B41" s="852"/>
      <c r="C41" s="852"/>
      <c r="D41" s="852"/>
      <c r="E41" s="852"/>
      <c r="F41" s="852"/>
      <c r="G41" s="852"/>
      <c r="H41" s="852"/>
      <c r="I41" s="852"/>
      <c r="J41" s="589"/>
    </row>
    <row r="42" spans="1:10" ht="17.100000000000001" customHeight="1" x14ac:dyDescent="0.25">
      <c r="A42" s="852"/>
      <c r="B42" s="852"/>
      <c r="C42" s="852"/>
      <c r="D42" s="852"/>
      <c r="E42" s="852"/>
      <c r="F42" s="852"/>
      <c r="G42" s="852"/>
      <c r="H42" s="852"/>
      <c r="I42" s="852"/>
      <c r="J42" s="589"/>
    </row>
    <row r="43" spans="1:10" ht="17.100000000000001" customHeight="1" x14ac:dyDescent="0.25">
      <c r="A43" s="852"/>
      <c r="B43" s="852"/>
      <c r="C43" s="852"/>
      <c r="D43" s="852"/>
      <c r="E43" s="852"/>
      <c r="F43" s="852"/>
      <c r="G43" s="852"/>
      <c r="H43" s="852"/>
      <c r="I43" s="852"/>
      <c r="J43" s="589"/>
    </row>
    <row r="44" spans="1:10" ht="17.100000000000001" customHeight="1" x14ac:dyDescent="0.25"/>
    <row r="45" spans="1:10" ht="17.100000000000001" customHeight="1" x14ac:dyDescent="0.25"/>
    <row r="46" spans="1:10" ht="17.100000000000001" customHeight="1" x14ac:dyDescent="0.25"/>
    <row r="47" spans="1:10" ht="17.100000000000001" customHeight="1" x14ac:dyDescent="0.25"/>
    <row r="48" spans="1:10" ht="17.100000000000001" customHeight="1" x14ac:dyDescent="0.25"/>
    <row r="49" s="559" customFormat="1" ht="17.100000000000001" customHeight="1" x14ac:dyDescent="0.25"/>
    <row r="50" s="559" customFormat="1" ht="17.100000000000001" customHeight="1" x14ac:dyDescent="0.25"/>
    <row r="51" s="559" customFormat="1" ht="17.100000000000001" customHeight="1" x14ac:dyDescent="0.25"/>
    <row r="52" s="559" customFormat="1" ht="17.100000000000001" customHeight="1" x14ac:dyDescent="0.25"/>
    <row r="53" s="559" customFormat="1" ht="17.100000000000001" customHeight="1" x14ac:dyDescent="0.25"/>
    <row r="54" s="559" customFormat="1" ht="17.100000000000001" customHeight="1" x14ac:dyDescent="0.25"/>
    <row r="55" s="559" customFormat="1" ht="17.100000000000001" customHeight="1" x14ac:dyDescent="0.25"/>
    <row r="56" s="559" customFormat="1" ht="17.100000000000001" customHeight="1" x14ac:dyDescent="0.25"/>
    <row r="57" s="559" customFormat="1" ht="17.100000000000001" customHeight="1" x14ac:dyDescent="0.25"/>
    <row r="58" s="559" customFormat="1" ht="17.100000000000001" customHeight="1" x14ac:dyDescent="0.25"/>
    <row r="59" s="559" customFormat="1" ht="17.100000000000001" customHeight="1" x14ac:dyDescent="0.25"/>
    <row r="60" s="559" customFormat="1" ht="17.100000000000001" customHeight="1" x14ac:dyDescent="0.25"/>
    <row r="61" s="559" customFormat="1" ht="17.100000000000001" customHeight="1" x14ac:dyDescent="0.25"/>
    <row r="62" s="559" customFormat="1" ht="17.100000000000001" customHeight="1" x14ac:dyDescent="0.25"/>
    <row r="63" s="559" customFormat="1" ht="17.100000000000001" customHeight="1" x14ac:dyDescent="0.25"/>
    <row r="64" s="559" customFormat="1" ht="17.100000000000001" customHeight="1" x14ac:dyDescent="0.25"/>
    <row r="65" s="559" customFormat="1" ht="17.100000000000001" customHeight="1" x14ac:dyDescent="0.25"/>
    <row r="66" s="559" customFormat="1" ht="17.100000000000001" customHeight="1" x14ac:dyDescent="0.25"/>
    <row r="67" s="559" customFormat="1" ht="17.100000000000001" customHeight="1" x14ac:dyDescent="0.25"/>
    <row r="68" s="559" customFormat="1" ht="17.100000000000001" customHeight="1" x14ac:dyDescent="0.25"/>
    <row r="69" s="559" customFormat="1" ht="17.100000000000001" customHeight="1" x14ac:dyDescent="0.25"/>
    <row r="70" s="559" customFormat="1" ht="17.100000000000001" customHeight="1" x14ac:dyDescent="0.25"/>
    <row r="71" s="559" customFormat="1" ht="17.100000000000001" customHeight="1" x14ac:dyDescent="0.25"/>
    <row r="72" s="559" customFormat="1" ht="17.100000000000001" customHeight="1" x14ac:dyDescent="0.25"/>
    <row r="73" s="559" customFormat="1" ht="17.100000000000001" customHeight="1" x14ac:dyDescent="0.25"/>
    <row r="74" s="559" customFormat="1" ht="17.100000000000001" customHeight="1" x14ac:dyDescent="0.25"/>
    <row r="75" s="559" customFormat="1" ht="17.100000000000001" customHeight="1" x14ac:dyDescent="0.25"/>
    <row r="76" s="559" customFormat="1" ht="17.100000000000001" customHeight="1" x14ac:dyDescent="0.25"/>
    <row r="77" s="559" customFormat="1" ht="17.100000000000001" customHeight="1" x14ac:dyDescent="0.25"/>
    <row r="78" s="559" customFormat="1" ht="17.100000000000001" customHeight="1" x14ac:dyDescent="0.25"/>
    <row r="79" s="559" customFormat="1" ht="17.100000000000001" customHeight="1" x14ac:dyDescent="0.25"/>
    <row r="80" s="559" customFormat="1" ht="17.100000000000001" customHeight="1" x14ac:dyDescent="0.25"/>
    <row r="81" s="559" customFormat="1" ht="17.100000000000001" customHeight="1" x14ac:dyDescent="0.25"/>
    <row r="82" s="559" customFormat="1" ht="17.100000000000001" customHeight="1" x14ac:dyDescent="0.25"/>
    <row r="83" s="559" customFormat="1" ht="17.100000000000001" customHeight="1" x14ac:dyDescent="0.25"/>
    <row r="84" s="559" customFormat="1" ht="17.100000000000001" customHeight="1" x14ac:dyDescent="0.25"/>
    <row r="85" s="559" customFormat="1" ht="17.100000000000001" customHeight="1" x14ac:dyDescent="0.25"/>
    <row r="86" s="559" customFormat="1" ht="17.100000000000001" customHeight="1" x14ac:dyDescent="0.25"/>
    <row r="87" s="559" customFormat="1" ht="17.100000000000001" customHeight="1" x14ac:dyDescent="0.25"/>
    <row r="88" s="559" customFormat="1" ht="17.100000000000001" customHeight="1" x14ac:dyDescent="0.25"/>
    <row r="89" s="559" customFormat="1" ht="17.100000000000001" customHeight="1" x14ac:dyDescent="0.25"/>
    <row r="90" s="559" customFormat="1" ht="17.100000000000001" customHeight="1" x14ac:dyDescent="0.25"/>
    <row r="91" s="559" customFormat="1" ht="17.100000000000001" customHeight="1" x14ac:dyDescent="0.25"/>
    <row r="92" s="559" customFormat="1" ht="17.100000000000001" customHeight="1" x14ac:dyDescent="0.25"/>
    <row r="93" s="559" customFormat="1" ht="17.100000000000001" customHeight="1" x14ac:dyDescent="0.25"/>
    <row r="94" s="559" customFormat="1" ht="17.100000000000001" customHeight="1" x14ac:dyDescent="0.25"/>
    <row r="95" s="559" customFormat="1" ht="17.100000000000001" customHeight="1" x14ac:dyDescent="0.25"/>
    <row r="96" s="559" customFormat="1" ht="17.100000000000001" customHeight="1" x14ac:dyDescent="0.25"/>
    <row r="97" s="559" customFormat="1" ht="17.100000000000001" customHeight="1" x14ac:dyDescent="0.25"/>
    <row r="98" s="559" customFormat="1" ht="17.100000000000001" customHeight="1" x14ac:dyDescent="0.25"/>
    <row r="99" s="559" customFormat="1" ht="17.100000000000001" customHeight="1" x14ac:dyDescent="0.25"/>
    <row r="100" s="559" customFormat="1" ht="17.100000000000001" customHeight="1" x14ac:dyDescent="0.25"/>
  </sheetData>
  <mergeCells count="10">
    <mergeCell ref="A3:G3"/>
    <mergeCell ref="A5:A7"/>
    <mergeCell ref="E5:G5"/>
    <mergeCell ref="B6:B7"/>
    <mergeCell ref="C6:C7"/>
    <mergeCell ref="D6:D7"/>
    <mergeCell ref="E6:E7"/>
    <mergeCell ref="F6:F7"/>
    <mergeCell ref="G6:G7"/>
    <mergeCell ref="B5:D5"/>
  </mergeCells>
  <hyperlinks>
    <hyperlink ref="A1" location="Índice!A1" display="Voltar ao índice" xr:uid="{1566139A-BE08-4C0B-9F9A-C1B971A9D8F3}"/>
  </hyperlinks>
  <pageMargins left="0.78740157480314965" right="0.24" top="1.1811023622047245" bottom="0.78740157480314965" header="0" footer="0"/>
  <pageSetup paperSize="9" orientation="portrait" horizontalDpi="4294967292" verticalDpi="2400"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55ED18-AC10-4255-9460-A899518DA3D8}">
  <dimension ref="A1:I41"/>
  <sheetViews>
    <sheetView showGridLines="0" workbookViewId="0">
      <selection activeCell="A2" sqref="A2"/>
    </sheetView>
  </sheetViews>
  <sheetFormatPr defaultColWidth="9.140625" defaultRowHeight="12.75" x14ac:dyDescent="0.25"/>
  <cols>
    <col min="1" max="1" width="21" style="1" customWidth="1"/>
    <col min="2" max="7" width="10.5703125" style="1" customWidth="1"/>
    <col min="8" max="16384" width="9.140625" style="1"/>
  </cols>
  <sheetData>
    <row r="1" spans="1:9" ht="15" customHeight="1" x14ac:dyDescent="0.25">
      <c r="A1" s="2027" t="s">
        <v>1926</v>
      </c>
    </row>
    <row r="2" spans="1:9" ht="15" customHeight="1" x14ac:dyDescent="0.25">
      <c r="A2" s="896" t="s">
        <v>595</v>
      </c>
    </row>
    <row r="3" spans="1:9" ht="19.5" customHeight="1" x14ac:dyDescent="0.25">
      <c r="A3" s="2107" t="s">
        <v>594</v>
      </c>
      <c r="B3" s="2107"/>
      <c r="C3" s="2107"/>
      <c r="D3" s="2107"/>
      <c r="E3" s="2107"/>
      <c r="F3" s="2107"/>
      <c r="G3" s="2107"/>
    </row>
    <row r="4" spans="1:9" ht="13.5" customHeight="1" x14ac:dyDescent="0.25">
      <c r="A4" s="895"/>
      <c r="B4" s="888"/>
      <c r="C4" s="888"/>
      <c r="D4" s="888"/>
      <c r="G4" s="894" t="s">
        <v>593</v>
      </c>
    </row>
    <row r="5" spans="1:9" ht="21" customHeight="1" x14ac:dyDescent="0.25">
      <c r="A5" s="2108" t="s">
        <v>589</v>
      </c>
      <c r="B5" s="2106" t="s">
        <v>588</v>
      </c>
      <c r="C5" s="2106"/>
      <c r="D5" s="2106"/>
      <c r="E5" s="2106" t="s">
        <v>587</v>
      </c>
      <c r="F5" s="2106"/>
      <c r="G5" s="2106"/>
    </row>
    <row r="6" spans="1:9" ht="11.25" customHeight="1" x14ac:dyDescent="0.25">
      <c r="A6" s="2108"/>
      <c r="B6" s="2105" t="s">
        <v>586</v>
      </c>
      <c r="C6" s="2105" t="s">
        <v>292</v>
      </c>
      <c r="D6" s="2105" t="s">
        <v>585</v>
      </c>
      <c r="E6" s="2105" t="s">
        <v>586</v>
      </c>
      <c r="F6" s="2105" t="s">
        <v>292</v>
      </c>
      <c r="G6" s="2105" t="s">
        <v>585</v>
      </c>
    </row>
    <row r="7" spans="1:9" ht="11.25" customHeight="1" x14ac:dyDescent="0.25">
      <c r="A7" s="2108"/>
      <c r="B7" s="2106"/>
      <c r="C7" s="2106"/>
      <c r="D7" s="2106"/>
      <c r="E7" s="2106"/>
      <c r="F7" s="2106"/>
      <c r="G7" s="2106"/>
    </row>
    <row r="8" spans="1:9" ht="6.75" customHeight="1" x14ac:dyDescent="0.25">
      <c r="A8" s="888"/>
      <c r="B8" s="893"/>
      <c r="C8" s="888"/>
      <c r="D8" s="888"/>
    </row>
    <row r="9" spans="1:9" ht="15" customHeight="1" x14ac:dyDescent="0.25">
      <c r="A9" s="890" t="s">
        <v>0</v>
      </c>
      <c r="B9" s="889">
        <v>107880.25000000006</v>
      </c>
      <c r="C9" s="889">
        <v>114034.35599999994</v>
      </c>
      <c r="D9" s="889">
        <v>134580.81400000004</v>
      </c>
      <c r="E9" s="889">
        <v>25164.995000000014</v>
      </c>
      <c r="F9" s="889">
        <v>31688.146000000004</v>
      </c>
      <c r="G9" s="889">
        <v>32404.501000000004</v>
      </c>
      <c r="I9" s="880"/>
    </row>
    <row r="10" spans="1:9" ht="6.75" customHeight="1" x14ac:dyDescent="0.25">
      <c r="A10" s="888"/>
      <c r="B10" s="880"/>
      <c r="C10" s="880"/>
      <c r="D10" s="880"/>
      <c r="E10" s="880"/>
      <c r="F10" s="880"/>
      <c r="G10" s="880"/>
      <c r="I10" s="880"/>
    </row>
    <row r="11" spans="1:9" ht="15" customHeight="1" x14ac:dyDescent="0.25">
      <c r="A11" s="892" t="s">
        <v>584</v>
      </c>
      <c r="B11" s="891">
        <v>101039.29100000001</v>
      </c>
      <c r="C11" s="891">
        <v>106616.80700000002</v>
      </c>
      <c r="D11" s="891">
        <v>128311.67399999997</v>
      </c>
      <c r="E11" s="891">
        <v>13607.692000000001</v>
      </c>
      <c r="F11" s="891">
        <v>12327.296</v>
      </c>
      <c r="G11" s="891">
        <v>13614.782000000001</v>
      </c>
      <c r="I11" s="880"/>
    </row>
    <row r="12" spans="1:9" ht="6.75" customHeight="1" x14ac:dyDescent="0.25">
      <c r="A12" s="892"/>
      <c r="B12" s="891"/>
      <c r="C12" s="891"/>
      <c r="D12" s="891"/>
      <c r="E12" s="891"/>
      <c r="F12" s="891"/>
      <c r="G12" s="891"/>
      <c r="I12" s="880"/>
    </row>
    <row r="13" spans="1:9" ht="12.75" customHeight="1" x14ac:dyDescent="0.25">
      <c r="A13" s="890" t="s">
        <v>583</v>
      </c>
      <c r="B13" s="889">
        <v>81709.625000000015</v>
      </c>
      <c r="C13" s="889">
        <v>87955.440000000017</v>
      </c>
      <c r="D13" s="889">
        <v>102046.48599999996</v>
      </c>
      <c r="E13" s="889">
        <v>12451.35</v>
      </c>
      <c r="F13" s="889">
        <v>11142.721</v>
      </c>
      <c r="G13" s="889">
        <v>12749.463000000002</v>
      </c>
      <c r="I13" s="880"/>
    </row>
    <row r="14" spans="1:9" ht="15" customHeight="1" x14ac:dyDescent="0.25">
      <c r="A14" s="888" t="s">
        <v>582</v>
      </c>
      <c r="B14" s="880"/>
      <c r="C14" s="880"/>
      <c r="D14" s="880"/>
      <c r="E14" s="880"/>
      <c r="F14" s="880"/>
      <c r="G14" s="880"/>
      <c r="I14" s="880"/>
    </row>
    <row r="15" spans="1:9" ht="15" customHeight="1" x14ac:dyDescent="0.25">
      <c r="A15" s="888" t="s">
        <v>581</v>
      </c>
      <c r="B15" s="880">
        <v>6630.6080000000002</v>
      </c>
      <c r="C15" s="880">
        <v>8499.0149999999994</v>
      </c>
      <c r="D15" s="880">
        <v>7871.9380000000001</v>
      </c>
      <c r="E15" s="880">
        <v>758.31099999999992</v>
      </c>
      <c r="F15" s="880">
        <v>348.83300000000003</v>
      </c>
      <c r="G15" s="880">
        <v>252.29500000000002</v>
      </c>
      <c r="I15" s="880"/>
    </row>
    <row r="16" spans="1:9" ht="15" customHeight="1" x14ac:dyDescent="0.25">
      <c r="A16" s="888" t="s">
        <v>580</v>
      </c>
      <c r="B16" s="880">
        <v>59832.95900000001</v>
      </c>
      <c r="C16" s="880">
        <v>64458.053999999989</v>
      </c>
      <c r="D16" s="880">
        <v>76635.986000000004</v>
      </c>
      <c r="E16" s="880">
        <v>5121.1509999999998</v>
      </c>
      <c r="F16" s="880">
        <v>5123.5259999999998</v>
      </c>
      <c r="G16" s="880">
        <v>6397.4229999999998</v>
      </c>
      <c r="I16" s="880"/>
    </row>
    <row r="17" spans="1:9" ht="15" customHeight="1" x14ac:dyDescent="0.25">
      <c r="A17" s="888" t="s">
        <v>579</v>
      </c>
      <c r="B17" s="880">
        <v>6120.107</v>
      </c>
      <c r="C17" s="880">
        <v>7608.7580000000007</v>
      </c>
      <c r="D17" s="880">
        <v>7487.2149999999992</v>
      </c>
      <c r="E17" s="880">
        <v>4461.0769999999993</v>
      </c>
      <c r="F17" s="880">
        <v>4643.6899999999996</v>
      </c>
      <c r="G17" s="880">
        <v>5156.3500000000004</v>
      </c>
      <c r="I17" s="880"/>
    </row>
    <row r="18" spans="1:9" ht="15" customHeight="1" x14ac:dyDescent="0.25">
      <c r="A18" s="890" t="s">
        <v>578</v>
      </c>
      <c r="B18" s="889">
        <v>19329.665999999994</v>
      </c>
      <c r="C18" s="889">
        <v>18661.366999999998</v>
      </c>
      <c r="D18" s="889">
        <v>26265.188000000002</v>
      </c>
      <c r="E18" s="889">
        <v>1156.3419999999999</v>
      </c>
      <c r="F18" s="889">
        <v>1184.575</v>
      </c>
      <c r="G18" s="889">
        <v>865.31899999999996</v>
      </c>
      <c r="I18" s="880"/>
    </row>
    <row r="19" spans="1:9" ht="6.75" customHeight="1" x14ac:dyDescent="0.25">
      <c r="A19" s="888"/>
      <c r="B19" s="880"/>
      <c r="C19" s="880"/>
      <c r="D19" s="880"/>
      <c r="E19" s="880"/>
      <c r="F19" s="880"/>
      <c r="G19" s="880"/>
      <c r="I19" s="880"/>
    </row>
    <row r="20" spans="1:9" ht="12.75" customHeight="1" x14ac:dyDescent="0.25">
      <c r="A20" s="887" t="s">
        <v>577</v>
      </c>
      <c r="B20" s="871">
        <v>6840.9590000000462</v>
      </c>
      <c r="C20" s="871">
        <v>7417.5489999999263</v>
      </c>
      <c r="D20" s="871">
        <v>6269.1400000000722</v>
      </c>
      <c r="E20" s="871">
        <v>11557.303000000013</v>
      </c>
      <c r="F20" s="871">
        <v>19360.850000000006</v>
      </c>
      <c r="G20" s="871">
        <v>18789.719000000005</v>
      </c>
      <c r="I20" s="880"/>
    </row>
    <row r="21" spans="1:9" ht="15" customHeight="1" x14ac:dyDescent="0.25">
      <c r="A21" s="886" t="s">
        <v>576</v>
      </c>
      <c r="B21" s="863"/>
      <c r="C21" s="863"/>
      <c r="D21" s="863"/>
      <c r="E21" s="863"/>
      <c r="F21" s="863"/>
      <c r="G21" s="863"/>
      <c r="I21" s="880"/>
    </row>
    <row r="22" spans="1:9" ht="15" customHeight="1" x14ac:dyDescent="0.25">
      <c r="A22" s="881" t="s">
        <v>575</v>
      </c>
      <c r="B22" s="861">
        <v>961.87400000000002</v>
      </c>
      <c r="C22" s="861">
        <v>1472.672</v>
      </c>
      <c r="D22" s="861">
        <v>1074.8040000000001</v>
      </c>
      <c r="E22" s="861">
        <v>722.20399999999995</v>
      </c>
      <c r="F22" s="861">
        <v>1533.4529999999997</v>
      </c>
      <c r="G22" s="861">
        <v>1675.5439999999999</v>
      </c>
      <c r="I22" s="880"/>
    </row>
    <row r="23" spans="1:9" ht="15" customHeight="1" x14ac:dyDescent="0.25">
      <c r="A23" s="885" t="s">
        <v>574</v>
      </c>
      <c r="B23" s="863">
        <v>2737.6670000000004</v>
      </c>
      <c r="C23" s="863">
        <v>2094.8420000000001</v>
      </c>
      <c r="D23" s="863">
        <v>2002.4849999999999</v>
      </c>
      <c r="E23" s="884" t="s">
        <v>592</v>
      </c>
      <c r="F23" s="863">
        <v>5.1020000000000003</v>
      </c>
      <c r="G23" s="863">
        <v>1.0030000000000001</v>
      </c>
      <c r="I23" s="880"/>
    </row>
    <row r="24" spans="1:9" ht="15" customHeight="1" x14ac:dyDescent="0.25">
      <c r="A24" s="883" t="s">
        <v>573</v>
      </c>
      <c r="B24" s="861">
        <v>1433.509</v>
      </c>
      <c r="C24" s="861">
        <v>1935.7809999999999</v>
      </c>
      <c r="D24" s="861">
        <v>2001.3779999999999</v>
      </c>
      <c r="E24" s="861">
        <v>146.88900000000001</v>
      </c>
      <c r="F24" s="861">
        <v>138.702</v>
      </c>
      <c r="G24" s="861">
        <v>130.221</v>
      </c>
      <c r="I24" s="880"/>
    </row>
    <row r="25" spans="1:9" ht="27" customHeight="1" x14ac:dyDescent="0.25">
      <c r="A25" s="882" t="s">
        <v>572</v>
      </c>
      <c r="B25" s="863">
        <v>6.1209999999999996</v>
      </c>
      <c r="C25" s="863">
        <v>5.6950000000000003</v>
      </c>
      <c r="D25" s="863">
        <v>7.839999999999999</v>
      </c>
      <c r="E25" s="863">
        <v>10267.786</v>
      </c>
      <c r="F25" s="863">
        <v>16796.774999999998</v>
      </c>
      <c r="G25" s="863">
        <v>15993.618999999997</v>
      </c>
      <c r="I25" s="880"/>
    </row>
    <row r="26" spans="1:9" ht="15" customHeight="1" x14ac:dyDescent="0.25">
      <c r="A26" s="881" t="s">
        <v>571</v>
      </c>
      <c r="B26" s="861"/>
      <c r="C26" s="861"/>
      <c r="D26" s="861"/>
      <c r="E26" s="861"/>
      <c r="F26" s="861"/>
      <c r="G26" s="861"/>
      <c r="I26" s="880"/>
    </row>
    <row r="27" spans="1:9" ht="15" customHeight="1" x14ac:dyDescent="0.25">
      <c r="A27" s="881" t="s">
        <v>570</v>
      </c>
      <c r="B27" s="861">
        <v>4.8959999999999999</v>
      </c>
      <c r="C27" s="861">
        <v>3.972</v>
      </c>
      <c r="D27" s="861">
        <v>4.6399999999999997</v>
      </c>
      <c r="E27" s="861">
        <v>3282.375</v>
      </c>
      <c r="F27" s="861">
        <v>6323.8410000000003</v>
      </c>
      <c r="G27" s="861">
        <v>5396.9949999999999</v>
      </c>
      <c r="I27" s="880"/>
    </row>
    <row r="28" spans="1:9" ht="15" customHeight="1" x14ac:dyDescent="0.25">
      <c r="A28" s="535" t="s">
        <v>569</v>
      </c>
      <c r="B28" s="863">
        <v>0.96599999999999997</v>
      </c>
      <c r="C28" s="863">
        <v>1.5089999999999999</v>
      </c>
      <c r="D28" s="863">
        <v>2.1240000000000001</v>
      </c>
      <c r="E28" s="863">
        <v>6249.951</v>
      </c>
      <c r="F28" s="863">
        <v>9401.5910000000022</v>
      </c>
      <c r="G28" s="863">
        <v>8878.6709999999985</v>
      </c>
      <c r="I28" s="880"/>
    </row>
    <row r="29" spans="1:9" ht="6.75" customHeight="1" thickBot="1" x14ac:dyDescent="0.3">
      <c r="A29" s="879"/>
      <c r="B29" s="878"/>
      <c r="C29" s="877"/>
      <c r="D29" s="938"/>
      <c r="E29" s="877"/>
      <c r="F29" s="877"/>
      <c r="G29" s="877"/>
    </row>
    <row r="30" spans="1:9" ht="6" customHeight="1" thickTop="1" x14ac:dyDescent="0.25">
      <c r="B30" s="557"/>
      <c r="C30" s="557"/>
      <c r="D30" s="557"/>
    </row>
    <row r="31" spans="1:9" x14ac:dyDescent="0.25">
      <c r="A31" s="854" t="s">
        <v>567</v>
      </c>
      <c r="B31" s="200"/>
      <c r="C31" s="200"/>
      <c r="D31" s="200"/>
    </row>
    <row r="32" spans="1:9" x14ac:dyDescent="0.25">
      <c r="A32" s="853"/>
      <c r="B32" s="876"/>
      <c r="C32" s="876"/>
      <c r="D32" s="876"/>
      <c r="E32" s="876"/>
      <c r="F32" s="876"/>
      <c r="G32" s="876"/>
      <c r="H32" s="876"/>
      <c r="I32" s="876"/>
    </row>
    <row r="33" spans="1:1" x14ac:dyDescent="0.25">
      <c r="A33" s="876"/>
    </row>
    <row r="34" spans="1:1" x14ac:dyDescent="0.25">
      <c r="A34" s="876"/>
    </row>
    <row r="35" spans="1:1" x14ac:dyDescent="0.25">
      <c r="A35" s="876"/>
    </row>
    <row r="36" spans="1:1" x14ac:dyDescent="0.25">
      <c r="A36" s="876"/>
    </row>
    <row r="37" spans="1:1" x14ac:dyDescent="0.25">
      <c r="A37" s="876"/>
    </row>
    <row r="38" spans="1:1" x14ac:dyDescent="0.25">
      <c r="A38" s="876"/>
    </row>
    <row r="39" spans="1:1" x14ac:dyDescent="0.25">
      <c r="A39" s="876"/>
    </row>
    <row r="40" spans="1:1" x14ac:dyDescent="0.25">
      <c r="A40" s="876"/>
    </row>
    <row r="41" spans="1:1" x14ac:dyDescent="0.25">
      <c r="A41" s="876"/>
    </row>
  </sheetData>
  <mergeCells count="10">
    <mergeCell ref="E5:G5"/>
    <mergeCell ref="E6:E7"/>
    <mergeCell ref="F6:F7"/>
    <mergeCell ref="G6:G7"/>
    <mergeCell ref="A3:G3"/>
    <mergeCell ref="A5:A7"/>
    <mergeCell ref="B6:B7"/>
    <mergeCell ref="C6:C7"/>
    <mergeCell ref="D6:D7"/>
    <mergeCell ref="B5:D5"/>
  </mergeCells>
  <hyperlinks>
    <hyperlink ref="A1" location="Índice!A1" display="Voltar ao índice" xr:uid="{FF0BC669-192C-4588-998D-6CB0328A70D8}"/>
  </hyperlinks>
  <pageMargins left="0.78740157480314965" right="0.14000000000000001" top="1.1811023622047245" bottom="0.78740157480314965" header="0" footer="0"/>
  <pageSetup paperSize="9" orientation="portrait" horizontalDpi="2400" verticalDpi="2400"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3E92E8-7749-41E5-9821-3FEB8FDFB49C}">
  <dimension ref="A1:I39"/>
  <sheetViews>
    <sheetView showGridLines="0" zoomScaleNormal="100" workbookViewId="0">
      <selection activeCell="A2" sqref="A2:D2"/>
    </sheetView>
  </sheetViews>
  <sheetFormatPr defaultColWidth="9.140625" defaultRowHeight="12.75" x14ac:dyDescent="0.25"/>
  <cols>
    <col min="1" max="1" width="21.140625" style="888" customWidth="1"/>
    <col min="2" max="7" width="10.5703125" style="888" customWidth="1"/>
    <col min="8" max="16384" width="9.140625" style="888"/>
  </cols>
  <sheetData>
    <row r="1" spans="1:9" ht="15" customHeight="1" x14ac:dyDescent="0.25">
      <c r="A1" s="2027" t="s">
        <v>1926</v>
      </c>
    </row>
    <row r="2" spans="1:9" ht="15" customHeight="1" x14ac:dyDescent="0.25">
      <c r="A2" s="2110" t="s">
        <v>597</v>
      </c>
      <c r="B2" s="2110"/>
      <c r="C2" s="2110"/>
      <c r="D2" s="2110"/>
    </row>
    <row r="3" spans="1:9" ht="19.5" customHeight="1" x14ac:dyDescent="0.25">
      <c r="A3" s="2109" t="s">
        <v>596</v>
      </c>
      <c r="B3" s="2107"/>
      <c r="C3" s="2107"/>
      <c r="D3" s="2107"/>
      <c r="E3" s="2107"/>
      <c r="F3" s="2107"/>
      <c r="G3" s="2107"/>
    </row>
    <row r="4" spans="1:9" ht="13.5" customHeight="1" x14ac:dyDescent="0.25">
      <c r="A4" s="912"/>
      <c r="G4" s="894" t="s">
        <v>593</v>
      </c>
    </row>
    <row r="5" spans="1:9" ht="21" customHeight="1" x14ac:dyDescent="0.25">
      <c r="A5" s="2108" t="s">
        <v>589</v>
      </c>
      <c r="B5" s="2106" t="s">
        <v>588</v>
      </c>
      <c r="C5" s="2106"/>
      <c r="D5" s="2106"/>
      <c r="E5" s="2106" t="s">
        <v>587</v>
      </c>
      <c r="F5" s="2106"/>
      <c r="G5" s="2106"/>
    </row>
    <row r="6" spans="1:9" ht="11.25" customHeight="1" x14ac:dyDescent="0.25">
      <c r="A6" s="2108"/>
      <c r="B6" s="2105" t="s">
        <v>586</v>
      </c>
      <c r="C6" s="2105" t="s">
        <v>292</v>
      </c>
      <c r="D6" s="2105" t="s">
        <v>585</v>
      </c>
      <c r="E6" s="2105" t="s">
        <v>586</v>
      </c>
      <c r="F6" s="2105" t="s">
        <v>292</v>
      </c>
      <c r="G6" s="2105" t="s">
        <v>585</v>
      </c>
    </row>
    <row r="7" spans="1:9" ht="11.25" customHeight="1" x14ac:dyDescent="0.25">
      <c r="A7" s="2108"/>
      <c r="B7" s="2106"/>
      <c r="C7" s="2106"/>
      <c r="D7" s="2106"/>
      <c r="E7" s="2106"/>
      <c r="F7" s="2106"/>
      <c r="G7" s="2106"/>
    </row>
    <row r="8" spans="1:9" ht="6.75" customHeight="1" x14ac:dyDescent="0.25">
      <c r="A8" s="911"/>
      <c r="B8" s="940"/>
      <c r="C8" s="940"/>
      <c r="D8" s="940"/>
    </row>
    <row r="9" spans="1:9" ht="15" customHeight="1" x14ac:dyDescent="0.25">
      <c r="A9" s="890" t="s">
        <v>0</v>
      </c>
      <c r="B9" s="906">
        <v>16756.347000000005</v>
      </c>
      <c r="C9" s="910">
        <v>20965.331999999988</v>
      </c>
      <c r="D9" s="910">
        <v>24556.69300000001</v>
      </c>
      <c r="E9" s="906">
        <v>12242.960999999999</v>
      </c>
      <c r="F9" s="906">
        <v>11828.863000000001</v>
      </c>
      <c r="G9" s="906">
        <v>12207.216000000002</v>
      </c>
      <c r="I9" s="900"/>
    </row>
    <row r="10" spans="1:9" ht="6.75" customHeight="1" x14ac:dyDescent="0.25">
      <c r="A10" s="890"/>
      <c r="B10" s="591"/>
      <c r="C10" s="910"/>
      <c r="D10" s="910"/>
      <c r="E10" s="591"/>
      <c r="F10" s="591"/>
      <c r="G10" s="591"/>
      <c r="I10" s="900"/>
    </row>
    <row r="11" spans="1:9" ht="15" customHeight="1" x14ac:dyDescent="0.25">
      <c r="A11" s="890" t="s">
        <v>584</v>
      </c>
      <c r="B11" s="906">
        <v>10199.882</v>
      </c>
      <c r="C11" s="910">
        <v>11620.014999999999</v>
      </c>
      <c r="D11" s="910">
        <v>11097.786999999998</v>
      </c>
      <c r="E11" s="906">
        <v>8198.4809999999998</v>
      </c>
      <c r="F11" s="906">
        <v>8416.4199999999983</v>
      </c>
      <c r="G11" s="906">
        <v>7857.9829999999974</v>
      </c>
      <c r="I11" s="900"/>
    </row>
    <row r="12" spans="1:9" ht="6.75" customHeight="1" x14ac:dyDescent="0.25">
      <c r="A12" s="890"/>
      <c r="B12" s="591"/>
      <c r="C12" s="910"/>
      <c r="D12" s="910"/>
      <c r="E12" s="591"/>
      <c r="F12" s="591"/>
      <c r="G12" s="591"/>
      <c r="I12" s="900"/>
    </row>
    <row r="13" spans="1:9" ht="15" customHeight="1" x14ac:dyDescent="0.25">
      <c r="A13" s="890" t="s">
        <v>583</v>
      </c>
      <c r="B13" s="906">
        <v>6196.3519999999999</v>
      </c>
      <c r="C13" s="910">
        <v>6873.0749999999989</v>
      </c>
      <c r="D13" s="910">
        <v>6847.9210000000003</v>
      </c>
      <c r="E13" s="906">
        <v>6331.63</v>
      </c>
      <c r="F13" s="906">
        <v>6504.5919999999978</v>
      </c>
      <c r="G13" s="906">
        <v>7299.6099999999979</v>
      </c>
      <c r="I13" s="900"/>
    </row>
    <row r="14" spans="1:9" ht="15" customHeight="1" x14ac:dyDescent="0.25">
      <c r="A14" s="888" t="s">
        <v>582</v>
      </c>
      <c r="B14" s="591"/>
      <c r="C14" s="910"/>
      <c r="D14" s="910"/>
      <c r="E14" s="591"/>
      <c r="F14" s="591"/>
      <c r="G14" s="591"/>
      <c r="I14" s="900"/>
    </row>
    <row r="15" spans="1:9" ht="15" customHeight="1" x14ac:dyDescent="0.25">
      <c r="A15" s="888" t="s">
        <v>581</v>
      </c>
      <c r="B15" s="591">
        <v>994.74599999999998</v>
      </c>
      <c r="C15" s="900">
        <v>2417.444</v>
      </c>
      <c r="D15" s="900">
        <v>1849.4690000000001</v>
      </c>
      <c r="E15" s="591">
        <v>427.613</v>
      </c>
      <c r="F15" s="591">
        <v>610.51299999999992</v>
      </c>
      <c r="G15" s="591">
        <v>747.64099999999996</v>
      </c>
      <c r="I15" s="900"/>
    </row>
    <row r="16" spans="1:9" ht="15" customHeight="1" x14ac:dyDescent="0.25">
      <c r="A16" s="888" t="s">
        <v>580</v>
      </c>
      <c r="B16" s="591">
        <v>3538.6610000000001</v>
      </c>
      <c r="C16" s="900">
        <v>3006.9850000000001</v>
      </c>
      <c r="D16" s="900">
        <v>3599.8209999999999</v>
      </c>
      <c r="E16" s="591">
        <v>1745.3749999999998</v>
      </c>
      <c r="F16" s="591">
        <v>1868.9259999999999</v>
      </c>
      <c r="G16" s="591">
        <v>2708.6220000000003</v>
      </c>
      <c r="I16" s="900"/>
    </row>
    <row r="17" spans="1:9" ht="15" customHeight="1" x14ac:dyDescent="0.25">
      <c r="A17" s="888" t="s">
        <v>579</v>
      </c>
      <c r="B17" s="591">
        <v>822.72300000000007</v>
      </c>
      <c r="C17" s="900">
        <v>951.99099999999999</v>
      </c>
      <c r="D17" s="900">
        <v>814.40099999999995</v>
      </c>
      <c r="E17" s="591">
        <v>2610.623</v>
      </c>
      <c r="F17" s="591">
        <v>1506.819</v>
      </c>
      <c r="G17" s="591">
        <v>1660.0030000000002</v>
      </c>
      <c r="I17" s="900"/>
    </row>
    <row r="18" spans="1:9" ht="15" customHeight="1" x14ac:dyDescent="0.25">
      <c r="A18" s="892" t="s">
        <v>578</v>
      </c>
      <c r="B18" s="906">
        <v>4003.53</v>
      </c>
      <c r="C18" s="909">
        <v>4746.9400000000005</v>
      </c>
      <c r="D18" s="909">
        <v>4249.8659999999982</v>
      </c>
      <c r="E18" s="906">
        <v>1866.8509999999999</v>
      </c>
      <c r="F18" s="906">
        <v>1911.8279999999997</v>
      </c>
      <c r="G18" s="906">
        <v>558.37299999999993</v>
      </c>
      <c r="I18" s="900"/>
    </row>
    <row r="19" spans="1:9" ht="6.75" customHeight="1" x14ac:dyDescent="0.25">
      <c r="B19" s="591"/>
      <c r="C19" s="900"/>
      <c r="D19" s="900"/>
      <c r="E19" s="591"/>
      <c r="F19" s="591"/>
      <c r="G19" s="591"/>
      <c r="I19" s="900"/>
    </row>
    <row r="20" spans="1:9" ht="15" customHeight="1" x14ac:dyDescent="0.25">
      <c r="A20" s="908" t="s">
        <v>577</v>
      </c>
      <c r="B20" s="906">
        <v>6556.4650000000056</v>
      </c>
      <c r="C20" s="907">
        <v>9345.3169999999882</v>
      </c>
      <c r="D20" s="907">
        <v>13458.906000000012</v>
      </c>
      <c r="E20" s="906">
        <v>4044.4799999999996</v>
      </c>
      <c r="F20" s="906">
        <v>3412.4430000000029</v>
      </c>
      <c r="G20" s="906">
        <v>4349.2330000000047</v>
      </c>
      <c r="I20" s="900"/>
    </row>
    <row r="21" spans="1:9" ht="15" customHeight="1" x14ac:dyDescent="0.25">
      <c r="A21" s="881" t="s">
        <v>576</v>
      </c>
      <c r="B21" s="591"/>
      <c r="C21" s="901"/>
      <c r="D21" s="901"/>
      <c r="E21" s="591"/>
      <c r="F21" s="591"/>
      <c r="G21" s="591"/>
      <c r="I21" s="900"/>
    </row>
    <row r="22" spans="1:9" ht="15" customHeight="1" x14ac:dyDescent="0.25">
      <c r="A22" s="886" t="s">
        <v>575</v>
      </c>
      <c r="B22" s="591">
        <v>1577.2659999999998</v>
      </c>
      <c r="C22" s="905">
        <v>1094.1320000000001</v>
      </c>
      <c r="D22" s="905">
        <v>1851.443</v>
      </c>
      <c r="E22" s="591">
        <v>21.912999999999997</v>
      </c>
      <c r="F22" s="591">
        <v>15.351999999999999</v>
      </c>
      <c r="G22" s="591">
        <v>40.378999999999998</v>
      </c>
      <c r="I22" s="900"/>
    </row>
    <row r="23" spans="1:9" ht="15" customHeight="1" x14ac:dyDescent="0.25">
      <c r="A23" s="886" t="s">
        <v>574</v>
      </c>
      <c r="B23" s="591">
        <v>426.62299999999999</v>
      </c>
      <c r="C23" s="901">
        <v>784.91100000000006</v>
      </c>
      <c r="D23" s="901">
        <v>671.87000000000012</v>
      </c>
      <c r="E23" s="591">
        <v>1.3079999999999998</v>
      </c>
      <c r="F23" s="591">
        <v>10.544</v>
      </c>
      <c r="G23" s="591">
        <v>5.0709999999999997</v>
      </c>
      <c r="I23" s="900"/>
    </row>
    <row r="24" spans="1:9" ht="15" customHeight="1" x14ac:dyDescent="0.25">
      <c r="A24" s="881" t="s">
        <v>573</v>
      </c>
      <c r="B24" s="591">
        <v>3542.9629999999997</v>
      </c>
      <c r="C24" s="901">
        <v>6114.4539999999997</v>
      </c>
      <c r="D24" s="901">
        <v>9928.0570000000007</v>
      </c>
      <c r="E24" s="591">
        <v>775.447</v>
      </c>
      <c r="F24" s="591">
        <v>1016.059</v>
      </c>
      <c r="G24" s="591">
        <v>2152.7649999999999</v>
      </c>
      <c r="I24" s="900"/>
    </row>
    <row r="25" spans="1:9" s="902" customFormat="1" ht="27" customHeight="1" x14ac:dyDescent="0.2">
      <c r="A25" s="882" t="s">
        <v>572</v>
      </c>
      <c r="B25" s="904">
        <v>26.73</v>
      </c>
      <c r="C25" s="905">
        <v>21.731000000000002</v>
      </c>
      <c r="D25" s="905">
        <v>40.311</v>
      </c>
      <c r="E25" s="904">
        <v>347.81299999999999</v>
      </c>
      <c r="F25" s="904">
        <v>803.63000000000011</v>
      </c>
      <c r="G25" s="904">
        <v>849.52700000000004</v>
      </c>
      <c r="I25" s="903"/>
    </row>
    <row r="26" spans="1:9" ht="15" customHeight="1" x14ac:dyDescent="0.25">
      <c r="A26" s="200" t="s">
        <v>571</v>
      </c>
      <c r="B26" s="591"/>
      <c r="C26" s="901"/>
      <c r="D26" s="901"/>
      <c r="E26" s="591"/>
      <c r="F26" s="591"/>
      <c r="G26" s="591"/>
      <c r="I26" s="900"/>
    </row>
    <row r="27" spans="1:9" ht="15" customHeight="1" x14ac:dyDescent="0.25">
      <c r="A27" s="881" t="s">
        <v>570</v>
      </c>
      <c r="B27" s="591">
        <v>10.744</v>
      </c>
      <c r="C27" s="901">
        <v>15.731999999999999</v>
      </c>
      <c r="D27" s="901">
        <v>37.533000000000001</v>
      </c>
      <c r="E27" s="591">
        <v>278.94200000000001</v>
      </c>
      <c r="F27" s="591">
        <v>651.77</v>
      </c>
      <c r="G27" s="591">
        <v>743.04399999999998</v>
      </c>
      <c r="I27" s="900"/>
    </row>
    <row r="28" spans="1:9" ht="15" customHeight="1" x14ac:dyDescent="0.25">
      <c r="A28" s="881" t="s">
        <v>569</v>
      </c>
      <c r="B28" s="591">
        <v>15.986000000000001</v>
      </c>
      <c r="C28" s="901">
        <v>5.9489999999999998</v>
      </c>
      <c r="D28" s="901">
        <v>2.5579999999999998</v>
      </c>
      <c r="E28" s="591">
        <v>28.741</v>
      </c>
      <c r="F28" s="591">
        <v>62.912000000000006</v>
      </c>
      <c r="G28" s="591">
        <v>53.818999999999996</v>
      </c>
      <c r="I28" s="900"/>
    </row>
    <row r="29" spans="1:9" ht="6.75" customHeight="1" thickBot="1" x14ac:dyDescent="0.3">
      <c r="A29" s="899"/>
      <c r="B29" s="898"/>
      <c r="C29" s="898"/>
      <c r="D29" s="939"/>
      <c r="E29" s="898"/>
      <c r="F29" s="898"/>
      <c r="G29" s="898"/>
    </row>
    <row r="30" spans="1:9" ht="15" customHeight="1" thickTop="1" x14ac:dyDescent="0.25">
      <c r="A30" s="854" t="s">
        <v>567</v>
      </c>
      <c r="B30" s="897"/>
      <c r="C30" s="897"/>
      <c r="D30" s="897"/>
    </row>
    <row r="32" spans="1:9" x14ac:dyDescent="0.25">
      <c r="A32" s="853"/>
    </row>
    <row r="33" spans="1:1" x14ac:dyDescent="0.25">
      <c r="A33" s="876"/>
    </row>
    <row r="34" spans="1:1" x14ac:dyDescent="0.25">
      <c r="A34" s="876"/>
    </row>
    <row r="35" spans="1:1" x14ac:dyDescent="0.25">
      <c r="A35" s="876"/>
    </row>
    <row r="36" spans="1:1" x14ac:dyDescent="0.25">
      <c r="A36" s="876"/>
    </row>
    <row r="37" spans="1:1" x14ac:dyDescent="0.25">
      <c r="A37" s="876"/>
    </row>
    <row r="38" spans="1:1" x14ac:dyDescent="0.25">
      <c r="A38" s="876"/>
    </row>
    <row r="39" spans="1:1" x14ac:dyDescent="0.25">
      <c r="A39" s="876"/>
    </row>
  </sheetData>
  <mergeCells count="11">
    <mergeCell ref="A3:G3"/>
    <mergeCell ref="A2:D2"/>
    <mergeCell ref="B6:B7"/>
    <mergeCell ref="C6:C7"/>
    <mergeCell ref="D6:D7"/>
    <mergeCell ref="A5:A7"/>
    <mergeCell ref="B5:D5"/>
    <mergeCell ref="E5:G5"/>
    <mergeCell ref="E6:E7"/>
    <mergeCell ref="F6:F7"/>
    <mergeCell ref="G6:G7"/>
  </mergeCells>
  <hyperlinks>
    <hyperlink ref="A1" location="Índice!A1" display="Voltar ao índice" xr:uid="{A9296990-33C5-442B-A849-C960EB994E2A}"/>
  </hyperlinks>
  <printOptions gridLinesSet="0"/>
  <pageMargins left="0.78740157480314965" right="0.22" top="1.1811023622047243" bottom="0.78740157480314965" header="0" footer="0"/>
  <pageSetup paperSize="9" orientation="portrait" horizontalDpi="300" verticalDpi="300"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2416D2-5426-437A-9317-5B110BD62C12}">
  <dimension ref="A1:I46"/>
  <sheetViews>
    <sheetView showGridLines="0" workbookViewId="0">
      <selection activeCell="A2" sqref="A2:D2"/>
    </sheetView>
  </sheetViews>
  <sheetFormatPr defaultColWidth="9.140625" defaultRowHeight="12.75" x14ac:dyDescent="0.25"/>
  <cols>
    <col min="1" max="1" width="21.140625" style="1" customWidth="1"/>
    <col min="2" max="7" width="10.5703125" style="1" customWidth="1"/>
    <col min="8" max="16384" width="9.140625" style="1"/>
  </cols>
  <sheetData>
    <row r="1" spans="1:9" ht="15" customHeight="1" x14ac:dyDescent="0.25">
      <c r="A1" s="2027" t="s">
        <v>1926</v>
      </c>
    </row>
    <row r="2" spans="1:9" ht="15" customHeight="1" x14ac:dyDescent="0.25">
      <c r="A2" s="2110" t="s">
        <v>599</v>
      </c>
      <c r="B2" s="2110"/>
      <c r="C2" s="2110"/>
      <c r="D2" s="2110"/>
    </row>
    <row r="3" spans="1:9" ht="19.5" customHeight="1" x14ac:dyDescent="0.25">
      <c r="A3" s="2107" t="s">
        <v>598</v>
      </c>
      <c r="B3" s="2107"/>
      <c r="C3" s="2107"/>
      <c r="D3" s="2107"/>
      <c r="E3" s="2107"/>
      <c r="F3" s="2107"/>
      <c r="G3" s="2107"/>
    </row>
    <row r="4" spans="1:9" ht="13.5" customHeight="1" x14ac:dyDescent="0.25">
      <c r="A4" s="895"/>
      <c r="B4" s="888"/>
      <c r="C4" s="888"/>
      <c r="D4" s="888"/>
      <c r="G4" s="894" t="s">
        <v>593</v>
      </c>
    </row>
    <row r="5" spans="1:9" ht="21" customHeight="1" x14ac:dyDescent="0.25">
      <c r="A5" s="2108" t="s">
        <v>589</v>
      </c>
      <c r="B5" s="2106" t="s">
        <v>588</v>
      </c>
      <c r="C5" s="2106"/>
      <c r="D5" s="2106"/>
      <c r="E5" s="2106" t="s">
        <v>587</v>
      </c>
      <c r="F5" s="2106"/>
      <c r="G5" s="2106"/>
    </row>
    <row r="6" spans="1:9" ht="11.25" customHeight="1" x14ac:dyDescent="0.25">
      <c r="A6" s="2108"/>
      <c r="B6" s="2105" t="s">
        <v>586</v>
      </c>
      <c r="C6" s="2105" t="s">
        <v>292</v>
      </c>
      <c r="D6" s="2105" t="s">
        <v>585</v>
      </c>
      <c r="E6" s="2105" t="s">
        <v>586</v>
      </c>
      <c r="F6" s="2105" t="s">
        <v>292</v>
      </c>
      <c r="G6" s="2105" t="s">
        <v>585</v>
      </c>
    </row>
    <row r="7" spans="1:9" ht="11.25" customHeight="1" x14ac:dyDescent="0.25">
      <c r="A7" s="2108"/>
      <c r="B7" s="2106"/>
      <c r="C7" s="2106"/>
      <c r="D7" s="2106"/>
      <c r="E7" s="2106"/>
      <c r="F7" s="2106"/>
      <c r="G7" s="2106"/>
    </row>
    <row r="8" spans="1:9" ht="6" customHeight="1" x14ac:dyDescent="0.25">
      <c r="A8" s="888"/>
      <c r="B8" s="893"/>
      <c r="C8" s="888"/>
      <c r="D8" s="888"/>
    </row>
    <row r="9" spans="1:9" ht="15" customHeight="1" x14ac:dyDescent="0.25">
      <c r="A9" s="890" t="s">
        <v>0</v>
      </c>
      <c r="B9" s="906">
        <v>80165.778000000064</v>
      </c>
      <c r="C9" s="919">
        <v>129683.90299999996</v>
      </c>
      <c r="D9" s="919">
        <v>115279.13900000005</v>
      </c>
      <c r="E9" s="906">
        <v>107673.23399999985</v>
      </c>
      <c r="F9" s="919">
        <v>121574.35400000001</v>
      </c>
      <c r="G9" s="919">
        <v>100917.14199999988</v>
      </c>
      <c r="I9" s="880"/>
    </row>
    <row r="10" spans="1:9" ht="6" customHeight="1" x14ac:dyDescent="0.25">
      <c r="A10" s="888"/>
      <c r="B10" s="591"/>
      <c r="C10" s="915"/>
      <c r="D10" s="915"/>
      <c r="E10" s="591"/>
      <c r="F10" s="915"/>
      <c r="G10" s="915"/>
      <c r="I10" s="880"/>
    </row>
    <row r="11" spans="1:9" ht="15" customHeight="1" x14ac:dyDescent="0.25">
      <c r="A11" s="600" t="s">
        <v>584</v>
      </c>
      <c r="B11" s="906">
        <v>71883.780999999959</v>
      </c>
      <c r="C11" s="923">
        <v>115704.60900000004</v>
      </c>
      <c r="D11" s="923">
        <v>102874.32200000001</v>
      </c>
      <c r="E11" s="906">
        <v>89437.185999999972</v>
      </c>
      <c r="F11" s="923">
        <v>89473.905999999974</v>
      </c>
      <c r="G11" s="923">
        <v>74180.613000000027</v>
      </c>
      <c r="I11" s="880"/>
    </row>
    <row r="12" spans="1:9" ht="6" customHeight="1" x14ac:dyDescent="0.25">
      <c r="A12" s="600"/>
      <c r="B12" s="591"/>
      <c r="C12" s="915"/>
      <c r="D12" s="915"/>
      <c r="E12" s="591"/>
      <c r="F12" s="915"/>
      <c r="G12" s="915"/>
      <c r="I12" s="880"/>
    </row>
    <row r="13" spans="1:9" ht="15" customHeight="1" x14ac:dyDescent="0.25">
      <c r="A13" s="569" t="s">
        <v>583</v>
      </c>
      <c r="B13" s="906">
        <v>67972.988999999958</v>
      </c>
      <c r="C13" s="921">
        <v>110235.04900000004</v>
      </c>
      <c r="D13" s="921">
        <v>97355.732000000018</v>
      </c>
      <c r="E13" s="906">
        <v>77917.060999999972</v>
      </c>
      <c r="F13" s="921">
        <v>75834.878999999972</v>
      </c>
      <c r="G13" s="921">
        <v>65460.129000000023</v>
      </c>
      <c r="I13" s="880"/>
    </row>
    <row r="14" spans="1:9" ht="15" customHeight="1" x14ac:dyDescent="0.25">
      <c r="A14" s="869" t="s">
        <v>582</v>
      </c>
      <c r="B14" s="591"/>
      <c r="C14" s="915"/>
      <c r="D14" s="915"/>
      <c r="E14" s="591"/>
      <c r="F14" s="915"/>
      <c r="G14" s="915"/>
      <c r="I14" s="880"/>
    </row>
    <row r="15" spans="1:9" ht="15" customHeight="1" x14ac:dyDescent="0.25">
      <c r="A15" s="869" t="s">
        <v>581</v>
      </c>
      <c r="B15" s="591">
        <v>12022.479000000001</v>
      </c>
      <c r="C15" s="915">
        <v>18541.000999999989</v>
      </c>
      <c r="D15" s="915">
        <v>4769.4639999999999</v>
      </c>
      <c r="E15" s="591">
        <v>17784.745000000003</v>
      </c>
      <c r="F15" s="915">
        <v>14345.712999999998</v>
      </c>
      <c r="G15" s="915">
        <v>12671.619000000001</v>
      </c>
      <c r="I15" s="880"/>
    </row>
    <row r="16" spans="1:9" ht="15" customHeight="1" x14ac:dyDescent="0.25">
      <c r="A16" s="869" t="s">
        <v>580</v>
      </c>
      <c r="B16" s="591">
        <v>24851.91499999999</v>
      </c>
      <c r="C16" s="915">
        <v>35885.973000000005</v>
      </c>
      <c r="D16" s="915">
        <v>30749.173000000003</v>
      </c>
      <c r="E16" s="591">
        <v>13589.077000000001</v>
      </c>
      <c r="F16" s="915">
        <v>16996.048000000003</v>
      </c>
      <c r="G16" s="915">
        <v>14883.533999999998</v>
      </c>
      <c r="I16" s="880"/>
    </row>
    <row r="17" spans="1:9" ht="15" customHeight="1" x14ac:dyDescent="0.25">
      <c r="A17" s="922" t="s">
        <v>579</v>
      </c>
      <c r="B17" s="591">
        <v>6165.1170000000002</v>
      </c>
      <c r="C17" s="884">
        <v>14218.715</v>
      </c>
      <c r="D17" s="884">
        <v>9734.9660000000003</v>
      </c>
      <c r="E17" s="591">
        <v>19077.849000000002</v>
      </c>
      <c r="F17" s="884">
        <v>18580.857</v>
      </c>
      <c r="G17" s="884">
        <v>17333.448</v>
      </c>
      <c r="I17" s="880"/>
    </row>
    <row r="18" spans="1:9" ht="15" customHeight="1" x14ac:dyDescent="0.25">
      <c r="A18" s="569" t="s">
        <v>578</v>
      </c>
      <c r="B18" s="906">
        <v>3910.7920000000004</v>
      </c>
      <c r="C18" s="921">
        <v>5469.5600000000013</v>
      </c>
      <c r="D18" s="921">
        <v>5518.590000000002</v>
      </c>
      <c r="E18" s="906">
        <v>11520.125000000002</v>
      </c>
      <c r="F18" s="921">
        <v>13639.026999999996</v>
      </c>
      <c r="G18" s="921">
        <v>8720.4840000000004</v>
      </c>
      <c r="I18" s="880"/>
    </row>
    <row r="19" spans="1:9" ht="6" customHeight="1" x14ac:dyDescent="0.25">
      <c r="A19" s="888"/>
      <c r="B19" s="591"/>
      <c r="C19" s="884"/>
      <c r="D19" s="884"/>
      <c r="E19" s="591"/>
      <c r="F19" s="884"/>
      <c r="G19" s="884"/>
      <c r="I19" s="880"/>
    </row>
    <row r="20" spans="1:9" ht="15" customHeight="1" x14ac:dyDescent="0.25">
      <c r="A20" s="920" t="s">
        <v>577</v>
      </c>
      <c r="B20" s="906">
        <v>8281.9970000001049</v>
      </c>
      <c r="C20" s="919">
        <v>13979.293999999922</v>
      </c>
      <c r="D20" s="919">
        <v>12404.817000000039</v>
      </c>
      <c r="E20" s="906">
        <v>18236.047999999879</v>
      </c>
      <c r="F20" s="919">
        <v>32100.448000000033</v>
      </c>
      <c r="G20" s="919">
        <v>26736.528999999849</v>
      </c>
      <c r="I20" s="880"/>
    </row>
    <row r="21" spans="1:9" ht="15" customHeight="1" x14ac:dyDescent="0.25">
      <c r="A21" s="200" t="s">
        <v>576</v>
      </c>
      <c r="B21" s="918"/>
      <c r="C21" s="915"/>
      <c r="D21" s="915"/>
      <c r="E21" s="918"/>
      <c r="F21" s="915"/>
      <c r="G21" s="915"/>
      <c r="I21" s="880"/>
    </row>
    <row r="22" spans="1:9" ht="15" customHeight="1" x14ac:dyDescent="0.25">
      <c r="A22" s="881" t="s">
        <v>575</v>
      </c>
      <c r="B22" s="591">
        <v>271.65199999999999</v>
      </c>
      <c r="C22" s="915">
        <v>273.07600000000002</v>
      </c>
      <c r="D22" s="915">
        <v>353.01400000000001</v>
      </c>
      <c r="E22" s="591">
        <v>386.86999999999995</v>
      </c>
      <c r="F22" s="915">
        <v>8116.8420000000015</v>
      </c>
      <c r="G22" s="915">
        <v>301.529</v>
      </c>
      <c r="I22" s="880"/>
    </row>
    <row r="23" spans="1:9" ht="15" customHeight="1" x14ac:dyDescent="0.25">
      <c r="A23" s="881" t="s">
        <v>574</v>
      </c>
      <c r="B23" s="591">
        <v>4124.6280000000006</v>
      </c>
      <c r="C23" s="915">
        <v>7307.9170000000022</v>
      </c>
      <c r="D23" s="915">
        <v>5391.9369999999999</v>
      </c>
      <c r="E23" s="591">
        <v>426.74399999999997</v>
      </c>
      <c r="F23" s="915">
        <v>519.74</v>
      </c>
      <c r="G23" s="915">
        <v>595.75400000000002</v>
      </c>
      <c r="I23" s="880"/>
    </row>
    <row r="24" spans="1:9" ht="15" customHeight="1" x14ac:dyDescent="0.25">
      <c r="A24" s="881" t="s">
        <v>573</v>
      </c>
      <c r="B24" s="591">
        <v>422.11399999999998</v>
      </c>
      <c r="C24" s="915">
        <v>780.54300000000001</v>
      </c>
      <c r="D24" s="915">
        <v>216.09499999999991</v>
      </c>
      <c r="E24" s="591">
        <v>9866.371000000001</v>
      </c>
      <c r="F24" s="915">
        <v>10725.288999999999</v>
      </c>
      <c r="G24" s="915">
        <v>9127.7919999999995</v>
      </c>
      <c r="I24" s="880"/>
    </row>
    <row r="25" spans="1:9" s="24" customFormat="1" ht="27" customHeight="1" x14ac:dyDescent="0.2">
      <c r="A25" s="865" t="s">
        <v>572</v>
      </c>
      <c r="B25" s="904">
        <v>119.36699999999999</v>
      </c>
      <c r="C25" s="917">
        <v>78.652999999999992</v>
      </c>
      <c r="D25" s="917">
        <v>63.506</v>
      </c>
      <c r="E25" s="904">
        <v>1408.6579999999999</v>
      </c>
      <c r="F25" s="917">
        <v>2226.3300000000004</v>
      </c>
      <c r="G25" s="917">
        <v>2391.8250000000012</v>
      </c>
      <c r="I25" s="916"/>
    </row>
    <row r="26" spans="1:9" ht="15" customHeight="1" x14ac:dyDescent="0.25">
      <c r="A26" s="881" t="s">
        <v>571</v>
      </c>
      <c r="B26" s="591"/>
      <c r="C26" s="915"/>
      <c r="D26" s="915"/>
      <c r="E26" s="591"/>
      <c r="F26" s="915"/>
      <c r="G26" s="915"/>
      <c r="I26" s="880"/>
    </row>
    <row r="27" spans="1:9" ht="15" customHeight="1" x14ac:dyDescent="0.25">
      <c r="A27" s="881" t="s">
        <v>570</v>
      </c>
      <c r="B27" s="591">
        <v>118.40799999999999</v>
      </c>
      <c r="C27" s="915">
        <v>77.926999999999992</v>
      </c>
      <c r="D27" s="915">
        <v>48.121000000000002</v>
      </c>
      <c r="E27" s="591">
        <v>1143.4030000000002</v>
      </c>
      <c r="F27" s="915">
        <v>1935.1580000000001</v>
      </c>
      <c r="G27" s="915">
        <v>2221.8809999999999</v>
      </c>
      <c r="I27" s="880"/>
    </row>
    <row r="28" spans="1:9" ht="15" customHeight="1" x14ac:dyDescent="0.25">
      <c r="A28" s="881" t="s">
        <v>569</v>
      </c>
      <c r="B28" s="591">
        <v>0</v>
      </c>
      <c r="C28" s="915">
        <v>0.67799999999999994</v>
      </c>
      <c r="D28" s="915">
        <v>15.385</v>
      </c>
      <c r="E28" s="591">
        <v>44.480000000000004</v>
      </c>
      <c r="F28" s="915">
        <v>28.942000000000004</v>
      </c>
      <c r="G28" s="915">
        <v>66.756</v>
      </c>
      <c r="I28" s="880"/>
    </row>
    <row r="29" spans="1:9" ht="6" customHeight="1" thickBot="1" x14ac:dyDescent="0.3">
      <c r="A29" s="879"/>
      <c r="B29" s="878"/>
      <c r="C29" s="877"/>
      <c r="D29" s="938"/>
      <c r="E29" s="877"/>
      <c r="F29" s="877"/>
      <c r="G29" s="877"/>
    </row>
    <row r="30" spans="1:9" ht="3.75" customHeight="1" thickTop="1" x14ac:dyDescent="0.25">
      <c r="A30" s="888"/>
      <c r="B30" s="893"/>
      <c r="C30" s="914"/>
      <c r="D30" s="914"/>
    </row>
    <row r="31" spans="1:9" s="888" customFormat="1" ht="12.95" customHeight="1" x14ac:dyDescent="0.25">
      <c r="A31" s="854" t="s">
        <v>567</v>
      </c>
      <c r="B31" s="897"/>
      <c r="C31" s="897"/>
      <c r="D31" s="897"/>
    </row>
    <row r="33" spans="1:3" x14ac:dyDescent="0.25">
      <c r="A33" s="853"/>
      <c r="B33" s="853"/>
      <c r="C33" s="853"/>
    </row>
    <row r="34" spans="1:3" x14ac:dyDescent="0.25">
      <c r="A34" s="876"/>
      <c r="B34" s="913"/>
      <c r="C34" s="913"/>
    </row>
    <row r="35" spans="1:3" x14ac:dyDescent="0.25">
      <c r="A35" s="876"/>
      <c r="B35" s="913"/>
      <c r="C35" s="913"/>
    </row>
    <row r="36" spans="1:3" x14ac:dyDescent="0.25">
      <c r="A36" s="876"/>
      <c r="B36" s="913"/>
      <c r="C36" s="913"/>
    </row>
    <row r="37" spans="1:3" x14ac:dyDescent="0.25">
      <c r="A37" s="876"/>
      <c r="B37" s="913"/>
      <c r="C37" s="913"/>
    </row>
    <row r="38" spans="1:3" x14ac:dyDescent="0.25">
      <c r="A38" s="876"/>
      <c r="B38" s="913"/>
      <c r="C38" s="913"/>
    </row>
    <row r="39" spans="1:3" x14ac:dyDescent="0.25">
      <c r="A39" s="876"/>
      <c r="B39" s="913"/>
      <c r="C39" s="913"/>
    </row>
    <row r="40" spans="1:3" x14ac:dyDescent="0.25">
      <c r="A40" s="876"/>
      <c r="B40" s="913"/>
      <c r="C40" s="913"/>
    </row>
    <row r="41" spans="1:3" x14ac:dyDescent="0.25">
      <c r="A41" s="876"/>
      <c r="B41" s="913"/>
      <c r="C41" s="913"/>
    </row>
    <row r="42" spans="1:3" x14ac:dyDescent="0.25">
      <c r="A42" s="876"/>
      <c r="B42" s="913"/>
      <c r="C42" s="913"/>
    </row>
    <row r="43" spans="1:3" x14ac:dyDescent="0.25">
      <c r="A43" s="876"/>
      <c r="B43" s="913"/>
      <c r="C43" s="913"/>
    </row>
    <row r="44" spans="1:3" x14ac:dyDescent="0.25">
      <c r="A44" s="876"/>
      <c r="B44" s="913"/>
      <c r="C44" s="200"/>
    </row>
    <row r="45" spans="1:3" x14ac:dyDescent="0.25">
      <c r="A45" s="913"/>
      <c r="B45" s="913"/>
      <c r="C45" s="200"/>
    </row>
    <row r="46" spans="1:3" x14ac:dyDescent="0.25">
      <c r="A46" s="913"/>
      <c r="B46" s="913"/>
      <c r="C46" s="200"/>
    </row>
  </sheetData>
  <mergeCells count="11">
    <mergeCell ref="B5:D5"/>
    <mergeCell ref="E5:G5"/>
    <mergeCell ref="F6:F7"/>
    <mergeCell ref="G6:G7"/>
    <mergeCell ref="A2:D2"/>
    <mergeCell ref="A5:A7"/>
    <mergeCell ref="B6:B7"/>
    <mergeCell ref="C6:C7"/>
    <mergeCell ref="D6:D7"/>
    <mergeCell ref="A3:G3"/>
    <mergeCell ref="E6:E7"/>
  </mergeCells>
  <hyperlinks>
    <hyperlink ref="A1" location="Índice!A1" display="Voltar ao índice" xr:uid="{38C21527-3584-4304-BF33-87922FF92FC7}"/>
  </hyperlinks>
  <pageMargins left="0.78740157480314965" right="0.28999999999999998" top="1.1811023622047243" bottom="0.78740157480314965" header="0" footer="0"/>
  <pageSetup paperSize="9" orientation="portrait" horizontalDpi="2400" verticalDpi="240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Z145"/>
  <sheetViews>
    <sheetView zoomScaleNormal="100" workbookViewId="0">
      <selection activeCell="A2" sqref="A2"/>
    </sheetView>
  </sheetViews>
  <sheetFormatPr defaultRowHeight="12.75" x14ac:dyDescent="0.2"/>
  <cols>
    <col min="1" max="1" width="39.28515625" customWidth="1"/>
    <col min="2" max="2" width="9" customWidth="1"/>
    <col min="3" max="7" width="10.7109375" customWidth="1"/>
    <col min="8" max="26" width="9.140625" style="199"/>
  </cols>
  <sheetData>
    <row r="1" spans="1:7" ht="15" customHeight="1" x14ac:dyDescent="0.2">
      <c r="A1" s="2027" t="s">
        <v>1926</v>
      </c>
    </row>
    <row r="2" spans="1:7" ht="15" customHeight="1" x14ac:dyDescent="0.25">
      <c r="A2" s="140" t="s">
        <v>178</v>
      </c>
      <c r="B2" s="133"/>
      <c r="C2" s="133"/>
      <c r="D2" s="133"/>
      <c r="E2" s="133"/>
      <c r="F2" s="133"/>
      <c r="G2" s="134"/>
    </row>
    <row r="3" spans="1:7" ht="13.5" x14ac:dyDescent="0.25">
      <c r="A3" s="200"/>
      <c r="B3" s="31"/>
      <c r="C3" s="31"/>
      <c r="D3" s="31"/>
      <c r="E3" s="31"/>
      <c r="F3" s="31"/>
      <c r="G3" s="198"/>
    </row>
    <row r="4" spans="1:7" ht="13.5" x14ac:dyDescent="0.25">
      <c r="A4" s="135"/>
      <c r="B4" s="135" t="s">
        <v>20</v>
      </c>
      <c r="C4" s="346">
        <v>2020</v>
      </c>
      <c r="D4" s="192">
        <v>2019</v>
      </c>
      <c r="E4" s="135">
        <v>2018</v>
      </c>
      <c r="F4" s="135">
        <v>2017</v>
      </c>
      <c r="G4" s="135">
        <v>2016</v>
      </c>
    </row>
    <row r="5" spans="1:7" ht="14.25" thickBot="1" x14ac:dyDescent="0.3">
      <c r="A5" s="213" t="s">
        <v>133</v>
      </c>
      <c r="B5" s="186"/>
      <c r="C5" s="186"/>
      <c r="D5" s="186"/>
      <c r="E5" s="186"/>
      <c r="F5" s="186"/>
      <c r="G5" s="214"/>
    </row>
    <row r="6" spans="1:7" ht="14.25" thickBot="1" x14ac:dyDescent="0.3">
      <c r="A6" s="53" t="s">
        <v>134</v>
      </c>
      <c r="B6" s="215"/>
      <c r="C6" s="215"/>
      <c r="D6" s="215"/>
      <c r="E6" s="215"/>
      <c r="F6" s="215"/>
      <c r="G6" s="216"/>
    </row>
    <row r="7" spans="1:7" x14ac:dyDescent="0.2">
      <c r="A7" s="205" t="s">
        <v>0</v>
      </c>
      <c r="B7" s="217" t="s">
        <v>22</v>
      </c>
      <c r="C7" s="510">
        <v>168763.11699999994</v>
      </c>
      <c r="D7" s="369">
        <v>195415.17599999998</v>
      </c>
      <c r="E7" s="114">
        <v>167956.02099999998</v>
      </c>
      <c r="F7" s="115">
        <v>180097.42599999998</v>
      </c>
      <c r="G7" s="115">
        <v>148936.15800000002</v>
      </c>
    </row>
    <row r="8" spans="1:7" ht="13.5" x14ac:dyDescent="0.25">
      <c r="A8" s="218" t="s">
        <v>151</v>
      </c>
      <c r="B8" s="219" t="s">
        <v>22</v>
      </c>
      <c r="C8" s="511">
        <v>1994.6189999999995</v>
      </c>
      <c r="D8" s="370">
        <v>1641.0370000000003</v>
      </c>
      <c r="E8" s="159">
        <v>1518.8780000000006</v>
      </c>
      <c r="F8" s="117">
        <v>4724.0839999999998</v>
      </c>
      <c r="G8" s="117">
        <v>2481.5720000000001</v>
      </c>
    </row>
    <row r="9" spans="1:7" ht="13.5" x14ac:dyDescent="0.25">
      <c r="A9" s="193" t="s">
        <v>152</v>
      </c>
      <c r="B9" s="30" t="s">
        <v>22</v>
      </c>
      <c r="C9" s="436">
        <v>1994.6189999999995</v>
      </c>
      <c r="D9" s="371">
        <v>1641.0370000000003</v>
      </c>
      <c r="E9" s="11">
        <v>1518.8780000000006</v>
      </c>
      <c r="F9" s="12">
        <v>4724.0839999999998</v>
      </c>
      <c r="G9" s="12">
        <v>2481.5720000000001</v>
      </c>
    </row>
    <row r="10" spans="1:7" ht="13.5" x14ac:dyDescent="0.25">
      <c r="A10" s="109" t="s">
        <v>153</v>
      </c>
      <c r="B10" s="227" t="s">
        <v>22</v>
      </c>
      <c r="C10" s="438">
        <v>25164.995000000003</v>
      </c>
      <c r="D10" s="377">
        <v>31688.146000000004</v>
      </c>
      <c r="E10" s="160">
        <v>32404.501</v>
      </c>
      <c r="F10" s="10">
        <v>32077.647999999997</v>
      </c>
      <c r="G10" s="10">
        <v>25550.033000000007</v>
      </c>
    </row>
    <row r="11" spans="1:7" ht="13.5" x14ac:dyDescent="0.25">
      <c r="A11" s="516" t="s">
        <v>250</v>
      </c>
      <c r="B11" s="30" t="s">
        <v>22</v>
      </c>
      <c r="C11" s="436">
        <v>23281.877000000004</v>
      </c>
      <c r="D11" s="371">
        <v>28062.586000000007</v>
      </c>
      <c r="E11" s="11">
        <v>27671.718000000001</v>
      </c>
      <c r="F11" s="12">
        <v>26233.527999999998</v>
      </c>
      <c r="G11" s="12">
        <v>21502.009000000005</v>
      </c>
    </row>
    <row r="12" spans="1:7" ht="13.5" x14ac:dyDescent="0.25">
      <c r="A12" s="516" t="s">
        <v>251</v>
      </c>
      <c r="B12" s="30" t="s">
        <v>22</v>
      </c>
      <c r="C12" s="436">
        <v>1856.8309999999997</v>
      </c>
      <c r="D12" s="371">
        <v>3614.2599999999993</v>
      </c>
      <c r="E12" s="11">
        <v>4713.884</v>
      </c>
      <c r="F12" s="12">
        <v>5787.572000000001</v>
      </c>
      <c r="G12" s="12">
        <v>4010.0219999999999</v>
      </c>
    </row>
    <row r="13" spans="1:7" x14ac:dyDescent="0.2">
      <c r="A13" s="92" t="s">
        <v>169</v>
      </c>
      <c r="B13" s="93" t="s">
        <v>22</v>
      </c>
      <c r="C13" s="437">
        <v>26.286999999999999</v>
      </c>
      <c r="D13" s="372">
        <v>11.299999999999999</v>
      </c>
      <c r="E13" s="161">
        <v>18.899000000000001</v>
      </c>
      <c r="F13" s="94">
        <v>56.548000000000002</v>
      </c>
      <c r="G13" s="94">
        <v>38.002000000000002</v>
      </c>
    </row>
    <row r="14" spans="1:7" ht="13.5" x14ac:dyDescent="0.25">
      <c r="A14" s="108" t="s">
        <v>154</v>
      </c>
      <c r="B14" s="220" t="s">
        <v>22</v>
      </c>
      <c r="C14" s="512">
        <v>12242.961000000003</v>
      </c>
      <c r="D14" s="373">
        <v>11828.863000000003</v>
      </c>
      <c r="E14" s="162">
        <v>12207.216000000002</v>
      </c>
      <c r="F14" s="119">
        <v>12898.438999999998</v>
      </c>
      <c r="G14" s="119">
        <v>13595.982</v>
      </c>
    </row>
    <row r="15" spans="1:7" ht="13.5" x14ac:dyDescent="0.25">
      <c r="A15" s="195" t="s">
        <v>155</v>
      </c>
      <c r="B15" s="221" t="s">
        <v>22</v>
      </c>
      <c r="C15" s="481">
        <v>161.41500000000002</v>
      </c>
      <c r="D15" s="374">
        <v>654.98300000000006</v>
      </c>
      <c r="E15" s="163">
        <v>428.80600000000004</v>
      </c>
      <c r="F15" s="121">
        <v>305.15800000000002</v>
      </c>
      <c r="G15" s="121">
        <v>1019.467</v>
      </c>
    </row>
    <row r="16" spans="1:7" ht="13.5" x14ac:dyDescent="0.25">
      <c r="A16" s="195" t="s">
        <v>168</v>
      </c>
      <c r="B16" s="221" t="s">
        <v>22</v>
      </c>
      <c r="C16" s="481">
        <v>12081.546000000002</v>
      </c>
      <c r="D16" s="374">
        <v>11173.880000000003</v>
      </c>
      <c r="E16" s="163">
        <v>11778.410000000002</v>
      </c>
      <c r="F16" s="121">
        <v>12593.280999999999</v>
      </c>
      <c r="G16" s="121">
        <v>12576.514999999999</v>
      </c>
    </row>
    <row r="17" spans="1:7" ht="13.5" x14ac:dyDescent="0.25">
      <c r="A17" s="109" t="s">
        <v>156</v>
      </c>
      <c r="B17" s="220" t="s">
        <v>22</v>
      </c>
      <c r="C17" s="512">
        <v>107673.23399999994</v>
      </c>
      <c r="D17" s="373">
        <v>121574.35399999996</v>
      </c>
      <c r="E17" s="162">
        <v>100917.14199999998</v>
      </c>
      <c r="F17" s="119">
        <v>109060.58199999997</v>
      </c>
      <c r="G17" s="119">
        <v>93074.031000000017</v>
      </c>
    </row>
    <row r="18" spans="1:7" ht="13.5" x14ac:dyDescent="0.25">
      <c r="A18" s="193" t="s">
        <v>167</v>
      </c>
      <c r="B18" s="222" t="s">
        <v>22</v>
      </c>
      <c r="C18" s="513">
        <v>68079.446999999927</v>
      </c>
      <c r="D18" s="374">
        <v>65002.093999999968</v>
      </c>
      <c r="E18" s="164">
        <v>59227.601999999977</v>
      </c>
      <c r="F18" s="125">
        <v>55548.054999999978</v>
      </c>
      <c r="G18" s="125">
        <v>55697.434999999998</v>
      </c>
    </row>
    <row r="19" spans="1:7" ht="25.5" x14ac:dyDescent="0.25">
      <c r="A19" s="193" t="s">
        <v>166</v>
      </c>
      <c r="B19" s="221" t="s">
        <v>22</v>
      </c>
      <c r="C19" s="481">
        <v>39593.787000000018</v>
      </c>
      <c r="D19" s="374">
        <v>56572.26</v>
      </c>
      <c r="E19" s="163">
        <v>41689.54</v>
      </c>
      <c r="F19" s="121">
        <v>53512.526999999987</v>
      </c>
      <c r="G19" s="121">
        <v>37376.596000000012</v>
      </c>
    </row>
    <row r="20" spans="1:7" ht="13.5" x14ac:dyDescent="0.25">
      <c r="A20" s="109" t="s">
        <v>157</v>
      </c>
      <c r="B20" s="223" t="s">
        <v>22</v>
      </c>
      <c r="C20" s="514">
        <v>7844.43</v>
      </c>
      <c r="D20" s="373">
        <v>9322.625</v>
      </c>
      <c r="E20" s="165">
        <v>6685.5420000000022</v>
      </c>
      <c r="F20" s="123">
        <v>6142.9870000000001</v>
      </c>
      <c r="G20" s="123">
        <v>4503.7449999999999</v>
      </c>
    </row>
    <row r="21" spans="1:7" ht="13.5" x14ac:dyDescent="0.25">
      <c r="A21" s="193" t="s">
        <v>165</v>
      </c>
      <c r="B21" s="222" t="s">
        <v>22</v>
      </c>
      <c r="C21" s="513">
        <v>7844.43</v>
      </c>
      <c r="D21" s="374">
        <v>9322.625</v>
      </c>
      <c r="E21" s="164">
        <v>6685.5420000000022</v>
      </c>
      <c r="F21" s="125">
        <v>6142.9870000000001</v>
      </c>
      <c r="G21" s="125">
        <v>6142.9870000000001</v>
      </c>
    </row>
    <row r="22" spans="1:7" ht="13.5" x14ac:dyDescent="0.25">
      <c r="A22" s="109" t="s">
        <v>158</v>
      </c>
      <c r="B22" s="223" t="s">
        <v>22</v>
      </c>
      <c r="C22" s="514">
        <v>13678.228999999999</v>
      </c>
      <c r="D22" s="373">
        <v>18404.815000000002</v>
      </c>
      <c r="E22" s="165">
        <v>14051.588000000003</v>
      </c>
      <c r="F22" s="123">
        <v>14822.418</v>
      </c>
      <c r="G22" s="123">
        <v>8692.027</v>
      </c>
    </row>
    <row r="23" spans="1:7" ht="13.5" x14ac:dyDescent="0.25">
      <c r="A23" s="193" t="s">
        <v>164</v>
      </c>
      <c r="B23" s="222" t="s">
        <v>22</v>
      </c>
      <c r="C23" s="513">
        <v>3699.9339999999993</v>
      </c>
      <c r="D23" s="374">
        <v>5137.6559999999999</v>
      </c>
      <c r="E23" s="164">
        <v>1899.4880000000001</v>
      </c>
      <c r="F23" s="125">
        <v>2084.1239999999998</v>
      </c>
      <c r="G23" s="125">
        <v>5375.630000000001</v>
      </c>
    </row>
    <row r="24" spans="1:7" ht="13.5" x14ac:dyDescent="0.25">
      <c r="A24" s="193" t="s">
        <v>159</v>
      </c>
      <c r="B24" s="222" t="s">
        <v>22</v>
      </c>
      <c r="C24" s="513">
        <v>2932.3349999999987</v>
      </c>
      <c r="D24" s="374">
        <v>5994.3140000000012</v>
      </c>
      <c r="E24" s="164">
        <v>5684.4710000000005</v>
      </c>
      <c r="F24" s="125">
        <v>904.79900000000009</v>
      </c>
      <c r="G24" s="125">
        <v>1102.9619999999998</v>
      </c>
    </row>
    <row r="25" spans="1:7" ht="13.5" x14ac:dyDescent="0.25">
      <c r="A25" s="193" t="s">
        <v>160</v>
      </c>
      <c r="B25" s="222" t="s">
        <v>22</v>
      </c>
      <c r="C25" s="513">
        <v>4300.491</v>
      </c>
      <c r="D25" s="374">
        <v>3389.755000000001</v>
      </c>
      <c r="E25" s="164">
        <v>931.85100000000023</v>
      </c>
      <c r="F25" s="125">
        <v>6907.6769999999988</v>
      </c>
      <c r="G25" s="125">
        <v>145.19900000000001</v>
      </c>
    </row>
    <row r="26" spans="1:7" ht="13.5" x14ac:dyDescent="0.25">
      <c r="A26" s="193" t="s">
        <v>161</v>
      </c>
      <c r="B26" s="30" t="s">
        <v>22</v>
      </c>
      <c r="C26" s="436">
        <v>2745.4690000000001</v>
      </c>
      <c r="D26" s="374">
        <v>3883.0899999999992</v>
      </c>
      <c r="E26" s="11">
        <v>5535.7780000000012</v>
      </c>
      <c r="F26" s="12">
        <v>4925.8180000000011</v>
      </c>
      <c r="G26" s="12">
        <v>2068.2359999999999</v>
      </c>
    </row>
    <row r="27" spans="1:7" ht="13.5" x14ac:dyDescent="0.25">
      <c r="A27" s="109" t="s">
        <v>162</v>
      </c>
      <c r="B27" s="227" t="s">
        <v>22</v>
      </c>
      <c r="C27" s="438">
        <v>164.64899999999994</v>
      </c>
      <c r="D27" s="373">
        <v>955.3359999999999</v>
      </c>
      <c r="E27" s="166">
        <v>171.154</v>
      </c>
      <c r="F27" s="110">
        <v>371.26800000000009</v>
      </c>
      <c r="G27" s="110">
        <v>1038.7679999999998</v>
      </c>
    </row>
    <row r="28" spans="1:7" ht="13.5" x14ac:dyDescent="0.25">
      <c r="A28" s="193" t="s">
        <v>163</v>
      </c>
      <c r="B28" s="30" t="s">
        <v>22</v>
      </c>
      <c r="C28" s="436">
        <v>164.64899999999994</v>
      </c>
      <c r="D28" s="373">
        <v>955.3359999999999</v>
      </c>
      <c r="E28" s="14">
        <v>171.154</v>
      </c>
      <c r="F28" s="15">
        <v>371.26800000000009</v>
      </c>
      <c r="G28" s="15">
        <v>1038.7679999999998</v>
      </c>
    </row>
    <row r="29" spans="1:7" ht="6.75" customHeight="1" thickBot="1" x14ac:dyDescent="0.3">
      <c r="A29" s="193"/>
      <c r="B29" s="30"/>
      <c r="C29" s="476"/>
      <c r="D29" s="375"/>
      <c r="E29" s="158"/>
      <c r="F29" s="185"/>
      <c r="G29" s="185"/>
    </row>
    <row r="30" spans="1:7" ht="13.5" x14ac:dyDescent="0.25">
      <c r="A30" s="224" t="s">
        <v>24</v>
      </c>
      <c r="B30" s="225" t="s">
        <v>21</v>
      </c>
      <c r="C30" s="376">
        <v>0.31393471474473339</v>
      </c>
      <c r="D30" s="376">
        <v>0.32622038295479527</v>
      </c>
      <c r="E30" s="167">
        <v>0.28999999999999998</v>
      </c>
      <c r="F30" s="113">
        <v>0.33</v>
      </c>
      <c r="G30" s="113">
        <v>0.3</v>
      </c>
    </row>
    <row r="31" spans="1:7" ht="26.25" customHeight="1" thickBot="1" x14ac:dyDescent="0.3">
      <c r="A31" s="109" t="s">
        <v>135</v>
      </c>
      <c r="B31" s="186"/>
      <c r="C31" s="186"/>
      <c r="D31" s="186"/>
      <c r="E31" s="186"/>
      <c r="F31" s="186"/>
      <c r="G31" s="186"/>
    </row>
    <row r="32" spans="1:7" x14ac:dyDescent="0.2">
      <c r="A32" s="226" t="s">
        <v>0</v>
      </c>
      <c r="B32" s="217" t="s">
        <v>22</v>
      </c>
      <c r="C32" s="510">
        <v>352193.66399999987</v>
      </c>
      <c r="D32" s="369">
        <v>424293.08799999993</v>
      </c>
      <c r="E32" s="114">
        <v>417469.18299999996</v>
      </c>
      <c r="F32" s="115">
        <v>376883.14400000003</v>
      </c>
      <c r="G32" s="115">
        <v>311950.98199999996</v>
      </c>
    </row>
    <row r="33" spans="1:7" ht="13.5" x14ac:dyDescent="0.25">
      <c r="A33" s="218" t="s">
        <v>151</v>
      </c>
      <c r="B33" s="219" t="s">
        <v>22</v>
      </c>
      <c r="C33" s="511">
        <v>2049.9119999999998</v>
      </c>
      <c r="D33" s="370">
        <v>2112.0930000000003</v>
      </c>
      <c r="E33" s="159">
        <v>1029.22</v>
      </c>
      <c r="F33" s="116">
        <v>882.02199999999993</v>
      </c>
      <c r="G33" s="117">
        <v>664.07899999999995</v>
      </c>
    </row>
    <row r="34" spans="1:7" ht="13.5" x14ac:dyDescent="0.25">
      <c r="A34" s="193" t="s">
        <v>152</v>
      </c>
      <c r="B34" s="30" t="s">
        <v>22</v>
      </c>
      <c r="C34" s="436">
        <v>2049.9119999999998</v>
      </c>
      <c r="D34" s="371">
        <v>2112.0930000000003</v>
      </c>
      <c r="E34" s="11">
        <v>1029.22</v>
      </c>
      <c r="F34" s="101">
        <v>882.02199999999993</v>
      </c>
      <c r="G34" s="12">
        <v>664.07899999999995</v>
      </c>
    </row>
    <row r="35" spans="1:7" ht="13.5" x14ac:dyDescent="0.25">
      <c r="A35" s="109" t="s">
        <v>153</v>
      </c>
      <c r="B35" s="227" t="s">
        <v>22</v>
      </c>
      <c r="C35" s="438">
        <v>107880.24999999996</v>
      </c>
      <c r="D35" s="377">
        <v>114034.35599999999</v>
      </c>
      <c r="E35" s="160">
        <v>134580.81399999995</v>
      </c>
      <c r="F35" s="102">
        <v>100888.212</v>
      </c>
      <c r="G35" s="10">
        <v>112016.26299999999</v>
      </c>
    </row>
    <row r="36" spans="1:7" ht="13.5" x14ac:dyDescent="0.25">
      <c r="A36" s="516" t="s">
        <v>250</v>
      </c>
      <c r="B36" s="228" t="s">
        <v>22</v>
      </c>
      <c r="C36" s="436">
        <v>54740.83799999996</v>
      </c>
      <c r="D36" s="371">
        <v>55161.163999999975</v>
      </c>
      <c r="E36" s="11">
        <v>71875.442999999985</v>
      </c>
      <c r="F36" s="111">
        <v>49328.642999999996</v>
      </c>
      <c r="G36" s="41">
        <v>47152.794000000016</v>
      </c>
    </row>
    <row r="37" spans="1:7" ht="13.5" x14ac:dyDescent="0.25">
      <c r="A37" s="516" t="s">
        <v>251</v>
      </c>
      <c r="B37" s="30" t="s">
        <v>22</v>
      </c>
      <c r="C37" s="436">
        <v>52848.87799999999</v>
      </c>
      <c r="D37" s="371">
        <v>57751.039000000004</v>
      </c>
      <c r="E37" s="11">
        <v>61899.141999999985</v>
      </c>
      <c r="F37" s="101">
        <v>51091.865000000013</v>
      </c>
      <c r="G37" s="12">
        <v>64300.833999999981</v>
      </c>
    </row>
    <row r="38" spans="1:7" ht="13.5" x14ac:dyDescent="0.25">
      <c r="A38" s="92" t="s">
        <v>169</v>
      </c>
      <c r="B38" s="93" t="s">
        <v>22</v>
      </c>
      <c r="C38" s="437">
        <v>290.53400000000011</v>
      </c>
      <c r="D38" s="371">
        <v>1122.1529999999998</v>
      </c>
      <c r="E38" s="161">
        <v>806.22900000000016</v>
      </c>
      <c r="F38" s="103">
        <v>467.70399999999995</v>
      </c>
      <c r="G38" s="94">
        <v>562.63499999999999</v>
      </c>
    </row>
    <row r="39" spans="1:7" ht="13.5" x14ac:dyDescent="0.25">
      <c r="A39" s="112" t="s">
        <v>154</v>
      </c>
      <c r="B39" s="220" t="s">
        <v>22</v>
      </c>
      <c r="C39" s="512">
        <v>16756.347000000005</v>
      </c>
      <c r="D39" s="377">
        <v>20965.33199999998</v>
      </c>
      <c r="E39" s="162">
        <v>24556.693000000017</v>
      </c>
      <c r="F39" s="118">
        <v>14601.115999999995</v>
      </c>
      <c r="G39" s="119">
        <v>13170.781999999999</v>
      </c>
    </row>
    <row r="40" spans="1:7" ht="13.5" x14ac:dyDescent="0.25">
      <c r="A40" s="193" t="s">
        <v>155</v>
      </c>
      <c r="B40" s="221" t="s">
        <v>22</v>
      </c>
      <c r="C40" s="481">
        <v>631.66300000000012</v>
      </c>
      <c r="D40" s="371">
        <v>993.64300000000003</v>
      </c>
      <c r="E40" s="163">
        <v>1237.9050000000004</v>
      </c>
      <c r="F40" s="120">
        <v>1170.6439999999998</v>
      </c>
      <c r="G40" s="121">
        <v>1290.904</v>
      </c>
    </row>
    <row r="41" spans="1:7" ht="13.5" x14ac:dyDescent="0.25">
      <c r="A41" s="193" t="s">
        <v>168</v>
      </c>
      <c r="B41" s="221" t="s">
        <v>22</v>
      </c>
      <c r="C41" s="481">
        <v>16124.684000000007</v>
      </c>
      <c r="D41" s="371">
        <v>19971.68899999998</v>
      </c>
      <c r="E41" s="163">
        <v>23318.788000000019</v>
      </c>
      <c r="F41" s="120">
        <v>13430.471999999994</v>
      </c>
      <c r="G41" s="121">
        <v>11879.877999999999</v>
      </c>
    </row>
    <row r="42" spans="1:7" ht="13.5" x14ac:dyDescent="0.25">
      <c r="A42" s="109" t="s">
        <v>156</v>
      </c>
      <c r="B42" s="223" t="s">
        <v>22</v>
      </c>
      <c r="C42" s="514">
        <v>80165.777999999962</v>
      </c>
      <c r="D42" s="377">
        <v>129683.90299999999</v>
      </c>
      <c r="E42" s="165">
        <v>115279.13899999998</v>
      </c>
      <c r="F42" s="122">
        <v>122483.47200000002</v>
      </c>
      <c r="G42" s="123">
        <v>105202.109</v>
      </c>
    </row>
    <row r="43" spans="1:7" ht="13.5" x14ac:dyDescent="0.25">
      <c r="A43" s="193" t="s">
        <v>167</v>
      </c>
      <c r="B43" s="222" t="s">
        <v>22</v>
      </c>
      <c r="C43" s="513">
        <v>22953.554999999989</v>
      </c>
      <c r="D43" s="371">
        <v>36888.039000000004</v>
      </c>
      <c r="E43" s="164">
        <v>37818.224000000002</v>
      </c>
      <c r="F43" s="124">
        <v>37297.058999999994</v>
      </c>
      <c r="G43" s="125">
        <v>40873.661</v>
      </c>
    </row>
    <row r="44" spans="1:7" ht="25.5" x14ac:dyDescent="0.25">
      <c r="A44" s="193" t="s">
        <v>166</v>
      </c>
      <c r="B44" s="221" t="s">
        <v>22</v>
      </c>
      <c r="C44" s="481">
        <v>57212.222999999969</v>
      </c>
      <c r="D44" s="372">
        <v>92795.863999999987</v>
      </c>
      <c r="E44" s="163">
        <v>77460.914999999979</v>
      </c>
      <c r="F44" s="120">
        <v>85186.41300000003</v>
      </c>
      <c r="G44" s="121">
        <v>64328.448000000004</v>
      </c>
    </row>
    <row r="45" spans="1:7" ht="13.5" x14ac:dyDescent="0.25">
      <c r="A45" s="109" t="s">
        <v>157</v>
      </c>
      <c r="B45" s="223" t="s">
        <v>22</v>
      </c>
      <c r="C45" s="514">
        <v>35784.247999999956</v>
      </c>
      <c r="D45" s="377">
        <v>36575.297999999981</v>
      </c>
      <c r="E45" s="165">
        <v>31626.718999999986</v>
      </c>
      <c r="F45" s="122">
        <v>29434.355</v>
      </c>
      <c r="G45" s="123">
        <v>29051.429999999997</v>
      </c>
    </row>
    <row r="46" spans="1:7" ht="13.5" x14ac:dyDescent="0.25">
      <c r="A46" s="193" t="s">
        <v>165</v>
      </c>
      <c r="B46" s="222" t="s">
        <v>22</v>
      </c>
      <c r="C46" s="513">
        <v>35784.247999999956</v>
      </c>
      <c r="D46" s="371">
        <v>36575.297999999981</v>
      </c>
      <c r="E46" s="164">
        <v>31626.718999999986</v>
      </c>
      <c r="F46" s="124">
        <v>6142.9870000000001</v>
      </c>
      <c r="G46" s="125">
        <v>6142.9870000000001</v>
      </c>
    </row>
    <row r="47" spans="1:7" ht="13.5" x14ac:dyDescent="0.25">
      <c r="A47" s="109" t="s">
        <v>158</v>
      </c>
      <c r="B47" s="223" t="s">
        <v>22</v>
      </c>
      <c r="C47" s="514">
        <v>107003.77200000001</v>
      </c>
      <c r="D47" s="377">
        <v>117051.11600000001</v>
      </c>
      <c r="E47" s="165">
        <v>110041.92199999999</v>
      </c>
      <c r="F47" s="122">
        <v>107739.864</v>
      </c>
      <c r="G47" s="123">
        <v>51597.666000000005</v>
      </c>
    </row>
    <row r="48" spans="1:7" ht="13.5" x14ac:dyDescent="0.25">
      <c r="A48" s="193" t="s">
        <v>164</v>
      </c>
      <c r="B48" s="222" t="s">
        <v>22</v>
      </c>
      <c r="C48" s="513">
        <v>45625.19000000001</v>
      </c>
      <c r="D48" s="371">
        <v>51247.742999999995</v>
      </c>
      <c r="E48" s="164">
        <v>45088.236000000004</v>
      </c>
      <c r="F48" s="124">
        <v>47078.782000000007</v>
      </c>
      <c r="G48" s="125">
        <v>40246.627000000008</v>
      </c>
    </row>
    <row r="49" spans="1:7" ht="13.5" x14ac:dyDescent="0.25">
      <c r="A49" s="193" t="s">
        <v>159</v>
      </c>
      <c r="B49" s="222" t="s">
        <v>22</v>
      </c>
      <c r="C49" s="513">
        <v>27088.576999999997</v>
      </c>
      <c r="D49" s="371">
        <v>25060.707999999999</v>
      </c>
      <c r="E49" s="164">
        <v>24395.068000000003</v>
      </c>
      <c r="F49" s="124">
        <v>27137.917000000005</v>
      </c>
      <c r="G49" s="125">
        <v>10440.83</v>
      </c>
    </row>
    <row r="50" spans="1:7" ht="13.5" x14ac:dyDescent="0.25">
      <c r="A50" s="193" t="s">
        <v>160</v>
      </c>
      <c r="B50" s="222" t="s">
        <v>22</v>
      </c>
      <c r="C50" s="513">
        <v>28938.999000000011</v>
      </c>
      <c r="D50" s="371">
        <v>34152.610999999997</v>
      </c>
      <c r="E50" s="164">
        <v>28078.566999999999</v>
      </c>
      <c r="F50" s="124">
        <v>25192.447000000004</v>
      </c>
      <c r="G50" s="125">
        <v>425.38599999999997</v>
      </c>
    </row>
    <row r="51" spans="1:7" ht="13.5" x14ac:dyDescent="0.25">
      <c r="A51" s="193" t="s">
        <v>161</v>
      </c>
      <c r="B51" s="30" t="s">
        <v>22</v>
      </c>
      <c r="C51" s="436">
        <v>5351.0059999999994</v>
      </c>
      <c r="D51" s="371">
        <v>6590.0540000000001</v>
      </c>
      <c r="E51" s="164">
        <v>12480.050999999998</v>
      </c>
      <c r="F51" s="124">
        <v>8330.7179999999989</v>
      </c>
      <c r="G51" s="125">
        <v>484.82299999999998</v>
      </c>
    </row>
    <row r="52" spans="1:7" ht="13.5" x14ac:dyDescent="0.25">
      <c r="A52" s="229" t="s">
        <v>162</v>
      </c>
      <c r="B52" s="230" t="s">
        <v>22</v>
      </c>
      <c r="C52" s="438">
        <v>2553.3569999999995</v>
      </c>
      <c r="D52" s="377">
        <v>3870.9900000000002</v>
      </c>
      <c r="E52" s="165">
        <v>354.67599999999999</v>
      </c>
      <c r="F52" s="122">
        <v>854.10300000000007</v>
      </c>
      <c r="G52" s="123">
        <v>248.65300000000002</v>
      </c>
    </row>
    <row r="53" spans="1:7" ht="13.5" x14ac:dyDescent="0.25">
      <c r="A53" s="92" t="s">
        <v>163</v>
      </c>
      <c r="B53" s="93" t="s">
        <v>22</v>
      </c>
      <c r="C53" s="437">
        <v>2553.3569999999995</v>
      </c>
      <c r="D53" s="483">
        <v>3870.9900000000002</v>
      </c>
      <c r="E53" s="163">
        <v>354.67599999999999</v>
      </c>
      <c r="F53" s="120">
        <v>854.10300000000007</v>
      </c>
      <c r="G53" s="121">
        <v>248.65300000000002</v>
      </c>
    </row>
    <row r="54" spans="1:7" ht="5.25" customHeight="1" x14ac:dyDescent="0.25">
      <c r="A54" s="231"/>
      <c r="B54" s="232"/>
      <c r="C54" s="515"/>
      <c r="D54" s="378"/>
      <c r="E54" s="168"/>
      <c r="F54" s="126"/>
      <c r="G54" s="127"/>
    </row>
    <row r="55" spans="1:7" ht="14.25" thickBot="1" x14ac:dyDescent="0.3">
      <c r="A55" s="233" t="s">
        <v>25</v>
      </c>
      <c r="B55" s="234" t="s">
        <v>21</v>
      </c>
      <c r="C55" s="379">
        <v>0.51682548767472447</v>
      </c>
      <c r="D55" s="379">
        <v>0.53051803281772347</v>
      </c>
      <c r="E55" s="169">
        <v>0.55338461540276551</v>
      </c>
      <c r="F55" s="128">
        <v>0.54</v>
      </c>
      <c r="G55" s="129">
        <v>0.51</v>
      </c>
    </row>
    <row r="56" spans="1:7" ht="13.5" x14ac:dyDescent="0.25">
      <c r="A56" s="2053" t="s">
        <v>261</v>
      </c>
      <c r="B56" s="2054"/>
      <c r="C56" s="2054"/>
      <c r="D56" s="2054"/>
      <c r="E56" s="2054"/>
      <c r="F56" s="2054"/>
      <c r="G56" s="2054"/>
    </row>
    <row r="57" spans="1:7" ht="12.75" customHeight="1" x14ac:dyDescent="0.25">
      <c r="A57" s="535" t="s">
        <v>267</v>
      </c>
      <c r="B57" s="525"/>
      <c r="C57" s="525"/>
      <c r="D57" s="525"/>
      <c r="E57" s="525"/>
      <c r="F57" s="525"/>
      <c r="G57" s="525"/>
    </row>
    <row r="58" spans="1:7" ht="26.25" customHeight="1" thickBot="1" x14ac:dyDescent="0.3">
      <c r="A58" s="201" t="s">
        <v>136</v>
      </c>
      <c r="B58" s="61"/>
      <c r="C58" s="61"/>
      <c r="D58" s="61"/>
      <c r="E58" s="61"/>
      <c r="F58" s="61"/>
      <c r="G58" s="64"/>
    </row>
    <row r="59" spans="1:7" ht="22.5" customHeight="1" x14ac:dyDescent="0.25">
      <c r="A59" s="454" t="s">
        <v>231</v>
      </c>
      <c r="B59" s="254"/>
      <c r="C59" s="254"/>
      <c r="D59" s="254"/>
      <c r="E59" s="254"/>
      <c r="F59" s="254"/>
      <c r="G59" s="455"/>
    </row>
    <row r="60" spans="1:7" ht="38.25" x14ac:dyDescent="0.2">
      <c r="A60" s="243" t="s">
        <v>123</v>
      </c>
      <c r="B60" s="381"/>
      <c r="C60" s="349"/>
      <c r="D60" s="451"/>
      <c r="E60" s="452"/>
      <c r="F60" s="453"/>
      <c r="G60" s="453"/>
    </row>
    <row r="61" spans="1:7" x14ac:dyDescent="0.2">
      <c r="A61" s="236" t="s">
        <v>107</v>
      </c>
      <c r="B61" s="380" t="s">
        <v>21</v>
      </c>
      <c r="C61" s="405" t="s">
        <v>19</v>
      </c>
      <c r="D61" s="332" t="s">
        <v>19</v>
      </c>
      <c r="E61" s="171" t="s">
        <v>19</v>
      </c>
      <c r="F61" s="87" t="s">
        <v>19</v>
      </c>
      <c r="G61" s="87">
        <v>67.2</v>
      </c>
    </row>
    <row r="62" spans="1:7" x14ac:dyDescent="0.2">
      <c r="A62" s="237" t="s">
        <v>108</v>
      </c>
      <c r="B62" s="381" t="s">
        <v>21</v>
      </c>
      <c r="C62" s="161" t="s">
        <v>19</v>
      </c>
      <c r="D62" s="332" t="s">
        <v>19</v>
      </c>
      <c r="E62" s="172" t="s">
        <v>19</v>
      </c>
      <c r="F62" s="85" t="s">
        <v>19</v>
      </c>
      <c r="G62" s="85">
        <v>32.799999999999997</v>
      </c>
    </row>
    <row r="63" spans="1:7" ht="6.75" customHeight="1" x14ac:dyDescent="0.25">
      <c r="A63" s="238"/>
      <c r="B63" s="382"/>
      <c r="C63" s="406"/>
      <c r="D63" s="324"/>
      <c r="E63" s="90"/>
      <c r="F63" s="89"/>
      <c r="G63" s="90"/>
    </row>
    <row r="64" spans="1:7" ht="25.5" x14ac:dyDescent="0.2">
      <c r="A64" s="235" t="s">
        <v>109</v>
      </c>
      <c r="B64" s="383"/>
      <c r="C64" s="407"/>
      <c r="D64" s="325"/>
      <c r="E64" s="170"/>
      <c r="F64" s="55"/>
      <c r="G64" s="55"/>
    </row>
    <row r="65" spans="1:7" ht="13.5" x14ac:dyDescent="0.25">
      <c r="A65" s="239" t="s">
        <v>70</v>
      </c>
      <c r="B65" s="384" t="s">
        <v>21</v>
      </c>
      <c r="C65" s="11" t="s">
        <v>19</v>
      </c>
      <c r="D65" s="332" t="s">
        <v>19</v>
      </c>
      <c r="E65" s="171" t="s">
        <v>19</v>
      </c>
      <c r="F65" s="35" t="s">
        <v>19</v>
      </c>
      <c r="G65" s="35">
        <v>75.900000000000006</v>
      </c>
    </row>
    <row r="66" spans="1:7" ht="13.5" x14ac:dyDescent="0.25">
      <c r="A66" s="239" t="s">
        <v>71</v>
      </c>
      <c r="B66" s="384" t="s">
        <v>21</v>
      </c>
      <c r="C66" s="11" t="s">
        <v>19</v>
      </c>
      <c r="D66" s="326" t="s">
        <v>19</v>
      </c>
      <c r="E66" s="172" t="s">
        <v>19</v>
      </c>
      <c r="F66" s="35" t="s">
        <v>19</v>
      </c>
      <c r="G66" s="35">
        <v>24.1</v>
      </c>
    </row>
    <row r="67" spans="1:7" ht="5.25" customHeight="1" x14ac:dyDescent="0.25">
      <c r="A67" s="238"/>
      <c r="B67" s="382"/>
      <c r="C67" s="11"/>
      <c r="D67" s="327"/>
      <c r="E67" s="90"/>
      <c r="F67" s="89"/>
      <c r="G67" s="90"/>
    </row>
    <row r="68" spans="1:7" ht="25.5" x14ac:dyDescent="0.25">
      <c r="A68" s="235" t="s">
        <v>110</v>
      </c>
      <c r="B68" s="384"/>
      <c r="C68" s="408"/>
      <c r="D68" s="326"/>
      <c r="E68" s="173"/>
      <c r="F68" s="88"/>
      <c r="G68" s="15"/>
    </row>
    <row r="69" spans="1:7" ht="13.5" x14ac:dyDescent="0.25">
      <c r="A69" s="236" t="s">
        <v>107</v>
      </c>
      <c r="B69" s="384" t="s">
        <v>21</v>
      </c>
      <c r="C69" s="41" t="s">
        <v>19</v>
      </c>
      <c r="D69" s="332" t="s">
        <v>19</v>
      </c>
      <c r="E69" s="171" t="s">
        <v>19</v>
      </c>
      <c r="F69" s="35" t="s">
        <v>19</v>
      </c>
      <c r="G69" s="35">
        <v>45.6</v>
      </c>
    </row>
    <row r="70" spans="1:7" ht="13.5" x14ac:dyDescent="0.25">
      <c r="A70" s="237" t="s">
        <v>108</v>
      </c>
      <c r="B70" s="384" t="s">
        <v>21</v>
      </c>
      <c r="C70" s="41" t="s">
        <v>19</v>
      </c>
      <c r="D70" s="332" t="s">
        <v>19</v>
      </c>
      <c r="E70" s="172" t="s">
        <v>19</v>
      </c>
      <c r="F70" s="35" t="s">
        <v>19</v>
      </c>
      <c r="G70" s="35">
        <v>54.4</v>
      </c>
    </row>
    <row r="71" spans="1:7" ht="6.75" customHeight="1" x14ac:dyDescent="0.25">
      <c r="A71" s="240"/>
      <c r="B71" s="382"/>
      <c r="C71" s="409"/>
      <c r="D71" s="327"/>
      <c r="E71" s="174"/>
      <c r="F71" s="38"/>
      <c r="G71" s="38"/>
    </row>
    <row r="72" spans="1:7" ht="25.5" x14ac:dyDescent="0.25">
      <c r="A72" s="241" t="s">
        <v>125</v>
      </c>
      <c r="B72" s="384"/>
      <c r="C72" s="11"/>
      <c r="D72" s="326"/>
      <c r="E72" s="173"/>
      <c r="F72" s="88"/>
      <c r="G72" s="15"/>
    </row>
    <row r="73" spans="1:7" ht="13.5" x14ac:dyDescent="0.25">
      <c r="A73" s="239" t="s">
        <v>118</v>
      </c>
      <c r="B73" s="384" t="s">
        <v>21</v>
      </c>
      <c r="C73" s="11" t="s">
        <v>19</v>
      </c>
      <c r="D73" s="332" t="s">
        <v>19</v>
      </c>
      <c r="E73" s="171" t="s">
        <v>19</v>
      </c>
      <c r="F73" s="35" t="s">
        <v>19</v>
      </c>
      <c r="G73" s="35">
        <v>69.5</v>
      </c>
    </row>
    <row r="74" spans="1:7" ht="13.5" x14ac:dyDescent="0.25">
      <c r="A74" s="239" t="s">
        <v>71</v>
      </c>
      <c r="B74" s="384" t="s">
        <v>21</v>
      </c>
      <c r="C74" s="11" t="s">
        <v>19</v>
      </c>
      <c r="D74" s="332" t="s">
        <v>19</v>
      </c>
      <c r="E74" s="172" t="s">
        <v>19</v>
      </c>
      <c r="F74" s="35" t="s">
        <v>19</v>
      </c>
      <c r="G74" s="35">
        <v>30.5</v>
      </c>
    </row>
    <row r="75" spans="1:7" ht="6.75" customHeight="1" x14ac:dyDescent="0.25">
      <c r="A75" s="240"/>
      <c r="B75" s="382"/>
      <c r="C75" s="406"/>
      <c r="D75" s="324"/>
      <c r="E75" s="174"/>
      <c r="F75" s="38"/>
      <c r="G75" s="38"/>
    </row>
    <row r="76" spans="1:7" ht="25.5" x14ac:dyDescent="0.25">
      <c r="A76" s="235" t="s">
        <v>111</v>
      </c>
      <c r="B76" s="384"/>
      <c r="C76" s="11"/>
      <c r="D76" s="326"/>
      <c r="E76" s="173"/>
      <c r="F76" s="88"/>
      <c r="G76" s="15"/>
    </row>
    <row r="77" spans="1:7" ht="13.5" x14ac:dyDescent="0.25">
      <c r="A77" s="236" t="s">
        <v>120</v>
      </c>
      <c r="B77" s="384" t="s">
        <v>21</v>
      </c>
      <c r="C77" s="11" t="s">
        <v>19</v>
      </c>
      <c r="D77" s="332" t="s">
        <v>19</v>
      </c>
      <c r="E77" s="171" t="s">
        <v>19</v>
      </c>
      <c r="F77" s="35" t="s">
        <v>19</v>
      </c>
      <c r="G77" s="35">
        <v>46.4</v>
      </c>
    </row>
    <row r="78" spans="1:7" ht="13.5" x14ac:dyDescent="0.25">
      <c r="A78" s="237" t="s">
        <v>119</v>
      </c>
      <c r="B78" s="384" t="s">
        <v>21</v>
      </c>
      <c r="C78" s="11" t="s">
        <v>19</v>
      </c>
      <c r="D78" s="332" t="s">
        <v>19</v>
      </c>
      <c r="E78" s="172" t="s">
        <v>19</v>
      </c>
      <c r="F78" s="35" t="s">
        <v>19</v>
      </c>
      <c r="G78" s="35">
        <v>53.6</v>
      </c>
    </row>
    <row r="79" spans="1:7" ht="6.75" customHeight="1" x14ac:dyDescent="0.25">
      <c r="A79" s="239"/>
      <c r="B79" s="384"/>
      <c r="C79" s="11"/>
      <c r="D79" s="326"/>
      <c r="E79" s="41"/>
      <c r="F79" s="91"/>
      <c r="G79" s="91"/>
    </row>
    <row r="80" spans="1:7" ht="25.5" x14ac:dyDescent="0.25">
      <c r="A80" s="242" t="s">
        <v>112</v>
      </c>
      <c r="B80" s="385"/>
      <c r="C80" s="410"/>
      <c r="D80" s="328"/>
      <c r="E80" s="175"/>
      <c r="F80" s="37"/>
      <c r="G80" s="37"/>
    </row>
    <row r="81" spans="1:7" ht="13.5" x14ac:dyDescent="0.25">
      <c r="A81" s="239" t="s">
        <v>118</v>
      </c>
      <c r="B81" s="384" t="s">
        <v>21</v>
      </c>
      <c r="C81" s="11" t="s">
        <v>19</v>
      </c>
      <c r="D81" s="332" t="s">
        <v>19</v>
      </c>
      <c r="E81" s="171" t="s">
        <v>19</v>
      </c>
      <c r="F81" s="35" t="s">
        <v>19</v>
      </c>
      <c r="G81" s="35">
        <v>76.3</v>
      </c>
    </row>
    <row r="82" spans="1:7" ht="13.5" x14ac:dyDescent="0.25">
      <c r="A82" s="239" t="s">
        <v>121</v>
      </c>
      <c r="B82" s="384" t="s">
        <v>21</v>
      </c>
      <c r="C82" s="11" t="s">
        <v>19</v>
      </c>
      <c r="D82" s="332" t="s">
        <v>19</v>
      </c>
      <c r="E82" s="172" t="s">
        <v>19</v>
      </c>
      <c r="F82" s="35" t="s">
        <v>19</v>
      </c>
      <c r="G82" s="35">
        <v>23.7</v>
      </c>
    </row>
    <row r="83" spans="1:7" ht="6.75" customHeight="1" x14ac:dyDescent="0.25">
      <c r="A83" s="240"/>
      <c r="B83" s="382"/>
      <c r="C83" s="406"/>
      <c r="D83" s="324"/>
      <c r="E83" s="174"/>
      <c r="F83" s="38"/>
      <c r="G83" s="38"/>
    </row>
    <row r="84" spans="1:7" ht="25.5" x14ac:dyDescent="0.25">
      <c r="A84" s="243" t="s">
        <v>113</v>
      </c>
      <c r="B84" s="386"/>
      <c r="C84" s="11"/>
      <c r="D84" s="326"/>
      <c r="E84" s="176"/>
      <c r="F84" s="39"/>
      <c r="G84" s="39"/>
    </row>
    <row r="85" spans="1:7" ht="13.5" x14ac:dyDescent="0.25">
      <c r="A85" s="239" t="s">
        <v>117</v>
      </c>
      <c r="B85" s="384" t="s">
        <v>21</v>
      </c>
      <c r="C85" s="11" t="s">
        <v>19</v>
      </c>
      <c r="D85" s="332" t="s">
        <v>19</v>
      </c>
      <c r="E85" s="171" t="s">
        <v>19</v>
      </c>
      <c r="F85" s="35" t="s">
        <v>19</v>
      </c>
      <c r="G85" s="35">
        <v>55</v>
      </c>
    </row>
    <row r="86" spans="1:7" ht="13.5" x14ac:dyDescent="0.25">
      <c r="A86" s="239" t="s">
        <v>116</v>
      </c>
      <c r="B86" s="384" t="s">
        <v>21</v>
      </c>
      <c r="C86" s="11" t="s">
        <v>19</v>
      </c>
      <c r="D86" s="332" t="s">
        <v>19</v>
      </c>
      <c r="E86" s="172" t="s">
        <v>19</v>
      </c>
      <c r="F86" s="35" t="s">
        <v>19</v>
      </c>
      <c r="G86" s="35">
        <v>25.3</v>
      </c>
    </row>
    <row r="87" spans="1:7" ht="13.5" x14ac:dyDescent="0.25">
      <c r="A87" s="239" t="s">
        <v>115</v>
      </c>
      <c r="B87" s="384" t="s">
        <v>21</v>
      </c>
      <c r="C87" s="11" t="s">
        <v>19</v>
      </c>
      <c r="D87" s="332" t="s">
        <v>19</v>
      </c>
      <c r="E87" s="171" t="s">
        <v>19</v>
      </c>
      <c r="F87" s="35" t="s">
        <v>19</v>
      </c>
      <c r="G87" s="35">
        <v>6.6</v>
      </c>
    </row>
    <row r="88" spans="1:7" ht="13.5" x14ac:dyDescent="0.25">
      <c r="A88" s="239" t="s">
        <v>114</v>
      </c>
      <c r="B88" s="384" t="s">
        <v>21</v>
      </c>
      <c r="C88" s="11" t="s">
        <v>19</v>
      </c>
      <c r="D88" s="332" t="s">
        <v>19</v>
      </c>
      <c r="E88" s="172" t="s">
        <v>19</v>
      </c>
      <c r="F88" s="35" t="s">
        <v>19</v>
      </c>
      <c r="G88" s="35">
        <v>5</v>
      </c>
    </row>
    <row r="89" spans="1:7" ht="13.5" x14ac:dyDescent="0.25">
      <c r="A89" s="239" t="s">
        <v>38</v>
      </c>
      <c r="B89" s="384" t="s">
        <v>21</v>
      </c>
      <c r="C89" s="11" t="s">
        <v>19</v>
      </c>
      <c r="D89" s="332" t="s">
        <v>19</v>
      </c>
      <c r="E89" s="177" t="s">
        <v>19</v>
      </c>
      <c r="F89" s="35" t="s">
        <v>19</v>
      </c>
      <c r="G89" s="35">
        <v>8</v>
      </c>
    </row>
    <row r="90" spans="1:7" ht="6.75" customHeight="1" x14ac:dyDescent="0.25">
      <c r="A90" s="244"/>
      <c r="B90" s="387"/>
      <c r="C90" s="411"/>
      <c r="D90" s="329"/>
      <c r="E90" s="178"/>
      <c r="F90" s="84"/>
      <c r="G90" s="84"/>
    </row>
    <row r="91" spans="1:7" ht="25.5" x14ac:dyDescent="0.25">
      <c r="A91" s="245" t="s">
        <v>122</v>
      </c>
      <c r="B91" s="388"/>
      <c r="C91" s="412"/>
      <c r="D91" s="330"/>
      <c r="E91" s="179"/>
      <c r="F91" s="40"/>
      <c r="G91" s="40"/>
    </row>
    <row r="92" spans="1:7" ht="13.5" x14ac:dyDescent="0.25">
      <c r="A92" s="236" t="s">
        <v>120</v>
      </c>
      <c r="B92" s="384" t="s">
        <v>21</v>
      </c>
      <c r="C92" s="11" t="s">
        <v>19</v>
      </c>
      <c r="D92" s="332" t="s">
        <v>19</v>
      </c>
      <c r="E92" s="171" t="s">
        <v>19</v>
      </c>
      <c r="F92" s="35" t="s">
        <v>19</v>
      </c>
      <c r="G92" s="35">
        <v>38.799999999999997</v>
      </c>
    </row>
    <row r="93" spans="1:7" ht="13.5" x14ac:dyDescent="0.25">
      <c r="A93" s="237" t="s">
        <v>119</v>
      </c>
      <c r="B93" s="384" t="s">
        <v>21</v>
      </c>
      <c r="C93" s="11" t="s">
        <v>19</v>
      </c>
      <c r="D93" s="332" t="s">
        <v>19</v>
      </c>
      <c r="E93" s="172" t="s">
        <v>19</v>
      </c>
      <c r="F93" s="35" t="s">
        <v>19</v>
      </c>
      <c r="G93" s="35">
        <v>61.2</v>
      </c>
    </row>
    <row r="94" spans="1:7" ht="6.75" customHeight="1" x14ac:dyDescent="0.25">
      <c r="A94" s="240"/>
      <c r="B94" s="382"/>
      <c r="C94" s="406"/>
      <c r="D94" s="324"/>
      <c r="E94" s="174"/>
      <c r="F94" s="38"/>
      <c r="G94" s="38"/>
    </row>
    <row r="95" spans="1:7" ht="25.5" x14ac:dyDescent="0.25">
      <c r="A95" s="245" t="s">
        <v>126</v>
      </c>
      <c r="B95" s="388"/>
      <c r="C95" s="412"/>
      <c r="D95" s="331"/>
      <c r="E95" s="179"/>
      <c r="F95" s="40"/>
      <c r="G95" s="40"/>
    </row>
    <row r="96" spans="1:7" ht="13.5" x14ac:dyDescent="0.25">
      <c r="A96" s="239" t="s">
        <v>72</v>
      </c>
      <c r="B96" s="384" t="s">
        <v>21</v>
      </c>
      <c r="C96" s="11" t="s">
        <v>19</v>
      </c>
      <c r="D96" s="332" t="s">
        <v>19</v>
      </c>
      <c r="E96" s="171" t="s">
        <v>19</v>
      </c>
      <c r="F96" s="35" t="s">
        <v>19</v>
      </c>
      <c r="G96" s="35">
        <v>69.8</v>
      </c>
    </row>
    <row r="97" spans="1:26" ht="13.5" x14ac:dyDescent="0.25">
      <c r="A97" s="239" t="s">
        <v>73</v>
      </c>
      <c r="B97" s="384" t="s">
        <v>21</v>
      </c>
      <c r="C97" s="11" t="s">
        <v>19</v>
      </c>
      <c r="D97" s="332" t="s">
        <v>19</v>
      </c>
      <c r="E97" s="172" t="s">
        <v>19</v>
      </c>
      <c r="F97" s="35" t="s">
        <v>19</v>
      </c>
      <c r="G97" s="35">
        <v>18.7</v>
      </c>
    </row>
    <row r="98" spans="1:26" ht="13.5" x14ac:dyDescent="0.25">
      <c r="A98" s="239" t="s">
        <v>74</v>
      </c>
      <c r="B98" s="384" t="s">
        <v>21</v>
      </c>
      <c r="C98" s="11" t="s">
        <v>19</v>
      </c>
      <c r="D98" s="332" t="s">
        <v>19</v>
      </c>
      <c r="E98" s="177" t="s">
        <v>19</v>
      </c>
      <c r="F98" s="35" t="s">
        <v>19</v>
      </c>
      <c r="G98" s="35">
        <v>11.4</v>
      </c>
    </row>
    <row r="99" spans="1:26" ht="6.75" customHeight="1" x14ac:dyDescent="0.25">
      <c r="A99" s="240"/>
      <c r="B99" s="382"/>
      <c r="C99" s="203"/>
      <c r="D99" s="324"/>
      <c r="E99" s="174"/>
      <c r="F99" s="38"/>
      <c r="G99" s="38"/>
    </row>
    <row r="100" spans="1:26" ht="13.5" x14ac:dyDescent="0.25">
      <c r="A100" s="246" t="s">
        <v>236</v>
      </c>
      <c r="B100" s="187"/>
      <c r="C100" s="187"/>
      <c r="D100" s="187"/>
      <c r="E100" s="187"/>
      <c r="F100" s="43"/>
      <c r="G100" s="43"/>
    </row>
    <row r="101" spans="1:26" ht="7.5" customHeight="1" thickBot="1" x14ac:dyDescent="0.25">
      <c r="A101" s="199"/>
      <c r="B101" s="199"/>
      <c r="C101" s="199"/>
      <c r="D101" s="199"/>
      <c r="E101" s="199"/>
      <c r="F101" s="199"/>
      <c r="G101" s="199"/>
    </row>
    <row r="102" spans="1:26" ht="15" customHeight="1" x14ac:dyDescent="0.25">
      <c r="A102" s="454" t="s">
        <v>262</v>
      </c>
      <c r="B102" s="254"/>
      <c r="C102" s="254"/>
      <c r="D102" s="254"/>
      <c r="E102" s="254"/>
      <c r="F102" s="254"/>
      <c r="G102" s="455"/>
    </row>
    <row r="103" spans="1:26" ht="26.25" customHeight="1" x14ac:dyDescent="0.25">
      <c r="A103" s="448" t="s">
        <v>227</v>
      </c>
      <c r="B103" s="443" t="s">
        <v>21</v>
      </c>
      <c r="C103" s="92">
        <v>85.7</v>
      </c>
      <c r="D103" s="449">
        <v>82.8</v>
      </c>
      <c r="E103" s="482">
        <v>81</v>
      </c>
      <c r="F103" s="450">
        <v>80.099999999999994</v>
      </c>
      <c r="G103" s="467">
        <v>77.900000000000006</v>
      </c>
      <c r="Z103"/>
    </row>
    <row r="104" spans="1:26" ht="13.5" customHeight="1" x14ac:dyDescent="0.25">
      <c r="A104" s="448" t="s">
        <v>228</v>
      </c>
      <c r="B104" s="443" t="s">
        <v>21</v>
      </c>
      <c r="C104" s="442">
        <v>70.099999999999994</v>
      </c>
      <c r="D104" s="444">
        <v>68.400000000000006</v>
      </c>
      <c r="E104" s="447">
        <v>69.3</v>
      </c>
      <c r="F104" s="445">
        <v>51.2</v>
      </c>
      <c r="G104" s="35">
        <v>49.2</v>
      </c>
      <c r="Z104"/>
    </row>
    <row r="105" spans="1:26" ht="13.5" customHeight="1" x14ac:dyDescent="0.25">
      <c r="A105" s="448" t="s">
        <v>229</v>
      </c>
      <c r="B105" s="443" t="s">
        <v>21</v>
      </c>
      <c r="C105" s="442">
        <v>43.4</v>
      </c>
      <c r="D105" s="444">
        <v>38.700000000000003</v>
      </c>
      <c r="E105" s="447">
        <v>38.799999999999997</v>
      </c>
      <c r="F105" s="445">
        <v>34.9</v>
      </c>
      <c r="G105" s="35">
        <v>34.299999999999997</v>
      </c>
      <c r="Z105"/>
    </row>
    <row r="106" spans="1:26" ht="13.5" customHeight="1" x14ac:dyDescent="0.25">
      <c r="A106" s="448" t="s">
        <v>230</v>
      </c>
      <c r="B106" s="443" t="s">
        <v>21</v>
      </c>
      <c r="C106" s="442">
        <v>37.6</v>
      </c>
      <c r="D106" s="444">
        <v>38.6</v>
      </c>
      <c r="E106" s="447">
        <v>39.4</v>
      </c>
      <c r="F106" s="446" t="s">
        <v>19</v>
      </c>
      <c r="G106" s="35">
        <v>31.7</v>
      </c>
      <c r="Z106"/>
    </row>
    <row r="107" spans="1:26" ht="6.75" customHeight="1" x14ac:dyDescent="0.25">
      <c r="A107" s="456"/>
      <c r="B107" s="457"/>
      <c r="C107" s="456"/>
      <c r="D107" s="458"/>
      <c r="E107" s="459"/>
      <c r="F107" s="460"/>
      <c r="G107" s="461"/>
      <c r="Z107"/>
    </row>
    <row r="108" spans="1:26" ht="12.75" customHeight="1" x14ac:dyDescent="0.25">
      <c r="A108" s="19" t="s">
        <v>257</v>
      </c>
      <c r="B108" s="442"/>
      <c r="C108" s="442"/>
      <c r="D108" s="442"/>
      <c r="E108" s="442"/>
      <c r="F108" s="442"/>
      <c r="G108" s="442"/>
      <c r="Z108"/>
    </row>
    <row r="109" spans="1:26" x14ac:dyDescent="0.2">
      <c r="A109" s="199"/>
      <c r="B109" s="199"/>
      <c r="C109" s="199"/>
      <c r="D109" s="199"/>
      <c r="E109" s="199"/>
      <c r="F109" s="199"/>
      <c r="G109" s="199"/>
    </row>
    <row r="110" spans="1:26" x14ac:dyDescent="0.2">
      <c r="A110" s="199"/>
      <c r="B110" s="199"/>
      <c r="C110" s="199"/>
      <c r="D110" s="199"/>
      <c r="E110" s="199"/>
      <c r="F110" s="199"/>
      <c r="G110" s="199"/>
    </row>
    <row r="111" spans="1:26" x14ac:dyDescent="0.2">
      <c r="A111" s="199"/>
      <c r="B111" s="199"/>
      <c r="C111" s="199"/>
      <c r="D111" s="199"/>
      <c r="E111" s="199"/>
      <c r="F111" s="199"/>
      <c r="G111" s="199"/>
    </row>
    <row r="112" spans="1:26" x14ac:dyDescent="0.2">
      <c r="A112" s="199"/>
      <c r="B112" s="199"/>
      <c r="C112" s="199"/>
      <c r="D112" s="199"/>
      <c r="E112" s="199"/>
      <c r="F112" s="199"/>
      <c r="G112" s="199"/>
    </row>
    <row r="113" spans="1:7" x14ac:dyDescent="0.2">
      <c r="A113" s="199"/>
      <c r="B113" s="199"/>
      <c r="C113" s="199"/>
      <c r="D113" s="199"/>
      <c r="E113" s="199"/>
      <c r="F113" s="199"/>
      <c r="G113" s="199"/>
    </row>
    <row r="114" spans="1:7" x14ac:dyDescent="0.2">
      <c r="A114" s="199"/>
      <c r="B114" s="199"/>
      <c r="C114" s="199"/>
      <c r="D114" s="199"/>
      <c r="E114" s="199"/>
      <c r="F114" s="199"/>
      <c r="G114" s="199"/>
    </row>
    <row r="115" spans="1:7" x14ac:dyDescent="0.2">
      <c r="A115" s="199"/>
      <c r="B115" s="199"/>
      <c r="C115" s="199"/>
      <c r="D115" s="199"/>
      <c r="E115" s="199"/>
      <c r="F115" s="199"/>
      <c r="G115" s="199"/>
    </row>
    <row r="116" spans="1:7" x14ac:dyDescent="0.2">
      <c r="A116" s="199"/>
      <c r="B116" s="199"/>
      <c r="C116" s="199"/>
      <c r="D116" s="199"/>
      <c r="E116" s="199"/>
      <c r="F116" s="199"/>
      <c r="G116" s="199"/>
    </row>
    <row r="117" spans="1:7" x14ac:dyDescent="0.2">
      <c r="A117" s="199"/>
      <c r="B117" s="199"/>
      <c r="C117" s="199"/>
      <c r="D117" s="199"/>
      <c r="E117" s="199"/>
      <c r="F117" s="199"/>
      <c r="G117" s="199"/>
    </row>
    <row r="118" spans="1:7" x14ac:dyDescent="0.2">
      <c r="A118" s="199"/>
      <c r="B118" s="199"/>
      <c r="C118" s="199"/>
      <c r="D118" s="199"/>
      <c r="E118" s="199"/>
      <c r="F118" s="199"/>
      <c r="G118" s="199"/>
    </row>
    <row r="119" spans="1:7" x14ac:dyDescent="0.2">
      <c r="A119" s="199"/>
      <c r="B119" s="199"/>
      <c r="C119" s="199"/>
      <c r="D119" s="199"/>
      <c r="E119" s="199"/>
      <c r="F119" s="199"/>
      <c r="G119" s="199"/>
    </row>
    <row r="120" spans="1:7" x14ac:dyDescent="0.2">
      <c r="A120" s="199"/>
      <c r="B120" s="199"/>
      <c r="C120" s="199"/>
      <c r="D120" s="199"/>
      <c r="E120" s="199"/>
      <c r="F120" s="199"/>
      <c r="G120" s="199"/>
    </row>
    <row r="121" spans="1:7" x14ac:dyDescent="0.2">
      <c r="A121" s="199"/>
      <c r="B121" s="199"/>
      <c r="C121" s="199"/>
      <c r="D121" s="199"/>
      <c r="E121" s="199"/>
      <c r="F121" s="199"/>
      <c r="G121" s="199"/>
    </row>
    <row r="122" spans="1:7" x14ac:dyDescent="0.2">
      <c r="A122" s="199"/>
      <c r="B122" s="199"/>
      <c r="C122" s="199"/>
      <c r="D122" s="199"/>
      <c r="E122" s="199"/>
      <c r="F122" s="199"/>
      <c r="G122" s="199"/>
    </row>
    <row r="123" spans="1:7" x14ac:dyDescent="0.2">
      <c r="A123" s="199"/>
      <c r="B123" s="199"/>
      <c r="C123" s="199"/>
      <c r="D123" s="199"/>
      <c r="E123" s="199"/>
      <c r="F123" s="199"/>
      <c r="G123" s="199"/>
    </row>
    <row r="124" spans="1:7" x14ac:dyDescent="0.2">
      <c r="A124" s="199"/>
      <c r="B124" s="199"/>
      <c r="C124" s="199"/>
      <c r="D124" s="199"/>
      <c r="E124" s="199"/>
      <c r="F124" s="199"/>
      <c r="G124" s="199"/>
    </row>
    <row r="125" spans="1:7" x14ac:dyDescent="0.2">
      <c r="A125" s="199"/>
      <c r="B125" s="199"/>
      <c r="C125" s="199"/>
      <c r="D125" s="199"/>
      <c r="E125" s="199"/>
      <c r="F125" s="199"/>
      <c r="G125" s="199"/>
    </row>
    <row r="126" spans="1:7" x14ac:dyDescent="0.2">
      <c r="A126" s="199"/>
      <c r="B126" s="199"/>
      <c r="C126" s="199"/>
      <c r="D126" s="199"/>
      <c r="E126" s="199"/>
      <c r="F126" s="199"/>
      <c r="G126" s="199"/>
    </row>
    <row r="127" spans="1:7" x14ac:dyDescent="0.2">
      <c r="A127" s="199"/>
      <c r="B127" s="199"/>
      <c r="C127" s="199"/>
      <c r="D127" s="199"/>
      <c r="E127" s="199"/>
      <c r="F127" s="199"/>
      <c r="G127" s="199"/>
    </row>
    <row r="128" spans="1:7" x14ac:dyDescent="0.2">
      <c r="A128" s="199"/>
      <c r="B128" s="199"/>
      <c r="C128" s="199"/>
      <c r="D128" s="199"/>
      <c r="E128" s="199"/>
      <c r="F128" s="199"/>
      <c r="G128" s="199"/>
    </row>
    <row r="129" spans="1:7" x14ac:dyDescent="0.2">
      <c r="A129" s="199"/>
      <c r="B129" s="199"/>
      <c r="C129" s="199"/>
      <c r="D129" s="199"/>
      <c r="E129" s="199"/>
      <c r="F129" s="199"/>
      <c r="G129" s="199"/>
    </row>
    <row r="130" spans="1:7" x14ac:dyDescent="0.2">
      <c r="A130" s="199"/>
      <c r="B130" s="199"/>
      <c r="C130" s="199"/>
      <c r="D130" s="199"/>
      <c r="E130" s="199"/>
      <c r="F130" s="199"/>
      <c r="G130" s="199"/>
    </row>
    <row r="131" spans="1:7" x14ac:dyDescent="0.2">
      <c r="A131" s="199"/>
      <c r="B131" s="199"/>
      <c r="C131" s="199"/>
      <c r="D131" s="199"/>
      <c r="E131" s="199"/>
      <c r="F131" s="199"/>
      <c r="G131" s="199"/>
    </row>
    <row r="132" spans="1:7" x14ac:dyDescent="0.2">
      <c r="A132" s="199"/>
      <c r="B132" s="199"/>
      <c r="C132" s="199"/>
      <c r="D132" s="199"/>
      <c r="E132" s="199"/>
      <c r="F132" s="199"/>
      <c r="G132" s="199"/>
    </row>
    <row r="133" spans="1:7" x14ac:dyDescent="0.2">
      <c r="A133" s="199"/>
      <c r="B133" s="199"/>
      <c r="C133" s="199"/>
      <c r="D133" s="199"/>
      <c r="E133" s="199"/>
      <c r="F133" s="199"/>
      <c r="G133" s="199"/>
    </row>
    <row r="134" spans="1:7" x14ac:dyDescent="0.2">
      <c r="A134" s="199"/>
      <c r="B134" s="199"/>
      <c r="C134" s="199"/>
      <c r="D134" s="199"/>
      <c r="E134" s="199"/>
      <c r="F134" s="199"/>
      <c r="G134" s="199"/>
    </row>
    <row r="135" spans="1:7" x14ac:dyDescent="0.2">
      <c r="A135" s="199"/>
      <c r="B135" s="199"/>
      <c r="C135" s="199"/>
      <c r="D135" s="199"/>
      <c r="E135" s="199"/>
      <c r="F135" s="199"/>
      <c r="G135" s="199"/>
    </row>
    <row r="136" spans="1:7" x14ac:dyDescent="0.2">
      <c r="A136" s="199"/>
      <c r="B136" s="199"/>
      <c r="C136" s="199"/>
      <c r="D136" s="199"/>
      <c r="E136" s="199"/>
      <c r="F136" s="199"/>
      <c r="G136" s="199"/>
    </row>
    <row r="137" spans="1:7" x14ac:dyDescent="0.2">
      <c r="A137" s="199"/>
      <c r="B137" s="199"/>
      <c r="C137" s="199"/>
      <c r="D137" s="199"/>
      <c r="E137" s="199"/>
      <c r="F137" s="199"/>
      <c r="G137" s="199"/>
    </row>
    <row r="138" spans="1:7" x14ac:dyDescent="0.2">
      <c r="A138" s="199"/>
      <c r="B138" s="199"/>
      <c r="C138" s="199"/>
      <c r="D138" s="199"/>
      <c r="E138" s="199"/>
      <c r="F138" s="199"/>
      <c r="G138" s="199"/>
    </row>
    <row r="139" spans="1:7" x14ac:dyDescent="0.2">
      <c r="A139" s="199"/>
      <c r="B139" s="199"/>
      <c r="C139" s="199"/>
      <c r="D139" s="199"/>
      <c r="E139" s="199"/>
      <c r="F139" s="199"/>
      <c r="G139" s="199"/>
    </row>
    <row r="140" spans="1:7" x14ac:dyDescent="0.2">
      <c r="A140" s="199"/>
      <c r="B140" s="199"/>
      <c r="C140" s="199"/>
      <c r="D140" s="199"/>
      <c r="E140" s="199"/>
      <c r="F140" s="199"/>
      <c r="G140" s="199"/>
    </row>
    <row r="141" spans="1:7" x14ac:dyDescent="0.2">
      <c r="A141" s="199"/>
      <c r="B141" s="199"/>
      <c r="C141" s="199"/>
      <c r="D141" s="199"/>
      <c r="E141" s="199"/>
      <c r="F141" s="199"/>
      <c r="G141" s="199"/>
    </row>
    <row r="142" spans="1:7" x14ac:dyDescent="0.2">
      <c r="A142" s="199"/>
      <c r="B142" s="199"/>
      <c r="C142" s="199"/>
      <c r="D142" s="199"/>
      <c r="E142" s="199"/>
      <c r="F142" s="199"/>
      <c r="G142" s="199"/>
    </row>
    <row r="143" spans="1:7" x14ac:dyDescent="0.2">
      <c r="A143" s="199"/>
      <c r="B143" s="199"/>
      <c r="C143" s="199"/>
      <c r="D143" s="199"/>
      <c r="E143" s="199"/>
      <c r="F143" s="199"/>
      <c r="G143" s="199"/>
    </row>
    <row r="144" spans="1:7" x14ac:dyDescent="0.2">
      <c r="A144" s="199"/>
      <c r="B144" s="199"/>
      <c r="C144" s="199"/>
      <c r="D144" s="199"/>
      <c r="E144" s="199"/>
      <c r="F144" s="199"/>
      <c r="G144" s="199"/>
    </row>
    <row r="145" spans="1:7" x14ac:dyDescent="0.2">
      <c r="A145" s="199"/>
      <c r="B145" s="199"/>
      <c r="C145" s="199"/>
      <c r="D145" s="199"/>
      <c r="E145" s="199"/>
      <c r="F145" s="199"/>
      <c r="G145" s="199"/>
    </row>
  </sheetData>
  <mergeCells count="1">
    <mergeCell ref="A56:G56"/>
  </mergeCells>
  <hyperlinks>
    <hyperlink ref="A1" location="Índice!A1" display="Voltar ao índice" xr:uid="{6652D716-D9EA-4937-9A66-33B0ECCFA19E}"/>
  </hyperlinks>
  <pageMargins left="0.7" right="0.7" top="0.75" bottom="0.75" header="0.3" footer="0.3"/>
  <pageSetup paperSize="9" scale="85" orientation="portrait" r:id="rId1"/>
  <rowBreaks count="2" manualBreakCount="2">
    <brk id="57" max="16383" man="1"/>
    <brk id="101" max="16383" man="1"/>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58F25E-23A6-4EFE-A6FA-EDB1E503F0E7}">
  <dimension ref="A1:I46"/>
  <sheetViews>
    <sheetView showGridLines="0" workbookViewId="0">
      <selection activeCell="A2" sqref="A2"/>
    </sheetView>
  </sheetViews>
  <sheetFormatPr defaultColWidth="9.140625" defaultRowHeight="12.75" x14ac:dyDescent="0.25"/>
  <cols>
    <col min="1" max="1" width="21.7109375" style="1" customWidth="1"/>
    <col min="2" max="7" width="10.85546875" style="1" customWidth="1"/>
    <col min="8" max="16384" width="9.140625" style="1"/>
  </cols>
  <sheetData>
    <row r="1" spans="1:9" ht="15" customHeight="1" x14ac:dyDescent="0.25">
      <c r="A1" s="2027" t="s">
        <v>1926</v>
      </c>
    </row>
    <row r="2" spans="1:9" ht="15" customHeight="1" x14ac:dyDescent="0.25">
      <c r="A2" s="896" t="s">
        <v>601</v>
      </c>
      <c r="B2" s="931"/>
      <c r="C2" s="931"/>
      <c r="D2" s="931"/>
      <c r="E2" s="931"/>
      <c r="F2" s="931"/>
      <c r="G2" s="931"/>
    </row>
    <row r="3" spans="1:9" ht="23.25" customHeight="1" x14ac:dyDescent="0.25">
      <c r="A3" s="2107" t="s">
        <v>600</v>
      </c>
      <c r="B3" s="2107"/>
      <c r="C3" s="2107"/>
      <c r="D3" s="2107"/>
      <c r="E3" s="2107"/>
      <c r="F3" s="2107"/>
      <c r="G3" s="2107"/>
    </row>
    <row r="4" spans="1:9" ht="13.5" customHeight="1" x14ac:dyDescent="0.25">
      <c r="A4" s="895"/>
      <c r="B4" s="888"/>
      <c r="C4" s="888"/>
      <c r="D4" s="888"/>
      <c r="E4" s="894"/>
      <c r="F4" s="888"/>
      <c r="G4" s="894" t="s">
        <v>593</v>
      </c>
    </row>
    <row r="5" spans="1:9" ht="21" customHeight="1" x14ac:dyDescent="0.25">
      <c r="A5" s="2108" t="s">
        <v>589</v>
      </c>
      <c r="B5" s="2106" t="s">
        <v>588</v>
      </c>
      <c r="C5" s="2106"/>
      <c r="D5" s="2106"/>
      <c r="E5" s="2106" t="s">
        <v>587</v>
      </c>
      <c r="F5" s="2106"/>
      <c r="G5" s="2106"/>
    </row>
    <row r="6" spans="1:9" ht="11.25" customHeight="1" x14ac:dyDescent="0.25">
      <c r="A6" s="2108"/>
      <c r="B6" s="2105" t="s">
        <v>586</v>
      </c>
      <c r="C6" s="2105" t="s">
        <v>292</v>
      </c>
      <c r="D6" s="2105" t="s">
        <v>585</v>
      </c>
      <c r="E6" s="2105" t="s">
        <v>586</v>
      </c>
      <c r="F6" s="2105" t="s">
        <v>292</v>
      </c>
      <c r="G6" s="2105" t="s">
        <v>585</v>
      </c>
    </row>
    <row r="7" spans="1:9" ht="11.25" customHeight="1" x14ac:dyDescent="0.25">
      <c r="A7" s="2108"/>
      <c r="B7" s="2106"/>
      <c r="C7" s="2106"/>
      <c r="D7" s="2106"/>
      <c r="E7" s="2106"/>
      <c r="F7" s="2106"/>
      <c r="G7" s="2106"/>
    </row>
    <row r="8" spans="1:9" ht="6" customHeight="1" x14ac:dyDescent="0.25">
      <c r="A8" s="888"/>
      <c r="B8" s="893"/>
      <c r="C8" s="893"/>
      <c r="D8" s="888"/>
      <c r="E8" s="888"/>
      <c r="F8" s="888"/>
      <c r="G8" s="888"/>
    </row>
    <row r="9" spans="1:9" ht="15" customHeight="1" x14ac:dyDescent="0.25">
      <c r="A9" s="890" t="s">
        <v>0</v>
      </c>
      <c r="B9" s="906">
        <v>35784.247999999956</v>
      </c>
      <c r="C9" s="923">
        <v>36575.298000000003</v>
      </c>
      <c r="D9" s="923">
        <v>31626.718999999986</v>
      </c>
      <c r="E9" s="906">
        <v>7844.43</v>
      </c>
      <c r="F9" s="923">
        <v>9322.6250000000018</v>
      </c>
      <c r="G9" s="923">
        <v>6685.5420000000022</v>
      </c>
    </row>
    <row r="10" spans="1:9" ht="6" customHeight="1" x14ac:dyDescent="0.25">
      <c r="A10" s="888"/>
      <c r="B10" s="591"/>
      <c r="C10" s="915"/>
      <c r="D10" s="915"/>
      <c r="E10" s="591"/>
      <c r="F10" s="915"/>
      <c r="G10" s="915"/>
    </row>
    <row r="11" spans="1:9" ht="15" customHeight="1" x14ac:dyDescent="0.25">
      <c r="A11" s="600" t="s">
        <v>584</v>
      </c>
      <c r="B11" s="906">
        <v>32661.306999999997</v>
      </c>
      <c r="C11" s="923">
        <v>33152.251999999986</v>
      </c>
      <c r="D11" s="923">
        <v>29779.067999999999</v>
      </c>
      <c r="E11" s="906">
        <v>7113.3220000000019</v>
      </c>
      <c r="F11" s="923">
        <v>8216.1759999999995</v>
      </c>
      <c r="G11" s="923">
        <v>6127.4160000000011</v>
      </c>
    </row>
    <row r="12" spans="1:9" ht="6" customHeight="1" x14ac:dyDescent="0.25">
      <c r="A12" s="600"/>
      <c r="B12" s="591"/>
      <c r="C12" s="915"/>
      <c r="D12" s="915"/>
      <c r="E12" s="591"/>
      <c r="F12" s="915"/>
      <c r="G12" s="915"/>
    </row>
    <row r="13" spans="1:9" ht="15" customHeight="1" x14ac:dyDescent="0.25">
      <c r="A13" s="569" t="s">
        <v>583</v>
      </c>
      <c r="B13" s="906">
        <v>32258.184999999998</v>
      </c>
      <c r="C13" s="921">
        <v>32668.929999999986</v>
      </c>
      <c r="D13" s="921">
        <v>29515.023999999998</v>
      </c>
      <c r="E13" s="906">
        <v>6570.7060000000019</v>
      </c>
      <c r="F13" s="921">
        <v>7458.6809999999987</v>
      </c>
      <c r="G13" s="921">
        <v>5396.5740000000005</v>
      </c>
      <c r="I13" s="930"/>
    </row>
    <row r="14" spans="1:9" ht="15" customHeight="1" x14ac:dyDescent="0.25">
      <c r="A14" s="869" t="s">
        <v>582</v>
      </c>
      <c r="B14" s="591"/>
      <c r="C14" s="915"/>
      <c r="D14" s="915"/>
      <c r="E14" s="591"/>
      <c r="F14" s="915"/>
      <c r="G14" s="915"/>
      <c r="I14" s="930"/>
    </row>
    <row r="15" spans="1:9" ht="15" customHeight="1" x14ac:dyDescent="0.25">
      <c r="A15" s="869" t="s">
        <v>581</v>
      </c>
      <c r="B15" s="591">
        <v>10098.549000000001</v>
      </c>
      <c r="C15" s="915">
        <v>10572.577000000001</v>
      </c>
      <c r="D15" s="915">
        <v>10138.313000000002</v>
      </c>
      <c r="E15" s="591">
        <v>4271.527</v>
      </c>
      <c r="F15" s="915">
        <v>3482.6840000000002</v>
      </c>
      <c r="G15" s="915">
        <v>3444.8830000000012</v>
      </c>
    </row>
    <row r="16" spans="1:9" ht="15" customHeight="1" x14ac:dyDescent="0.25">
      <c r="A16" s="869" t="s">
        <v>580</v>
      </c>
      <c r="B16" s="591">
        <v>14962.792000000001</v>
      </c>
      <c r="C16" s="915">
        <v>16362.290999999997</v>
      </c>
      <c r="D16" s="915">
        <v>15949.882999999996</v>
      </c>
      <c r="E16" s="591">
        <v>713.64300000000003</v>
      </c>
      <c r="F16" s="915">
        <v>1844.7629999999999</v>
      </c>
      <c r="G16" s="915">
        <v>498.11500000000007</v>
      </c>
    </row>
    <row r="17" spans="1:7" ht="15" customHeight="1" x14ac:dyDescent="0.25">
      <c r="A17" s="922" t="s">
        <v>579</v>
      </c>
      <c r="B17" s="591">
        <v>1992.1579999999997</v>
      </c>
      <c r="C17" s="884">
        <v>1586.779</v>
      </c>
      <c r="D17" s="884">
        <v>1170.366</v>
      </c>
      <c r="E17" s="591">
        <v>663.69400000000007</v>
      </c>
      <c r="F17" s="884">
        <v>588.13</v>
      </c>
      <c r="G17" s="884">
        <v>359.09399999999999</v>
      </c>
    </row>
    <row r="18" spans="1:7" ht="15" customHeight="1" x14ac:dyDescent="0.25">
      <c r="A18" s="569" t="s">
        <v>578</v>
      </c>
      <c r="B18" s="906">
        <v>403.12199999999996</v>
      </c>
      <c r="C18" s="923">
        <v>483.32200000000006</v>
      </c>
      <c r="D18" s="923">
        <v>264.04399999999998</v>
      </c>
      <c r="E18" s="906">
        <v>542.61599999999964</v>
      </c>
      <c r="F18" s="923">
        <v>757.49500000000012</v>
      </c>
      <c r="G18" s="923">
        <v>730.84200000000021</v>
      </c>
    </row>
    <row r="19" spans="1:7" ht="6" customHeight="1" x14ac:dyDescent="0.25">
      <c r="A19" s="929"/>
      <c r="B19" s="591"/>
      <c r="C19" s="884"/>
      <c r="D19" s="884"/>
      <c r="E19" s="591"/>
      <c r="F19" s="884"/>
      <c r="G19" s="884"/>
    </row>
    <row r="20" spans="1:7" ht="15" customHeight="1" x14ac:dyDescent="0.25">
      <c r="A20" s="920" t="s">
        <v>577</v>
      </c>
      <c r="B20" s="906">
        <v>3122.9409999999589</v>
      </c>
      <c r="C20" s="923">
        <v>3423.0460000000166</v>
      </c>
      <c r="D20" s="923">
        <v>1847.6509999999871</v>
      </c>
      <c r="E20" s="906">
        <v>731.10799999999836</v>
      </c>
      <c r="F20" s="923">
        <v>1106.4490000000023</v>
      </c>
      <c r="G20" s="923">
        <v>558.12600000000111</v>
      </c>
    </row>
    <row r="21" spans="1:7" ht="15" customHeight="1" x14ac:dyDescent="0.25">
      <c r="A21" s="881" t="s">
        <v>576</v>
      </c>
      <c r="B21" s="918"/>
      <c r="C21" s="915"/>
      <c r="D21" s="915"/>
      <c r="E21" s="918"/>
      <c r="F21" s="915"/>
      <c r="G21" s="915"/>
    </row>
    <row r="22" spans="1:7" ht="15" customHeight="1" x14ac:dyDescent="0.25">
      <c r="A22" s="881" t="s">
        <v>575</v>
      </c>
      <c r="B22" s="591">
        <v>61.614999999999995</v>
      </c>
      <c r="C22" s="915">
        <v>173.49099999999999</v>
      </c>
      <c r="D22" s="915">
        <v>97.47</v>
      </c>
      <c r="E22" s="591">
        <v>5.6920000000000002</v>
      </c>
      <c r="F22" s="915">
        <v>11.132999999999999</v>
      </c>
      <c r="G22" s="915">
        <v>5.6059999999999999</v>
      </c>
    </row>
    <row r="23" spans="1:7" ht="15" customHeight="1" x14ac:dyDescent="0.25">
      <c r="A23" s="881" t="s">
        <v>574</v>
      </c>
      <c r="B23" s="591">
        <v>1556.1410000000001</v>
      </c>
      <c r="C23" s="915">
        <v>1283.7649999999999</v>
      </c>
      <c r="D23" s="915">
        <v>439.63199999999995</v>
      </c>
      <c r="E23" s="591">
        <v>30.54</v>
      </c>
      <c r="F23" s="915">
        <v>45.805999999999997</v>
      </c>
      <c r="G23" s="915">
        <v>11.385000000000002</v>
      </c>
    </row>
    <row r="24" spans="1:7" ht="15" customHeight="1" x14ac:dyDescent="0.25">
      <c r="A24" s="881" t="s">
        <v>573</v>
      </c>
      <c r="B24" s="591">
        <v>858.57399999999996</v>
      </c>
      <c r="C24" s="915">
        <v>1023.0530000000001</v>
      </c>
      <c r="D24" s="915">
        <v>913.35800000000029</v>
      </c>
      <c r="E24" s="591">
        <v>288.91499999999996</v>
      </c>
      <c r="F24" s="915">
        <v>180.482</v>
      </c>
      <c r="G24" s="915">
        <v>116.999</v>
      </c>
    </row>
    <row r="25" spans="1:7" s="24" customFormat="1" ht="27" customHeight="1" x14ac:dyDescent="0.2">
      <c r="A25" s="865" t="s">
        <v>572</v>
      </c>
      <c r="B25" s="928" t="s">
        <v>592</v>
      </c>
      <c r="C25" s="917">
        <v>1.8149999999999999</v>
      </c>
      <c r="D25" s="917">
        <v>1.1850000000000001</v>
      </c>
      <c r="E25" s="904">
        <v>132.94</v>
      </c>
      <c r="F25" s="917">
        <v>718.7360000000001</v>
      </c>
      <c r="G25" s="917">
        <v>186.773</v>
      </c>
    </row>
    <row r="26" spans="1:7" ht="15" customHeight="1" x14ac:dyDescent="0.25">
      <c r="A26" s="881" t="s">
        <v>571</v>
      </c>
      <c r="B26" s="591"/>
      <c r="C26" s="915"/>
      <c r="D26" s="915"/>
      <c r="E26" s="591"/>
      <c r="F26" s="915"/>
      <c r="G26" s="915"/>
    </row>
    <row r="27" spans="1:7" ht="15" customHeight="1" x14ac:dyDescent="0.25">
      <c r="A27" s="881" t="s">
        <v>570</v>
      </c>
      <c r="B27" s="927" t="s">
        <v>592</v>
      </c>
      <c r="C27" s="915">
        <v>1.8149999999999999</v>
      </c>
      <c r="D27" s="915">
        <v>0.92500000000000004</v>
      </c>
      <c r="E27" s="591">
        <v>75.058999999999997</v>
      </c>
      <c r="F27" s="915">
        <v>642.27800000000002</v>
      </c>
      <c r="G27" s="915">
        <v>107.29900000000001</v>
      </c>
    </row>
    <row r="28" spans="1:7" ht="15" customHeight="1" x14ac:dyDescent="0.25">
      <c r="A28" s="881" t="s">
        <v>569</v>
      </c>
      <c r="B28" s="591">
        <v>0</v>
      </c>
      <c r="C28" s="927">
        <v>0</v>
      </c>
      <c r="D28" s="927" t="s">
        <v>592</v>
      </c>
      <c r="E28" s="591">
        <v>27.021999999999998</v>
      </c>
      <c r="F28" s="915">
        <v>36.333000000000006</v>
      </c>
      <c r="G28" s="915">
        <v>29.257999999999999</v>
      </c>
    </row>
    <row r="29" spans="1:7" ht="6" customHeight="1" thickBot="1" x14ac:dyDescent="0.3">
      <c r="A29" s="879"/>
      <c r="B29" s="878"/>
      <c r="C29" s="877"/>
      <c r="D29" s="938"/>
      <c r="E29" s="877"/>
      <c r="F29" s="877"/>
      <c r="G29" s="879"/>
    </row>
    <row r="30" spans="1:7" ht="3.75" customHeight="1" thickTop="1" x14ac:dyDescent="0.25">
      <c r="A30" s="888"/>
      <c r="B30" s="893"/>
      <c r="C30" s="914"/>
      <c r="D30" s="914"/>
      <c r="E30" s="914"/>
      <c r="F30" s="888"/>
      <c r="G30" s="914"/>
    </row>
    <row r="31" spans="1:7" s="888" customFormat="1" ht="12.95" customHeight="1" x14ac:dyDescent="0.25">
      <c r="A31" s="854" t="s">
        <v>567</v>
      </c>
      <c r="B31" s="897"/>
      <c r="C31" s="897"/>
      <c r="D31" s="897"/>
      <c r="E31" s="914"/>
      <c r="F31" s="914"/>
      <c r="G31" s="914"/>
    </row>
    <row r="32" spans="1:7" s="925" customFormat="1" ht="8.25" customHeight="1" x14ac:dyDescent="0.25">
      <c r="B32" s="926"/>
      <c r="C32" s="926"/>
      <c r="D32" s="926"/>
      <c r="E32" s="926"/>
      <c r="F32" s="926"/>
      <c r="G32" s="926"/>
    </row>
    <row r="33" spans="1:7" x14ac:dyDescent="0.25">
      <c r="A33" s="853"/>
      <c r="B33" s="853"/>
      <c r="C33" s="853"/>
      <c r="D33" s="914"/>
      <c r="E33" s="914"/>
      <c r="F33" s="914"/>
      <c r="G33" s="914"/>
    </row>
    <row r="34" spans="1:7" x14ac:dyDescent="0.25">
      <c r="A34" s="924"/>
      <c r="B34" s="876"/>
      <c r="C34" s="876"/>
      <c r="D34" s="914"/>
      <c r="E34" s="914"/>
      <c r="F34" s="914"/>
      <c r="G34" s="914"/>
    </row>
    <row r="35" spans="1:7" x14ac:dyDescent="0.25">
      <c r="A35" s="924"/>
      <c r="B35" s="876"/>
      <c r="C35" s="876"/>
      <c r="D35" s="914"/>
      <c r="E35" s="914"/>
      <c r="F35" s="914"/>
      <c r="G35" s="914"/>
    </row>
    <row r="36" spans="1:7" x14ac:dyDescent="0.25">
      <c r="A36" s="924"/>
      <c r="B36" s="876"/>
      <c r="C36" s="876"/>
      <c r="D36" s="888"/>
      <c r="E36" s="888"/>
      <c r="F36" s="888"/>
      <c r="G36" s="888"/>
    </row>
    <row r="37" spans="1:7" x14ac:dyDescent="0.25">
      <c r="A37" s="876"/>
      <c r="B37" s="876"/>
      <c r="C37" s="876"/>
    </row>
    <row r="38" spans="1:7" x14ac:dyDescent="0.25">
      <c r="A38" s="876"/>
      <c r="B38" s="876"/>
      <c r="C38" s="200"/>
    </row>
    <row r="39" spans="1:7" x14ac:dyDescent="0.25">
      <c r="A39" s="876"/>
      <c r="B39" s="876"/>
      <c r="C39" s="200"/>
    </row>
    <row r="40" spans="1:7" x14ac:dyDescent="0.25">
      <c r="A40" s="876"/>
      <c r="B40" s="876"/>
      <c r="C40" s="200"/>
    </row>
    <row r="41" spans="1:7" x14ac:dyDescent="0.25">
      <c r="A41" s="876"/>
      <c r="B41" s="876"/>
      <c r="C41" s="200"/>
    </row>
    <row r="42" spans="1:7" x14ac:dyDescent="0.25">
      <c r="A42" s="876"/>
      <c r="B42" s="876"/>
      <c r="C42" s="200"/>
    </row>
    <row r="43" spans="1:7" x14ac:dyDescent="0.25">
      <c r="A43" s="876"/>
      <c r="B43" s="876"/>
      <c r="C43" s="200"/>
    </row>
    <row r="44" spans="1:7" x14ac:dyDescent="0.25">
      <c r="A44" s="876"/>
      <c r="B44" s="876"/>
      <c r="C44" s="200"/>
    </row>
    <row r="45" spans="1:7" x14ac:dyDescent="0.25">
      <c r="A45" s="876"/>
      <c r="B45" s="876"/>
      <c r="C45" s="200"/>
    </row>
    <row r="46" spans="1:7" x14ac:dyDescent="0.25">
      <c r="A46" s="876"/>
      <c r="B46" s="876"/>
      <c r="C46" s="200"/>
    </row>
  </sheetData>
  <mergeCells count="10">
    <mergeCell ref="A3:G3"/>
    <mergeCell ref="A5:A7"/>
    <mergeCell ref="B6:B7"/>
    <mergeCell ref="C6:C7"/>
    <mergeCell ref="D6:D7"/>
    <mergeCell ref="E6:E7"/>
    <mergeCell ref="F6:F7"/>
    <mergeCell ref="G6:G7"/>
    <mergeCell ref="E5:G5"/>
    <mergeCell ref="B5:D5"/>
  </mergeCells>
  <hyperlinks>
    <hyperlink ref="A1" location="Índice!A1" display="Voltar ao índice" xr:uid="{4967534D-9EB5-4308-A66A-01D28E4CE2A8}"/>
  </hyperlinks>
  <pageMargins left="0.78740157480314965" right="0.25" top="1.1811023622047245" bottom="0.78740157480314965" header="0" footer="0"/>
  <pageSetup paperSize="9" orientation="portrait" horizontalDpi="2400" verticalDpi="2400"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ECC8EE-3FBE-40F7-A1F7-A414F82F7188}">
  <dimension ref="A1:Q100"/>
  <sheetViews>
    <sheetView workbookViewId="0">
      <selection activeCell="A2" sqref="A2:G2"/>
    </sheetView>
  </sheetViews>
  <sheetFormatPr defaultColWidth="9.7109375" defaultRowHeight="12.75" x14ac:dyDescent="0.25"/>
  <cols>
    <col min="1" max="1" width="21" style="559" customWidth="1"/>
    <col min="2" max="7" width="10.85546875" style="559" customWidth="1"/>
    <col min="8" max="16384" width="9.7109375" style="559"/>
  </cols>
  <sheetData>
    <row r="1" spans="1:8" ht="15" customHeight="1" x14ac:dyDescent="0.25">
      <c r="A1" s="2027" t="s">
        <v>1926</v>
      </c>
    </row>
    <row r="2" spans="1:8" ht="15" customHeight="1" x14ac:dyDescent="0.25">
      <c r="A2" s="2111" t="s">
        <v>603</v>
      </c>
      <c r="B2" s="2111"/>
      <c r="C2" s="2111"/>
      <c r="D2" s="2111"/>
      <c r="E2" s="2111"/>
      <c r="F2" s="2111"/>
      <c r="G2" s="2111"/>
    </row>
    <row r="3" spans="1:8" ht="23.25" customHeight="1" x14ac:dyDescent="0.25">
      <c r="A3" s="2101" t="s">
        <v>602</v>
      </c>
      <c r="B3" s="2101"/>
      <c r="C3" s="2101"/>
      <c r="D3" s="2101"/>
      <c r="E3" s="2101"/>
      <c r="F3" s="2101"/>
      <c r="G3" s="2101"/>
    </row>
    <row r="4" spans="1:8" ht="13.5" customHeight="1" x14ac:dyDescent="0.25">
      <c r="A4" s="575"/>
      <c r="B4" s="575"/>
      <c r="C4" s="575"/>
      <c r="D4" s="575"/>
      <c r="E4" s="875"/>
      <c r="F4" s="874"/>
      <c r="G4" s="873" t="s">
        <v>590</v>
      </c>
    </row>
    <row r="5" spans="1:8" ht="21" customHeight="1" x14ac:dyDescent="0.25">
      <c r="A5" s="2102" t="s">
        <v>589</v>
      </c>
      <c r="B5" s="2104" t="s">
        <v>588</v>
      </c>
      <c r="C5" s="2104"/>
      <c r="D5" s="2104"/>
      <c r="E5" s="2104" t="s">
        <v>587</v>
      </c>
      <c r="F5" s="2104"/>
      <c r="G5" s="2104"/>
    </row>
    <row r="6" spans="1:8" ht="11.25" customHeight="1" x14ac:dyDescent="0.25">
      <c r="A6" s="2103"/>
      <c r="B6" s="2105" t="s">
        <v>586</v>
      </c>
      <c r="C6" s="2105" t="s">
        <v>292</v>
      </c>
      <c r="D6" s="2105" t="s">
        <v>585</v>
      </c>
      <c r="E6" s="2105" t="s">
        <v>586</v>
      </c>
      <c r="F6" s="2105" t="s">
        <v>292</v>
      </c>
      <c r="G6" s="2105" t="s">
        <v>585</v>
      </c>
    </row>
    <row r="7" spans="1:8" ht="11.25" customHeight="1" x14ac:dyDescent="0.25">
      <c r="A7" s="2103"/>
      <c r="B7" s="2106"/>
      <c r="C7" s="2106"/>
      <c r="D7" s="2106"/>
      <c r="E7" s="2106"/>
      <c r="F7" s="2106"/>
      <c r="G7" s="2106"/>
    </row>
    <row r="8" spans="1:8" ht="6" customHeight="1" x14ac:dyDescent="0.25">
      <c r="A8" s="574"/>
      <c r="B8" s="574"/>
      <c r="C8" s="574"/>
      <c r="D8" s="574"/>
      <c r="E8" s="574"/>
      <c r="F8" s="574"/>
      <c r="G8" s="574"/>
    </row>
    <row r="9" spans="1:8" ht="15" customHeight="1" x14ac:dyDescent="0.25">
      <c r="A9" s="872" t="s">
        <v>0</v>
      </c>
      <c r="B9" s="588">
        <v>107003.77199999997</v>
      </c>
      <c r="C9" s="907">
        <v>117051.11599999995</v>
      </c>
      <c r="D9" s="907">
        <v>110041.92200000004</v>
      </c>
      <c r="E9" s="588">
        <v>13678.229000000007</v>
      </c>
      <c r="F9" s="907">
        <v>18404.815000000006</v>
      </c>
      <c r="G9" s="907">
        <v>14051.587999999998</v>
      </c>
    </row>
    <row r="10" spans="1:8" ht="6" customHeight="1" x14ac:dyDescent="0.25">
      <c r="A10" s="872"/>
      <c r="B10" s="589"/>
      <c r="C10" s="937"/>
      <c r="D10" s="937"/>
      <c r="E10" s="589"/>
      <c r="F10" s="937"/>
      <c r="G10" s="937"/>
    </row>
    <row r="11" spans="1:8" ht="15" customHeight="1" x14ac:dyDescent="0.25">
      <c r="A11" s="600" t="s">
        <v>584</v>
      </c>
      <c r="B11" s="588">
        <v>103128.57</v>
      </c>
      <c r="C11" s="867">
        <v>113805.95499999999</v>
      </c>
      <c r="D11" s="867">
        <v>106405.98400000003</v>
      </c>
      <c r="E11" s="588">
        <v>10293.462999999996</v>
      </c>
      <c r="F11" s="867">
        <v>11074.37</v>
      </c>
      <c r="G11" s="867">
        <v>9743.0310000000009</v>
      </c>
    </row>
    <row r="12" spans="1:8" ht="6" customHeight="1" x14ac:dyDescent="0.25">
      <c r="A12" s="600"/>
      <c r="B12" s="589"/>
      <c r="C12" s="937"/>
      <c r="D12" s="937"/>
      <c r="E12" s="589"/>
      <c r="F12" s="937"/>
      <c r="G12" s="937"/>
      <c r="H12" s="860"/>
    </row>
    <row r="13" spans="1:8" ht="15" customHeight="1" x14ac:dyDescent="0.25">
      <c r="A13" s="569" t="s">
        <v>583</v>
      </c>
      <c r="B13" s="588">
        <v>97959.876000000004</v>
      </c>
      <c r="C13" s="937">
        <v>104922.01299999999</v>
      </c>
      <c r="D13" s="937">
        <v>95581.54700000002</v>
      </c>
      <c r="E13" s="588">
        <v>6749.373999999998</v>
      </c>
      <c r="F13" s="937">
        <v>7754.8760000000011</v>
      </c>
      <c r="G13" s="937">
        <v>7307.152000000001</v>
      </c>
      <c r="H13" s="860"/>
    </row>
    <row r="14" spans="1:8" ht="15" customHeight="1" x14ac:dyDescent="0.25">
      <c r="A14" s="869" t="s">
        <v>582</v>
      </c>
      <c r="B14" s="589"/>
      <c r="C14" s="932"/>
      <c r="D14" s="932"/>
      <c r="E14" s="589"/>
      <c r="F14" s="932"/>
      <c r="G14" s="932"/>
      <c r="H14" s="860"/>
    </row>
    <row r="15" spans="1:8" ht="15" customHeight="1" x14ac:dyDescent="0.25">
      <c r="A15" s="869" t="s">
        <v>581</v>
      </c>
      <c r="B15" s="589">
        <v>6457.0060000000003</v>
      </c>
      <c r="C15" s="932">
        <v>9144.875</v>
      </c>
      <c r="D15" s="932">
        <v>3965.0280000000002</v>
      </c>
      <c r="E15" s="589">
        <v>87.359999999999985</v>
      </c>
      <c r="F15" s="932">
        <v>718.44800000000009</v>
      </c>
      <c r="G15" s="932">
        <v>267.50099999999998</v>
      </c>
      <c r="H15" s="860"/>
    </row>
    <row r="16" spans="1:8" ht="15" customHeight="1" x14ac:dyDescent="0.25">
      <c r="A16" s="869" t="s">
        <v>580</v>
      </c>
      <c r="B16" s="589">
        <v>69020.952000000005</v>
      </c>
      <c r="C16" s="932">
        <v>78889.777000000002</v>
      </c>
      <c r="D16" s="932">
        <v>72196.410999999993</v>
      </c>
      <c r="E16" s="589">
        <v>3344.3069999999998</v>
      </c>
      <c r="F16" s="932">
        <v>2752.8249999999998</v>
      </c>
      <c r="G16" s="932">
        <v>3777.9150000000004</v>
      </c>
      <c r="H16" s="860"/>
    </row>
    <row r="17" spans="1:17" ht="15" customHeight="1" x14ac:dyDescent="0.25">
      <c r="A17" s="922" t="s">
        <v>579</v>
      </c>
      <c r="B17" s="589">
        <v>3589.7439999999997</v>
      </c>
      <c r="C17" s="932">
        <v>3083.9800000000005</v>
      </c>
      <c r="D17" s="932">
        <v>2749.4139999999998</v>
      </c>
      <c r="E17" s="589">
        <v>700.83100000000002</v>
      </c>
      <c r="F17" s="932">
        <v>1719.55</v>
      </c>
      <c r="G17" s="932">
        <v>64.665999999999997</v>
      </c>
      <c r="H17" s="860"/>
    </row>
    <row r="18" spans="1:17" ht="15" customHeight="1" x14ac:dyDescent="0.25">
      <c r="A18" s="569" t="s">
        <v>578</v>
      </c>
      <c r="B18" s="588">
        <v>5168.6940000000004</v>
      </c>
      <c r="C18" s="907">
        <v>8883.9420000000009</v>
      </c>
      <c r="D18" s="907">
        <v>10824.437</v>
      </c>
      <c r="E18" s="588">
        <v>3544.088999999999</v>
      </c>
      <c r="F18" s="907">
        <v>3319.4940000000001</v>
      </c>
      <c r="G18" s="907">
        <v>2435.8789999999999</v>
      </c>
      <c r="H18" s="860"/>
    </row>
    <row r="19" spans="1:17" ht="6" customHeight="1" x14ac:dyDescent="0.25">
      <c r="A19" s="922"/>
      <c r="B19" s="589"/>
      <c r="C19" s="937"/>
      <c r="D19" s="937"/>
      <c r="E19" s="589"/>
      <c r="F19" s="936"/>
      <c r="G19" s="936"/>
      <c r="H19" s="860"/>
    </row>
    <row r="20" spans="1:17" ht="15" customHeight="1" x14ac:dyDescent="0.25">
      <c r="A20" s="935" t="s">
        <v>577</v>
      </c>
      <c r="B20" s="588">
        <v>3875.2019999999611</v>
      </c>
      <c r="C20" s="907">
        <v>3245.1609999999637</v>
      </c>
      <c r="D20" s="907">
        <v>3635.9380000000092</v>
      </c>
      <c r="E20" s="588">
        <v>3384.7660000000105</v>
      </c>
      <c r="F20" s="907">
        <v>7330.4450000000052</v>
      </c>
      <c r="G20" s="907">
        <v>4308.5569999999971</v>
      </c>
      <c r="H20" s="860"/>
    </row>
    <row r="21" spans="1:17" ht="15" customHeight="1" x14ac:dyDescent="0.25">
      <c r="A21" s="862" t="s">
        <v>576</v>
      </c>
      <c r="B21" s="861"/>
      <c r="C21" s="932"/>
      <c r="D21" s="932"/>
      <c r="E21" s="861"/>
      <c r="F21" s="932"/>
      <c r="G21" s="932"/>
      <c r="H21" s="860"/>
    </row>
    <row r="22" spans="1:17" ht="15" customHeight="1" x14ac:dyDescent="0.25">
      <c r="A22" s="862" t="s">
        <v>575</v>
      </c>
      <c r="B22" s="589">
        <v>12.802999999999999</v>
      </c>
      <c r="C22" s="932">
        <v>30.797999999999998</v>
      </c>
      <c r="D22" s="932">
        <v>47.29</v>
      </c>
      <c r="E22" s="589">
        <v>12.442</v>
      </c>
      <c r="F22" s="932">
        <v>0.185</v>
      </c>
      <c r="G22" s="932">
        <v>6.3250000000000002</v>
      </c>
      <c r="H22" s="860"/>
    </row>
    <row r="23" spans="1:17" ht="15" customHeight="1" x14ac:dyDescent="0.25">
      <c r="A23" s="862" t="s">
        <v>574</v>
      </c>
      <c r="B23" s="589">
        <v>769.73500000000001</v>
      </c>
      <c r="C23" s="932">
        <v>226.32400000000001</v>
      </c>
      <c r="D23" s="932">
        <v>498.85899999999998</v>
      </c>
      <c r="E23" s="589">
        <v>2.23</v>
      </c>
      <c r="F23" s="932">
        <v>943.68700000000001</v>
      </c>
      <c r="G23" s="932">
        <v>3.6160000000000001</v>
      </c>
      <c r="H23" s="860"/>
    </row>
    <row r="24" spans="1:17" ht="15" customHeight="1" x14ac:dyDescent="0.25">
      <c r="A24" s="862" t="s">
        <v>573</v>
      </c>
      <c r="B24" s="589">
        <v>726.48800000000006</v>
      </c>
      <c r="C24" s="932">
        <v>1192.7829999999999</v>
      </c>
      <c r="D24" s="932">
        <v>826.15000000000009</v>
      </c>
      <c r="E24" s="589">
        <v>649.71199999999988</v>
      </c>
      <c r="F24" s="932">
        <v>1001.7329999999999</v>
      </c>
      <c r="G24" s="932">
        <v>848.928</v>
      </c>
      <c r="H24" s="860"/>
    </row>
    <row r="25" spans="1:17" ht="15" customHeight="1" x14ac:dyDescent="0.25">
      <c r="A25" s="934" t="s">
        <v>572</v>
      </c>
      <c r="B25" s="589">
        <v>0.55399999999999994</v>
      </c>
      <c r="C25" s="933">
        <v>1.8960000000000001</v>
      </c>
      <c r="D25" s="933">
        <v>2.5619999999999998</v>
      </c>
      <c r="E25" s="589">
        <v>2218.2000000000003</v>
      </c>
      <c r="F25" s="933">
        <v>4734.8430000000026</v>
      </c>
      <c r="G25" s="933">
        <v>3155.7659999999992</v>
      </c>
      <c r="H25" s="860"/>
    </row>
    <row r="26" spans="1:17" ht="15" customHeight="1" x14ac:dyDescent="0.25">
      <c r="A26" s="862" t="s">
        <v>571</v>
      </c>
      <c r="B26" s="589"/>
      <c r="C26" s="932"/>
      <c r="D26" s="932"/>
      <c r="E26" s="589"/>
      <c r="F26" s="932"/>
      <c r="G26" s="932"/>
      <c r="H26" s="860"/>
    </row>
    <row r="27" spans="1:17" ht="15" customHeight="1" x14ac:dyDescent="0.25">
      <c r="A27" s="862" t="s">
        <v>570</v>
      </c>
      <c r="B27" s="589">
        <v>0.51400000000000001</v>
      </c>
      <c r="C27" s="932">
        <v>1.8960000000000001</v>
      </c>
      <c r="D27" s="932">
        <v>1.1579999999999999</v>
      </c>
      <c r="E27" s="589">
        <v>2079.1450000000004</v>
      </c>
      <c r="F27" s="932">
        <v>4470.8510000000015</v>
      </c>
      <c r="G27" s="932">
        <v>2404.1389999999997</v>
      </c>
      <c r="H27" s="860"/>
    </row>
    <row r="28" spans="1:17" ht="15" customHeight="1" x14ac:dyDescent="0.25">
      <c r="A28" s="862" t="s">
        <v>569</v>
      </c>
      <c r="B28" s="589">
        <v>0</v>
      </c>
      <c r="C28" s="932">
        <v>0</v>
      </c>
      <c r="D28" s="932">
        <v>0.70700000000000007</v>
      </c>
      <c r="E28" s="589">
        <v>46.552999999999997</v>
      </c>
      <c r="F28" s="932">
        <v>189.654</v>
      </c>
      <c r="G28" s="932">
        <v>666.66000000000008</v>
      </c>
      <c r="H28" s="860"/>
    </row>
    <row r="29" spans="1:17" ht="6" customHeight="1" thickBot="1" x14ac:dyDescent="0.3">
      <c r="A29" s="564"/>
      <c r="B29" s="564"/>
      <c r="C29" s="564"/>
      <c r="D29" s="603"/>
      <c r="E29" s="564"/>
      <c r="F29" s="564"/>
      <c r="G29" s="858"/>
    </row>
    <row r="30" spans="1:17" ht="3.75" customHeight="1" thickTop="1" x14ac:dyDescent="0.25">
      <c r="A30" s="575"/>
      <c r="B30" s="574"/>
      <c r="C30" s="574"/>
      <c r="D30" s="574"/>
      <c r="E30" s="574"/>
      <c r="F30" s="574"/>
      <c r="G30" s="574"/>
    </row>
    <row r="31" spans="1:17" s="855" customFormat="1" ht="12.95" customHeight="1" x14ac:dyDescent="0.25">
      <c r="A31" s="854" t="s">
        <v>567</v>
      </c>
      <c r="B31" s="857"/>
      <c r="C31" s="857"/>
      <c r="D31" s="857"/>
      <c r="E31" s="857"/>
      <c r="F31" s="857"/>
      <c r="G31" s="857"/>
      <c r="H31" s="856"/>
      <c r="I31" s="856"/>
      <c r="J31" s="856"/>
      <c r="K31" s="856"/>
      <c r="L31" s="856"/>
      <c r="M31" s="856"/>
      <c r="N31" s="856"/>
      <c r="O31" s="856"/>
      <c r="P31" s="856"/>
      <c r="Q31" s="856"/>
    </row>
    <row r="32" spans="1:17" ht="10.5" customHeight="1" x14ac:dyDescent="0.25">
      <c r="A32" s="574"/>
      <c r="B32" s="574"/>
      <c r="C32" s="574"/>
      <c r="D32" s="574"/>
      <c r="E32" s="574"/>
      <c r="F32" s="574"/>
      <c r="G32" s="574"/>
    </row>
    <row r="33" spans="1:2" ht="17.100000000000001" customHeight="1" x14ac:dyDescent="0.25">
      <c r="A33" s="853"/>
      <c r="B33" s="853"/>
    </row>
    <row r="34" spans="1:2" ht="17.100000000000001" customHeight="1" x14ac:dyDescent="0.25">
      <c r="A34" s="876"/>
      <c r="B34" s="876"/>
    </row>
    <row r="35" spans="1:2" ht="17.100000000000001" customHeight="1" x14ac:dyDescent="0.25">
      <c r="A35" s="876"/>
      <c r="B35" s="876"/>
    </row>
    <row r="36" spans="1:2" ht="17.100000000000001" customHeight="1" x14ac:dyDescent="0.25">
      <c r="A36" s="876"/>
      <c r="B36" s="876"/>
    </row>
    <row r="37" spans="1:2" ht="17.100000000000001" customHeight="1" x14ac:dyDescent="0.25">
      <c r="A37" s="876"/>
      <c r="B37" s="876"/>
    </row>
    <row r="38" spans="1:2" ht="17.100000000000001" customHeight="1" x14ac:dyDescent="0.25">
      <c r="A38" s="876"/>
      <c r="B38" s="876"/>
    </row>
    <row r="39" spans="1:2" ht="17.100000000000001" customHeight="1" x14ac:dyDescent="0.25">
      <c r="A39" s="876"/>
      <c r="B39" s="589"/>
    </row>
    <row r="40" spans="1:2" ht="17.100000000000001" customHeight="1" x14ac:dyDescent="0.25"/>
    <row r="41" spans="1:2" ht="17.100000000000001" customHeight="1" x14ac:dyDescent="0.25"/>
    <row r="42" spans="1:2" ht="17.100000000000001" customHeight="1" x14ac:dyDescent="0.25"/>
    <row r="43" spans="1:2" ht="17.100000000000001" customHeight="1" x14ac:dyDescent="0.25"/>
    <row r="44" spans="1:2" ht="17.100000000000001" customHeight="1" x14ac:dyDescent="0.25"/>
    <row r="45" spans="1:2" ht="17.100000000000001" customHeight="1" x14ac:dyDescent="0.25"/>
    <row r="46" spans="1:2" ht="17.100000000000001" customHeight="1" x14ac:dyDescent="0.25"/>
    <row r="47" spans="1:2" ht="17.100000000000001" customHeight="1" x14ac:dyDescent="0.25"/>
    <row r="48" spans="1:2" ht="17.100000000000001" customHeight="1" x14ac:dyDescent="0.25"/>
    <row r="49" s="559" customFormat="1" ht="17.100000000000001" customHeight="1" x14ac:dyDescent="0.25"/>
    <row r="50" s="559" customFormat="1" ht="17.100000000000001" customHeight="1" x14ac:dyDescent="0.25"/>
    <row r="51" s="559" customFormat="1" ht="17.100000000000001" customHeight="1" x14ac:dyDescent="0.25"/>
    <row r="52" s="559" customFormat="1" ht="17.100000000000001" customHeight="1" x14ac:dyDescent="0.25"/>
    <row r="53" s="559" customFormat="1" ht="17.100000000000001" customHeight="1" x14ac:dyDescent="0.25"/>
    <row r="54" s="559" customFormat="1" ht="17.100000000000001" customHeight="1" x14ac:dyDescent="0.25"/>
    <row r="55" s="559" customFormat="1" ht="17.100000000000001" customHeight="1" x14ac:dyDescent="0.25"/>
    <row r="56" s="559" customFormat="1" ht="17.100000000000001" customHeight="1" x14ac:dyDescent="0.25"/>
    <row r="57" s="559" customFormat="1" ht="17.100000000000001" customHeight="1" x14ac:dyDescent="0.25"/>
    <row r="58" s="559" customFormat="1" ht="17.100000000000001" customHeight="1" x14ac:dyDescent="0.25"/>
    <row r="59" s="559" customFormat="1" ht="17.100000000000001" customHeight="1" x14ac:dyDescent="0.25"/>
    <row r="60" s="559" customFormat="1" ht="17.100000000000001" customHeight="1" x14ac:dyDescent="0.25"/>
    <row r="61" s="559" customFormat="1" ht="17.100000000000001" customHeight="1" x14ac:dyDescent="0.25"/>
    <row r="62" s="559" customFormat="1" ht="17.100000000000001" customHeight="1" x14ac:dyDescent="0.25"/>
    <row r="63" s="559" customFormat="1" ht="17.100000000000001" customHeight="1" x14ac:dyDescent="0.25"/>
    <row r="64" s="559" customFormat="1" ht="17.100000000000001" customHeight="1" x14ac:dyDescent="0.25"/>
    <row r="65" s="559" customFormat="1" ht="17.100000000000001" customHeight="1" x14ac:dyDescent="0.25"/>
    <row r="66" s="559" customFormat="1" ht="17.100000000000001" customHeight="1" x14ac:dyDescent="0.25"/>
    <row r="67" s="559" customFormat="1" ht="17.100000000000001" customHeight="1" x14ac:dyDescent="0.25"/>
    <row r="68" s="559" customFormat="1" ht="17.100000000000001" customHeight="1" x14ac:dyDescent="0.25"/>
    <row r="69" s="559" customFormat="1" ht="17.100000000000001" customHeight="1" x14ac:dyDescent="0.25"/>
    <row r="70" s="559" customFormat="1" ht="17.100000000000001" customHeight="1" x14ac:dyDescent="0.25"/>
    <row r="71" s="559" customFormat="1" ht="17.100000000000001" customHeight="1" x14ac:dyDescent="0.25"/>
    <row r="72" s="559" customFormat="1" ht="17.100000000000001" customHeight="1" x14ac:dyDescent="0.25"/>
    <row r="73" s="559" customFormat="1" ht="17.100000000000001" customHeight="1" x14ac:dyDescent="0.25"/>
    <row r="74" s="559" customFormat="1" ht="17.100000000000001" customHeight="1" x14ac:dyDescent="0.25"/>
    <row r="75" s="559" customFormat="1" ht="17.100000000000001" customHeight="1" x14ac:dyDescent="0.25"/>
    <row r="76" s="559" customFormat="1" ht="17.100000000000001" customHeight="1" x14ac:dyDescent="0.25"/>
    <row r="77" s="559" customFormat="1" ht="17.100000000000001" customHeight="1" x14ac:dyDescent="0.25"/>
    <row r="78" s="559" customFormat="1" ht="17.100000000000001" customHeight="1" x14ac:dyDescent="0.25"/>
    <row r="79" s="559" customFormat="1" ht="17.100000000000001" customHeight="1" x14ac:dyDescent="0.25"/>
    <row r="80" s="559" customFormat="1" ht="17.100000000000001" customHeight="1" x14ac:dyDescent="0.25"/>
    <row r="81" s="559" customFormat="1" ht="17.100000000000001" customHeight="1" x14ac:dyDescent="0.25"/>
    <row r="82" s="559" customFormat="1" ht="17.100000000000001" customHeight="1" x14ac:dyDescent="0.25"/>
    <row r="83" s="559" customFormat="1" ht="17.100000000000001" customHeight="1" x14ac:dyDescent="0.25"/>
    <row r="84" s="559" customFormat="1" ht="17.100000000000001" customHeight="1" x14ac:dyDescent="0.25"/>
    <row r="85" s="559" customFormat="1" ht="17.100000000000001" customHeight="1" x14ac:dyDescent="0.25"/>
    <row r="86" s="559" customFormat="1" ht="17.100000000000001" customHeight="1" x14ac:dyDescent="0.25"/>
    <row r="87" s="559" customFormat="1" ht="17.100000000000001" customHeight="1" x14ac:dyDescent="0.25"/>
    <row r="88" s="559" customFormat="1" ht="17.100000000000001" customHeight="1" x14ac:dyDescent="0.25"/>
    <row r="89" s="559" customFormat="1" ht="17.100000000000001" customHeight="1" x14ac:dyDescent="0.25"/>
    <row r="90" s="559" customFormat="1" ht="17.100000000000001" customHeight="1" x14ac:dyDescent="0.25"/>
    <row r="91" s="559" customFormat="1" ht="17.100000000000001" customHeight="1" x14ac:dyDescent="0.25"/>
    <row r="92" s="559" customFormat="1" ht="17.100000000000001" customHeight="1" x14ac:dyDescent="0.25"/>
    <row r="93" s="559" customFormat="1" ht="17.100000000000001" customHeight="1" x14ac:dyDescent="0.25"/>
    <row r="94" s="559" customFormat="1" ht="17.100000000000001" customHeight="1" x14ac:dyDescent="0.25"/>
    <row r="95" s="559" customFormat="1" ht="17.100000000000001" customHeight="1" x14ac:dyDescent="0.25"/>
    <row r="96" s="559" customFormat="1" ht="17.100000000000001" customHeight="1" x14ac:dyDescent="0.25"/>
    <row r="97" s="559" customFormat="1" ht="17.100000000000001" customHeight="1" x14ac:dyDescent="0.25"/>
    <row r="98" s="559" customFormat="1" ht="17.100000000000001" customHeight="1" x14ac:dyDescent="0.25"/>
    <row r="99" s="559" customFormat="1" ht="17.100000000000001" customHeight="1" x14ac:dyDescent="0.25"/>
    <row r="100" s="559" customFormat="1" ht="17.100000000000001" customHeight="1" x14ac:dyDescent="0.25"/>
  </sheetData>
  <mergeCells count="11">
    <mergeCell ref="B5:D5"/>
    <mergeCell ref="A2:G2"/>
    <mergeCell ref="A3:G3"/>
    <mergeCell ref="A5:A7"/>
    <mergeCell ref="B6:B7"/>
    <mergeCell ref="C6:C7"/>
    <mergeCell ref="D6:D7"/>
    <mergeCell ref="E6:E7"/>
    <mergeCell ref="F6:F7"/>
    <mergeCell ref="G6:G7"/>
    <mergeCell ref="E5:G5"/>
  </mergeCells>
  <conditionalFormatting sqref="A34:A39 B34:B38">
    <cfRule type="duplicateValues" dxfId="66" priority="1"/>
  </conditionalFormatting>
  <hyperlinks>
    <hyperlink ref="A1" location="Índice!A1" display="Voltar ao índice" xr:uid="{4ECCA993-CF70-490A-96C7-16E04FEBD9BF}"/>
  </hyperlinks>
  <pageMargins left="0.78740157480314965" right="0.2" top="1.1811023622047245" bottom="0.78740157480314965" header="0" footer="0"/>
  <pageSetup paperSize="9" orientation="portrait" horizontalDpi="4294967292" verticalDpi="2400"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B7DA44-D4FD-4478-A07D-DFDA30518D68}">
  <dimension ref="A1:R66"/>
  <sheetViews>
    <sheetView workbookViewId="0">
      <selection activeCell="A6" sqref="A6"/>
    </sheetView>
  </sheetViews>
  <sheetFormatPr defaultColWidth="9.7109375" defaultRowHeight="12.75" x14ac:dyDescent="0.25"/>
  <cols>
    <col min="1" max="1" width="23.42578125" style="559" customWidth="1"/>
    <col min="2" max="6" width="10.7109375" style="559" customWidth="1"/>
    <col min="7" max="16384" width="9.7109375" style="559"/>
  </cols>
  <sheetData>
    <row r="1" spans="1:18" ht="15" customHeight="1" x14ac:dyDescent="0.25">
      <c r="A1" s="2027" t="s">
        <v>1926</v>
      </c>
    </row>
    <row r="2" spans="1:18" ht="15" customHeight="1" x14ac:dyDescent="0.25">
      <c r="A2" s="578" t="s">
        <v>620</v>
      </c>
      <c r="B2" s="577"/>
      <c r="C2" s="577"/>
      <c r="D2" s="577"/>
    </row>
    <row r="3" spans="1:18" ht="24.95" customHeight="1" x14ac:dyDescent="0.25">
      <c r="A3" s="2058" t="s">
        <v>619</v>
      </c>
      <c r="B3" s="2058"/>
      <c r="C3" s="2058"/>
      <c r="D3" s="2058"/>
      <c r="E3" s="2058"/>
      <c r="F3" s="2058"/>
    </row>
    <row r="4" spans="1:18" ht="13.5" customHeight="1" x14ac:dyDescent="0.25">
      <c r="A4" s="575"/>
      <c r="B4" s="575"/>
      <c r="C4" s="575"/>
      <c r="D4" s="575"/>
      <c r="F4" s="581" t="s">
        <v>618</v>
      </c>
    </row>
    <row r="5" spans="1:18" ht="24" customHeight="1" x14ac:dyDescent="0.25">
      <c r="A5" s="1081"/>
      <c r="B5" s="836">
        <v>2020</v>
      </c>
      <c r="C5" s="836">
        <v>2019</v>
      </c>
      <c r="D5" s="836">
        <v>2018</v>
      </c>
      <c r="E5" s="836">
        <v>2017</v>
      </c>
      <c r="F5" s="836">
        <v>2016</v>
      </c>
    </row>
    <row r="6" spans="1:18" ht="8.1" customHeight="1" x14ac:dyDescent="0.25">
      <c r="A6" s="574"/>
      <c r="B6" s="574"/>
      <c r="C6" s="574"/>
      <c r="D6" s="574"/>
    </row>
    <row r="7" spans="1:18" ht="15" customHeight="1" x14ac:dyDescent="0.25">
      <c r="A7" s="950" t="s">
        <v>617</v>
      </c>
      <c r="B7" s="947">
        <v>84.5</v>
      </c>
      <c r="C7" s="948">
        <v>80.900000000000006</v>
      </c>
      <c r="D7" s="948">
        <v>79.400000000000006</v>
      </c>
      <c r="E7" s="947">
        <v>76.900000000000006</v>
      </c>
      <c r="F7" s="947">
        <v>74.099999999999994</v>
      </c>
    </row>
    <row r="8" spans="1:18" ht="15" customHeight="1" x14ac:dyDescent="0.25">
      <c r="A8" s="949" t="s">
        <v>616</v>
      </c>
      <c r="B8" s="947">
        <v>81.7</v>
      </c>
      <c r="C8" s="948">
        <v>78</v>
      </c>
      <c r="D8" s="948">
        <v>76.900000000000006</v>
      </c>
      <c r="E8" s="947">
        <v>76.400000000000006</v>
      </c>
      <c r="F8" s="947">
        <v>73</v>
      </c>
    </row>
    <row r="9" spans="1:18" ht="8.1" customHeight="1" thickBot="1" x14ac:dyDescent="0.3">
      <c r="A9" s="564"/>
      <c r="B9" s="564"/>
      <c r="C9" s="564"/>
      <c r="D9" s="603"/>
      <c r="E9" s="603"/>
      <c r="F9" s="603"/>
    </row>
    <row r="10" spans="1:18" ht="3.75" customHeight="1" thickTop="1" x14ac:dyDescent="0.25">
      <c r="A10" s="575"/>
      <c r="B10" s="574"/>
      <c r="C10" s="574"/>
      <c r="D10" s="574"/>
    </row>
    <row r="11" spans="1:18" s="855" customFormat="1" ht="15.75" customHeight="1" x14ac:dyDescent="0.25">
      <c r="A11" s="945" t="s">
        <v>615</v>
      </c>
      <c r="B11" s="946"/>
      <c r="C11" s="946"/>
      <c r="D11" s="946"/>
      <c r="E11" s="856"/>
      <c r="F11" s="856"/>
      <c r="G11" s="856"/>
      <c r="H11" s="856"/>
      <c r="I11" s="856"/>
      <c r="J11" s="856"/>
      <c r="K11" s="856"/>
      <c r="L11" s="856"/>
      <c r="M11" s="856"/>
      <c r="N11" s="856"/>
      <c r="O11" s="856"/>
      <c r="P11" s="856"/>
      <c r="Q11" s="856"/>
      <c r="R11" s="856"/>
    </row>
    <row r="12" spans="1:18" ht="14.25" customHeight="1" x14ac:dyDescent="0.25">
      <c r="A12" s="945" t="s">
        <v>614</v>
      </c>
      <c r="B12" s="574"/>
      <c r="C12" s="574"/>
      <c r="D12" s="574"/>
    </row>
    <row r="13" spans="1:18" ht="17.100000000000001" customHeight="1" x14ac:dyDescent="0.25">
      <c r="A13" s="855" t="s">
        <v>613</v>
      </c>
      <c r="B13" s="944"/>
      <c r="C13" s="944"/>
      <c r="D13" s="944"/>
      <c r="E13" s="944"/>
      <c r="F13" s="944"/>
      <c r="G13" s="944"/>
    </row>
    <row r="14" spans="1:18" ht="9.75" customHeight="1" x14ac:dyDescent="0.25">
      <c r="A14" s="945"/>
      <c r="B14" s="944"/>
      <c r="C14" s="944"/>
      <c r="D14" s="944"/>
      <c r="E14" s="944"/>
      <c r="F14" s="944"/>
      <c r="G14" s="944"/>
    </row>
    <row r="15" spans="1:18" ht="17.100000000000001" customHeight="1" x14ac:dyDescent="0.25">
      <c r="A15" s="943" t="s">
        <v>280</v>
      </c>
      <c r="B15" s="852"/>
      <c r="C15" s="852"/>
      <c r="D15" s="852"/>
      <c r="E15" s="852"/>
      <c r="F15" s="852"/>
      <c r="G15" s="852"/>
    </row>
    <row r="16" spans="1:18" ht="12" customHeight="1" x14ac:dyDescent="0.25">
      <c r="A16" s="2112" t="s">
        <v>612</v>
      </c>
      <c r="B16" s="2113"/>
      <c r="C16" s="2113"/>
      <c r="D16" s="2113"/>
      <c r="E16" s="2113"/>
      <c r="F16" s="2113"/>
      <c r="G16" s="941"/>
    </row>
    <row r="17" spans="1:7" ht="12" customHeight="1" x14ac:dyDescent="0.25">
      <c r="A17" s="2113"/>
      <c r="B17" s="2113"/>
      <c r="C17" s="2113"/>
      <c r="D17" s="2113"/>
      <c r="E17" s="2113"/>
      <c r="F17" s="2113"/>
      <c r="G17" s="941"/>
    </row>
    <row r="18" spans="1:7" ht="7.5" customHeight="1" x14ac:dyDescent="0.25">
      <c r="A18" s="941"/>
      <c r="B18" s="941"/>
      <c r="C18" s="941"/>
      <c r="D18" s="941"/>
      <c r="E18" s="941"/>
      <c r="F18" s="941"/>
      <c r="G18" s="941"/>
    </row>
    <row r="19" spans="1:7" ht="13.5" customHeight="1" x14ac:dyDescent="0.25">
      <c r="A19" s="2112" t="s">
        <v>611</v>
      </c>
      <c r="B19" s="2113"/>
      <c r="C19" s="2113"/>
      <c r="D19" s="2113"/>
      <c r="E19" s="2113"/>
      <c r="F19" s="2113"/>
      <c r="G19" s="941"/>
    </row>
    <row r="20" spans="1:7" ht="13.5" customHeight="1" x14ac:dyDescent="0.25">
      <c r="A20" s="2113"/>
      <c r="B20" s="2113"/>
      <c r="C20" s="2113"/>
      <c r="D20" s="2113"/>
      <c r="E20" s="2113"/>
      <c r="F20" s="2113"/>
      <c r="G20" s="941"/>
    </row>
    <row r="21" spans="1:7" ht="13.5" customHeight="1" x14ac:dyDescent="0.25">
      <c r="A21" s="942"/>
      <c r="B21" s="942"/>
      <c r="C21" s="942"/>
      <c r="D21" s="942"/>
      <c r="E21" s="942"/>
      <c r="F21" s="942"/>
      <c r="G21" s="941"/>
    </row>
    <row r="22" spans="1:7" ht="17.100000000000001" customHeight="1" x14ac:dyDescent="0.25"/>
    <row r="23" spans="1:7" ht="17.100000000000001" customHeight="1" x14ac:dyDescent="0.25"/>
    <row r="24" spans="1:7" ht="17.100000000000001" customHeight="1" x14ac:dyDescent="0.25"/>
    <row r="25" spans="1:7" ht="17.100000000000001" customHeight="1" x14ac:dyDescent="0.25"/>
    <row r="26" spans="1:7" ht="17.100000000000001" customHeight="1" x14ac:dyDescent="0.25"/>
    <row r="27" spans="1:7" ht="17.100000000000001" customHeight="1" x14ac:dyDescent="0.25"/>
    <row r="28" spans="1:7" ht="17.100000000000001" customHeight="1" x14ac:dyDescent="0.25"/>
    <row r="29" spans="1:7" ht="17.100000000000001" customHeight="1" x14ac:dyDescent="0.25"/>
    <row r="30" spans="1:7" ht="17.100000000000001" customHeight="1" x14ac:dyDescent="0.25"/>
    <row r="31" spans="1:7" ht="17.100000000000001" customHeight="1" x14ac:dyDescent="0.25"/>
    <row r="32" spans="1:7" ht="17.100000000000001" customHeight="1" x14ac:dyDescent="0.25"/>
    <row r="33" s="559" customFormat="1" ht="17.100000000000001" customHeight="1" x14ac:dyDescent="0.25"/>
    <row r="34" s="559" customFormat="1" ht="17.100000000000001" customHeight="1" x14ac:dyDescent="0.25"/>
    <row r="35" s="559" customFormat="1" ht="17.100000000000001" customHeight="1" x14ac:dyDescent="0.25"/>
    <row r="36" s="559" customFormat="1" ht="17.100000000000001" customHeight="1" x14ac:dyDescent="0.25"/>
    <row r="37" s="559" customFormat="1" ht="17.100000000000001" customHeight="1" x14ac:dyDescent="0.25"/>
    <row r="38" s="559" customFormat="1" ht="17.100000000000001" customHeight="1" x14ac:dyDescent="0.25"/>
    <row r="39" s="559" customFormat="1" ht="17.100000000000001" customHeight="1" x14ac:dyDescent="0.25"/>
    <row r="40" s="559" customFormat="1" ht="17.100000000000001" customHeight="1" x14ac:dyDescent="0.25"/>
    <row r="41" s="559" customFormat="1" ht="17.100000000000001" customHeight="1" x14ac:dyDescent="0.25"/>
    <row r="42" s="559" customFormat="1" ht="17.100000000000001" customHeight="1" x14ac:dyDescent="0.25"/>
    <row r="43" s="559" customFormat="1" ht="17.100000000000001" customHeight="1" x14ac:dyDescent="0.25"/>
    <row r="44" s="559" customFormat="1" ht="17.100000000000001" customHeight="1" x14ac:dyDescent="0.25"/>
    <row r="45" s="559" customFormat="1" ht="17.100000000000001" customHeight="1" x14ac:dyDescent="0.25"/>
    <row r="46" s="559" customFormat="1" ht="17.100000000000001" customHeight="1" x14ac:dyDescent="0.25"/>
    <row r="47" s="559" customFormat="1" ht="17.100000000000001" customHeight="1" x14ac:dyDescent="0.25"/>
    <row r="48" s="559" customFormat="1" ht="17.100000000000001" customHeight="1" x14ac:dyDescent="0.25"/>
    <row r="49" s="559" customFormat="1" ht="17.100000000000001" customHeight="1" x14ac:dyDescent="0.25"/>
    <row r="50" s="559" customFormat="1" ht="17.100000000000001" customHeight="1" x14ac:dyDescent="0.25"/>
    <row r="51" s="559" customFormat="1" ht="17.100000000000001" customHeight="1" x14ac:dyDescent="0.25"/>
    <row r="52" s="559" customFormat="1" ht="17.100000000000001" customHeight="1" x14ac:dyDescent="0.25"/>
    <row r="53" s="559" customFormat="1" ht="17.100000000000001" customHeight="1" x14ac:dyDescent="0.25"/>
    <row r="54" s="559" customFormat="1" ht="17.100000000000001" customHeight="1" x14ac:dyDescent="0.25"/>
    <row r="55" s="559" customFormat="1" ht="17.100000000000001" customHeight="1" x14ac:dyDescent="0.25"/>
    <row r="56" s="559" customFormat="1" ht="17.100000000000001" customHeight="1" x14ac:dyDescent="0.25"/>
    <row r="57" s="559" customFormat="1" ht="17.100000000000001" customHeight="1" x14ac:dyDescent="0.25"/>
    <row r="58" s="559" customFormat="1" ht="17.100000000000001" customHeight="1" x14ac:dyDescent="0.25"/>
    <row r="59" s="559" customFormat="1" ht="17.100000000000001" customHeight="1" x14ac:dyDescent="0.25"/>
    <row r="60" s="559" customFormat="1" ht="17.100000000000001" customHeight="1" x14ac:dyDescent="0.25"/>
    <row r="61" s="559" customFormat="1" ht="17.100000000000001" customHeight="1" x14ac:dyDescent="0.25"/>
    <row r="62" s="559" customFormat="1" ht="17.100000000000001" customHeight="1" x14ac:dyDescent="0.25"/>
    <row r="63" s="559" customFormat="1" ht="17.100000000000001" customHeight="1" x14ac:dyDescent="0.25"/>
    <row r="64" s="559" customFormat="1" ht="17.100000000000001" customHeight="1" x14ac:dyDescent="0.25"/>
    <row r="65" s="559" customFormat="1" ht="17.100000000000001" customHeight="1" x14ac:dyDescent="0.25"/>
    <row r="66" s="559" customFormat="1" ht="17.100000000000001" customHeight="1" x14ac:dyDescent="0.25"/>
  </sheetData>
  <mergeCells count="3">
    <mergeCell ref="A3:F3"/>
    <mergeCell ref="A19:F20"/>
    <mergeCell ref="A16:F17"/>
  </mergeCells>
  <hyperlinks>
    <hyperlink ref="A16" r:id="rId1" tooltip="Ver mais informação sobre base de dados 1513887" display="https://eur03.safelinks.protection.outlook.com/?url=https%3A%2F%2Fwww.ine.pt%2Fxportal%2Fxmain%3Fxpid%3DINE%26xpgid%3Dine_indicadores%26indOcorrCod%3D0001032%26contexto%3Dbd%26selTab%3Dtab2&amp;data=04%7C01%7Cteresa.saraiva%40ine.pt%7C1315c7c41223469aa1b408d9826a697a%7C71940a8652bd4ed389b7e0a7cd704043%7C0%7C0%7C637684215804954114%7CUnknown%7CTWFpbGZsb3d8eyJWIjoiMC4wLjAwMDAiLCJQIjoiV2luMzIiLCJBTiI6Ik1haWwiLCJXVCI6Mn0%3D%7C1000&amp;sdata=Drx1aFih3asmxcM%2BOjwsRIUE6cgdKk6mhFjjdCScIfQ%3D&amp;reserved=0" xr:uid="{924DC82D-C096-4236-91F9-45D827CB5B00}"/>
    <hyperlink ref="A19" r:id="rId2" tooltip="Ver mais informação sobre base de dados 1513885" display="https://eur03.safelinks.protection.outlook.com/?url=https%3A%2F%2Fwww.ine.pt%2Fxportal%2Fxmain%3Fxpid%3DINE%26xpgid%3Dine_indicadores%26indOcorrCod%3D0001031%26contexto%3Dbd%26selTab%3Dtab2&amp;data=04%7C01%7Cteresa.saraiva%40ine.pt%7C1315c7c41223469aa1b408d9826a697a%7C71940a8652bd4ed389b7e0a7cd704043%7C0%7C0%7C637684215804954114%7CUnknown%7CTWFpbGZsb3d8eyJWIjoiMC4wLjAwMDAiLCJQIjoiV2luMzIiLCJBTiI6Ik1haWwiLCJXVCI6Mn0%3D%7C1000&amp;sdata=LkRpXlxRjcD4iCZzkM1MQjwGSS2y9WmCkCvQPEHH3xw%3D&amp;reserved=0" xr:uid="{8301E3B9-E318-45F2-9773-D448B43B522B}"/>
    <hyperlink ref="A1" location="Índice!A1" display="Voltar ao índice" xr:uid="{F3A68940-52A5-4FFF-A080-63080C420165}"/>
  </hyperlinks>
  <pageMargins left="0.78740157480314965" right="0.24" top="1.1811023622047245" bottom="0.78740157480314965" header="0" footer="0"/>
  <pageSetup paperSize="9" orientation="portrait" horizontalDpi="4294967292" verticalDpi="2400" r:id="rId3"/>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26D375-0242-41A5-8CA6-5337990F8FA2}">
  <dimension ref="A1:G13"/>
  <sheetViews>
    <sheetView workbookViewId="0">
      <selection activeCell="A2" sqref="A2"/>
    </sheetView>
  </sheetViews>
  <sheetFormatPr defaultRowHeight="12.75" x14ac:dyDescent="0.2"/>
  <cols>
    <col min="1" max="1" width="24.7109375" style="678" customWidth="1"/>
    <col min="2" max="6" width="10.7109375" style="678" customWidth="1"/>
    <col min="7" max="16384" width="9.140625" style="678"/>
  </cols>
  <sheetData>
    <row r="1" spans="1:7" ht="15" customHeight="1" x14ac:dyDescent="0.2">
      <c r="A1" s="2027" t="s">
        <v>1926</v>
      </c>
      <c r="B1" s="679"/>
      <c r="C1" s="679"/>
      <c r="D1" s="679"/>
      <c r="E1" s="679"/>
      <c r="F1" s="679"/>
      <c r="G1" s="679"/>
    </row>
    <row r="2" spans="1:7" ht="15" customHeight="1" x14ac:dyDescent="0.25">
      <c r="A2" s="960" t="s">
        <v>625</v>
      </c>
      <c r="B2" s="679"/>
      <c r="C2" s="679"/>
      <c r="D2" s="679"/>
      <c r="E2" s="679"/>
      <c r="F2" s="679"/>
      <c r="G2" s="679"/>
    </row>
    <row r="3" spans="1:7" ht="24.75" customHeight="1" x14ac:dyDescent="0.2">
      <c r="A3" s="2058" t="s">
        <v>624</v>
      </c>
      <c r="B3" s="2058"/>
      <c r="C3" s="2058"/>
      <c r="D3" s="2058"/>
      <c r="E3" s="2058"/>
      <c r="F3" s="2058"/>
      <c r="G3" s="679"/>
    </row>
    <row r="4" spans="1:7" ht="13.5" x14ac:dyDescent="0.25">
      <c r="A4" s="959"/>
      <c r="B4" s="951"/>
      <c r="C4" s="951"/>
      <c r="D4" s="951"/>
      <c r="E4" s="951"/>
      <c r="F4" s="958" t="s">
        <v>623</v>
      </c>
      <c r="G4" s="679"/>
    </row>
    <row r="5" spans="1:7" ht="24" customHeight="1" x14ac:dyDescent="0.2">
      <c r="A5" s="1081"/>
      <c r="B5" s="836">
        <v>2020</v>
      </c>
      <c r="C5" s="836">
        <v>2019</v>
      </c>
      <c r="D5" s="836">
        <v>2018</v>
      </c>
      <c r="E5" s="836">
        <v>2017</v>
      </c>
      <c r="F5" s="836">
        <v>2016</v>
      </c>
      <c r="G5" s="679"/>
    </row>
    <row r="6" spans="1:7" ht="6.75" customHeight="1" x14ac:dyDescent="0.25">
      <c r="A6" s="957"/>
      <c r="B6" s="951"/>
      <c r="C6" s="951"/>
      <c r="D6" s="951"/>
      <c r="E6" s="951"/>
      <c r="F6" s="951"/>
      <c r="G6" s="679"/>
    </row>
    <row r="7" spans="1:7" ht="15" customHeight="1" x14ac:dyDescent="0.2">
      <c r="A7" s="955" t="s">
        <v>622</v>
      </c>
      <c r="B7" s="956">
        <v>78.3</v>
      </c>
      <c r="C7" s="956">
        <v>75.3</v>
      </c>
      <c r="D7" s="956">
        <v>74.7</v>
      </c>
      <c r="E7" s="956">
        <v>73.8</v>
      </c>
      <c r="F7" s="956">
        <v>70.400000000000006</v>
      </c>
      <c r="G7" s="679"/>
    </row>
    <row r="8" spans="1:7" ht="15" customHeight="1" x14ac:dyDescent="0.2">
      <c r="A8" s="955" t="s">
        <v>621</v>
      </c>
      <c r="B8" s="954">
        <v>79.5</v>
      </c>
      <c r="C8" s="954">
        <v>76.2</v>
      </c>
      <c r="D8" s="954">
        <v>75.3</v>
      </c>
      <c r="E8" s="954">
        <v>75</v>
      </c>
      <c r="F8" s="954">
        <v>71.400000000000006</v>
      </c>
      <c r="G8" s="679"/>
    </row>
    <row r="9" spans="1:7" ht="6.75" customHeight="1" thickBot="1" x14ac:dyDescent="0.3">
      <c r="A9" s="953"/>
      <c r="B9" s="952"/>
      <c r="C9" s="952"/>
      <c r="D9" s="952"/>
      <c r="E9" s="952"/>
      <c r="F9" s="952"/>
      <c r="G9" s="679"/>
    </row>
    <row r="10" spans="1:7" ht="6" customHeight="1" thickTop="1" x14ac:dyDescent="0.25">
      <c r="A10" s="951"/>
      <c r="B10" s="951"/>
      <c r="C10" s="951"/>
      <c r="D10" s="951"/>
      <c r="E10" s="951"/>
      <c r="F10" s="951"/>
      <c r="G10" s="679"/>
    </row>
    <row r="11" spans="1:7" x14ac:dyDescent="0.2">
      <c r="A11" s="2114" t="s">
        <v>615</v>
      </c>
      <c r="B11" s="2114"/>
      <c r="C11" s="2114"/>
      <c r="D11" s="2114"/>
      <c r="E11" s="2114"/>
      <c r="F11" s="2114"/>
      <c r="G11" s="679"/>
    </row>
    <row r="12" spans="1:7" ht="13.5" x14ac:dyDescent="0.25">
      <c r="A12" s="855" t="s">
        <v>613</v>
      </c>
      <c r="B12" s="671"/>
      <c r="C12" s="671"/>
      <c r="D12" s="671"/>
      <c r="E12" s="671"/>
      <c r="F12" s="671"/>
      <c r="G12" s="679"/>
    </row>
    <row r="13" spans="1:7" x14ac:dyDescent="0.2">
      <c r="A13" s="679"/>
      <c r="B13" s="679"/>
      <c r="C13" s="679"/>
      <c r="D13" s="679"/>
      <c r="E13" s="679"/>
      <c r="F13" s="679"/>
      <c r="G13" s="679"/>
    </row>
  </sheetData>
  <mergeCells count="2">
    <mergeCell ref="A3:F3"/>
    <mergeCell ref="A11:F11"/>
  </mergeCells>
  <hyperlinks>
    <hyperlink ref="A1" location="Índice!A1" display="Voltar ao índice" xr:uid="{C593560A-38F4-45F7-A737-DF7C2CEE40D3}"/>
  </hyperlink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8E90AE-4C2F-48C4-BC21-763654B808F7}">
  <dimension ref="A1:G18"/>
  <sheetViews>
    <sheetView workbookViewId="0">
      <selection activeCell="A2" sqref="A2"/>
    </sheetView>
  </sheetViews>
  <sheetFormatPr defaultRowHeight="12.75" x14ac:dyDescent="0.2"/>
  <cols>
    <col min="1" max="1" width="24.7109375" style="678" customWidth="1"/>
    <col min="2" max="6" width="10.7109375" style="678" customWidth="1"/>
    <col min="7" max="16384" width="9.140625" style="678"/>
  </cols>
  <sheetData>
    <row r="1" spans="1:7" ht="15" customHeight="1" x14ac:dyDescent="0.2">
      <c r="A1" s="2027" t="s">
        <v>1926</v>
      </c>
      <c r="B1" s="679"/>
      <c r="C1" s="679"/>
      <c r="D1" s="679"/>
      <c r="E1" s="679"/>
      <c r="F1" s="679"/>
      <c r="G1" s="679"/>
    </row>
    <row r="2" spans="1:7" ht="15" customHeight="1" x14ac:dyDescent="0.25">
      <c r="A2" s="720" t="s">
        <v>630</v>
      </c>
      <c r="B2" s="671"/>
      <c r="C2" s="671"/>
      <c r="D2" s="671"/>
      <c r="E2" s="671"/>
      <c r="F2" s="671"/>
      <c r="G2" s="679"/>
    </row>
    <row r="3" spans="1:7" ht="24.75" customHeight="1" x14ac:dyDescent="0.2">
      <c r="A3" s="2086" t="s">
        <v>629</v>
      </c>
      <c r="B3" s="2086"/>
      <c r="C3" s="2086"/>
      <c r="D3" s="2086"/>
      <c r="E3" s="2086"/>
      <c r="F3" s="2086"/>
      <c r="G3" s="679"/>
    </row>
    <row r="4" spans="1:7" ht="13.5" x14ac:dyDescent="0.25">
      <c r="A4" s="697"/>
      <c r="B4" s="680"/>
      <c r="C4" s="680"/>
      <c r="D4" s="680"/>
      <c r="E4" s="671"/>
      <c r="F4" s="970" t="s">
        <v>618</v>
      </c>
      <c r="G4" s="679"/>
    </row>
    <row r="5" spans="1:7" ht="24" customHeight="1" x14ac:dyDescent="0.2">
      <c r="A5" s="1083" t="s">
        <v>628</v>
      </c>
      <c r="B5" s="836">
        <v>2020</v>
      </c>
      <c r="C5" s="836">
        <v>2019</v>
      </c>
      <c r="D5" s="836">
        <v>2018</v>
      </c>
      <c r="E5" s="836">
        <v>2017</v>
      </c>
      <c r="F5" s="836">
        <v>2016</v>
      </c>
      <c r="G5" s="679"/>
    </row>
    <row r="6" spans="1:7" ht="6.75" customHeight="1" x14ac:dyDescent="0.25">
      <c r="A6" s="680"/>
      <c r="B6" s="708"/>
      <c r="C6" s="680"/>
      <c r="D6" s="680"/>
      <c r="E6" s="671"/>
      <c r="F6" s="671"/>
      <c r="G6" s="679"/>
    </row>
    <row r="7" spans="1:7" ht="27.75" customHeight="1" x14ac:dyDescent="0.25">
      <c r="A7" s="968" t="s">
        <v>227</v>
      </c>
      <c r="B7" s="967">
        <v>85.7</v>
      </c>
      <c r="C7" s="965">
        <v>82.8</v>
      </c>
      <c r="D7" s="965">
        <v>81</v>
      </c>
      <c r="E7" s="967">
        <v>80.099999999999994</v>
      </c>
      <c r="F7" s="965">
        <v>77.900000000000006</v>
      </c>
      <c r="G7" s="679"/>
    </row>
    <row r="8" spans="1:7" x14ac:dyDescent="0.2">
      <c r="A8" s="969" t="s">
        <v>228</v>
      </c>
      <c r="B8" s="967">
        <v>70.099999999999994</v>
      </c>
      <c r="C8" s="965">
        <v>68.400000000000006</v>
      </c>
      <c r="D8" s="965">
        <v>69.3</v>
      </c>
      <c r="E8" s="967">
        <v>51.2</v>
      </c>
      <c r="F8" s="965">
        <v>49.2</v>
      </c>
      <c r="G8" s="679"/>
    </row>
    <row r="9" spans="1:7" x14ac:dyDescent="0.2">
      <c r="A9" s="969" t="s">
        <v>229</v>
      </c>
      <c r="B9" s="967">
        <v>43.4</v>
      </c>
      <c r="C9" s="965">
        <v>38.700000000000003</v>
      </c>
      <c r="D9" s="965">
        <v>38.799999999999997</v>
      </c>
      <c r="E9" s="967">
        <v>34.9</v>
      </c>
      <c r="F9" s="965">
        <v>34.299999999999997</v>
      </c>
      <c r="G9" s="679"/>
    </row>
    <row r="10" spans="1:7" ht="23.25" customHeight="1" x14ac:dyDescent="0.25">
      <c r="A10" s="968" t="s">
        <v>230</v>
      </c>
      <c r="B10" s="967">
        <v>37.6</v>
      </c>
      <c r="C10" s="965">
        <v>38.6</v>
      </c>
      <c r="D10" s="965">
        <v>39.4</v>
      </c>
      <c r="E10" s="966" t="s">
        <v>19</v>
      </c>
      <c r="F10" s="965">
        <v>31.7</v>
      </c>
      <c r="G10" s="679"/>
    </row>
    <row r="11" spans="1:7" ht="6.75" customHeight="1" thickBot="1" x14ac:dyDescent="0.3">
      <c r="A11" s="683"/>
      <c r="B11" s="964"/>
      <c r="C11" s="963"/>
      <c r="D11" s="963"/>
      <c r="E11" s="963"/>
      <c r="F11" s="963"/>
      <c r="G11" s="679"/>
    </row>
    <row r="12" spans="1:7" ht="26.25" customHeight="1" thickTop="1" x14ac:dyDescent="0.2">
      <c r="A12" s="2115" t="s">
        <v>627</v>
      </c>
      <c r="B12" s="2115"/>
      <c r="C12" s="2115"/>
      <c r="D12" s="2115"/>
      <c r="E12" s="2115"/>
      <c r="F12" s="2115"/>
      <c r="G12" s="679"/>
    </row>
    <row r="13" spans="1:7" ht="13.5" x14ac:dyDescent="0.25">
      <c r="A13" s="855" t="s">
        <v>613</v>
      </c>
      <c r="B13" s="962"/>
      <c r="C13" s="962"/>
      <c r="D13" s="962"/>
      <c r="E13" s="962"/>
      <c r="F13" s="962"/>
      <c r="G13" s="679"/>
    </row>
    <row r="14" spans="1:7" ht="6.75" customHeight="1" x14ac:dyDescent="0.25">
      <c r="A14" s="945"/>
      <c r="B14" s="671"/>
      <c r="C14" s="671"/>
      <c r="D14" s="671"/>
      <c r="E14" s="671"/>
      <c r="F14" s="671"/>
      <c r="G14" s="679"/>
    </row>
    <row r="15" spans="1:7" ht="13.5" x14ac:dyDescent="0.25">
      <c r="A15" s="943" t="s">
        <v>280</v>
      </c>
      <c r="B15" s="961"/>
      <c r="C15" s="961"/>
      <c r="D15" s="961"/>
      <c r="E15" s="961"/>
      <c r="F15" s="961"/>
      <c r="G15" s="679"/>
    </row>
    <row r="16" spans="1:7" ht="9" customHeight="1" x14ac:dyDescent="0.2">
      <c r="A16" s="2112" t="s">
        <v>626</v>
      </c>
      <c r="B16" s="2113"/>
      <c r="C16" s="2113"/>
      <c r="D16" s="2113"/>
      <c r="E16" s="2113"/>
      <c r="F16" s="2113"/>
      <c r="G16" s="679"/>
    </row>
    <row r="17" spans="1:7" x14ac:dyDescent="0.2">
      <c r="A17" s="2113"/>
      <c r="B17" s="2113"/>
      <c r="C17" s="2113"/>
      <c r="D17" s="2113"/>
      <c r="E17" s="2113"/>
      <c r="F17" s="2113"/>
      <c r="G17" s="679"/>
    </row>
    <row r="18" spans="1:7" x14ac:dyDescent="0.2">
      <c r="A18" s="2113"/>
      <c r="B18" s="2113"/>
      <c r="C18" s="2113"/>
      <c r="D18" s="2113"/>
      <c r="E18" s="2113"/>
      <c r="F18" s="2113"/>
      <c r="G18" s="679"/>
    </row>
  </sheetData>
  <mergeCells count="3">
    <mergeCell ref="A3:F3"/>
    <mergeCell ref="A12:F12"/>
    <mergeCell ref="A16:F18"/>
  </mergeCells>
  <hyperlinks>
    <hyperlink ref="A16" r:id="rId1" tooltip="Ver mais informação sobre base de dados 147458693" display="https://eur03.safelinks.protection.outlook.com/?url=https%3A%2F%2Fwww.ine.pt%2Fxportal%2Fxmain%3Fxpid%3DINE%26xpgid%3Dine_indicadores%26indOcorrCod%3D0006678%26contexto%3Dbd%26selTab%3Dtab2&amp;data=04%7C01%7Cteresa.saraiva%40ine.pt%7C1315c7c41223469aa1b408d9826a697a%7C71940a8652bd4ed389b7e0a7cd704043%7C0%7C0%7C637684215804964066%7CUnknown%7CTWFpbGZsb3d8eyJWIjoiMC4wLjAwMDAiLCJQIjoiV2luMzIiLCJBTiI6Ik1haWwiLCJXVCI6Mn0%3D%7C1000&amp;sdata=6Bpeg927taKHLI2Yr7BHGVjSb0kd0zVs46tBLRkA7J4%3D&amp;reserved=0" xr:uid="{D21EAC5F-F6D9-4ED1-B3CA-AD7D7F8EC76F}"/>
    <hyperlink ref="A1" location="Índice!A1" display="Voltar ao índice" xr:uid="{7A80D740-5D9A-434D-B440-38E2AD5A5766}"/>
  </hyperlink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C4C05E-345D-452D-AD23-6389BC7509BF}">
  <sheetPr>
    <pageSetUpPr fitToPage="1"/>
  </sheetPr>
  <dimension ref="A1:F61"/>
  <sheetViews>
    <sheetView showGridLines="0" zoomScaleNormal="100" workbookViewId="0">
      <selection activeCell="A2" sqref="A2"/>
    </sheetView>
  </sheetViews>
  <sheetFormatPr defaultColWidth="9.140625" defaultRowHeight="12.75" x14ac:dyDescent="0.25"/>
  <cols>
    <col min="1" max="1" width="23.7109375" style="803" customWidth="1"/>
    <col min="2" max="4" width="13.28515625" style="803" customWidth="1"/>
    <col min="5" max="5" width="14" style="803" customWidth="1"/>
    <col min="6" max="16384" width="9.140625" style="803"/>
  </cols>
  <sheetData>
    <row r="1" spans="1:6" ht="15" customHeight="1" x14ac:dyDescent="0.25">
      <c r="A1" s="2027" t="s">
        <v>1926</v>
      </c>
    </row>
    <row r="2" spans="1:6" ht="15" customHeight="1" x14ac:dyDescent="0.25">
      <c r="A2" s="2118" t="s">
        <v>666</v>
      </c>
      <c r="B2" s="2118"/>
      <c r="C2" s="2118"/>
      <c r="D2" s="2118"/>
    </row>
    <row r="3" spans="1:6" ht="53.25" customHeight="1" x14ac:dyDescent="0.25">
      <c r="A3" s="2117" t="s">
        <v>665</v>
      </c>
      <c r="B3" s="2086"/>
      <c r="C3" s="2086"/>
      <c r="D3" s="2086"/>
      <c r="E3" s="2086"/>
      <c r="F3" s="831"/>
    </row>
    <row r="4" spans="1:6" ht="13.5" customHeight="1" x14ac:dyDescent="0.25">
      <c r="A4" s="1024">
        <v>2020</v>
      </c>
      <c r="E4" s="761" t="s">
        <v>618</v>
      </c>
    </row>
    <row r="5" spans="1:6" ht="69.95" customHeight="1" x14ac:dyDescent="0.25">
      <c r="A5" s="1087"/>
      <c r="B5" s="1088" t="s">
        <v>227</v>
      </c>
      <c r="C5" s="1088" t="s">
        <v>228</v>
      </c>
      <c r="D5" s="1088" t="s">
        <v>229</v>
      </c>
      <c r="E5" s="1088" t="s">
        <v>230</v>
      </c>
      <c r="F5" s="834"/>
    </row>
    <row r="6" spans="1:6" ht="8.1" customHeight="1" x14ac:dyDescent="0.25">
      <c r="A6" s="1023"/>
      <c r="B6" s="1090"/>
      <c r="C6" s="1090"/>
      <c r="D6" s="1090"/>
    </row>
    <row r="7" spans="1:6" s="1014" customFormat="1" ht="18" customHeight="1" x14ac:dyDescent="0.2">
      <c r="A7" s="996" t="s">
        <v>0</v>
      </c>
      <c r="B7" s="996">
        <v>85.7</v>
      </c>
      <c r="C7" s="1022">
        <v>70.099999999999994</v>
      </c>
      <c r="D7" s="1022">
        <v>43.4</v>
      </c>
      <c r="E7" s="996">
        <v>37.6</v>
      </c>
      <c r="F7" s="1015"/>
    </row>
    <row r="8" spans="1:6" ht="8.1" customHeight="1" x14ac:dyDescent="0.25">
      <c r="C8" s="999"/>
      <c r="D8" s="999"/>
      <c r="F8" s="981"/>
    </row>
    <row r="9" spans="1:6" s="1014" customFormat="1" ht="18" customHeight="1" x14ac:dyDescent="0.2">
      <c r="A9" s="1016" t="s">
        <v>288</v>
      </c>
      <c r="B9" s="989"/>
      <c r="C9" s="1017"/>
      <c r="D9" s="1017"/>
      <c r="E9" s="989"/>
      <c r="F9" s="1089"/>
    </row>
    <row r="10" spans="1:6" ht="15" customHeight="1" x14ac:dyDescent="0.25">
      <c r="A10" s="995" t="s">
        <v>664</v>
      </c>
      <c r="B10" s="803">
        <v>86.3</v>
      </c>
      <c r="C10" s="999">
        <v>73.5</v>
      </c>
      <c r="D10" s="999">
        <v>46.9</v>
      </c>
      <c r="E10" s="803">
        <v>42.4</v>
      </c>
      <c r="F10" s="981"/>
    </row>
    <row r="11" spans="1:6" ht="15" customHeight="1" x14ac:dyDescent="0.25">
      <c r="A11" s="995" t="s">
        <v>663</v>
      </c>
      <c r="B11" s="803">
        <v>85.2</v>
      </c>
      <c r="C11" s="1019">
        <v>66.900000000000006</v>
      </c>
      <c r="D11" s="1019">
        <v>40.1</v>
      </c>
      <c r="E11" s="994">
        <v>33</v>
      </c>
      <c r="F11" s="981"/>
    </row>
    <row r="12" spans="1:6" ht="8.1" customHeight="1" x14ac:dyDescent="0.25">
      <c r="C12" s="999"/>
      <c r="D12" s="999"/>
      <c r="F12" s="981"/>
    </row>
    <row r="13" spans="1:6" s="1014" customFormat="1" ht="18" customHeight="1" x14ac:dyDescent="0.2">
      <c r="A13" s="1021" t="s">
        <v>662</v>
      </c>
      <c r="B13" s="1016"/>
      <c r="C13" s="1017"/>
      <c r="D13" s="1017"/>
      <c r="E13" s="1016"/>
      <c r="F13" s="1015"/>
    </row>
    <row r="14" spans="1:6" ht="15" customHeight="1" x14ac:dyDescent="0.25">
      <c r="A14" s="1020" t="s">
        <v>661</v>
      </c>
      <c r="B14" s="803">
        <v>89.8</v>
      </c>
      <c r="C14" s="999">
        <v>90.9</v>
      </c>
      <c r="D14" s="999">
        <v>59</v>
      </c>
      <c r="E14" s="803">
        <v>66.599999999999994</v>
      </c>
      <c r="F14" s="981"/>
    </row>
    <row r="15" spans="1:6" ht="15" customHeight="1" x14ac:dyDescent="0.25">
      <c r="A15" s="995" t="s">
        <v>660</v>
      </c>
      <c r="B15" s="803">
        <v>92.2</v>
      </c>
      <c r="C15" s="999">
        <v>88.8</v>
      </c>
      <c r="D15" s="999">
        <v>56.5</v>
      </c>
      <c r="E15" s="803">
        <v>54.7</v>
      </c>
      <c r="F15" s="981"/>
    </row>
    <row r="16" spans="1:6" ht="15" customHeight="1" x14ac:dyDescent="0.25">
      <c r="A16" s="993" t="s">
        <v>659</v>
      </c>
      <c r="B16" s="803">
        <v>91.8</v>
      </c>
      <c r="C16" s="1019">
        <v>77.099999999999994</v>
      </c>
      <c r="D16" s="1019">
        <v>49</v>
      </c>
      <c r="E16" s="803">
        <v>38.1</v>
      </c>
      <c r="F16" s="981"/>
    </row>
    <row r="17" spans="1:6" ht="15" customHeight="1" x14ac:dyDescent="0.25">
      <c r="A17" s="1018" t="s">
        <v>658</v>
      </c>
      <c r="B17" s="803">
        <v>83.6</v>
      </c>
      <c r="C17" s="999">
        <v>62.7</v>
      </c>
      <c r="D17" s="999">
        <v>37.5</v>
      </c>
      <c r="E17" s="803">
        <v>26.7</v>
      </c>
      <c r="F17" s="981"/>
    </row>
    <row r="18" spans="1:6" ht="15" customHeight="1" x14ac:dyDescent="0.25">
      <c r="A18" s="995" t="s">
        <v>657</v>
      </c>
      <c r="B18" s="803">
        <v>76.3</v>
      </c>
      <c r="C18" s="999">
        <v>50.5</v>
      </c>
      <c r="D18" s="999">
        <v>29.9</v>
      </c>
      <c r="E18" s="803">
        <v>19.7</v>
      </c>
      <c r="F18" s="981"/>
    </row>
    <row r="19" spans="1:6" ht="15" customHeight="1" x14ac:dyDescent="0.25">
      <c r="A19" s="995" t="s">
        <v>656</v>
      </c>
      <c r="B19" s="803">
        <v>75.099999999999994</v>
      </c>
      <c r="C19" s="999">
        <v>41.5</v>
      </c>
      <c r="D19" s="999">
        <v>22</v>
      </c>
      <c r="E19" s="803">
        <v>20.6</v>
      </c>
      <c r="F19" s="981"/>
    </row>
    <row r="20" spans="1:6" ht="8.1" customHeight="1" x14ac:dyDescent="0.25">
      <c r="C20" s="999"/>
      <c r="D20" s="999"/>
      <c r="F20" s="981"/>
    </row>
    <row r="21" spans="1:6" s="1014" customFormat="1" ht="18" customHeight="1" x14ac:dyDescent="0.2">
      <c r="A21" s="2116" t="s">
        <v>44</v>
      </c>
      <c r="B21" s="2116"/>
      <c r="C21" s="1017"/>
      <c r="D21" s="1017"/>
      <c r="E21" s="1016"/>
      <c r="F21" s="1015"/>
    </row>
    <row r="22" spans="1:6" ht="15" customHeight="1" x14ac:dyDescent="0.25">
      <c r="A22" s="995" t="s">
        <v>655</v>
      </c>
      <c r="B22" s="803">
        <v>72.400000000000006</v>
      </c>
      <c r="C22" s="999">
        <v>59</v>
      </c>
      <c r="D22" s="999">
        <v>28.3</v>
      </c>
      <c r="E22" s="803">
        <v>33.299999999999997</v>
      </c>
      <c r="F22" s="981"/>
    </row>
    <row r="23" spans="1:6" ht="15" customHeight="1" x14ac:dyDescent="0.25">
      <c r="A23" s="995" t="s">
        <v>654</v>
      </c>
      <c r="B23" s="803">
        <v>89.7</v>
      </c>
      <c r="C23" s="999">
        <v>71.599999999999994</v>
      </c>
      <c r="D23" s="999">
        <v>48.6</v>
      </c>
      <c r="E23" s="803">
        <v>43.7</v>
      </c>
      <c r="F23" s="981"/>
    </row>
    <row r="24" spans="1:6" ht="15" customHeight="1" x14ac:dyDescent="0.25">
      <c r="A24" s="995" t="s">
        <v>653</v>
      </c>
      <c r="B24" s="803">
        <v>95.1</v>
      </c>
      <c r="C24" s="999">
        <v>79.599999999999994</v>
      </c>
      <c r="D24" s="999">
        <v>53.5</v>
      </c>
      <c r="E24" s="803">
        <v>35.9</v>
      </c>
      <c r="F24" s="981"/>
    </row>
    <row r="25" spans="1:6" ht="7.5" customHeight="1" x14ac:dyDescent="0.25">
      <c r="A25" s="995"/>
      <c r="C25" s="999"/>
      <c r="D25" s="999"/>
      <c r="F25" s="981"/>
    </row>
    <row r="26" spans="1:6" ht="15" customHeight="1" x14ac:dyDescent="0.25">
      <c r="A26" s="1013" t="s">
        <v>652</v>
      </c>
      <c r="B26" s="1006"/>
      <c r="C26" s="1005"/>
      <c r="D26" s="1004"/>
      <c r="E26" s="1004"/>
      <c r="F26" s="981"/>
    </row>
    <row r="27" spans="1:6" ht="15" customHeight="1" x14ac:dyDescent="0.25">
      <c r="A27" s="1012" t="s">
        <v>651</v>
      </c>
      <c r="B27" s="1001">
        <v>86.8</v>
      </c>
      <c r="C27" s="1000">
        <v>70.3</v>
      </c>
      <c r="D27" s="956">
        <v>43.3</v>
      </c>
      <c r="E27" s="956">
        <v>34.299999999999997</v>
      </c>
      <c r="F27" s="981"/>
    </row>
    <row r="28" spans="1:6" ht="15" customHeight="1" x14ac:dyDescent="0.25">
      <c r="A28" s="1012" t="s">
        <v>650</v>
      </c>
      <c r="B28" s="1001">
        <v>83</v>
      </c>
      <c r="C28" s="1000">
        <v>70.099999999999994</v>
      </c>
      <c r="D28" s="956">
        <v>41.4</v>
      </c>
      <c r="E28" s="956">
        <v>40.700000000000003</v>
      </c>
      <c r="F28" s="981"/>
    </row>
    <row r="29" spans="1:6" ht="15" customHeight="1" x14ac:dyDescent="0.25">
      <c r="A29" s="1012" t="s">
        <v>649</v>
      </c>
      <c r="B29" s="1001">
        <v>90.4</v>
      </c>
      <c r="C29" s="1000">
        <v>92</v>
      </c>
      <c r="D29" s="956">
        <v>59.8</v>
      </c>
      <c r="E29" s="956">
        <v>66.2</v>
      </c>
      <c r="F29" s="981"/>
    </row>
    <row r="30" spans="1:6" ht="15" customHeight="1" x14ac:dyDescent="0.25">
      <c r="A30" s="1012" t="s">
        <v>648</v>
      </c>
      <c r="B30" s="1001">
        <v>77.7</v>
      </c>
      <c r="C30" s="1000">
        <v>48.9</v>
      </c>
      <c r="D30" s="956">
        <v>30.4</v>
      </c>
      <c r="E30" s="956">
        <v>25</v>
      </c>
      <c r="F30" s="981"/>
    </row>
    <row r="31" spans="1:6" ht="7.5" customHeight="1" x14ac:dyDescent="0.25">
      <c r="A31" s="1011"/>
      <c r="B31" s="1010"/>
      <c r="C31" s="1009"/>
      <c r="D31" s="1008"/>
      <c r="E31" s="1008"/>
      <c r="F31" s="981"/>
    </row>
    <row r="32" spans="1:6" ht="15" customHeight="1" x14ac:dyDescent="0.25">
      <c r="A32" s="1007" t="s">
        <v>647</v>
      </c>
      <c r="B32" s="1006"/>
      <c r="C32" s="1005"/>
      <c r="D32" s="1004"/>
      <c r="E32" s="1004"/>
      <c r="F32" s="981"/>
    </row>
    <row r="33" spans="1:6" ht="15" customHeight="1" x14ac:dyDescent="0.25">
      <c r="A33" s="1003" t="s">
        <v>646</v>
      </c>
      <c r="B33" s="1001">
        <v>78.400000000000006</v>
      </c>
      <c r="C33" s="1000">
        <v>60.4</v>
      </c>
      <c r="D33" s="956">
        <v>30.3</v>
      </c>
      <c r="E33" s="956">
        <v>33.5</v>
      </c>
      <c r="F33" s="981"/>
    </row>
    <row r="34" spans="1:6" ht="15" customHeight="1" x14ac:dyDescent="0.25">
      <c r="A34" s="1002" t="s">
        <v>645</v>
      </c>
      <c r="B34" s="1001">
        <v>76.900000000000006</v>
      </c>
      <c r="C34" s="1000">
        <v>67.3</v>
      </c>
      <c r="D34" s="956">
        <v>37</v>
      </c>
      <c r="E34" s="956">
        <v>39.200000000000003</v>
      </c>
      <c r="F34" s="981"/>
    </row>
    <row r="35" spans="1:6" ht="15" customHeight="1" x14ac:dyDescent="0.25">
      <c r="A35" s="1003" t="s">
        <v>644</v>
      </c>
      <c r="B35" s="1001">
        <v>86.4</v>
      </c>
      <c r="C35" s="1000">
        <v>70.7</v>
      </c>
      <c r="D35" s="956">
        <v>45.4</v>
      </c>
      <c r="E35" s="956">
        <v>38.5</v>
      </c>
      <c r="F35" s="981"/>
    </row>
    <row r="36" spans="1:6" ht="15" customHeight="1" x14ac:dyDescent="0.25">
      <c r="A36" s="1002" t="s">
        <v>643</v>
      </c>
      <c r="B36" s="1001">
        <v>89.2</v>
      </c>
      <c r="C36" s="1000">
        <v>72.3</v>
      </c>
      <c r="D36" s="956">
        <v>47.5</v>
      </c>
      <c r="E36" s="956">
        <v>37.5</v>
      </c>
      <c r="F36" s="981"/>
    </row>
    <row r="37" spans="1:6" ht="15" customHeight="1" x14ac:dyDescent="0.25">
      <c r="A37" s="995" t="s">
        <v>642</v>
      </c>
      <c r="B37" s="1001">
        <v>93</v>
      </c>
      <c r="C37" s="1000">
        <v>75.3</v>
      </c>
      <c r="D37" s="956">
        <v>50.3</v>
      </c>
      <c r="E37" s="956">
        <v>37.700000000000003</v>
      </c>
      <c r="F37" s="981"/>
    </row>
    <row r="38" spans="1:6" ht="7.5" customHeight="1" x14ac:dyDescent="0.25">
      <c r="A38" s="995"/>
      <c r="C38" s="999"/>
      <c r="D38" s="999"/>
      <c r="F38" s="981"/>
    </row>
    <row r="39" spans="1:6" ht="15" customHeight="1" x14ac:dyDescent="0.25">
      <c r="A39" s="991" t="s">
        <v>13</v>
      </c>
      <c r="B39" s="998"/>
      <c r="C39" s="998"/>
      <c r="D39" s="997"/>
      <c r="E39" s="989"/>
      <c r="F39" s="981"/>
    </row>
    <row r="40" spans="1:6" ht="15" customHeight="1" x14ac:dyDescent="0.25">
      <c r="A40" s="995" t="s">
        <v>641</v>
      </c>
      <c r="B40" s="996">
        <v>83.2</v>
      </c>
      <c r="C40" s="994">
        <v>63.9</v>
      </c>
      <c r="D40" s="994">
        <v>35.200000000000003</v>
      </c>
      <c r="E40" s="978">
        <v>35.5</v>
      </c>
      <c r="F40" s="981"/>
    </row>
    <row r="41" spans="1:6" ht="15" customHeight="1" x14ac:dyDescent="0.25">
      <c r="A41" s="995" t="s">
        <v>640</v>
      </c>
      <c r="B41" s="978">
        <v>85</v>
      </c>
      <c r="C41" s="994">
        <v>69.8</v>
      </c>
      <c r="D41" s="994">
        <v>41.8</v>
      </c>
      <c r="E41" s="978">
        <v>37.200000000000003</v>
      </c>
      <c r="F41" s="981"/>
    </row>
    <row r="42" spans="1:6" ht="15" customHeight="1" x14ac:dyDescent="0.25">
      <c r="A42" s="993" t="s">
        <v>639</v>
      </c>
      <c r="B42" s="978">
        <v>87.1</v>
      </c>
      <c r="C42" s="992">
        <v>72.599999999999994</v>
      </c>
      <c r="D42" s="992">
        <v>47.5</v>
      </c>
      <c r="E42" s="978">
        <v>38.6</v>
      </c>
      <c r="F42" s="981"/>
    </row>
    <row r="43" spans="1:6" ht="7.5" customHeight="1" x14ac:dyDescent="0.25">
      <c r="B43" s="760"/>
      <c r="C43" s="981"/>
      <c r="D43" s="981"/>
      <c r="E43" s="760"/>
      <c r="F43" s="981"/>
    </row>
    <row r="44" spans="1:6" ht="15" customHeight="1" x14ac:dyDescent="0.25">
      <c r="A44" s="991" t="s">
        <v>638</v>
      </c>
      <c r="B44" s="989"/>
      <c r="C44" s="990"/>
      <c r="D44" s="990"/>
      <c r="E44" s="989"/>
      <c r="F44" s="981"/>
    </row>
    <row r="45" spans="1:6" ht="15" customHeight="1" x14ac:dyDescent="0.25">
      <c r="A45" s="988" t="s">
        <v>390</v>
      </c>
      <c r="B45" s="762">
        <v>85.7</v>
      </c>
      <c r="C45" s="987">
        <v>70.099999999999994</v>
      </c>
      <c r="D45" s="987">
        <v>43.4</v>
      </c>
      <c r="E45" s="762">
        <v>37.6</v>
      </c>
      <c r="F45" s="981"/>
    </row>
    <row r="46" spans="1:6" ht="15" customHeight="1" x14ac:dyDescent="0.25">
      <c r="A46" s="986" t="s">
        <v>389</v>
      </c>
      <c r="B46" s="762">
        <v>86.1</v>
      </c>
      <c r="C46" s="985">
        <v>70.099999999999994</v>
      </c>
      <c r="D46" s="985">
        <v>43.8</v>
      </c>
      <c r="E46" s="762">
        <v>37.4</v>
      </c>
      <c r="F46" s="981"/>
    </row>
    <row r="47" spans="1:6" ht="15" customHeight="1" x14ac:dyDescent="0.25">
      <c r="A47" s="984" t="s">
        <v>637</v>
      </c>
      <c r="B47" s="760">
        <v>87.1</v>
      </c>
      <c r="C47" s="982">
        <v>70.3</v>
      </c>
      <c r="D47" s="982">
        <v>41.6</v>
      </c>
      <c r="E47" s="760">
        <v>37.6</v>
      </c>
      <c r="F47" s="981"/>
    </row>
    <row r="48" spans="1:6" ht="15" customHeight="1" x14ac:dyDescent="0.25">
      <c r="A48" s="984" t="s">
        <v>636</v>
      </c>
      <c r="B48" s="760">
        <v>87.6</v>
      </c>
      <c r="C48" s="982">
        <v>67.8</v>
      </c>
      <c r="D48" s="982">
        <v>39.1</v>
      </c>
      <c r="E48" s="760">
        <v>34.299999999999997</v>
      </c>
      <c r="F48" s="981"/>
    </row>
    <row r="49" spans="1:6" ht="15" customHeight="1" x14ac:dyDescent="0.25">
      <c r="A49" s="983" t="s">
        <v>635</v>
      </c>
      <c r="B49" s="760">
        <v>85.6</v>
      </c>
      <c r="C49" s="982">
        <v>73.2</v>
      </c>
      <c r="D49" s="982">
        <v>49.7</v>
      </c>
      <c r="E49" s="760">
        <v>39.9</v>
      </c>
      <c r="F49" s="981"/>
    </row>
    <row r="50" spans="1:6" ht="15" customHeight="1" x14ac:dyDescent="0.25">
      <c r="A50" s="980" t="s">
        <v>634</v>
      </c>
      <c r="B50" s="760">
        <v>83.8</v>
      </c>
      <c r="C50" s="979">
        <v>61.6</v>
      </c>
      <c r="D50" s="979">
        <v>43.5</v>
      </c>
      <c r="E50" s="760">
        <v>35.299999999999997</v>
      </c>
      <c r="F50" s="981"/>
    </row>
    <row r="51" spans="1:6" ht="15" customHeight="1" x14ac:dyDescent="0.25">
      <c r="A51" s="980" t="s">
        <v>633</v>
      </c>
      <c r="B51" s="760">
        <v>78.2</v>
      </c>
      <c r="C51" s="979">
        <v>69.900000000000006</v>
      </c>
      <c r="D51" s="979">
        <v>42</v>
      </c>
      <c r="E51" s="978">
        <v>37</v>
      </c>
    </row>
    <row r="52" spans="1:6" ht="15" customHeight="1" x14ac:dyDescent="0.25">
      <c r="A52" s="977" t="s">
        <v>632</v>
      </c>
      <c r="B52" s="762">
        <v>73.5</v>
      </c>
      <c r="C52" s="976">
        <v>68.8</v>
      </c>
      <c r="D52" s="976">
        <v>40.799999999999997</v>
      </c>
      <c r="E52" s="762">
        <v>39.799999999999997</v>
      </c>
    </row>
    <row r="53" spans="1:6" ht="15" customHeight="1" x14ac:dyDescent="0.25">
      <c r="A53" s="977" t="s">
        <v>631</v>
      </c>
      <c r="B53" s="762">
        <v>82.8</v>
      </c>
      <c r="C53" s="976">
        <v>71.599999999999994</v>
      </c>
      <c r="D53" s="976">
        <v>33.6</v>
      </c>
      <c r="E53" s="762">
        <v>39.799999999999997</v>
      </c>
    </row>
    <row r="54" spans="1:6" ht="7.5" customHeight="1" thickBot="1" x14ac:dyDescent="0.3">
      <c r="A54" s="975"/>
      <c r="B54" s="974"/>
      <c r="C54" s="973"/>
      <c r="D54" s="973"/>
      <c r="E54" s="972"/>
    </row>
    <row r="55" spans="1:6" ht="26.25" customHeight="1" thickTop="1" x14ac:dyDescent="0.25">
      <c r="A55" s="2119" t="s">
        <v>627</v>
      </c>
      <c r="B55" s="2119"/>
      <c r="C55" s="2119"/>
      <c r="D55" s="2119"/>
      <c r="E55" s="2119"/>
    </row>
    <row r="56" spans="1:6" x14ac:dyDescent="0.25">
      <c r="A56" s="855" t="s">
        <v>613</v>
      </c>
      <c r="B56" s="971"/>
      <c r="C56" s="971"/>
      <c r="D56" s="971"/>
      <c r="E56" s="971"/>
    </row>
    <row r="57" spans="1:6" x14ac:dyDescent="0.25">
      <c r="A57" s="961"/>
    </row>
    <row r="58" spans="1:6" x14ac:dyDescent="0.25">
      <c r="A58" s="961"/>
    </row>
    <row r="59" spans="1:6" x14ac:dyDescent="0.25">
      <c r="A59" s="961"/>
    </row>
    <row r="61" spans="1:6" x14ac:dyDescent="0.25">
      <c r="A61" s="961"/>
    </row>
  </sheetData>
  <mergeCells count="4">
    <mergeCell ref="A21:B21"/>
    <mergeCell ref="A3:E3"/>
    <mergeCell ref="A2:D2"/>
    <mergeCell ref="A55:E55"/>
  </mergeCells>
  <hyperlinks>
    <hyperlink ref="A1" location="Índice!A1" display="Voltar ao índice" xr:uid="{96AB027F-AD74-4E06-BE9D-92F0A2B71C4D}"/>
  </hyperlinks>
  <printOptions gridLinesSet="0"/>
  <pageMargins left="0.78740157480314965" right="0.23622047244094491" top="0.31496062992125984" bottom="0.23622047244094491" header="0" footer="0"/>
  <pageSetup paperSize="9" scale="97" orientation="portrait" horizontalDpi="300" verticalDpi="300"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EEDB69-6E81-4BBB-A9E9-A43B3B5403B5}">
  <dimension ref="A1:L91"/>
  <sheetViews>
    <sheetView workbookViewId="0">
      <selection activeCell="A2" sqref="A2:B2"/>
    </sheetView>
  </sheetViews>
  <sheetFormatPr defaultColWidth="9.7109375" defaultRowHeight="12.75" x14ac:dyDescent="0.25"/>
  <cols>
    <col min="1" max="1" width="58.42578125" style="559" customWidth="1"/>
    <col min="2" max="2" width="10.85546875" style="559" customWidth="1"/>
    <col min="3" max="16384" width="9.7109375" style="559"/>
  </cols>
  <sheetData>
    <row r="1" spans="1:6" ht="15" customHeight="1" x14ac:dyDescent="0.25">
      <c r="A1" s="2027" t="s">
        <v>1926</v>
      </c>
    </row>
    <row r="2" spans="1:6" ht="15" customHeight="1" x14ac:dyDescent="0.25">
      <c r="A2" s="2111" t="s">
        <v>681</v>
      </c>
      <c r="B2" s="2111"/>
    </row>
    <row r="3" spans="1:6" ht="39.950000000000003" customHeight="1" x14ac:dyDescent="0.25">
      <c r="A3" s="2058" t="s">
        <v>680</v>
      </c>
      <c r="B3" s="2058"/>
      <c r="C3" s="1080"/>
      <c r="D3" s="1080"/>
      <c r="E3" s="1080"/>
      <c r="F3" s="1080"/>
    </row>
    <row r="4" spans="1:6" ht="13.5" customHeight="1" x14ac:dyDescent="0.25">
      <c r="A4" s="1042"/>
      <c r="B4" s="1041" t="s">
        <v>618</v>
      </c>
    </row>
    <row r="5" spans="1:6" ht="21" customHeight="1" x14ac:dyDescent="0.25">
      <c r="A5" s="1084" t="s">
        <v>679</v>
      </c>
      <c r="B5" s="1085">
        <v>2020</v>
      </c>
      <c r="C5" s="1086"/>
      <c r="D5" s="1086"/>
      <c r="E5" s="1086"/>
      <c r="F5" s="1086"/>
    </row>
    <row r="6" spans="1:6" s="589" customFormat="1" ht="8.1" customHeight="1" x14ac:dyDescent="0.25">
      <c r="A6" s="1040"/>
      <c r="B6" s="1039"/>
    </row>
    <row r="7" spans="1:6" s="1027" customFormat="1" ht="15" customHeight="1" x14ac:dyDescent="0.2">
      <c r="A7" s="1036" t="s">
        <v>678</v>
      </c>
      <c r="B7" s="1038">
        <v>29.8</v>
      </c>
    </row>
    <row r="8" spans="1:6" s="1027" customFormat="1" ht="15" customHeight="1" x14ac:dyDescent="0.2">
      <c r="A8" s="1037" t="s">
        <v>677</v>
      </c>
      <c r="B8" s="1029">
        <v>26.9</v>
      </c>
    </row>
    <row r="9" spans="1:6" s="1027" customFormat="1" ht="15" customHeight="1" x14ac:dyDescent="0.2">
      <c r="A9" s="1037" t="s">
        <v>676</v>
      </c>
      <c r="B9" s="1029">
        <v>8.4</v>
      </c>
      <c r="D9" s="864"/>
      <c r="E9" s="864"/>
      <c r="F9" s="864"/>
    </row>
    <row r="10" spans="1:6" ht="8.1" customHeight="1" x14ac:dyDescent="0.25">
      <c r="A10" s="969"/>
      <c r="B10" s="1033"/>
    </row>
    <row r="11" spans="1:6" s="1027" customFormat="1" ht="15" customHeight="1" x14ac:dyDescent="0.2">
      <c r="A11" s="1036" t="s">
        <v>675</v>
      </c>
      <c r="B11" s="1031">
        <v>39.6</v>
      </c>
      <c r="C11" s="1028"/>
    </row>
    <row r="12" spans="1:6" s="1027" customFormat="1" ht="15" customHeight="1" x14ac:dyDescent="0.2">
      <c r="A12" s="1035" t="s">
        <v>674</v>
      </c>
      <c r="B12" s="1029">
        <v>2.2999999999999998</v>
      </c>
      <c r="C12" s="1028"/>
    </row>
    <row r="13" spans="1:6" s="1027" customFormat="1" ht="15" customHeight="1" x14ac:dyDescent="0.2">
      <c r="A13" s="1034" t="s">
        <v>673</v>
      </c>
      <c r="B13" s="1029">
        <v>34.299999999999997</v>
      </c>
      <c r="C13" s="1028"/>
    </row>
    <row r="14" spans="1:6" s="1027" customFormat="1" ht="15" customHeight="1" x14ac:dyDescent="0.2">
      <c r="A14" s="1030" t="s">
        <v>672</v>
      </c>
      <c r="B14" s="1029">
        <v>4.5999999999999996</v>
      </c>
      <c r="C14" s="1028"/>
    </row>
    <row r="15" spans="1:6" s="1027" customFormat="1" ht="15" customHeight="1" x14ac:dyDescent="0.2">
      <c r="A15" s="1030" t="s">
        <v>671</v>
      </c>
      <c r="B15" s="1029">
        <v>15.8</v>
      </c>
      <c r="C15" s="1028"/>
    </row>
    <row r="16" spans="1:6" ht="8.1" customHeight="1" x14ac:dyDescent="0.25">
      <c r="A16" s="922"/>
      <c r="B16" s="1033"/>
      <c r="C16" s="860"/>
    </row>
    <row r="17" spans="1:12" s="1027" customFormat="1" ht="15" customHeight="1" x14ac:dyDescent="0.2">
      <c r="A17" s="1032" t="s">
        <v>670</v>
      </c>
      <c r="B17" s="1031">
        <v>14.5</v>
      </c>
      <c r="C17" s="1028"/>
    </row>
    <row r="18" spans="1:12" s="1027" customFormat="1" ht="15" customHeight="1" x14ac:dyDescent="0.2">
      <c r="A18" s="1030" t="s">
        <v>669</v>
      </c>
      <c r="B18" s="1029">
        <v>13.7</v>
      </c>
      <c r="C18" s="1028"/>
    </row>
    <row r="19" spans="1:12" s="1027" customFormat="1" ht="15" customHeight="1" x14ac:dyDescent="0.2">
      <c r="A19" s="1030" t="s">
        <v>668</v>
      </c>
      <c r="B19" s="1029">
        <v>3.7</v>
      </c>
      <c r="C19" s="1028"/>
    </row>
    <row r="20" spans="1:12" ht="8.1" customHeight="1" thickBot="1" x14ac:dyDescent="0.3">
      <c r="A20" s="564"/>
      <c r="B20" s="564"/>
    </row>
    <row r="21" spans="1:12" ht="3.75" customHeight="1" thickTop="1" x14ac:dyDescent="0.25">
      <c r="A21" s="575"/>
      <c r="B21" s="574"/>
    </row>
    <row r="22" spans="1:12" s="855" customFormat="1" ht="26.25" customHeight="1" x14ac:dyDescent="0.25">
      <c r="A22" s="2120" t="s">
        <v>667</v>
      </c>
      <c r="B22" s="2120"/>
      <c r="C22" s="856"/>
      <c r="D22" s="856"/>
      <c r="E22" s="856"/>
      <c r="F22" s="856"/>
      <c r="G22" s="856"/>
      <c r="H22" s="856"/>
      <c r="I22" s="856"/>
      <c r="J22" s="856"/>
      <c r="K22" s="856"/>
      <c r="L22" s="856"/>
    </row>
    <row r="23" spans="1:12" ht="14.25" customHeight="1" x14ac:dyDescent="0.25">
      <c r="A23" s="855" t="s">
        <v>613</v>
      </c>
      <c r="B23" s="1026"/>
      <c r="C23" s="1026"/>
      <c r="D23" s="1025"/>
      <c r="E23" s="1025"/>
      <c r="F23" s="1025"/>
    </row>
    <row r="24" spans="1:12" ht="17.100000000000001" customHeight="1" x14ac:dyDescent="0.25">
      <c r="A24" s="589"/>
      <c r="B24" s="944"/>
      <c r="C24" s="589"/>
    </row>
    <row r="25" spans="1:12" ht="17.100000000000001" customHeight="1" x14ac:dyDescent="0.25">
      <c r="A25" s="961"/>
      <c r="B25" s="961"/>
    </row>
    <row r="26" spans="1:12" ht="17.100000000000001" customHeight="1" x14ac:dyDescent="0.25">
      <c r="A26" s="961"/>
      <c r="B26" s="961"/>
    </row>
    <row r="27" spans="1:12" ht="17.100000000000001" customHeight="1" x14ac:dyDescent="0.25">
      <c r="A27" s="961"/>
      <c r="B27" s="961"/>
    </row>
    <row r="28" spans="1:12" ht="17.100000000000001" customHeight="1" x14ac:dyDescent="0.25">
      <c r="A28" s="961"/>
      <c r="B28" s="961"/>
    </row>
    <row r="29" spans="1:12" ht="17.100000000000001" customHeight="1" x14ac:dyDescent="0.25">
      <c r="A29" s="961"/>
      <c r="B29" s="961"/>
    </row>
    <row r="30" spans="1:12" ht="17.100000000000001" customHeight="1" x14ac:dyDescent="0.25">
      <c r="A30" s="961"/>
      <c r="B30" s="589"/>
    </row>
    <row r="31" spans="1:12" ht="17.100000000000001" customHeight="1" x14ac:dyDescent="0.25"/>
    <row r="32" spans="1:12" ht="17.100000000000001" customHeight="1" x14ac:dyDescent="0.25"/>
    <row r="33" s="559" customFormat="1" ht="17.100000000000001" customHeight="1" x14ac:dyDescent="0.25"/>
    <row r="34" s="559" customFormat="1" ht="17.100000000000001" customHeight="1" x14ac:dyDescent="0.25"/>
    <row r="35" s="559" customFormat="1" ht="17.100000000000001" customHeight="1" x14ac:dyDescent="0.25"/>
    <row r="36" s="559" customFormat="1" ht="17.100000000000001" customHeight="1" x14ac:dyDescent="0.25"/>
    <row r="37" s="559" customFormat="1" ht="17.100000000000001" customHeight="1" x14ac:dyDescent="0.25"/>
    <row r="38" s="559" customFormat="1" ht="17.100000000000001" customHeight="1" x14ac:dyDescent="0.25"/>
    <row r="39" s="559" customFormat="1" ht="17.100000000000001" customHeight="1" x14ac:dyDescent="0.25"/>
    <row r="40" s="559" customFormat="1" ht="17.100000000000001" customHeight="1" x14ac:dyDescent="0.25"/>
    <row r="41" s="559" customFormat="1" ht="17.100000000000001" customHeight="1" x14ac:dyDescent="0.25"/>
    <row r="42" s="559" customFormat="1" ht="17.100000000000001" customHeight="1" x14ac:dyDescent="0.25"/>
    <row r="43" s="559" customFormat="1" ht="17.100000000000001" customHeight="1" x14ac:dyDescent="0.25"/>
    <row r="44" s="559" customFormat="1" ht="17.100000000000001" customHeight="1" x14ac:dyDescent="0.25"/>
    <row r="45" s="559" customFormat="1" ht="17.100000000000001" customHeight="1" x14ac:dyDescent="0.25"/>
    <row r="46" s="559" customFormat="1" ht="17.100000000000001" customHeight="1" x14ac:dyDescent="0.25"/>
    <row r="47" s="559" customFormat="1" ht="17.100000000000001" customHeight="1" x14ac:dyDescent="0.25"/>
    <row r="48" s="559" customFormat="1" ht="17.100000000000001" customHeight="1" x14ac:dyDescent="0.25"/>
    <row r="49" s="559" customFormat="1" ht="17.100000000000001" customHeight="1" x14ac:dyDescent="0.25"/>
    <row r="50" s="559" customFormat="1" ht="17.100000000000001" customHeight="1" x14ac:dyDescent="0.25"/>
    <row r="51" s="559" customFormat="1" ht="17.100000000000001" customHeight="1" x14ac:dyDescent="0.25"/>
    <row r="52" s="559" customFormat="1" ht="17.100000000000001" customHeight="1" x14ac:dyDescent="0.25"/>
    <row r="53" s="559" customFormat="1" ht="17.100000000000001" customHeight="1" x14ac:dyDescent="0.25"/>
    <row r="54" s="559" customFormat="1" ht="17.100000000000001" customHeight="1" x14ac:dyDescent="0.25"/>
    <row r="55" s="559" customFormat="1" ht="17.100000000000001" customHeight="1" x14ac:dyDescent="0.25"/>
    <row r="56" s="559" customFormat="1" ht="17.100000000000001" customHeight="1" x14ac:dyDescent="0.25"/>
    <row r="57" s="559" customFormat="1" ht="17.100000000000001" customHeight="1" x14ac:dyDescent="0.25"/>
    <row r="58" s="559" customFormat="1" ht="17.100000000000001" customHeight="1" x14ac:dyDescent="0.25"/>
    <row r="59" s="559" customFormat="1" ht="17.100000000000001" customHeight="1" x14ac:dyDescent="0.25"/>
    <row r="60" s="559" customFormat="1" ht="17.100000000000001" customHeight="1" x14ac:dyDescent="0.25"/>
    <row r="61" s="559" customFormat="1" ht="17.100000000000001" customHeight="1" x14ac:dyDescent="0.25"/>
    <row r="62" s="559" customFormat="1" ht="17.100000000000001" customHeight="1" x14ac:dyDescent="0.25"/>
    <row r="63" s="559" customFormat="1" ht="17.100000000000001" customHeight="1" x14ac:dyDescent="0.25"/>
    <row r="64" s="559" customFormat="1" ht="17.100000000000001" customHeight="1" x14ac:dyDescent="0.25"/>
    <row r="65" s="559" customFormat="1" ht="17.100000000000001" customHeight="1" x14ac:dyDescent="0.25"/>
    <row r="66" s="559" customFormat="1" ht="17.100000000000001" customHeight="1" x14ac:dyDescent="0.25"/>
    <row r="67" s="559" customFormat="1" ht="17.100000000000001" customHeight="1" x14ac:dyDescent="0.25"/>
    <row r="68" s="559" customFormat="1" ht="17.100000000000001" customHeight="1" x14ac:dyDescent="0.25"/>
    <row r="69" s="559" customFormat="1" ht="17.100000000000001" customHeight="1" x14ac:dyDescent="0.25"/>
    <row r="70" s="559" customFormat="1" ht="17.100000000000001" customHeight="1" x14ac:dyDescent="0.25"/>
    <row r="71" s="559" customFormat="1" ht="17.100000000000001" customHeight="1" x14ac:dyDescent="0.25"/>
    <row r="72" s="559" customFormat="1" ht="17.100000000000001" customHeight="1" x14ac:dyDescent="0.25"/>
    <row r="73" s="559" customFormat="1" ht="17.100000000000001" customHeight="1" x14ac:dyDescent="0.25"/>
    <row r="74" s="559" customFormat="1" ht="17.100000000000001" customHeight="1" x14ac:dyDescent="0.25"/>
    <row r="75" s="559" customFormat="1" ht="17.100000000000001" customHeight="1" x14ac:dyDescent="0.25"/>
    <row r="76" s="559" customFormat="1" ht="17.100000000000001" customHeight="1" x14ac:dyDescent="0.25"/>
    <row r="77" s="559" customFormat="1" ht="17.100000000000001" customHeight="1" x14ac:dyDescent="0.25"/>
    <row r="78" s="559" customFormat="1" ht="17.100000000000001" customHeight="1" x14ac:dyDescent="0.25"/>
    <row r="79" s="559" customFormat="1" ht="17.100000000000001" customHeight="1" x14ac:dyDescent="0.25"/>
    <row r="80" s="559" customFormat="1" ht="17.100000000000001" customHeight="1" x14ac:dyDescent="0.25"/>
    <row r="81" s="559" customFormat="1" ht="17.100000000000001" customHeight="1" x14ac:dyDescent="0.25"/>
    <row r="82" s="559" customFormat="1" ht="17.100000000000001" customHeight="1" x14ac:dyDescent="0.25"/>
    <row r="83" s="559" customFormat="1" ht="17.100000000000001" customHeight="1" x14ac:dyDescent="0.25"/>
    <row r="84" s="559" customFormat="1" ht="17.100000000000001" customHeight="1" x14ac:dyDescent="0.25"/>
    <row r="85" s="559" customFormat="1" ht="17.100000000000001" customHeight="1" x14ac:dyDescent="0.25"/>
    <row r="86" s="559" customFormat="1" ht="17.100000000000001" customHeight="1" x14ac:dyDescent="0.25"/>
    <row r="87" s="559" customFormat="1" ht="17.100000000000001" customHeight="1" x14ac:dyDescent="0.25"/>
    <row r="88" s="559" customFormat="1" ht="17.100000000000001" customHeight="1" x14ac:dyDescent="0.25"/>
    <row r="89" s="559" customFormat="1" ht="17.100000000000001" customHeight="1" x14ac:dyDescent="0.25"/>
    <row r="90" s="559" customFormat="1" ht="17.100000000000001" customHeight="1" x14ac:dyDescent="0.25"/>
    <row r="91" s="559" customFormat="1" ht="17.100000000000001" customHeight="1" x14ac:dyDescent="0.25"/>
  </sheetData>
  <mergeCells count="3">
    <mergeCell ref="A2:B2"/>
    <mergeCell ref="A3:B3"/>
    <mergeCell ref="A22:B22"/>
  </mergeCells>
  <conditionalFormatting sqref="A25:A30 B25:B29">
    <cfRule type="duplicateValues" dxfId="65" priority="1"/>
  </conditionalFormatting>
  <hyperlinks>
    <hyperlink ref="A1" location="Índice!A1" display="Voltar ao índice" xr:uid="{A9814A46-C90C-44E2-9497-59A0A2F1B4B9}"/>
  </hyperlinks>
  <pageMargins left="0.78740157480314965" right="0.2" top="1.1811023622047245" bottom="0.78740157480314965" header="0" footer="0"/>
  <pageSetup paperSize="9" orientation="portrait" horizontalDpi="4294967292" verticalDpi="2400"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92483B-66CC-4FE9-9A1B-3F2B2F34A419}">
  <sheetPr>
    <pageSetUpPr fitToPage="1"/>
  </sheetPr>
  <dimension ref="A1:L76"/>
  <sheetViews>
    <sheetView workbookViewId="0">
      <selection activeCell="A2" sqref="A2"/>
    </sheetView>
  </sheetViews>
  <sheetFormatPr defaultRowHeight="12.75" x14ac:dyDescent="0.2"/>
  <cols>
    <col min="1" max="1" width="23.7109375" style="678" customWidth="1"/>
    <col min="2" max="3" width="13.28515625" style="678" customWidth="1"/>
    <col min="4" max="4" width="16.7109375" style="678" customWidth="1"/>
    <col min="5" max="5" width="7" style="679" customWidth="1"/>
    <col min="6" max="12" width="9.140625" style="679"/>
    <col min="13" max="16384" width="9.140625" style="678"/>
  </cols>
  <sheetData>
    <row r="1" spans="1:9" s="679" customFormat="1" ht="15" customHeight="1" x14ac:dyDescent="0.2">
      <c r="A1" s="2027" t="s">
        <v>1926</v>
      </c>
    </row>
    <row r="2" spans="1:9" s="679" customFormat="1" ht="15" customHeight="1" x14ac:dyDescent="0.25">
      <c r="A2" s="720" t="s">
        <v>686</v>
      </c>
      <c r="B2" s="719"/>
      <c r="C2" s="719"/>
      <c r="D2" s="719"/>
    </row>
    <row r="3" spans="1:9" ht="61.5" customHeight="1" x14ac:dyDescent="0.2">
      <c r="A3" s="2086" t="s">
        <v>685</v>
      </c>
      <c r="B3" s="2086"/>
      <c r="C3" s="2086"/>
      <c r="D3" s="2086"/>
      <c r="E3" s="832"/>
      <c r="F3" s="832"/>
    </row>
    <row r="4" spans="1:9" s="679" customFormat="1" ht="13.5" x14ac:dyDescent="0.25">
      <c r="A4" s="697">
        <v>2020</v>
      </c>
      <c r="B4" s="680"/>
      <c r="C4" s="680"/>
      <c r="D4" s="970" t="s">
        <v>618</v>
      </c>
    </row>
    <row r="5" spans="1:9" ht="69.95" customHeight="1" x14ac:dyDescent="0.2">
      <c r="A5" s="1082"/>
      <c r="B5" s="1083" t="s">
        <v>678</v>
      </c>
      <c r="C5" s="1083" t="s">
        <v>684</v>
      </c>
      <c r="D5" s="1083" t="s">
        <v>670</v>
      </c>
      <c r="E5" s="838"/>
      <c r="F5" s="838"/>
    </row>
    <row r="6" spans="1:9" s="679" customFormat="1" ht="8.1" customHeight="1" x14ac:dyDescent="0.2">
      <c r="A6" s="1079"/>
      <c r="B6" s="704"/>
      <c r="C6" s="704"/>
      <c r="D6" s="704"/>
    </row>
    <row r="7" spans="1:9" s="679" customFormat="1" ht="15" customHeight="1" x14ac:dyDescent="0.2">
      <c r="A7" s="689" t="s">
        <v>0</v>
      </c>
      <c r="B7" s="1077">
        <v>29.8</v>
      </c>
      <c r="C7" s="1077">
        <v>39.6</v>
      </c>
      <c r="D7" s="1077">
        <v>14.5</v>
      </c>
    </row>
    <row r="8" spans="1:9" s="679" customFormat="1" ht="8.1" customHeight="1" x14ac:dyDescent="0.2">
      <c r="A8" s="689"/>
      <c r="B8" s="1078"/>
      <c r="C8" s="1077"/>
      <c r="D8" s="1077"/>
    </row>
    <row r="9" spans="1:9" s="679" customFormat="1" ht="15" customHeight="1" x14ac:dyDescent="0.2">
      <c r="A9" s="1076" t="s">
        <v>288</v>
      </c>
      <c r="B9" s="1075"/>
      <c r="C9" s="1075"/>
      <c r="D9" s="1075"/>
    </row>
    <row r="10" spans="1:9" s="679" customFormat="1" ht="15" customHeight="1" x14ac:dyDescent="0.2">
      <c r="A10" s="1061" t="s">
        <v>664</v>
      </c>
      <c r="B10" s="1074">
        <v>27.5</v>
      </c>
      <c r="C10" s="1074">
        <v>44.5</v>
      </c>
      <c r="D10" s="1074">
        <v>19.600000000000001</v>
      </c>
    </row>
    <row r="11" spans="1:9" s="679" customFormat="1" ht="15" customHeight="1" x14ac:dyDescent="0.25">
      <c r="A11" s="1058" t="s">
        <v>663</v>
      </c>
      <c r="B11" s="1073">
        <v>32.1</v>
      </c>
      <c r="C11" s="1072">
        <v>34.799999999999997</v>
      </c>
      <c r="D11" s="1072">
        <v>9.6999999999999993</v>
      </c>
    </row>
    <row r="12" spans="1:9" s="679" customFormat="1" ht="8.1" customHeight="1" x14ac:dyDescent="0.25">
      <c r="B12" s="671"/>
      <c r="C12" s="1071"/>
      <c r="D12" s="1071"/>
    </row>
    <row r="13" spans="1:9" s="679" customFormat="1" ht="15" customHeight="1" x14ac:dyDescent="0.25">
      <c r="A13" s="1067" t="s">
        <v>662</v>
      </c>
      <c r="B13" s="1066"/>
      <c r="C13" s="990"/>
      <c r="D13" s="990"/>
      <c r="F13" s="1058"/>
      <c r="G13" s="1064"/>
      <c r="H13" s="1064"/>
      <c r="I13" s="1064"/>
    </row>
    <row r="14" spans="1:9" s="1068" customFormat="1" ht="15" customHeight="1" x14ac:dyDescent="0.25">
      <c r="A14" s="1061" t="s">
        <v>661</v>
      </c>
      <c r="B14" s="967">
        <v>27.3</v>
      </c>
      <c r="C14" s="967">
        <v>49.8</v>
      </c>
      <c r="D14" s="967">
        <v>10.1</v>
      </c>
      <c r="F14" s="1058"/>
      <c r="G14" s="1064"/>
      <c r="H14" s="1064"/>
      <c r="I14" s="1064"/>
    </row>
    <row r="15" spans="1:9" s="1068" customFormat="1" ht="15" customHeight="1" x14ac:dyDescent="0.25">
      <c r="A15" s="1061" t="s">
        <v>660</v>
      </c>
      <c r="B15" s="967">
        <v>32.9</v>
      </c>
      <c r="C15" s="967">
        <v>54</v>
      </c>
      <c r="D15" s="967">
        <v>20.100000000000001</v>
      </c>
      <c r="F15" s="1058"/>
      <c r="G15" s="1064"/>
      <c r="H15" s="1064"/>
      <c r="I15" s="1064"/>
    </row>
    <row r="16" spans="1:9" s="1068" customFormat="1" ht="15" customHeight="1" x14ac:dyDescent="0.25">
      <c r="A16" s="1061" t="s">
        <v>659</v>
      </c>
      <c r="B16" s="967">
        <v>29.7</v>
      </c>
      <c r="C16" s="967">
        <v>35.200000000000003</v>
      </c>
      <c r="D16" s="967">
        <v>12.3</v>
      </c>
      <c r="F16" s="1058"/>
      <c r="G16" s="1064"/>
      <c r="H16" s="1064"/>
      <c r="I16" s="1064"/>
    </row>
    <row r="17" spans="1:9" s="1068" customFormat="1" ht="15" customHeight="1" x14ac:dyDescent="0.25">
      <c r="A17" s="1061" t="s">
        <v>658</v>
      </c>
      <c r="B17" s="967">
        <v>27.2</v>
      </c>
      <c r="C17" s="967">
        <v>35.1</v>
      </c>
      <c r="D17" s="967">
        <v>14.6</v>
      </c>
      <c r="F17" s="1058"/>
      <c r="G17" s="1064"/>
      <c r="H17" s="1064"/>
      <c r="I17" s="1064"/>
    </row>
    <row r="18" spans="1:9" s="1068" customFormat="1" ht="15" customHeight="1" x14ac:dyDescent="0.25">
      <c r="A18" s="1061" t="s">
        <v>657</v>
      </c>
      <c r="B18" s="967">
        <v>39.200000000000003</v>
      </c>
      <c r="C18" s="967">
        <v>23.3</v>
      </c>
      <c r="D18" s="967">
        <v>20.399999999999999</v>
      </c>
      <c r="F18" s="1058"/>
      <c r="G18" s="1064"/>
      <c r="H18" s="1064"/>
      <c r="I18" s="1064"/>
    </row>
    <row r="19" spans="1:9" s="1068" customFormat="1" ht="15" customHeight="1" x14ac:dyDescent="0.2">
      <c r="A19" s="1061" t="s">
        <v>656</v>
      </c>
      <c r="B19" s="967">
        <v>26.5</v>
      </c>
      <c r="C19" s="966" t="s">
        <v>683</v>
      </c>
      <c r="D19" s="1070" t="s">
        <v>683</v>
      </c>
      <c r="F19" s="1061"/>
      <c r="G19" s="1069"/>
      <c r="H19" s="1069"/>
      <c r="I19" s="1069"/>
    </row>
    <row r="20" spans="1:9" s="679" customFormat="1" ht="7.5" customHeight="1" x14ac:dyDescent="0.25">
      <c r="B20" s="671"/>
      <c r="C20" s="965"/>
      <c r="D20" s="965"/>
      <c r="F20" s="1058"/>
      <c r="G20" s="1064"/>
      <c r="H20" s="1064"/>
      <c r="I20" s="1064"/>
    </row>
    <row r="21" spans="1:9" s="679" customFormat="1" ht="15" customHeight="1" x14ac:dyDescent="0.25">
      <c r="A21" s="1067" t="s">
        <v>44</v>
      </c>
      <c r="B21" s="1066"/>
      <c r="C21" s="1065"/>
      <c r="D21" s="1065"/>
      <c r="F21" s="1058"/>
      <c r="G21" s="1064"/>
      <c r="H21" s="1064"/>
      <c r="I21" s="1064"/>
    </row>
    <row r="22" spans="1:9" s="679" customFormat="1" ht="15" customHeight="1" x14ac:dyDescent="0.25">
      <c r="A22" s="1061" t="s">
        <v>655</v>
      </c>
      <c r="B22" s="671">
        <v>16.3</v>
      </c>
      <c r="C22" s="1057">
        <v>26.8</v>
      </c>
      <c r="D22" s="1057" t="s">
        <v>683</v>
      </c>
    </row>
    <row r="23" spans="1:9" s="679" customFormat="1" ht="15" customHeight="1" x14ac:dyDescent="0.25">
      <c r="A23" s="1058" t="s">
        <v>654</v>
      </c>
      <c r="B23" s="671">
        <v>17.8</v>
      </c>
      <c r="C23" s="1057">
        <v>36.200000000000003</v>
      </c>
      <c r="D23" s="1057">
        <v>9.6999999999999993</v>
      </c>
    </row>
    <row r="24" spans="1:9" s="679" customFormat="1" ht="15" customHeight="1" x14ac:dyDescent="0.25">
      <c r="A24" s="1058" t="s">
        <v>653</v>
      </c>
      <c r="B24" s="671">
        <v>42.8</v>
      </c>
      <c r="C24" s="1057">
        <v>46.4</v>
      </c>
      <c r="D24" s="1057">
        <v>19.600000000000001</v>
      </c>
    </row>
    <row r="25" spans="1:9" s="679" customFormat="1" ht="7.5" customHeight="1" x14ac:dyDescent="0.25">
      <c r="A25" s="1058"/>
      <c r="B25" s="671"/>
      <c r="C25" s="1057"/>
      <c r="D25" s="1057"/>
    </row>
    <row r="26" spans="1:9" s="679" customFormat="1" ht="15" customHeight="1" x14ac:dyDescent="0.2">
      <c r="A26" s="1013" t="s">
        <v>652</v>
      </c>
      <c r="B26" s="1006"/>
      <c r="C26" s="1005"/>
      <c r="D26" s="1004"/>
    </row>
    <row r="27" spans="1:9" s="679" customFormat="1" ht="15" customHeight="1" x14ac:dyDescent="0.2">
      <c r="A27" s="1063" t="s">
        <v>651</v>
      </c>
      <c r="B27" s="1001">
        <v>29.3</v>
      </c>
      <c r="C27" s="1000">
        <v>37.200000000000003</v>
      </c>
      <c r="D27" s="956" t="s">
        <v>683</v>
      </c>
    </row>
    <row r="28" spans="1:9" s="679" customFormat="1" ht="15" customHeight="1" x14ac:dyDescent="0.2">
      <c r="A28" s="1063" t="s">
        <v>650</v>
      </c>
      <c r="B28" s="1001">
        <v>29</v>
      </c>
      <c r="C28" s="1000">
        <v>38.9</v>
      </c>
      <c r="D28" s="956" t="s">
        <v>683</v>
      </c>
    </row>
    <row r="29" spans="1:9" s="679" customFormat="1" ht="15" customHeight="1" x14ac:dyDescent="0.2">
      <c r="A29" s="1063" t="s">
        <v>649</v>
      </c>
      <c r="B29" s="1001">
        <v>32</v>
      </c>
      <c r="C29" s="1000">
        <v>57.6</v>
      </c>
      <c r="D29" s="956" t="s">
        <v>683</v>
      </c>
    </row>
    <row r="30" spans="1:9" s="679" customFormat="1" ht="15" customHeight="1" x14ac:dyDescent="0.2">
      <c r="A30" s="1063" t="s">
        <v>648</v>
      </c>
      <c r="B30" s="1001">
        <v>31.5</v>
      </c>
      <c r="C30" s="1000">
        <v>27.7</v>
      </c>
      <c r="D30" s="956" t="s">
        <v>683</v>
      </c>
    </row>
    <row r="31" spans="1:9" s="679" customFormat="1" ht="7.5" customHeight="1" x14ac:dyDescent="0.2">
      <c r="A31" s="1011"/>
      <c r="B31" s="1010"/>
      <c r="C31" s="1009"/>
      <c r="D31" s="1008"/>
    </row>
    <row r="32" spans="1:9" s="679" customFormat="1" ht="15" customHeight="1" x14ac:dyDescent="0.2">
      <c r="A32" s="1007" t="s">
        <v>647</v>
      </c>
      <c r="B32" s="1006"/>
      <c r="C32" s="1005"/>
      <c r="D32" s="1004"/>
    </row>
    <row r="33" spans="1:4" s="679" customFormat="1" ht="15" customHeight="1" x14ac:dyDescent="0.2">
      <c r="A33" s="1003" t="s">
        <v>646</v>
      </c>
      <c r="B33" s="1001">
        <v>21.9</v>
      </c>
      <c r="C33" s="1000">
        <v>24.9</v>
      </c>
      <c r="D33" s="956" t="s">
        <v>683</v>
      </c>
    </row>
    <row r="34" spans="1:4" s="679" customFormat="1" ht="15" customHeight="1" x14ac:dyDescent="0.2">
      <c r="A34" s="1002" t="s">
        <v>645</v>
      </c>
      <c r="B34" s="1001">
        <v>20.3</v>
      </c>
      <c r="C34" s="1000">
        <v>34.700000000000003</v>
      </c>
      <c r="D34" s="956" t="s">
        <v>683</v>
      </c>
    </row>
    <row r="35" spans="1:4" s="679" customFormat="1" ht="15" customHeight="1" x14ac:dyDescent="0.2">
      <c r="A35" s="1003" t="s">
        <v>644</v>
      </c>
      <c r="B35" s="1001">
        <v>25.8</v>
      </c>
      <c r="C35" s="1000">
        <v>34.299999999999997</v>
      </c>
      <c r="D35" s="956" t="s">
        <v>683</v>
      </c>
    </row>
    <row r="36" spans="1:4" s="679" customFormat="1" ht="15" customHeight="1" x14ac:dyDescent="0.2">
      <c r="A36" s="1002" t="s">
        <v>643</v>
      </c>
      <c r="B36" s="1001">
        <v>26.9</v>
      </c>
      <c r="C36" s="1000">
        <v>42.4</v>
      </c>
      <c r="D36" s="956" t="s">
        <v>683</v>
      </c>
    </row>
    <row r="37" spans="1:4" s="679" customFormat="1" ht="15" customHeight="1" x14ac:dyDescent="0.2">
      <c r="A37" s="1002" t="s">
        <v>642</v>
      </c>
      <c r="B37" s="1001">
        <v>42.6</v>
      </c>
      <c r="C37" s="1000">
        <v>47.2</v>
      </c>
      <c r="D37" s="956" t="s">
        <v>683</v>
      </c>
    </row>
    <row r="38" spans="1:4" s="679" customFormat="1" ht="7.5" customHeight="1" x14ac:dyDescent="0.25">
      <c r="A38" s="1058"/>
      <c r="B38" s="671"/>
      <c r="C38" s="1057"/>
      <c r="D38" s="1057"/>
    </row>
    <row r="39" spans="1:4" s="679" customFormat="1" ht="15" customHeight="1" x14ac:dyDescent="0.2">
      <c r="A39" s="991" t="s">
        <v>13</v>
      </c>
      <c r="B39" s="998"/>
      <c r="C39" s="998"/>
      <c r="D39" s="997"/>
    </row>
    <row r="40" spans="1:4" s="679" customFormat="1" ht="15" customHeight="1" x14ac:dyDescent="0.25">
      <c r="A40" s="1058" t="s">
        <v>641</v>
      </c>
      <c r="B40" s="1060">
        <v>30.5</v>
      </c>
      <c r="C40" s="1062">
        <v>30.5</v>
      </c>
      <c r="D40" s="1062">
        <v>10.4</v>
      </c>
    </row>
    <row r="41" spans="1:4" s="679" customFormat="1" ht="15" customHeight="1" x14ac:dyDescent="0.25">
      <c r="A41" s="1058" t="s">
        <v>640</v>
      </c>
      <c r="B41" s="1060">
        <v>25.7</v>
      </c>
      <c r="C41" s="1062">
        <v>34.9</v>
      </c>
      <c r="D41" s="1062">
        <v>14.2</v>
      </c>
    </row>
    <row r="42" spans="1:4" s="679" customFormat="1" ht="15" customHeight="1" x14ac:dyDescent="0.25">
      <c r="A42" s="1061" t="s">
        <v>639</v>
      </c>
      <c r="B42" s="1060">
        <v>32.200000000000003</v>
      </c>
      <c r="C42" s="1059">
        <v>45.4</v>
      </c>
      <c r="D42" s="1059">
        <v>16.100000000000001</v>
      </c>
    </row>
    <row r="43" spans="1:4" s="679" customFormat="1" ht="7.5" customHeight="1" x14ac:dyDescent="0.25">
      <c r="A43" s="1058"/>
      <c r="B43" s="671"/>
      <c r="C43" s="1057"/>
      <c r="D43" s="1057"/>
    </row>
    <row r="44" spans="1:4" s="679" customFormat="1" ht="15" customHeight="1" x14ac:dyDescent="0.2">
      <c r="A44" s="991" t="s">
        <v>638</v>
      </c>
      <c r="B44" s="989"/>
      <c r="C44" s="990"/>
      <c r="D44" s="990"/>
    </row>
    <row r="45" spans="1:4" s="679" customFormat="1" ht="15" customHeight="1" x14ac:dyDescent="0.25">
      <c r="A45" s="1056" t="s">
        <v>390</v>
      </c>
      <c r="B45" s="1047">
        <v>29.8</v>
      </c>
      <c r="C45" s="1047">
        <v>39.6</v>
      </c>
      <c r="D45" s="1055">
        <v>14.5</v>
      </c>
    </row>
    <row r="46" spans="1:4" s="679" customFormat="1" ht="15" customHeight="1" x14ac:dyDescent="0.25">
      <c r="A46" s="1048" t="s">
        <v>389</v>
      </c>
      <c r="B46" s="1047">
        <v>30.1</v>
      </c>
      <c r="C46" s="1047">
        <v>39.5</v>
      </c>
      <c r="D46" s="1054" t="s">
        <v>683</v>
      </c>
    </row>
    <row r="47" spans="1:4" s="679" customFormat="1" ht="15" customHeight="1" x14ac:dyDescent="0.25">
      <c r="A47" s="1051" t="s">
        <v>637</v>
      </c>
      <c r="B47" s="1050">
        <v>25.8</v>
      </c>
      <c r="C47" s="1050">
        <v>35.4</v>
      </c>
      <c r="D47" s="1052" t="s">
        <v>683</v>
      </c>
    </row>
    <row r="48" spans="1:4" s="679" customFormat="1" ht="15" customHeight="1" x14ac:dyDescent="0.25">
      <c r="A48" s="1051" t="s">
        <v>636</v>
      </c>
      <c r="B48" s="1050">
        <v>29.4</v>
      </c>
      <c r="C48" s="1050">
        <v>35.5</v>
      </c>
      <c r="D48" s="1052" t="s">
        <v>683</v>
      </c>
    </row>
    <row r="49" spans="1:10" s="679" customFormat="1" ht="15" customHeight="1" x14ac:dyDescent="0.25">
      <c r="A49" s="1053" t="s">
        <v>635</v>
      </c>
      <c r="B49" s="1050">
        <v>36.4</v>
      </c>
      <c r="C49" s="1050">
        <v>48.5</v>
      </c>
      <c r="D49" s="1052" t="s">
        <v>683</v>
      </c>
    </row>
    <row r="50" spans="1:10" s="679" customFormat="1" ht="15" customHeight="1" x14ac:dyDescent="0.25">
      <c r="A50" s="1051" t="s">
        <v>634</v>
      </c>
      <c r="B50" s="1050">
        <v>25.8</v>
      </c>
      <c r="C50" s="1050">
        <v>32.5</v>
      </c>
      <c r="D50" s="1049" t="s">
        <v>683</v>
      </c>
    </row>
    <row r="51" spans="1:10" s="679" customFormat="1" ht="15" customHeight="1" x14ac:dyDescent="0.25">
      <c r="A51" s="1051" t="s">
        <v>633</v>
      </c>
      <c r="B51" s="1050">
        <v>24.8</v>
      </c>
      <c r="C51" s="1050">
        <v>33.299999999999997</v>
      </c>
      <c r="D51" s="1049" t="s">
        <v>683</v>
      </c>
    </row>
    <row r="52" spans="1:10" s="679" customFormat="1" ht="15" customHeight="1" x14ac:dyDescent="0.25">
      <c r="A52" s="1048" t="s">
        <v>632</v>
      </c>
      <c r="B52" s="1047">
        <v>27.3</v>
      </c>
      <c r="C52" s="1047">
        <v>34.299999999999997</v>
      </c>
      <c r="D52" s="1045" t="s">
        <v>683</v>
      </c>
    </row>
    <row r="53" spans="1:10" s="679" customFormat="1" ht="15" customHeight="1" x14ac:dyDescent="0.25">
      <c r="A53" s="1048" t="s">
        <v>631</v>
      </c>
      <c r="B53" s="1047">
        <v>21.5</v>
      </c>
      <c r="C53" s="1046">
        <v>47</v>
      </c>
      <c r="D53" s="1045" t="s">
        <v>683</v>
      </c>
    </row>
    <row r="54" spans="1:10" s="679" customFormat="1" ht="8.1" customHeight="1" thickBot="1" x14ac:dyDescent="0.3">
      <c r="A54" s="683"/>
      <c r="B54" s="964"/>
      <c r="C54" s="963"/>
      <c r="D54" s="963"/>
    </row>
    <row r="55" spans="1:10" s="679" customFormat="1" ht="26.25" customHeight="1" thickTop="1" x14ac:dyDescent="0.2">
      <c r="A55" s="2115" t="s">
        <v>667</v>
      </c>
      <c r="B55" s="2115"/>
      <c r="C55" s="2115"/>
      <c r="D55" s="2115"/>
    </row>
    <row r="56" spans="1:10" s="679" customFormat="1" ht="13.5" x14ac:dyDescent="0.25">
      <c r="A56" s="671" t="s">
        <v>682</v>
      </c>
      <c r="B56" s="1044"/>
      <c r="C56" s="1044"/>
      <c r="D56" s="1044"/>
      <c r="E56" s="678"/>
      <c r="F56" s="678"/>
      <c r="G56" s="678"/>
      <c r="H56" s="678"/>
      <c r="I56" s="678"/>
      <c r="J56" s="678"/>
    </row>
    <row r="57" spans="1:10" s="679" customFormat="1" ht="13.5" x14ac:dyDescent="0.25">
      <c r="A57" s="855" t="s">
        <v>613</v>
      </c>
      <c r="B57" s="1043"/>
      <c r="C57" s="1043"/>
      <c r="D57" s="1043"/>
    </row>
    <row r="58" spans="1:10" s="679" customFormat="1" x14ac:dyDescent="0.2"/>
    <row r="59" spans="1:10" s="679" customFormat="1" x14ac:dyDescent="0.2"/>
    <row r="60" spans="1:10" s="679" customFormat="1" x14ac:dyDescent="0.2"/>
    <row r="61" spans="1:10" s="679" customFormat="1" x14ac:dyDescent="0.2"/>
    <row r="62" spans="1:10" s="679" customFormat="1" x14ac:dyDescent="0.2"/>
    <row r="63" spans="1:10" s="679" customFormat="1" x14ac:dyDescent="0.2"/>
    <row r="64" spans="1:10" s="679" customFormat="1" x14ac:dyDescent="0.2"/>
    <row r="65" spans="3:4" s="679" customFormat="1" x14ac:dyDescent="0.2"/>
    <row r="66" spans="3:4" s="679" customFormat="1" x14ac:dyDescent="0.2"/>
    <row r="67" spans="3:4" s="679" customFormat="1" x14ac:dyDescent="0.2"/>
    <row r="68" spans="3:4" s="679" customFormat="1" x14ac:dyDescent="0.2"/>
    <row r="76" spans="3:4" x14ac:dyDescent="0.2">
      <c r="C76" s="679"/>
      <c r="D76" s="679"/>
    </row>
  </sheetData>
  <mergeCells count="2">
    <mergeCell ref="A3:D3"/>
    <mergeCell ref="A55:D55"/>
  </mergeCells>
  <hyperlinks>
    <hyperlink ref="A1" location="Índice!A1" display="Voltar ao índice" xr:uid="{47A04434-3890-4287-8D77-E68E45C5D5AB}"/>
  </hyperlinks>
  <pageMargins left="0.70866141732283472" right="0.70866141732283472" top="0.27559055118110237" bottom="0.27559055118110237" header="0.19685039370078741" footer="0.19685039370078741"/>
  <pageSetup paperSize="9" scale="9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C377A3-5877-40BF-BBAD-156DEDBC7AB2}">
  <dimension ref="A1:I33"/>
  <sheetViews>
    <sheetView workbookViewId="0">
      <selection activeCell="A2" sqref="A2:H2"/>
    </sheetView>
  </sheetViews>
  <sheetFormatPr defaultColWidth="7.85546875" defaultRowHeight="12.75" x14ac:dyDescent="0.25"/>
  <cols>
    <col min="1" max="1" width="5.28515625" style="640" customWidth="1"/>
    <col min="2" max="2" width="9.5703125" style="1092" customWidth="1"/>
    <col min="3" max="3" width="9.5703125" style="1091" customWidth="1"/>
    <col min="4" max="4" width="4" style="640" customWidth="1"/>
    <col min="5" max="5" width="27.28515625" style="640" customWidth="1"/>
    <col min="6" max="6" width="10.42578125" style="640" customWidth="1"/>
    <col min="7" max="7" width="9.5703125" style="640" customWidth="1"/>
    <col min="8" max="8" width="10.7109375" style="640" customWidth="1"/>
    <col min="9" max="16384" width="7.85546875" style="640"/>
  </cols>
  <sheetData>
    <row r="1" spans="1:9" ht="15" customHeight="1" x14ac:dyDescent="0.25">
      <c r="A1" s="2027" t="s">
        <v>1926</v>
      </c>
    </row>
    <row r="2" spans="1:9" ht="15" customHeight="1" x14ac:dyDescent="0.25">
      <c r="A2" s="2122" t="s">
        <v>716</v>
      </c>
      <c r="B2" s="2122"/>
      <c r="C2" s="2122"/>
      <c r="D2" s="2122"/>
      <c r="E2" s="2122"/>
      <c r="F2" s="2122"/>
      <c r="G2" s="2122"/>
      <c r="H2" s="2122"/>
    </row>
    <row r="3" spans="1:9" ht="21.75" customHeight="1" x14ac:dyDescent="0.25">
      <c r="A3" s="2125" t="s">
        <v>715</v>
      </c>
      <c r="B3" s="2125"/>
      <c r="C3" s="2125"/>
      <c r="D3" s="2125"/>
      <c r="E3" s="2125"/>
      <c r="F3" s="2125"/>
      <c r="G3" s="2125"/>
      <c r="H3" s="2125"/>
    </row>
    <row r="4" spans="1:9" ht="12.95" customHeight="1" x14ac:dyDescent="0.25">
      <c r="A4" s="660">
        <v>2020</v>
      </c>
      <c r="B4" s="660"/>
      <c r="C4" s="642"/>
      <c r="D4" s="660"/>
      <c r="E4" s="642"/>
      <c r="F4" s="642"/>
      <c r="G4" s="642"/>
      <c r="H4" s="642"/>
    </row>
    <row r="5" spans="1:9" ht="21.75" customHeight="1" x14ac:dyDescent="0.25">
      <c r="A5" s="2124" t="s">
        <v>714</v>
      </c>
      <c r="B5" s="2124"/>
      <c r="C5" s="2124"/>
      <c r="D5" s="2124"/>
      <c r="E5" s="2124"/>
      <c r="F5" s="2123" t="s">
        <v>713</v>
      </c>
      <c r="G5" s="2124"/>
      <c r="H5" s="2124"/>
    </row>
    <row r="6" spans="1:9" ht="12.95" customHeight="1" x14ac:dyDescent="0.25">
      <c r="A6" s="642"/>
      <c r="B6" s="642"/>
      <c r="C6" s="642"/>
      <c r="D6" s="642"/>
      <c r="E6" s="642"/>
      <c r="F6" s="642"/>
      <c r="G6" s="642"/>
      <c r="H6" s="680"/>
    </row>
    <row r="7" spans="1:9" s="644" customFormat="1" ht="12.95" customHeight="1" x14ac:dyDescent="0.25">
      <c r="A7" s="644" t="s">
        <v>712</v>
      </c>
      <c r="B7" s="1103"/>
      <c r="C7" s="642"/>
      <c r="E7" s="642"/>
      <c r="G7" s="681"/>
      <c r="H7" s="1101">
        <v>775</v>
      </c>
      <c r="I7" s="681"/>
    </row>
    <row r="8" spans="1:9" s="642" customFormat="1" ht="12.95" customHeight="1" x14ac:dyDescent="0.25">
      <c r="A8" s="642" t="s">
        <v>711</v>
      </c>
      <c r="B8" s="650"/>
      <c r="G8" s="680"/>
      <c r="H8" s="1099">
        <v>27</v>
      </c>
      <c r="I8" s="680"/>
    </row>
    <row r="9" spans="1:9" s="642" customFormat="1" ht="12.95" customHeight="1" x14ac:dyDescent="0.25">
      <c r="B9" s="650"/>
      <c r="G9" s="680"/>
      <c r="H9" s="1099"/>
    </row>
    <row r="10" spans="1:9" s="642" customFormat="1" ht="12.95" customHeight="1" x14ac:dyDescent="0.25">
      <c r="A10" s="644" t="s">
        <v>710</v>
      </c>
      <c r="B10" s="650"/>
      <c r="G10" s="681"/>
      <c r="H10" s="1101">
        <v>748</v>
      </c>
    </row>
    <row r="11" spans="1:9" s="642" customFormat="1" ht="12.95" customHeight="1" x14ac:dyDescent="0.25">
      <c r="A11" s="644"/>
      <c r="B11" s="650"/>
      <c r="H11" s="1101"/>
    </row>
    <row r="12" spans="1:9" s="642" customFormat="1" ht="12.95" customHeight="1" x14ac:dyDescent="0.25">
      <c r="A12" s="1102" t="s">
        <v>709</v>
      </c>
      <c r="B12" s="650"/>
      <c r="G12" s="644"/>
      <c r="H12" s="1101">
        <v>668</v>
      </c>
    </row>
    <row r="13" spans="1:9" s="642" customFormat="1" ht="12.95" customHeight="1" x14ac:dyDescent="0.25">
      <c r="A13" s="1100" t="s">
        <v>708</v>
      </c>
      <c r="B13" s="650"/>
      <c r="H13" s="1099">
        <v>414</v>
      </c>
    </row>
    <row r="14" spans="1:9" s="642" customFormat="1" ht="12.95" customHeight="1" x14ac:dyDescent="0.25">
      <c r="A14" s="1100" t="s">
        <v>707</v>
      </c>
      <c r="B14" s="650"/>
      <c r="H14" s="1099">
        <v>254</v>
      </c>
    </row>
    <row r="15" spans="1:9" s="642" customFormat="1" ht="12.95" customHeight="1" x14ac:dyDescent="0.25">
      <c r="A15" s="1100"/>
      <c r="B15" s="650"/>
      <c r="H15" s="1099"/>
    </row>
    <row r="16" spans="1:9" s="642" customFormat="1" ht="12.95" customHeight="1" x14ac:dyDescent="0.25">
      <c r="A16" s="1102" t="s">
        <v>706</v>
      </c>
      <c r="B16" s="650"/>
      <c r="G16" s="644"/>
      <c r="H16" s="1101">
        <f>+H18+H19+H20</f>
        <v>80</v>
      </c>
    </row>
    <row r="17" spans="1:8" s="642" customFormat="1" ht="12.95" customHeight="1" x14ac:dyDescent="0.25">
      <c r="A17" s="1100" t="s">
        <v>705</v>
      </c>
      <c r="B17" s="650"/>
      <c r="H17" s="1099"/>
    </row>
    <row r="18" spans="1:8" s="642" customFormat="1" ht="12.95" customHeight="1" x14ac:dyDescent="0.25">
      <c r="A18" s="1100" t="s">
        <v>704</v>
      </c>
      <c r="B18" s="1100" t="s">
        <v>703</v>
      </c>
      <c r="H18" s="1099">
        <v>1</v>
      </c>
    </row>
    <row r="19" spans="1:8" s="642" customFormat="1" ht="12.95" customHeight="1" x14ac:dyDescent="0.25">
      <c r="A19" s="1100" t="s">
        <v>702</v>
      </c>
      <c r="B19" s="1100" t="s">
        <v>701</v>
      </c>
      <c r="H19" s="1099">
        <v>50</v>
      </c>
    </row>
    <row r="20" spans="1:8" s="642" customFormat="1" ht="12.95" customHeight="1" x14ac:dyDescent="0.25">
      <c r="A20" s="1100"/>
      <c r="B20" s="1100" t="s">
        <v>700</v>
      </c>
      <c r="H20" s="1099">
        <v>29</v>
      </c>
    </row>
    <row r="21" spans="1:8" s="671" customFormat="1" ht="6.95" customHeight="1" thickBot="1" x14ac:dyDescent="0.3">
      <c r="A21" s="1098"/>
      <c r="B21" s="1098"/>
      <c r="C21" s="1098"/>
      <c r="D21" s="1098"/>
      <c r="E21" s="1098"/>
      <c r="F21" s="1098"/>
      <c r="G21" s="1098"/>
      <c r="H21" s="1098"/>
    </row>
    <row r="22" spans="1:8" ht="11.25" customHeight="1" thickTop="1" x14ac:dyDescent="0.25">
      <c r="A22" s="642"/>
      <c r="B22" s="642"/>
      <c r="C22" s="642"/>
      <c r="D22" s="642"/>
      <c r="E22" s="642"/>
      <c r="F22" s="642"/>
      <c r="G22" s="642"/>
      <c r="H22" s="642"/>
    </row>
    <row r="23" spans="1:8" ht="12.95" customHeight="1" x14ac:dyDescent="0.25">
      <c r="A23" s="2121" t="s">
        <v>699</v>
      </c>
      <c r="B23" s="2121"/>
      <c r="C23" s="2121"/>
      <c r="D23" s="2121"/>
      <c r="E23" s="2121"/>
      <c r="F23" s="2121"/>
      <c r="G23" s="2121"/>
      <c r="H23" s="2121"/>
    </row>
    <row r="24" spans="1:8" ht="12.95" customHeight="1" x14ac:dyDescent="0.25">
      <c r="A24" s="1097" t="s">
        <v>698</v>
      </c>
      <c r="B24" s="1095"/>
      <c r="C24" s="650"/>
      <c r="D24" s="650"/>
      <c r="E24" s="713"/>
      <c r="F24" s="713"/>
    </row>
    <row r="25" spans="1:8" ht="12.95" customHeight="1" x14ac:dyDescent="0.25">
      <c r="A25" s="1096" t="s">
        <v>697</v>
      </c>
      <c r="B25" s="1095"/>
      <c r="C25" s="650"/>
      <c r="D25" s="650"/>
      <c r="E25" s="713"/>
      <c r="F25" s="713"/>
    </row>
    <row r="26" spans="1:8" ht="12.95" customHeight="1" x14ac:dyDescent="0.25">
      <c r="A26" s="1096" t="s">
        <v>696</v>
      </c>
      <c r="B26" s="1095"/>
      <c r="C26" s="650"/>
      <c r="D26" s="650"/>
      <c r="E26" s="713"/>
      <c r="F26" s="713"/>
    </row>
    <row r="27" spans="1:8" ht="12.95" customHeight="1" x14ac:dyDescent="0.25">
      <c r="A27" s="1096" t="s">
        <v>695</v>
      </c>
      <c r="B27" s="1095"/>
      <c r="C27" s="650"/>
      <c r="D27" s="650"/>
      <c r="E27" s="713"/>
      <c r="F27" s="713"/>
    </row>
    <row r="28" spans="1:8" ht="12.95" customHeight="1" x14ac:dyDescent="0.25">
      <c r="A28" s="1096" t="s">
        <v>694</v>
      </c>
      <c r="B28" s="1095"/>
      <c r="C28" s="650"/>
      <c r="D28" s="650"/>
      <c r="E28" s="713"/>
      <c r="F28" s="713"/>
    </row>
    <row r="29" spans="1:8" ht="12.95" customHeight="1" x14ac:dyDescent="0.25">
      <c r="A29" s="1094" t="s">
        <v>693</v>
      </c>
      <c r="B29" s="1093"/>
      <c r="C29" s="1093"/>
      <c r="D29" s="1093"/>
      <c r="E29" s="642"/>
      <c r="F29" s="642"/>
      <c r="G29" s="642"/>
      <c r="H29" s="642"/>
    </row>
    <row r="30" spans="1:8" x14ac:dyDescent="0.25">
      <c r="A30" s="642"/>
      <c r="B30" s="650"/>
      <c r="C30" s="713"/>
      <c r="D30" s="642"/>
      <c r="E30" s="642"/>
      <c r="F30" s="642"/>
      <c r="G30" s="642"/>
      <c r="H30" s="642"/>
    </row>
    <row r="31" spans="1:8" x14ac:dyDescent="0.25">
      <c r="A31" s="642"/>
      <c r="B31" s="650"/>
      <c r="C31" s="713"/>
      <c r="D31" s="642"/>
      <c r="E31" s="642"/>
      <c r="F31" s="642"/>
      <c r="G31" s="642"/>
      <c r="H31" s="642"/>
    </row>
    <row r="32" spans="1:8" x14ac:dyDescent="0.25">
      <c r="A32" s="642"/>
      <c r="B32" s="650"/>
      <c r="C32" s="713"/>
      <c r="D32" s="642"/>
      <c r="E32" s="642"/>
      <c r="F32" s="642"/>
      <c r="G32" s="642"/>
      <c r="H32" s="642"/>
    </row>
    <row r="33" spans="1:8" x14ac:dyDescent="0.25">
      <c r="A33" s="642"/>
      <c r="B33" s="650"/>
      <c r="C33" s="713"/>
      <c r="D33" s="642"/>
      <c r="E33" s="642"/>
      <c r="F33" s="642"/>
      <c r="G33" s="642"/>
      <c r="H33" s="642"/>
    </row>
  </sheetData>
  <mergeCells count="5">
    <mergeCell ref="A23:H23"/>
    <mergeCell ref="A2:H2"/>
    <mergeCell ref="F5:H5"/>
    <mergeCell ref="A5:E5"/>
    <mergeCell ref="A3:H3"/>
  </mergeCells>
  <hyperlinks>
    <hyperlink ref="A1" location="Índice!A1" display="Voltar ao índice" xr:uid="{FF3AE1E5-B7B4-4303-9911-7D5CA1CB53DD}"/>
  </hyperlinks>
  <pageMargins left="0.78740157480314965" right="0.78740157480314965" top="1.1811023622047243" bottom="0.78740157480314965" header="0" footer="0"/>
  <pageSetup paperSize="9" orientation="portrait" horizontalDpi="300" verticalDpi="300"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25147F-C197-4880-A1C0-104199066AA1}">
  <dimension ref="A1:L32"/>
  <sheetViews>
    <sheetView zoomScaleNormal="100" workbookViewId="0">
      <selection activeCell="A2" sqref="A2"/>
    </sheetView>
  </sheetViews>
  <sheetFormatPr defaultColWidth="7.85546875" defaultRowHeight="12.75" x14ac:dyDescent="0.25"/>
  <cols>
    <col min="1" max="1" width="3.140625" style="640" customWidth="1"/>
    <col min="2" max="2" width="31.28515625" style="640" customWidth="1"/>
    <col min="3" max="3" width="7.7109375" style="1092" customWidth="1"/>
    <col min="4" max="7" width="7.7109375" style="640" customWidth="1"/>
    <col min="8" max="8" width="9.85546875" style="640" customWidth="1"/>
    <col min="9" max="16384" width="7.85546875" style="640"/>
  </cols>
  <sheetData>
    <row r="1" spans="1:9" ht="15" customHeight="1" x14ac:dyDescent="0.25">
      <c r="A1" s="2027" t="s">
        <v>1926</v>
      </c>
    </row>
    <row r="2" spans="1:9" ht="15" customHeight="1" x14ac:dyDescent="0.25">
      <c r="A2" s="2122" t="s">
        <v>738</v>
      </c>
      <c r="B2" s="2122"/>
      <c r="C2" s="2122"/>
      <c r="D2" s="2122"/>
      <c r="E2" s="2122"/>
      <c r="F2" s="2122"/>
      <c r="G2" s="2122"/>
      <c r="H2" s="2122"/>
    </row>
    <row r="3" spans="1:9" ht="21.75" customHeight="1" x14ac:dyDescent="0.25">
      <c r="A3" s="2125" t="s">
        <v>737</v>
      </c>
      <c r="B3" s="2125"/>
      <c r="C3" s="2125"/>
      <c r="D3" s="2125"/>
      <c r="E3" s="2125"/>
      <c r="F3" s="2125"/>
      <c r="G3" s="2125"/>
      <c r="H3" s="2125"/>
    </row>
    <row r="4" spans="1:9" ht="12.95" customHeight="1" x14ac:dyDescent="0.25">
      <c r="A4" s="2126">
        <v>2020</v>
      </c>
      <c r="B4" s="2127"/>
      <c r="C4" s="650"/>
      <c r="D4" s="713"/>
      <c r="E4" s="1123"/>
      <c r="F4" s="1122"/>
      <c r="G4" s="642"/>
      <c r="H4" s="717" t="s">
        <v>736</v>
      </c>
    </row>
    <row r="5" spans="1:9" ht="38.25" customHeight="1" x14ac:dyDescent="0.25">
      <c r="A5" s="2128" t="s">
        <v>735</v>
      </c>
      <c r="B5" s="2129"/>
      <c r="C5" s="1121" t="s">
        <v>734</v>
      </c>
      <c r="D5" s="1119" t="s">
        <v>733</v>
      </c>
      <c r="E5" s="1120" t="s">
        <v>732</v>
      </c>
      <c r="F5" s="1119" t="s">
        <v>731</v>
      </c>
      <c r="G5" s="1118" t="s">
        <v>730</v>
      </c>
      <c r="H5" s="1117" t="s">
        <v>729</v>
      </c>
    </row>
    <row r="6" spans="1:9" ht="12.95" customHeight="1" x14ac:dyDescent="0.25">
      <c r="A6" s="1116"/>
      <c r="B6" s="1116"/>
      <c r="C6" s="1115"/>
      <c r="D6" s="1114"/>
      <c r="E6" s="1114"/>
      <c r="F6" s="1114"/>
      <c r="G6" s="1114"/>
      <c r="H6" s="1114"/>
      <c r="I6" s="1113"/>
    </row>
    <row r="7" spans="1:9" s="644" customFormat="1" ht="15.75" customHeight="1" x14ac:dyDescent="0.25">
      <c r="A7" s="644" t="s">
        <v>0</v>
      </c>
      <c r="B7" s="714"/>
      <c r="C7" s="716">
        <f t="shared" ref="C7:H7" si="0">SUM(C9:C18)</f>
        <v>668</v>
      </c>
      <c r="D7" s="716">
        <f t="shared" si="0"/>
        <v>551</v>
      </c>
      <c r="E7" s="716">
        <f t="shared" si="0"/>
        <v>463</v>
      </c>
      <c r="F7" s="716">
        <f t="shared" si="0"/>
        <v>507</v>
      </c>
      <c r="G7" s="716">
        <f t="shared" si="0"/>
        <v>491</v>
      </c>
      <c r="H7" s="716">
        <f t="shared" si="0"/>
        <v>414</v>
      </c>
    </row>
    <row r="8" spans="1:9" s="644" customFormat="1" ht="15.75" customHeight="1" x14ac:dyDescent="0.25"/>
    <row r="9" spans="1:9" s="642" customFormat="1" ht="15.75" customHeight="1" x14ac:dyDescent="0.25">
      <c r="B9" s="642" t="s">
        <v>728</v>
      </c>
      <c r="C9" s="1112">
        <v>128</v>
      </c>
      <c r="D9" s="1112">
        <v>114</v>
      </c>
      <c r="E9" s="1112">
        <v>95</v>
      </c>
      <c r="F9" s="1112">
        <v>106</v>
      </c>
      <c r="G9" s="1112">
        <v>101</v>
      </c>
      <c r="H9" s="1112">
        <v>86</v>
      </c>
    </row>
    <row r="10" spans="1:9" s="642" customFormat="1" ht="15.75" customHeight="1" x14ac:dyDescent="0.25">
      <c r="B10" s="642" t="s">
        <v>727</v>
      </c>
      <c r="C10" s="1112">
        <v>58</v>
      </c>
      <c r="D10" s="1112">
        <v>46</v>
      </c>
      <c r="E10" s="1112">
        <v>37</v>
      </c>
      <c r="F10" s="1112">
        <v>42</v>
      </c>
      <c r="G10" s="1112">
        <v>43</v>
      </c>
      <c r="H10" s="1112">
        <v>34</v>
      </c>
    </row>
    <row r="11" spans="1:9" s="642" customFormat="1" ht="15.75" customHeight="1" x14ac:dyDescent="0.25">
      <c r="B11" s="660" t="s">
        <v>726</v>
      </c>
      <c r="C11" s="1112">
        <v>14</v>
      </c>
      <c r="D11" s="1112">
        <v>11</v>
      </c>
      <c r="E11" s="1112">
        <v>11</v>
      </c>
      <c r="F11" s="1112">
        <v>11</v>
      </c>
      <c r="G11" s="1112">
        <v>10</v>
      </c>
      <c r="H11" s="1112">
        <v>10</v>
      </c>
    </row>
    <row r="12" spans="1:9" s="642" customFormat="1" ht="15.75" customHeight="1" x14ac:dyDescent="0.25">
      <c r="B12" s="660" t="s">
        <v>725</v>
      </c>
      <c r="C12" s="1112">
        <v>39</v>
      </c>
      <c r="D12" s="1112">
        <v>36</v>
      </c>
      <c r="E12" s="1112">
        <v>33</v>
      </c>
      <c r="F12" s="1112">
        <v>35</v>
      </c>
      <c r="G12" s="1112">
        <v>31</v>
      </c>
      <c r="H12" s="1112">
        <v>30</v>
      </c>
    </row>
    <row r="13" spans="1:9" s="642" customFormat="1" ht="15.75" customHeight="1" x14ac:dyDescent="0.25">
      <c r="B13" s="660" t="s">
        <v>724</v>
      </c>
      <c r="C13" s="1112">
        <v>124</v>
      </c>
      <c r="D13" s="1112">
        <v>92</v>
      </c>
      <c r="E13" s="1112">
        <v>68</v>
      </c>
      <c r="F13" s="1112">
        <v>85</v>
      </c>
      <c r="G13" s="1112">
        <v>77</v>
      </c>
      <c r="H13" s="1112">
        <v>59</v>
      </c>
    </row>
    <row r="14" spans="1:9" s="642" customFormat="1" ht="15.75" customHeight="1" x14ac:dyDescent="0.25">
      <c r="B14" s="660" t="s">
        <v>723</v>
      </c>
      <c r="C14" s="1112">
        <v>109</v>
      </c>
      <c r="D14" s="1112">
        <v>87</v>
      </c>
      <c r="E14" s="1112">
        <v>71</v>
      </c>
      <c r="F14" s="1112">
        <v>73</v>
      </c>
      <c r="G14" s="1112">
        <v>73</v>
      </c>
      <c r="H14" s="1112">
        <v>59</v>
      </c>
    </row>
    <row r="15" spans="1:9" s="642" customFormat="1" ht="15.75" customHeight="1" x14ac:dyDescent="0.25">
      <c r="B15" s="660" t="s">
        <v>722</v>
      </c>
      <c r="C15" s="1112">
        <v>74</v>
      </c>
      <c r="D15" s="1112">
        <v>62</v>
      </c>
      <c r="E15" s="1112">
        <v>53</v>
      </c>
      <c r="F15" s="1112">
        <v>61</v>
      </c>
      <c r="G15" s="1112">
        <v>57</v>
      </c>
      <c r="H15" s="1112">
        <v>50</v>
      </c>
    </row>
    <row r="16" spans="1:9" s="642" customFormat="1" ht="15.75" customHeight="1" x14ac:dyDescent="0.25">
      <c r="B16" s="660" t="s">
        <v>721</v>
      </c>
      <c r="C16" s="1112">
        <v>78</v>
      </c>
      <c r="D16" s="1112">
        <v>70</v>
      </c>
      <c r="E16" s="1112">
        <v>67</v>
      </c>
      <c r="F16" s="1112">
        <v>65</v>
      </c>
      <c r="G16" s="1112">
        <v>66</v>
      </c>
      <c r="H16" s="1112">
        <v>59</v>
      </c>
    </row>
    <row r="17" spans="1:12" s="642" customFormat="1" ht="15.75" customHeight="1" x14ac:dyDescent="0.25">
      <c r="B17" s="660" t="s">
        <v>720</v>
      </c>
      <c r="C17" s="1112">
        <v>25</v>
      </c>
      <c r="D17" s="1112">
        <v>19</v>
      </c>
      <c r="E17" s="1112">
        <v>17</v>
      </c>
      <c r="F17" s="1112">
        <v>17</v>
      </c>
      <c r="G17" s="1112">
        <v>19</v>
      </c>
      <c r="H17" s="1112">
        <v>16</v>
      </c>
    </row>
    <row r="18" spans="1:12" s="642" customFormat="1" ht="15.75" customHeight="1" x14ac:dyDescent="0.25">
      <c r="B18" s="642" t="s">
        <v>719</v>
      </c>
      <c r="C18" s="1112">
        <v>19</v>
      </c>
      <c r="D18" s="1112">
        <v>14</v>
      </c>
      <c r="E18" s="1112">
        <v>11</v>
      </c>
      <c r="F18" s="1112">
        <v>12</v>
      </c>
      <c r="G18" s="1112">
        <v>14</v>
      </c>
      <c r="H18" s="1112">
        <v>11</v>
      </c>
    </row>
    <row r="19" spans="1:12" ht="6.75" customHeight="1" thickBot="1" x14ac:dyDescent="0.3">
      <c r="A19" s="722"/>
      <c r="B19" s="722"/>
      <c r="C19" s="1111"/>
      <c r="D19" s="1110"/>
      <c r="E19" s="1110"/>
      <c r="F19" s="1110"/>
      <c r="G19" s="1110"/>
      <c r="H19" s="1110"/>
    </row>
    <row r="20" spans="1:12" ht="3.75" customHeight="1" thickTop="1" x14ac:dyDescent="0.25">
      <c r="A20" s="642"/>
      <c r="B20" s="642"/>
      <c r="C20" s="650"/>
      <c r="D20" s="713"/>
      <c r="E20" s="713"/>
      <c r="F20" s="642"/>
      <c r="G20" s="642"/>
      <c r="H20" s="642"/>
    </row>
    <row r="21" spans="1:12" ht="12.95" customHeight="1" x14ac:dyDescent="0.25">
      <c r="A21" s="660" t="s">
        <v>699</v>
      </c>
      <c r="B21" s="660"/>
      <c r="C21" s="660"/>
      <c r="D21" s="660"/>
      <c r="E21" s="660"/>
      <c r="F21" s="660"/>
      <c r="G21" s="660"/>
      <c r="H21" s="660"/>
      <c r="I21" s="660"/>
      <c r="J21" s="660"/>
      <c r="K21" s="660"/>
    </row>
    <row r="22" spans="1:12" ht="12.95" customHeight="1" x14ac:dyDescent="0.25">
      <c r="A22" s="1097" t="s">
        <v>698</v>
      </c>
      <c r="B22" s="1095"/>
      <c r="C22" s="650"/>
      <c r="D22" s="650"/>
      <c r="E22" s="713"/>
      <c r="F22" s="713"/>
      <c r="G22" s="713"/>
      <c r="H22" s="713"/>
    </row>
    <row r="23" spans="1:12" ht="12.95" customHeight="1" x14ac:dyDescent="0.25">
      <c r="A23" s="1096" t="s">
        <v>697</v>
      </c>
      <c r="B23" s="1095"/>
      <c r="C23" s="650"/>
      <c r="D23" s="650"/>
      <c r="E23" s="713"/>
      <c r="F23" s="713"/>
      <c r="G23" s="713"/>
      <c r="H23" s="713"/>
    </row>
    <row r="24" spans="1:12" ht="12.95" customHeight="1" x14ac:dyDescent="0.25">
      <c r="A24" s="1096" t="s">
        <v>696</v>
      </c>
      <c r="B24" s="1095"/>
      <c r="C24" s="650"/>
      <c r="D24" s="650"/>
      <c r="E24" s="713"/>
      <c r="F24" s="713"/>
      <c r="G24" s="713"/>
      <c r="H24" s="713"/>
    </row>
    <row r="25" spans="1:12" ht="12.95" customHeight="1" x14ac:dyDescent="0.25">
      <c r="A25" s="1096" t="s">
        <v>695</v>
      </c>
      <c r="B25" s="1095"/>
      <c r="C25" s="650"/>
      <c r="D25" s="650"/>
      <c r="E25" s="713"/>
      <c r="F25" s="713"/>
      <c r="G25" s="713"/>
      <c r="H25" s="713"/>
    </row>
    <row r="26" spans="1:12" ht="12.95" customHeight="1" x14ac:dyDescent="0.25">
      <c r="A26" s="1096" t="s">
        <v>694</v>
      </c>
      <c r="B26" s="1095"/>
      <c r="C26" s="650"/>
      <c r="D26" s="650"/>
      <c r="E26" s="713"/>
      <c r="F26" s="713"/>
      <c r="G26" s="713"/>
      <c r="H26" s="713"/>
    </row>
    <row r="27" spans="1:12" ht="12.95" customHeight="1" x14ac:dyDescent="0.25">
      <c r="A27" s="2130" t="s">
        <v>718</v>
      </c>
      <c r="B27" s="2130"/>
      <c r="C27" s="2130"/>
      <c r="D27" s="2130"/>
      <c r="E27" s="2130"/>
      <c r="F27" s="642"/>
      <c r="G27" s="642"/>
      <c r="H27" s="642"/>
      <c r="I27" s="642"/>
      <c r="J27" s="642"/>
      <c r="K27" s="642"/>
    </row>
    <row r="28" spans="1:12" ht="9.75" customHeight="1" x14ac:dyDescent="0.25">
      <c r="A28" s="642"/>
      <c r="B28" s="642"/>
      <c r="C28" s="650"/>
      <c r="D28" s="713"/>
      <c r="E28" s="713"/>
      <c r="F28" s="642"/>
      <c r="G28" s="642"/>
      <c r="H28" s="642"/>
    </row>
    <row r="29" spans="1:12" s="1104" customFormat="1" ht="12" customHeight="1" x14ac:dyDescent="0.25">
      <c r="A29" s="1109" t="s">
        <v>280</v>
      </c>
      <c r="B29" s="1106"/>
      <c r="C29" s="1107"/>
      <c r="D29" s="1106"/>
      <c r="E29" s="1106"/>
      <c r="F29" s="1106"/>
      <c r="G29" s="1106"/>
      <c r="H29" s="1106"/>
      <c r="I29" s="1106"/>
      <c r="J29" s="1106"/>
      <c r="K29" s="1105"/>
      <c r="L29" s="1105"/>
    </row>
    <row r="30" spans="1:12" s="1104" customFormat="1" ht="10.5" customHeight="1" x14ac:dyDescent="0.25">
      <c r="A30" s="1108" t="s">
        <v>717</v>
      </c>
      <c r="B30" s="1106"/>
      <c r="C30" s="1107"/>
      <c r="D30" s="1106"/>
      <c r="E30" s="1106"/>
      <c r="F30" s="1106"/>
      <c r="G30" s="1106"/>
      <c r="H30" s="1106"/>
      <c r="I30" s="1106"/>
      <c r="J30" s="1106"/>
      <c r="K30" s="1105"/>
      <c r="L30" s="1105"/>
    </row>
    <row r="31" spans="1:12" x14ac:dyDescent="0.25">
      <c r="A31" s="642"/>
      <c r="B31" s="642"/>
      <c r="C31" s="650"/>
      <c r="D31" s="642"/>
      <c r="E31" s="642"/>
      <c r="F31" s="642"/>
      <c r="G31" s="642"/>
      <c r="H31" s="642"/>
    </row>
    <row r="32" spans="1:12" x14ac:dyDescent="0.25">
      <c r="A32" s="642"/>
      <c r="B32" s="642"/>
      <c r="C32" s="650"/>
      <c r="D32" s="642"/>
      <c r="E32" s="642"/>
      <c r="F32" s="642"/>
      <c r="G32" s="642"/>
      <c r="H32" s="642"/>
    </row>
  </sheetData>
  <mergeCells count="5">
    <mergeCell ref="A2:H2"/>
    <mergeCell ref="A3:H3"/>
    <mergeCell ref="A4:B4"/>
    <mergeCell ref="A5:B5"/>
    <mergeCell ref="A27:E27"/>
  </mergeCells>
  <hyperlinks>
    <hyperlink ref="A30" r:id="rId1" xr:uid="{3F328F73-6DBD-4C08-A32E-DE5EE82C36BD}"/>
    <hyperlink ref="A1" location="Índice!A1" display="Voltar ao índice" xr:uid="{09AF80AF-7EF3-427E-A302-ECAA95CAD093}"/>
  </hyperlinks>
  <pageMargins left="0.78740157480314965" right="0.78740157480314965" top="1.1811023622047245" bottom="0.78740157480314965" header="0" footer="0"/>
  <pageSetup paperSize="9" orientation="portrait" verticalDpi="300" r:id="rId2"/>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W214"/>
  <sheetViews>
    <sheetView zoomScaleNormal="100" workbookViewId="0">
      <selection activeCell="A2" sqref="A2"/>
    </sheetView>
  </sheetViews>
  <sheetFormatPr defaultRowHeight="12.75" x14ac:dyDescent="0.2"/>
  <cols>
    <col min="1" max="1" width="39.28515625" customWidth="1"/>
    <col min="2" max="2" width="9.140625" customWidth="1"/>
    <col min="3" max="7" width="10.7109375" customWidth="1"/>
    <col min="8" max="23" width="9.140625" style="199"/>
  </cols>
  <sheetData>
    <row r="1" spans="1:7" ht="15" customHeight="1" x14ac:dyDescent="0.2">
      <c r="A1" s="2027" t="s">
        <v>1926</v>
      </c>
      <c r="B1" s="199"/>
      <c r="C1" s="199"/>
      <c r="D1" s="199"/>
      <c r="E1" s="199"/>
      <c r="F1" s="199"/>
      <c r="G1" s="199"/>
    </row>
    <row r="2" spans="1:7" ht="15" customHeight="1" x14ac:dyDescent="0.25">
      <c r="A2" s="140" t="s">
        <v>178</v>
      </c>
      <c r="B2" s="133"/>
      <c r="C2" s="133"/>
      <c r="D2" s="133"/>
      <c r="E2" s="133"/>
      <c r="F2" s="133"/>
      <c r="G2" s="134"/>
    </row>
    <row r="3" spans="1:7" ht="13.5" x14ac:dyDescent="0.25">
      <c r="A3" s="200"/>
      <c r="B3" s="31"/>
      <c r="C3" s="31"/>
      <c r="D3" s="31"/>
      <c r="E3" s="31"/>
      <c r="F3" s="31"/>
      <c r="G3" s="198"/>
    </row>
    <row r="4" spans="1:7" ht="13.5" x14ac:dyDescent="0.25">
      <c r="A4" s="135"/>
      <c r="B4" s="135" t="s">
        <v>20</v>
      </c>
      <c r="C4" s="346">
        <v>2020</v>
      </c>
      <c r="D4" s="192">
        <v>2019</v>
      </c>
      <c r="E4" s="135">
        <v>2018</v>
      </c>
      <c r="F4" s="135">
        <v>2017</v>
      </c>
      <c r="G4" s="135">
        <v>2016</v>
      </c>
    </row>
    <row r="5" spans="1:7" ht="14.25" thickBot="1" x14ac:dyDescent="0.3">
      <c r="A5" s="247" t="s">
        <v>137</v>
      </c>
      <c r="B5" s="186"/>
      <c r="C5" s="186"/>
      <c r="D5" s="186"/>
      <c r="E5" s="186"/>
      <c r="F5" s="186"/>
      <c r="G5" s="214"/>
    </row>
    <row r="6" spans="1:7" ht="13.5" x14ac:dyDescent="0.25">
      <c r="A6" s="248" t="s">
        <v>138</v>
      </c>
      <c r="B6" s="249"/>
      <c r="C6" s="249"/>
      <c r="D6" s="249"/>
      <c r="E6" s="249"/>
      <c r="F6" s="249"/>
      <c r="G6" s="249"/>
    </row>
    <row r="7" spans="1:7" ht="13.5" x14ac:dyDescent="0.25">
      <c r="A7" s="246" t="s">
        <v>75</v>
      </c>
      <c r="B7" s="262" t="s">
        <v>49</v>
      </c>
      <c r="C7" s="475">
        <v>414</v>
      </c>
      <c r="D7" s="322">
        <v>436</v>
      </c>
      <c r="E7" s="43">
        <v>431</v>
      </c>
      <c r="F7" s="78">
        <v>430</v>
      </c>
      <c r="G7" s="78">
        <v>405</v>
      </c>
    </row>
    <row r="8" spans="1:7" ht="13.5" x14ac:dyDescent="0.25">
      <c r="A8" s="250" t="s">
        <v>45</v>
      </c>
      <c r="B8" s="30">
        <v>1000</v>
      </c>
      <c r="C8" s="436">
        <v>5735.5320000000002</v>
      </c>
      <c r="D8" s="194">
        <v>19777.690999999999</v>
      </c>
      <c r="E8" s="11">
        <v>19494.106</v>
      </c>
      <c r="F8" s="12">
        <v>17175</v>
      </c>
      <c r="G8" s="12">
        <v>15532</v>
      </c>
    </row>
    <row r="9" spans="1:7" ht="13.5" x14ac:dyDescent="0.25">
      <c r="A9" s="250" t="s">
        <v>46</v>
      </c>
      <c r="B9" s="30">
        <v>1000</v>
      </c>
      <c r="C9" s="436">
        <v>430.113</v>
      </c>
      <c r="D9" s="194">
        <v>2011.6589999999978</v>
      </c>
      <c r="E9" s="11">
        <v>1859.116</v>
      </c>
      <c r="F9" s="12">
        <v>1757</v>
      </c>
      <c r="G9" s="12">
        <v>1936</v>
      </c>
    </row>
    <row r="10" spans="1:7" ht="13.5" x14ac:dyDescent="0.25">
      <c r="A10" s="250" t="s">
        <v>47</v>
      </c>
      <c r="B10" s="30">
        <v>1000</v>
      </c>
      <c r="C10" s="436">
        <v>2037.5440000000001</v>
      </c>
      <c r="D10" s="194">
        <v>10342.761000000004</v>
      </c>
      <c r="E10" s="11">
        <v>9287.5589999999993</v>
      </c>
      <c r="F10" s="12">
        <v>7732</v>
      </c>
      <c r="G10" s="12">
        <v>6697</v>
      </c>
    </row>
    <row r="11" spans="1:7" ht="8.25" customHeight="1" x14ac:dyDescent="0.25">
      <c r="A11" s="250"/>
      <c r="B11" s="271"/>
      <c r="C11" s="389"/>
      <c r="D11" s="323"/>
      <c r="E11" s="158"/>
      <c r="F11" s="251"/>
      <c r="G11" s="251"/>
    </row>
    <row r="12" spans="1:7" ht="17.25" customHeight="1" thickBot="1" x14ac:dyDescent="0.25">
      <c r="A12" s="556" t="s">
        <v>271</v>
      </c>
      <c r="B12" s="252"/>
      <c r="C12" s="350"/>
      <c r="D12" s="252"/>
      <c r="E12" s="252"/>
      <c r="F12" s="252"/>
      <c r="G12" s="252"/>
    </row>
    <row r="13" spans="1:7" ht="13.5" x14ac:dyDescent="0.25">
      <c r="A13" s="253" t="s">
        <v>139</v>
      </c>
      <c r="B13" s="254"/>
      <c r="C13" s="254"/>
      <c r="D13" s="254"/>
      <c r="E13" s="254"/>
      <c r="F13" s="254"/>
      <c r="G13" s="254"/>
    </row>
    <row r="14" spans="1:7" ht="13.5" x14ac:dyDescent="0.25">
      <c r="A14" s="250" t="s">
        <v>18</v>
      </c>
      <c r="B14" s="468" t="s">
        <v>49</v>
      </c>
      <c r="C14" s="470">
        <v>4622</v>
      </c>
      <c r="D14" s="472">
        <v>4568</v>
      </c>
      <c r="E14" s="11">
        <v>4546</v>
      </c>
      <c r="F14" s="79">
        <v>4521</v>
      </c>
      <c r="G14" s="79">
        <v>4486</v>
      </c>
    </row>
    <row r="15" spans="1:7" ht="13.5" x14ac:dyDescent="0.25">
      <c r="A15" s="250" t="s">
        <v>14</v>
      </c>
      <c r="B15" s="384" t="s">
        <v>49</v>
      </c>
      <c r="C15" s="471">
        <v>3519</v>
      </c>
      <c r="D15" s="473">
        <v>3472</v>
      </c>
      <c r="E15" s="11">
        <v>3456</v>
      </c>
      <c r="F15" s="12">
        <v>3436</v>
      </c>
      <c r="G15" s="12">
        <v>3403</v>
      </c>
    </row>
    <row r="16" spans="1:7" ht="13.5" x14ac:dyDescent="0.25">
      <c r="A16" s="250" t="s">
        <v>15</v>
      </c>
      <c r="B16" s="384" t="s">
        <v>49</v>
      </c>
      <c r="C16" s="471">
        <v>826</v>
      </c>
      <c r="D16" s="473">
        <v>826</v>
      </c>
      <c r="E16" s="11">
        <v>824</v>
      </c>
      <c r="F16" s="12">
        <v>822</v>
      </c>
      <c r="G16" s="12">
        <v>820</v>
      </c>
    </row>
    <row r="17" spans="1:7" ht="6.75" customHeight="1" thickBot="1" x14ac:dyDescent="0.3">
      <c r="A17" s="255"/>
      <c r="B17" s="469"/>
      <c r="C17" s="186"/>
      <c r="D17" s="474"/>
      <c r="E17" s="186"/>
      <c r="F17" s="80"/>
      <c r="G17" s="80"/>
    </row>
    <row r="18" spans="1:7" ht="17.25" customHeight="1" x14ac:dyDescent="0.2">
      <c r="A18" s="2055" t="s">
        <v>272</v>
      </c>
      <c r="B18" s="2055"/>
      <c r="C18" s="2055"/>
      <c r="D18" s="2055"/>
      <c r="E18" s="2055"/>
      <c r="F18" s="2055"/>
      <c r="G18" s="2055"/>
    </row>
    <row r="19" spans="1:7" ht="14.25" thickBot="1" x14ac:dyDescent="0.3">
      <c r="A19" s="247" t="s">
        <v>140</v>
      </c>
      <c r="B19" s="186"/>
      <c r="C19" s="186"/>
      <c r="D19" s="186"/>
      <c r="E19" s="186"/>
      <c r="F19" s="186"/>
      <c r="G19" s="214"/>
    </row>
    <row r="20" spans="1:7" ht="13.5" x14ac:dyDescent="0.25">
      <c r="A20" s="248" t="s">
        <v>76</v>
      </c>
      <c r="B20" s="258"/>
      <c r="C20" s="249"/>
      <c r="D20" s="249"/>
      <c r="E20" s="249"/>
      <c r="F20" s="249"/>
      <c r="G20" s="249"/>
    </row>
    <row r="21" spans="1:7" ht="25.5" x14ac:dyDescent="0.25">
      <c r="A21" s="259" t="s">
        <v>105</v>
      </c>
      <c r="B21" s="30" t="s">
        <v>49</v>
      </c>
      <c r="C21" s="475">
        <v>831</v>
      </c>
      <c r="D21" s="390">
        <v>989</v>
      </c>
      <c r="E21" s="11">
        <v>1023</v>
      </c>
      <c r="F21" s="78">
        <v>1024</v>
      </c>
      <c r="G21" s="78">
        <v>1038</v>
      </c>
    </row>
    <row r="22" spans="1:7" ht="13.5" x14ac:dyDescent="0.25">
      <c r="A22" s="250" t="s">
        <v>77</v>
      </c>
      <c r="B22" s="30" t="s">
        <v>49</v>
      </c>
      <c r="C22" s="436">
        <v>3748</v>
      </c>
      <c r="D22" s="41">
        <v>6958.9999999999991</v>
      </c>
      <c r="E22" s="11">
        <v>7136</v>
      </c>
      <c r="F22" s="12">
        <v>7199</v>
      </c>
      <c r="G22" s="12">
        <v>7731</v>
      </c>
    </row>
    <row r="23" spans="1:7" ht="13.5" x14ac:dyDescent="0.25">
      <c r="A23" s="250" t="s">
        <v>78</v>
      </c>
      <c r="B23" s="30" t="s">
        <v>49</v>
      </c>
      <c r="C23" s="436">
        <v>158526</v>
      </c>
      <c r="D23" s="41">
        <v>273044.99999999994</v>
      </c>
      <c r="E23" s="11">
        <v>276984.99999999994</v>
      </c>
      <c r="F23" s="12">
        <v>276710</v>
      </c>
      <c r="G23" s="12">
        <v>287002</v>
      </c>
    </row>
    <row r="24" spans="1:7" ht="5.25" customHeight="1" thickBot="1" x14ac:dyDescent="0.3">
      <c r="A24" s="255"/>
      <c r="B24" s="260"/>
      <c r="C24" s="256"/>
      <c r="D24" s="391"/>
      <c r="E24" s="261"/>
      <c r="F24" s="80"/>
      <c r="G24" s="80"/>
    </row>
    <row r="25" spans="1:7" ht="13.5" x14ac:dyDescent="0.25">
      <c r="A25" s="250" t="s">
        <v>238</v>
      </c>
      <c r="B25" s="158"/>
      <c r="C25" s="158"/>
      <c r="D25" s="158"/>
      <c r="E25" s="158"/>
      <c r="F25" s="158"/>
      <c r="G25" s="14"/>
    </row>
    <row r="26" spans="1:7" ht="14.25" thickBot="1" x14ac:dyDescent="0.3">
      <c r="A26" s="247" t="s">
        <v>141</v>
      </c>
      <c r="B26" s="186"/>
      <c r="C26" s="186"/>
      <c r="D26" s="186"/>
      <c r="E26" s="186"/>
      <c r="F26" s="186"/>
      <c r="G26" s="214"/>
    </row>
    <row r="27" spans="1:7" ht="13.5" x14ac:dyDescent="0.25">
      <c r="A27" s="248" t="s">
        <v>69</v>
      </c>
      <c r="B27" s="249"/>
      <c r="C27" s="249"/>
      <c r="D27" s="249"/>
      <c r="E27" s="249"/>
      <c r="F27" s="249"/>
      <c r="G27" s="249"/>
    </row>
    <row r="28" spans="1:7" ht="13.5" x14ac:dyDescent="0.25">
      <c r="A28" s="246" t="s">
        <v>79</v>
      </c>
      <c r="B28" s="262" t="s">
        <v>49</v>
      </c>
      <c r="C28" s="475">
        <v>886</v>
      </c>
      <c r="D28" s="390">
        <v>963</v>
      </c>
      <c r="E28" s="43">
        <v>1087</v>
      </c>
      <c r="F28" s="263">
        <v>1126</v>
      </c>
      <c r="G28" s="78">
        <v>1271</v>
      </c>
    </row>
    <row r="29" spans="1:7" ht="13.5" x14ac:dyDescent="0.25">
      <c r="A29" s="250" t="s">
        <v>55</v>
      </c>
      <c r="B29" s="30"/>
      <c r="C29" s="436"/>
      <c r="D29" s="41"/>
      <c r="E29" s="11"/>
      <c r="F29" s="264"/>
      <c r="G29" s="12"/>
    </row>
    <row r="30" spans="1:7" ht="13.5" x14ac:dyDescent="0.25">
      <c r="A30" s="250" t="s">
        <v>16</v>
      </c>
      <c r="B30" s="30" t="s">
        <v>49</v>
      </c>
      <c r="C30" s="436">
        <v>350</v>
      </c>
      <c r="D30" s="41">
        <v>364</v>
      </c>
      <c r="E30" s="11">
        <v>403</v>
      </c>
      <c r="F30" s="264">
        <v>411</v>
      </c>
      <c r="G30" s="12">
        <v>443</v>
      </c>
    </row>
    <row r="31" spans="1:7" ht="13.5" x14ac:dyDescent="0.25">
      <c r="A31" s="250" t="s">
        <v>17</v>
      </c>
      <c r="B31" s="30" t="s">
        <v>49</v>
      </c>
      <c r="C31" s="436">
        <v>410</v>
      </c>
      <c r="D31" s="41">
        <v>448</v>
      </c>
      <c r="E31" s="11">
        <v>527</v>
      </c>
      <c r="F31" s="264">
        <v>542</v>
      </c>
      <c r="G31" s="12">
        <v>618</v>
      </c>
    </row>
    <row r="32" spans="1:7" ht="13.5" x14ac:dyDescent="0.25">
      <c r="A32" s="250" t="s">
        <v>80</v>
      </c>
      <c r="B32" s="30" t="s">
        <v>49</v>
      </c>
      <c r="C32" s="436">
        <v>18051.000000000015</v>
      </c>
      <c r="D32" s="41">
        <v>19322.999999999985</v>
      </c>
      <c r="E32" s="11">
        <v>21186.000000000004</v>
      </c>
      <c r="F32" s="264">
        <v>21880</v>
      </c>
      <c r="G32" s="12">
        <v>23035</v>
      </c>
    </row>
    <row r="33" spans="1:7" ht="13.5" x14ac:dyDescent="0.25">
      <c r="A33" s="250" t="s">
        <v>81</v>
      </c>
      <c r="B33" s="30">
        <v>1000</v>
      </c>
      <c r="C33" s="436">
        <v>236287.03900000002</v>
      </c>
      <c r="D33" s="41">
        <v>289669.90700000001</v>
      </c>
      <c r="E33" s="11">
        <v>324702.12299999961</v>
      </c>
      <c r="F33" s="264">
        <v>352474</v>
      </c>
      <c r="G33" s="12">
        <v>420471</v>
      </c>
    </row>
    <row r="34" spans="1:7" ht="13.5" x14ac:dyDescent="0.25">
      <c r="A34" s="250" t="s">
        <v>82</v>
      </c>
      <c r="B34" s="30">
        <v>1000</v>
      </c>
      <c r="C34" s="436">
        <v>162693.06400000013</v>
      </c>
      <c r="D34" s="41">
        <v>201727.13500000007</v>
      </c>
      <c r="E34" s="11">
        <v>232045.05400000006</v>
      </c>
      <c r="F34" s="264">
        <v>256731</v>
      </c>
      <c r="G34" s="12">
        <v>322156</v>
      </c>
    </row>
    <row r="35" spans="1:7" ht="13.5" x14ac:dyDescent="0.25">
      <c r="A35" s="250" t="s">
        <v>56</v>
      </c>
      <c r="B35" s="30"/>
      <c r="C35" s="436"/>
      <c r="D35" s="41"/>
      <c r="E35" s="11"/>
      <c r="F35" s="264"/>
      <c r="G35" s="12"/>
    </row>
    <row r="36" spans="1:7" ht="13.5" x14ac:dyDescent="0.25">
      <c r="A36" s="250" t="s">
        <v>57</v>
      </c>
      <c r="B36" s="30">
        <v>1000</v>
      </c>
      <c r="C36" s="436">
        <v>121250.42600000009</v>
      </c>
      <c r="D36" s="41">
        <v>151561.51999999999</v>
      </c>
      <c r="E36" s="11">
        <v>171179.21200000009</v>
      </c>
      <c r="F36" s="264">
        <v>189194</v>
      </c>
      <c r="G36" s="12">
        <v>192880</v>
      </c>
    </row>
    <row r="37" spans="1:7" ht="6.75" customHeight="1" thickBot="1" x14ac:dyDescent="0.3">
      <c r="A37" s="255"/>
      <c r="B37" s="260"/>
      <c r="C37" s="256"/>
      <c r="D37" s="391"/>
      <c r="E37" s="261"/>
      <c r="F37" s="265"/>
      <c r="G37" s="80"/>
    </row>
    <row r="38" spans="1:7" ht="19.5" customHeight="1" thickBot="1" x14ac:dyDescent="0.3">
      <c r="A38" s="505" t="s">
        <v>239</v>
      </c>
      <c r="B38" s="186"/>
      <c r="C38" s="186"/>
      <c r="D38" s="186"/>
      <c r="E38" s="261"/>
      <c r="F38" s="466"/>
      <c r="G38" s="186"/>
    </row>
    <row r="39" spans="1:7" ht="21" customHeight="1" thickBot="1" x14ac:dyDescent="0.3">
      <c r="A39" s="213" t="s">
        <v>142</v>
      </c>
      <c r="B39" s="186"/>
      <c r="C39" s="186"/>
      <c r="D39" s="186"/>
      <c r="E39" s="186"/>
      <c r="F39" s="266"/>
      <c r="G39" s="266"/>
    </row>
    <row r="40" spans="1:7" ht="13.5" x14ac:dyDescent="0.25">
      <c r="A40" s="248" t="s">
        <v>143</v>
      </c>
      <c r="B40" s="249"/>
      <c r="C40" s="249"/>
      <c r="D40" s="249"/>
      <c r="E40" s="249"/>
      <c r="F40" s="267"/>
      <c r="G40" s="268"/>
    </row>
    <row r="41" spans="1:7" ht="13.5" x14ac:dyDescent="0.25">
      <c r="A41" s="246" t="s">
        <v>32</v>
      </c>
      <c r="B41" s="262" t="s">
        <v>49</v>
      </c>
      <c r="C41" s="475">
        <v>49</v>
      </c>
      <c r="D41" s="390">
        <v>66</v>
      </c>
      <c r="E41" s="43">
        <v>72</v>
      </c>
      <c r="F41" s="269">
        <v>65</v>
      </c>
      <c r="G41" s="42">
        <v>48</v>
      </c>
    </row>
    <row r="42" spans="1:7" ht="13.5" x14ac:dyDescent="0.25">
      <c r="A42" s="250" t="s">
        <v>33</v>
      </c>
      <c r="B42" s="30" t="s">
        <v>49</v>
      </c>
      <c r="C42" s="436">
        <v>30</v>
      </c>
      <c r="D42" s="41">
        <v>47</v>
      </c>
      <c r="E42" s="11">
        <v>38</v>
      </c>
      <c r="F42" s="270" t="s">
        <v>244</v>
      </c>
      <c r="G42" s="44" t="s">
        <v>245</v>
      </c>
    </row>
    <row r="43" spans="1:7" ht="13.5" x14ac:dyDescent="0.25">
      <c r="A43" s="250" t="s">
        <v>34</v>
      </c>
      <c r="B43" s="271" t="s">
        <v>49</v>
      </c>
      <c r="C43" s="479">
        <v>93</v>
      </c>
      <c r="D43" s="392" t="s">
        <v>246</v>
      </c>
      <c r="E43" s="11" t="s">
        <v>247</v>
      </c>
      <c r="F43" s="272" t="s">
        <v>248</v>
      </c>
      <c r="G43" s="45" t="s">
        <v>249</v>
      </c>
    </row>
    <row r="44" spans="1:7" ht="13.5" x14ac:dyDescent="0.25">
      <c r="A44" s="273" t="s">
        <v>144</v>
      </c>
      <c r="B44" s="274"/>
      <c r="C44" s="351"/>
      <c r="D44" s="275"/>
      <c r="E44" s="275"/>
      <c r="F44" s="276"/>
      <c r="G44" s="277"/>
    </row>
    <row r="45" spans="1:7" ht="13.5" x14ac:dyDescent="0.25">
      <c r="A45" s="250" t="s">
        <v>35</v>
      </c>
      <c r="B45" s="30" t="s">
        <v>49</v>
      </c>
      <c r="C45" s="475">
        <v>174</v>
      </c>
      <c r="D45" s="390">
        <v>185</v>
      </c>
      <c r="E45" s="43">
        <v>186</v>
      </c>
      <c r="F45" s="78">
        <v>173</v>
      </c>
      <c r="G45" s="78">
        <v>167</v>
      </c>
    </row>
    <row r="46" spans="1:7" ht="13.5" x14ac:dyDescent="0.25">
      <c r="A46" s="250" t="s">
        <v>68</v>
      </c>
      <c r="B46" s="30" t="s">
        <v>49</v>
      </c>
      <c r="C46" s="436">
        <v>565</v>
      </c>
      <c r="D46" s="41">
        <v>583</v>
      </c>
      <c r="E46" s="11">
        <v>587</v>
      </c>
      <c r="F46" s="12">
        <v>571</v>
      </c>
      <c r="G46" s="12">
        <v>557</v>
      </c>
    </row>
    <row r="47" spans="1:7" ht="13.5" x14ac:dyDescent="0.25">
      <c r="A47" s="250" t="s">
        <v>36</v>
      </c>
      <c r="B47" s="30" t="s">
        <v>49</v>
      </c>
      <c r="C47" s="436">
        <v>109503</v>
      </c>
      <c r="D47" s="41">
        <v>112156.00000000045</v>
      </c>
      <c r="E47" s="11">
        <v>113001</v>
      </c>
      <c r="F47" s="12">
        <v>108435</v>
      </c>
      <c r="G47" s="12">
        <v>104729</v>
      </c>
    </row>
    <row r="48" spans="1:7" ht="13.5" x14ac:dyDescent="0.25">
      <c r="A48" s="250" t="s">
        <v>30</v>
      </c>
      <c r="B48" s="30" t="s">
        <v>49</v>
      </c>
      <c r="C48" s="478">
        <v>1037</v>
      </c>
      <c r="D48" s="41">
        <v>1347</v>
      </c>
      <c r="E48" s="11">
        <v>1271</v>
      </c>
      <c r="F48" s="12">
        <v>1100</v>
      </c>
      <c r="G48" s="12">
        <v>1168</v>
      </c>
    </row>
    <row r="49" spans="1:7" ht="13.5" x14ac:dyDescent="0.25">
      <c r="A49" s="250" t="s">
        <v>58</v>
      </c>
      <c r="B49" s="30"/>
      <c r="C49" s="476"/>
      <c r="D49" s="41"/>
      <c r="E49" s="11"/>
      <c r="F49" s="12"/>
      <c r="G49" s="12"/>
    </row>
    <row r="50" spans="1:7" ht="13.5" x14ac:dyDescent="0.25">
      <c r="A50" s="250" t="s">
        <v>59</v>
      </c>
      <c r="B50" s="30" t="s">
        <v>49</v>
      </c>
      <c r="C50" s="478">
        <v>241</v>
      </c>
      <c r="D50" s="41">
        <v>391</v>
      </c>
      <c r="E50" s="11">
        <v>404</v>
      </c>
      <c r="F50" s="12">
        <v>372</v>
      </c>
      <c r="G50" s="12">
        <v>398</v>
      </c>
    </row>
    <row r="51" spans="1:7" ht="13.5" x14ac:dyDescent="0.25">
      <c r="A51" s="250" t="s">
        <v>31</v>
      </c>
      <c r="B51" s="30" t="s">
        <v>49</v>
      </c>
      <c r="C51" s="436">
        <v>276982</v>
      </c>
      <c r="D51" s="41">
        <v>661629</v>
      </c>
      <c r="E51" s="11">
        <v>664341</v>
      </c>
      <c r="F51" s="12">
        <v>665841</v>
      </c>
      <c r="G51" s="12">
        <v>650538</v>
      </c>
    </row>
    <row r="52" spans="1:7" ht="13.5" x14ac:dyDescent="0.25">
      <c r="A52" s="250" t="s">
        <v>60</v>
      </c>
      <c r="B52" s="30">
        <v>1000</v>
      </c>
      <c r="C52" s="436">
        <v>3802.6610000000001</v>
      </c>
      <c r="D52" s="280">
        <v>15540.742</v>
      </c>
      <c r="E52" s="278">
        <v>14776.626</v>
      </c>
      <c r="F52" s="279">
        <v>15609.634</v>
      </c>
      <c r="G52" s="279">
        <v>14924.266</v>
      </c>
    </row>
    <row r="53" spans="1:7" ht="14.25" thickBot="1" x14ac:dyDescent="0.3">
      <c r="A53" s="255" t="s">
        <v>23</v>
      </c>
      <c r="B53" s="260" t="s">
        <v>22</v>
      </c>
      <c r="C53" s="477">
        <v>20567.415089999999</v>
      </c>
      <c r="D53" s="281">
        <v>83190.630670000013</v>
      </c>
      <c r="E53" s="261">
        <v>78677.429790000009</v>
      </c>
      <c r="F53" s="104">
        <v>81678.414940000017</v>
      </c>
      <c r="G53" s="104">
        <v>77239.395000000004</v>
      </c>
    </row>
    <row r="54" spans="1:7" ht="13.5" x14ac:dyDescent="0.25">
      <c r="A54" s="250" t="s">
        <v>240</v>
      </c>
      <c r="B54" s="158"/>
      <c r="C54" s="158"/>
      <c r="D54" s="158"/>
      <c r="E54" s="278"/>
      <c r="F54" s="11"/>
      <c r="G54" s="11"/>
    </row>
    <row r="55" spans="1:7" ht="17.25" customHeight="1" thickBot="1" x14ac:dyDescent="0.3">
      <c r="A55" s="282" t="s">
        <v>145</v>
      </c>
      <c r="B55" s="158"/>
      <c r="C55" s="158"/>
      <c r="D55" s="158"/>
      <c r="E55" s="158"/>
      <c r="F55" s="181"/>
      <c r="G55" s="283"/>
    </row>
    <row r="56" spans="1:7" ht="38.25" x14ac:dyDescent="0.25">
      <c r="A56" s="284" t="s">
        <v>61</v>
      </c>
      <c r="B56" s="285" t="s">
        <v>49</v>
      </c>
      <c r="C56" s="393">
        <v>335</v>
      </c>
      <c r="D56" s="46">
        <v>502</v>
      </c>
      <c r="E56" s="287">
        <v>591</v>
      </c>
      <c r="F56" s="288">
        <v>864</v>
      </c>
      <c r="G56" s="289">
        <v>1199</v>
      </c>
    </row>
    <row r="57" spans="1:7" ht="26.25" thickBot="1" x14ac:dyDescent="0.3">
      <c r="A57" s="290" t="s">
        <v>62</v>
      </c>
      <c r="B57" s="234" t="s">
        <v>49</v>
      </c>
      <c r="C57" s="504">
        <v>634</v>
      </c>
      <c r="D57" s="294">
        <v>665</v>
      </c>
      <c r="E57" s="291">
        <v>723</v>
      </c>
      <c r="F57" s="292">
        <v>749</v>
      </c>
      <c r="G57" s="293">
        <v>713</v>
      </c>
    </row>
    <row r="58" spans="1:7" ht="13.5" customHeight="1" x14ac:dyDescent="0.25">
      <c r="A58" s="193" t="s">
        <v>258</v>
      </c>
      <c r="B58" s="158"/>
      <c r="C58" s="158"/>
      <c r="D58" s="158"/>
      <c r="E58" s="295"/>
      <c r="F58" s="11"/>
      <c r="G58" s="11"/>
    </row>
    <row r="59" spans="1:7" ht="20.25" customHeight="1" thickBot="1" x14ac:dyDescent="0.3">
      <c r="A59" s="247" t="s">
        <v>146</v>
      </c>
      <c r="B59" s="186"/>
      <c r="C59" s="186"/>
      <c r="D59" s="186"/>
      <c r="E59" s="186"/>
      <c r="F59" s="186"/>
      <c r="G59" s="186"/>
    </row>
    <row r="60" spans="1:7" ht="13.5" x14ac:dyDescent="0.25">
      <c r="A60" s="296" t="s">
        <v>31</v>
      </c>
      <c r="B60" s="297" t="s">
        <v>49</v>
      </c>
      <c r="C60" s="480">
        <v>14950.999999999998</v>
      </c>
      <c r="D60" s="46">
        <v>37048.999999999971</v>
      </c>
      <c r="E60" s="180">
        <v>36620.000000000015</v>
      </c>
      <c r="F60" s="47">
        <v>33403.999999999985</v>
      </c>
      <c r="G60" s="81">
        <v>32182</v>
      </c>
    </row>
    <row r="61" spans="1:7" ht="13.5" x14ac:dyDescent="0.25">
      <c r="A61" s="250" t="s">
        <v>60</v>
      </c>
      <c r="B61" s="30">
        <v>1000</v>
      </c>
      <c r="C61" s="436">
        <v>2517.0279999999989</v>
      </c>
      <c r="D61" s="41">
        <v>16926.410999999971</v>
      </c>
      <c r="E61" s="11">
        <v>16873.616000000013</v>
      </c>
      <c r="F61" s="12">
        <v>15407</v>
      </c>
      <c r="G61" s="82">
        <v>14833</v>
      </c>
    </row>
    <row r="62" spans="1:7" ht="13.5" x14ac:dyDescent="0.25">
      <c r="A62" s="250" t="s">
        <v>37</v>
      </c>
      <c r="B62" s="30">
        <v>1000</v>
      </c>
      <c r="C62" s="436">
        <v>1401.6359999999995</v>
      </c>
      <c r="D62" s="41">
        <v>6037.8219999999892</v>
      </c>
      <c r="E62" s="11">
        <v>5546.7269999999962</v>
      </c>
      <c r="F62" s="12">
        <v>4925</v>
      </c>
      <c r="G62" s="82">
        <v>4878</v>
      </c>
    </row>
    <row r="63" spans="1:7" ht="13.5" x14ac:dyDescent="0.25">
      <c r="A63" s="250" t="s">
        <v>23</v>
      </c>
      <c r="B63" s="30" t="s">
        <v>22</v>
      </c>
      <c r="C63" s="436">
        <v>24920.053999999964</v>
      </c>
      <c r="D63" s="41">
        <v>125314.01400000011</v>
      </c>
      <c r="E63" s="11">
        <v>109010.59799999997</v>
      </c>
      <c r="F63" s="12">
        <v>82911</v>
      </c>
      <c r="G63" s="82">
        <v>84988</v>
      </c>
    </row>
    <row r="64" spans="1:7" ht="5.25" customHeight="1" thickBot="1" x14ac:dyDescent="0.3">
      <c r="A64" s="255"/>
      <c r="B64" s="260"/>
      <c r="C64" s="256"/>
      <c r="D64" s="391"/>
      <c r="E64" s="186"/>
      <c r="F64" s="104"/>
      <c r="G64" s="83"/>
    </row>
    <row r="65" spans="1:7" ht="21.75" customHeight="1" thickBot="1" x14ac:dyDescent="0.3">
      <c r="A65" s="505" t="s">
        <v>241</v>
      </c>
      <c r="B65" s="186"/>
      <c r="C65" s="186"/>
      <c r="D65" s="186"/>
      <c r="E65" s="186"/>
      <c r="F65" s="261"/>
      <c r="G65" s="261"/>
    </row>
    <row r="66" spans="1:7" ht="18.75" customHeight="1" thickBot="1" x14ac:dyDescent="0.3">
      <c r="A66" s="247" t="s">
        <v>147</v>
      </c>
      <c r="B66" s="186"/>
      <c r="C66" s="186"/>
      <c r="D66" s="186"/>
      <c r="E66" s="186"/>
      <c r="F66" s="186"/>
      <c r="G66" s="214"/>
    </row>
    <row r="67" spans="1:7" ht="13.5" x14ac:dyDescent="0.25">
      <c r="A67" s="296" t="s">
        <v>171</v>
      </c>
      <c r="B67" s="297">
        <v>1000</v>
      </c>
      <c r="C67" s="480">
        <v>4315.6270000000004</v>
      </c>
      <c r="D67" s="46">
        <v>4314</v>
      </c>
      <c r="E67" s="11">
        <v>4294</v>
      </c>
      <c r="F67" s="47">
        <v>4276</v>
      </c>
      <c r="G67" s="47">
        <v>4244</v>
      </c>
    </row>
    <row r="68" spans="1:7" ht="13.5" x14ac:dyDescent="0.25">
      <c r="A68" s="250" t="s">
        <v>172</v>
      </c>
      <c r="B68" s="30">
        <v>1000</v>
      </c>
      <c r="C68" s="436">
        <v>8300.4310000000005</v>
      </c>
      <c r="D68" s="41">
        <v>7461</v>
      </c>
      <c r="E68" s="11">
        <v>6897</v>
      </c>
      <c r="F68" s="12">
        <v>6226</v>
      </c>
      <c r="G68" s="12">
        <v>5342</v>
      </c>
    </row>
    <row r="69" spans="1:7" ht="24.75" customHeight="1" x14ac:dyDescent="0.25">
      <c r="A69" s="193" t="s">
        <v>174</v>
      </c>
      <c r="B69" s="93">
        <v>1000</v>
      </c>
      <c r="C69" s="437">
        <v>3053.0909999999999</v>
      </c>
      <c r="D69" s="298">
        <v>2792</v>
      </c>
      <c r="E69" s="161">
        <v>2528</v>
      </c>
      <c r="F69" s="94">
        <v>2279</v>
      </c>
      <c r="G69" s="94">
        <v>2005</v>
      </c>
    </row>
    <row r="70" spans="1:7" ht="23.25" customHeight="1" x14ac:dyDescent="0.25">
      <c r="A70" s="193" t="s">
        <v>173</v>
      </c>
      <c r="B70" s="221">
        <v>1000</v>
      </c>
      <c r="C70" s="481">
        <v>4243.5630000000001</v>
      </c>
      <c r="D70" s="394">
        <v>4079</v>
      </c>
      <c r="E70" s="161">
        <v>3932</v>
      </c>
      <c r="F70" s="94">
        <v>3792</v>
      </c>
      <c r="G70" s="94">
        <v>3673</v>
      </c>
    </row>
    <row r="71" spans="1:7" ht="6.75" customHeight="1" thickBot="1" x14ac:dyDescent="0.3">
      <c r="A71" s="255"/>
      <c r="B71" s="260"/>
      <c r="C71" s="256"/>
      <c r="D71" s="391"/>
      <c r="E71" s="261"/>
      <c r="F71" s="104"/>
      <c r="G71" s="257"/>
    </row>
    <row r="72" spans="1:7" ht="13.5" x14ac:dyDescent="0.25">
      <c r="A72" s="299" t="s">
        <v>237</v>
      </c>
      <c r="B72" s="31"/>
      <c r="C72" s="31"/>
      <c r="D72" s="31"/>
      <c r="E72" s="31"/>
      <c r="F72" s="300"/>
      <c r="G72" s="198"/>
    </row>
    <row r="73" spans="1:7" ht="15.75" customHeight="1" thickBot="1" x14ac:dyDescent="0.3">
      <c r="A73" s="301" t="s">
        <v>148</v>
      </c>
      <c r="B73" s="158"/>
      <c r="C73" s="158"/>
      <c r="D73" s="158"/>
      <c r="E73" s="158"/>
      <c r="F73" s="158"/>
      <c r="G73" s="14"/>
    </row>
    <row r="74" spans="1:7" ht="13.5" x14ac:dyDescent="0.25">
      <c r="A74" s="302" t="s">
        <v>99</v>
      </c>
      <c r="B74" s="303"/>
      <c r="C74" s="393"/>
      <c r="D74" s="395"/>
      <c r="E74" s="286"/>
      <c r="F74" s="47"/>
      <c r="G74" s="304"/>
    </row>
    <row r="75" spans="1:7" ht="13.5" x14ac:dyDescent="0.25">
      <c r="A75" s="305" t="s">
        <v>124</v>
      </c>
      <c r="B75" s="30" t="s">
        <v>67</v>
      </c>
      <c r="C75" s="438" t="s">
        <v>19</v>
      </c>
      <c r="D75" s="396" t="s">
        <v>19</v>
      </c>
      <c r="E75" s="160" t="s">
        <v>19</v>
      </c>
      <c r="F75" s="10" t="s">
        <v>19</v>
      </c>
      <c r="G75" s="10">
        <v>845</v>
      </c>
    </row>
    <row r="76" spans="1:7" ht="13.5" x14ac:dyDescent="0.25">
      <c r="A76" s="109" t="s">
        <v>101</v>
      </c>
      <c r="B76" s="30"/>
      <c r="C76" s="436"/>
      <c r="D76" s="194"/>
      <c r="E76" s="158"/>
      <c r="F76" s="15"/>
      <c r="G76" s="12"/>
    </row>
    <row r="77" spans="1:7" ht="13.5" x14ac:dyDescent="0.25">
      <c r="A77" s="193" t="s">
        <v>2</v>
      </c>
      <c r="B77" s="30" t="s">
        <v>67</v>
      </c>
      <c r="C77" s="436" t="s">
        <v>19</v>
      </c>
      <c r="D77" s="194" t="s">
        <v>19</v>
      </c>
      <c r="E77" s="11" t="s">
        <v>19</v>
      </c>
      <c r="F77" s="12" t="s">
        <v>19</v>
      </c>
      <c r="G77" s="12">
        <v>913</v>
      </c>
    </row>
    <row r="78" spans="1:7" ht="13.5" x14ac:dyDescent="0.25">
      <c r="A78" s="193" t="s">
        <v>3</v>
      </c>
      <c r="B78" s="30" t="s">
        <v>67</v>
      </c>
      <c r="C78" s="436" t="s">
        <v>19</v>
      </c>
      <c r="D78" s="194" t="s">
        <v>19</v>
      </c>
      <c r="E78" s="11" t="s">
        <v>19</v>
      </c>
      <c r="F78" s="12" t="s">
        <v>19</v>
      </c>
      <c r="G78" s="12">
        <v>749</v>
      </c>
    </row>
    <row r="79" spans="1:7" ht="13.5" x14ac:dyDescent="0.25">
      <c r="A79" s="112" t="s">
        <v>102</v>
      </c>
      <c r="B79" s="30"/>
      <c r="C79" s="436"/>
      <c r="D79" s="194"/>
      <c r="E79" s="11"/>
      <c r="F79" s="15"/>
      <c r="G79" s="12"/>
    </row>
    <row r="80" spans="1:7" ht="13.5" x14ac:dyDescent="0.25">
      <c r="A80" s="193" t="s">
        <v>63</v>
      </c>
      <c r="B80" s="30" t="s">
        <v>67</v>
      </c>
      <c r="C80" s="436" t="s">
        <v>19</v>
      </c>
      <c r="D80" s="194" t="s">
        <v>19</v>
      </c>
      <c r="E80" s="11" t="s">
        <v>19</v>
      </c>
      <c r="F80" s="12" t="s">
        <v>19</v>
      </c>
      <c r="G80" s="12">
        <v>868</v>
      </c>
    </row>
    <row r="81" spans="1:7" ht="13.5" x14ac:dyDescent="0.25">
      <c r="A81" s="193" t="s">
        <v>10</v>
      </c>
      <c r="B81" s="30" t="s">
        <v>67</v>
      </c>
      <c r="C81" s="436" t="s">
        <v>19</v>
      </c>
      <c r="D81" s="194" t="s">
        <v>19</v>
      </c>
      <c r="E81" s="11" t="s">
        <v>19</v>
      </c>
      <c r="F81" s="12" t="s">
        <v>19</v>
      </c>
      <c r="G81" s="12">
        <v>1041</v>
      </c>
    </row>
    <row r="82" spans="1:7" ht="13.5" x14ac:dyDescent="0.25">
      <c r="A82" s="193" t="s">
        <v>11</v>
      </c>
      <c r="B82" s="30" t="s">
        <v>67</v>
      </c>
      <c r="C82" s="436" t="s">
        <v>19</v>
      </c>
      <c r="D82" s="194" t="s">
        <v>19</v>
      </c>
      <c r="E82" s="11" t="s">
        <v>19</v>
      </c>
      <c r="F82" s="12" t="s">
        <v>19</v>
      </c>
      <c r="G82" s="12">
        <v>994</v>
      </c>
    </row>
    <row r="83" spans="1:7" ht="13.5" x14ac:dyDescent="0.25">
      <c r="A83" s="193" t="s">
        <v>12</v>
      </c>
      <c r="B83" s="30" t="s">
        <v>67</v>
      </c>
      <c r="C83" s="436" t="s">
        <v>19</v>
      </c>
      <c r="D83" s="194" t="s">
        <v>19</v>
      </c>
      <c r="E83" s="11" t="s">
        <v>19</v>
      </c>
      <c r="F83" s="12" t="s">
        <v>19</v>
      </c>
      <c r="G83" s="12">
        <v>505</v>
      </c>
    </row>
    <row r="84" spans="1:7" ht="13.5" x14ac:dyDescent="0.25">
      <c r="A84" s="112" t="s">
        <v>13</v>
      </c>
      <c r="B84" s="30"/>
      <c r="C84" s="436"/>
      <c r="D84" s="194"/>
      <c r="E84" s="11"/>
      <c r="F84" s="15"/>
      <c r="G84" s="12"/>
    </row>
    <row r="85" spans="1:7" ht="13.5" x14ac:dyDescent="0.25">
      <c r="A85" s="193" t="s">
        <v>64</v>
      </c>
      <c r="B85" s="30" t="s">
        <v>67</v>
      </c>
      <c r="C85" s="436" t="s">
        <v>19</v>
      </c>
      <c r="D85" s="194" t="s">
        <v>19</v>
      </c>
      <c r="E85" s="11" t="s">
        <v>19</v>
      </c>
      <c r="F85" s="12" t="s">
        <v>19</v>
      </c>
      <c r="G85" s="12">
        <v>953</v>
      </c>
    </row>
    <row r="86" spans="1:7" ht="13.5" x14ac:dyDescent="0.25">
      <c r="A86" s="92" t="s">
        <v>65</v>
      </c>
      <c r="B86" s="93" t="s">
        <v>67</v>
      </c>
      <c r="C86" s="437" t="s">
        <v>19</v>
      </c>
      <c r="D86" s="194" t="s">
        <v>19</v>
      </c>
      <c r="E86" s="161" t="s">
        <v>19</v>
      </c>
      <c r="F86" s="94" t="s">
        <v>19</v>
      </c>
      <c r="G86" s="94">
        <v>615</v>
      </c>
    </row>
    <row r="87" spans="1:7" ht="13.5" x14ac:dyDescent="0.25">
      <c r="A87" s="193" t="s">
        <v>66</v>
      </c>
      <c r="B87" s="30" t="s">
        <v>67</v>
      </c>
      <c r="C87" s="436" t="s">
        <v>19</v>
      </c>
      <c r="D87" s="397" t="s">
        <v>19</v>
      </c>
      <c r="E87" s="11" t="s">
        <v>19</v>
      </c>
      <c r="F87" s="12" t="s">
        <v>19</v>
      </c>
      <c r="G87" s="12">
        <v>500</v>
      </c>
    </row>
    <row r="88" spans="1:7" ht="13.5" x14ac:dyDescent="0.25">
      <c r="A88" s="306" t="s">
        <v>83</v>
      </c>
      <c r="B88" s="307" t="s">
        <v>21</v>
      </c>
      <c r="C88" s="439" t="s">
        <v>19</v>
      </c>
      <c r="D88" s="398" t="s">
        <v>19</v>
      </c>
      <c r="E88" s="308" t="s">
        <v>19</v>
      </c>
      <c r="F88" s="309" t="s">
        <v>19</v>
      </c>
      <c r="G88" s="309">
        <v>4.2</v>
      </c>
    </row>
    <row r="89" spans="1:7" ht="11.25" customHeight="1" x14ac:dyDescent="0.25">
      <c r="A89" s="523" t="s">
        <v>263</v>
      </c>
      <c r="B89" s="321"/>
      <c r="C89" s="352"/>
      <c r="D89" s="321"/>
      <c r="E89" s="321"/>
      <c r="F89" s="321"/>
      <c r="G89" s="321"/>
    </row>
    <row r="90" spans="1:7" ht="16.5" customHeight="1" thickBot="1" x14ac:dyDescent="0.3">
      <c r="A90" s="213" t="s">
        <v>232</v>
      </c>
      <c r="B90" s="186"/>
      <c r="C90" s="186"/>
      <c r="D90" s="186"/>
      <c r="E90" s="186"/>
      <c r="F90" s="186"/>
      <c r="G90" s="214"/>
    </row>
    <row r="91" spans="1:7" ht="13.5" x14ac:dyDescent="0.25">
      <c r="A91" s="226" t="s">
        <v>264</v>
      </c>
      <c r="B91" s="310"/>
      <c r="C91" s="311"/>
      <c r="D91" s="399"/>
      <c r="E91" s="249"/>
      <c r="F91" s="312"/>
      <c r="G91" s="313"/>
    </row>
    <row r="92" spans="1:7" ht="13.5" x14ac:dyDescent="0.25">
      <c r="A92" s="193" t="s">
        <v>91</v>
      </c>
      <c r="B92" s="314" t="s">
        <v>103</v>
      </c>
      <c r="C92" s="534">
        <v>470.47537999999997</v>
      </c>
      <c r="D92" s="400">
        <v>518.96041200000002</v>
      </c>
      <c r="E92" s="315">
        <v>469.77811799999995</v>
      </c>
      <c r="F92" s="316">
        <v>450.1</v>
      </c>
      <c r="G92" s="315">
        <v>385.7</v>
      </c>
    </row>
    <row r="93" spans="1:7" ht="13.5" x14ac:dyDescent="0.25">
      <c r="A93" s="193" t="s">
        <v>55</v>
      </c>
      <c r="B93" s="314"/>
      <c r="C93" s="506"/>
      <c r="D93" s="181"/>
      <c r="E93" s="317"/>
      <c r="F93" s="318"/>
      <c r="G93" s="317"/>
    </row>
    <row r="94" spans="1:7" ht="13.5" x14ac:dyDescent="0.25">
      <c r="A94" s="193" t="s">
        <v>92</v>
      </c>
      <c r="B94" s="314" t="s">
        <v>103</v>
      </c>
      <c r="C94" s="507">
        <v>385.55830200000003</v>
      </c>
      <c r="D94" s="182">
        <v>453.70613000000003</v>
      </c>
      <c r="E94" s="319">
        <v>414.59454500000004</v>
      </c>
      <c r="F94" s="320">
        <v>391.4</v>
      </c>
      <c r="G94" s="319">
        <v>342.7</v>
      </c>
    </row>
    <row r="95" spans="1:7" ht="13.5" x14ac:dyDescent="0.25">
      <c r="A95" s="524" t="s">
        <v>93</v>
      </c>
      <c r="B95" s="526" t="s">
        <v>103</v>
      </c>
      <c r="C95" s="527">
        <v>84.917078000000004</v>
      </c>
      <c r="D95" s="182">
        <v>65.254282000000003</v>
      </c>
      <c r="E95" s="319">
        <v>55.18357300000001</v>
      </c>
      <c r="F95" s="320">
        <v>58.8</v>
      </c>
      <c r="G95" s="319">
        <v>42.9</v>
      </c>
    </row>
    <row r="96" spans="1:7" ht="26.25" thickBot="1" x14ac:dyDescent="0.25">
      <c r="A96" s="528" t="s">
        <v>265</v>
      </c>
      <c r="B96" s="533" t="s">
        <v>67</v>
      </c>
      <c r="C96" s="529">
        <v>45.7</v>
      </c>
      <c r="D96" s="530">
        <v>50.5</v>
      </c>
      <c r="E96" s="531">
        <v>44.9</v>
      </c>
      <c r="F96" s="532">
        <v>43.7</v>
      </c>
      <c r="G96" s="531">
        <v>37.4</v>
      </c>
    </row>
    <row r="97" spans="1:7" x14ac:dyDescent="0.2">
      <c r="A97" s="299" t="s">
        <v>242</v>
      </c>
      <c r="B97" s="199"/>
      <c r="C97" s="199"/>
      <c r="D97" s="199"/>
      <c r="E97" s="199"/>
      <c r="F97" s="199"/>
      <c r="G97" s="199"/>
    </row>
    <row r="98" spans="1:7" x14ac:dyDescent="0.2">
      <c r="A98" s="199"/>
      <c r="B98" s="199"/>
      <c r="C98" s="199"/>
      <c r="D98" s="199"/>
      <c r="E98" s="199"/>
      <c r="F98" s="199"/>
      <c r="G98" s="199"/>
    </row>
    <row r="99" spans="1:7" x14ac:dyDescent="0.2">
      <c r="A99" s="199"/>
      <c r="B99" s="199"/>
      <c r="C99" s="199"/>
      <c r="D99" s="199"/>
      <c r="E99" s="199"/>
      <c r="F99" s="199"/>
      <c r="G99" s="199"/>
    </row>
    <row r="100" spans="1:7" x14ac:dyDescent="0.2">
      <c r="A100" s="199"/>
      <c r="B100" s="199"/>
      <c r="C100" s="199"/>
      <c r="D100" s="199"/>
      <c r="E100" s="199"/>
      <c r="F100" s="199"/>
      <c r="G100" s="199"/>
    </row>
    <row r="101" spans="1:7" x14ac:dyDescent="0.2">
      <c r="A101" s="199"/>
      <c r="B101" s="199"/>
      <c r="C101" s="199"/>
      <c r="D101" s="199"/>
      <c r="E101" s="199"/>
      <c r="F101" s="199"/>
      <c r="G101" s="199"/>
    </row>
    <row r="102" spans="1:7" x14ac:dyDescent="0.2">
      <c r="A102" s="199"/>
      <c r="B102" s="199"/>
      <c r="C102" s="199"/>
      <c r="D102" s="199"/>
      <c r="E102" s="199"/>
      <c r="F102" s="199"/>
      <c r="G102" s="199"/>
    </row>
    <row r="103" spans="1:7" x14ac:dyDescent="0.2">
      <c r="A103" s="199"/>
      <c r="B103" s="199"/>
      <c r="C103" s="199"/>
      <c r="D103" s="199"/>
      <c r="E103" s="199"/>
      <c r="F103" s="199"/>
      <c r="G103" s="199"/>
    </row>
    <row r="104" spans="1:7" x14ac:dyDescent="0.2">
      <c r="A104" s="199"/>
      <c r="B104" s="199"/>
      <c r="C104" s="199"/>
      <c r="D104" s="199"/>
      <c r="E104" s="199"/>
      <c r="F104" s="199"/>
      <c r="G104" s="199"/>
    </row>
    <row r="105" spans="1:7" x14ac:dyDescent="0.2">
      <c r="A105" s="199"/>
      <c r="B105" s="199"/>
      <c r="C105" s="199"/>
      <c r="D105" s="199"/>
      <c r="E105" s="199"/>
      <c r="F105" s="199"/>
      <c r="G105" s="199"/>
    </row>
    <row r="106" spans="1:7" x14ac:dyDescent="0.2">
      <c r="A106" s="199"/>
      <c r="B106" s="199"/>
      <c r="C106" s="199"/>
      <c r="D106" s="199"/>
      <c r="E106" s="199"/>
      <c r="F106" s="199"/>
      <c r="G106" s="199"/>
    </row>
    <row r="107" spans="1:7" x14ac:dyDescent="0.2">
      <c r="A107" s="199"/>
      <c r="B107" s="199"/>
      <c r="C107" s="199"/>
      <c r="D107" s="199"/>
      <c r="E107" s="199"/>
      <c r="F107" s="199"/>
      <c r="G107" s="199"/>
    </row>
    <row r="108" spans="1:7" x14ac:dyDescent="0.2">
      <c r="A108" s="199"/>
      <c r="B108" s="199"/>
      <c r="C108" s="199"/>
      <c r="D108" s="199"/>
      <c r="E108" s="199"/>
      <c r="F108" s="199"/>
      <c r="G108" s="199"/>
    </row>
    <row r="109" spans="1:7" x14ac:dyDescent="0.2">
      <c r="A109" s="199"/>
      <c r="B109" s="199"/>
      <c r="C109" s="199"/>
      <c r="D109" s="199"/>
      <c r="E109" s="199"/>
      <c r="F109" s="199"/>
      <c r="G109" s="199"/>
    </row>
    <row r="110" spans="1:7" x14ac:dyDescent="0.2">
      <c r="A110" s="199"/>
      <c r="B110" s="199"/>
      <c r="C110" s="199"/>
      <c r="D110" s="199"/>
      <c r="E110" s="199"/>
      <c r="F110" s="199"/>
      <c r="G110" s="199"/>
    </row>
    <row r="111" spans="1:7" x14ac:dyDescent="0.2">
      <c r="A111" s="199"/>
      <c r="B111" s="199"/>
      <c r="C111" s="199"/>
      <c r="D111" s="199"/>
      <c r="E111" s="199"/>
      <c r="F111" s="199"/>
      <c r="G111" s="199"/>
    </row>
    <row r="112" spans="1:7" x14ac:dyDescent="0.2">
      <c r="A112" s="199"/>
      <c r="B112" s="199"/>
      <c r="C112" s="199"/>
      <c r="D112" s="199"/>
      <c r="E112" s="199"/>
      <c r="F112" s="199"/>
      <c r="G112" s="199"/>
    </row>
    <row r="113" spans="1:7" x14ac:dyDescent="0.2">
      <c r="A113" s="199"/>
      <c r="B113" s="199"/>
      <c r="C113" s="199"/>
      <c r="D113" s="199"/>
      <c r="E113" s="199"/>
      <c r="F113" s="199"/>
      <c r="G113" s="199"/>
    </row>
    <row r="114" spans="1:7" x14ac:dyDescent="0.2">
      <c r="A114" s="199"/>
      <c r="B114" s="199"/>
      <c r="C114" s="199"/>
      <c r="D114" s="199"/>
      <c r="E114" s="199"/>
      <c r="F114" s="199"/>
      <c r="G114" s="199"/>
    </row>
    <row r="115" spans="1:7" x14ac:dyDescent="0.2">
      <c r="A115" s="199"/>
      <c r="B115" s="199"/>
      <c r="C115" s="199"/>
      <c r="D115" s="199"/>
      <c r="E115" s="199"/>
      <c r="F115" s="199"/>
      <c r="G115" s="199"/>
    </row>
    <row r="116" spans="1:7" x14ac:dyDescent="0.2">
      <c r="A116" s="199"/>
      <c r="B116" s="199"/>
      <c r="C116" s="199"/>
      <c r="D116" s="199"/>
      <c r="E116" s="199"/>
      <c r="F116" s="199"/>
      <c r="G116" s="199"/>
    </row>
    <row r="117" spans="1:7" x14ac:dyDescent="0.2">
      <c r="A117" s="199"/>
      <c r="B117" s="199"/>
      <c r="C117" s="199"/>
      <c r="D117" s="199"/>
      <c r="E117" s="199"/>
      <c r="F117" s="199"/>
      <c r="G117" s="199"/>
    </row>
    <row r="118" spans="1:7" x14ac:dyDescent="0.2">
      <c r="A118" s="199"/>
      <c r="B118" s="199"/>
      <c r="C118" s="199"/>
      <c r="D118" s="199"/>
      <c r="E118" s="199"/>
      <c r="F118" s="199"/>
      <c r="G118" s="199"/>
    </row>
    <row r="119" spans="1:7" x14ac:dyDescent="0.2">
      <c r="A119" s="199"/>
      <c r="B119" s="199"/>
      <c r="C119" s="199"/>
      <c r="D119" s="199"/>
      <c r="E119" s="199"/>
      <c r="F119" s="199"/>
      <c r="G119" s="199"/>
    </row>
    <row r="120" spans="1:7" x14ac:dyDescent="0.2">
      <c r="A120" s="199"/>
      <c r="B120" s="199"/>
      <c r="C120" s="199"/>
      <c r="D120" s="199"/>
      <c r="E120" s="199"/>
      <c r="F120" s="199"/>
      <c r="G120" s="199"/>
    </row>
    <row r="121" spans="1:7" x14ac:dyDescent="0.2">
      <c r="A121" s="199"/>
      <c r="B121" s="199"/>
      <c r="C121" s="199"/>
      <c r="D121" s="199"/>
      <c r="E121" s="199"/>
      <c r="F121" s="199"/>
      <c r="G121" s="199"/>
    </row>
    <row r="122" spans="1:7" x14ac:dyDescent="0.2">
      <c r="A122" s="199"/>
      <c r="B122" s="199"/>
      <c r="C122" s="199"/>
      <c r="D122" s="199"/>
      <c r="E122" s="199"/>
      <c r="F122" s="199"/>
      <c r="G122" s="199"/>
    </row>
    <row r="123" spans="1:7" x14ac:dyDescent="0.2">
      <c r="A123" s="199"/>
      <c r="B123" s="199"/>
      <c r="C123" s="199"/>
      <c r="D123" s="199"/>
      <c r="E123" s="199"/>
      <c r="F123" s="199"/>
      <c r="G123" s="199"/>
    </row>
    <row r="124" spans="1:7" x14ac:dyDescent="0.2">
      <c r="A124" s="199"/>
      <c r="B124" s="199"/>
      <c r="C124" s="199"/>
      <c r="D124" s="199"/>
      <c r="E124" s="199"/>
      <c r="F124" s="199"/>
      <c r="G124" s="199"/>
    </row>
    <row r="125" spans="1:7" x14ac:dyDescent="0.2">
      <c r="A125" s="199"/>
      <c r="B125" s="199"/>
      <c r="C125" s="199"/>
      <c r="D125" s="199"/>
      <c r="E125" s="199"/>
      <c r="F125" s="199"/>
      <c r="G125" s="199"/>
    </row>
    <row r="126" spans="1:7" x14ac:dyDescent="0.2">
      <c r="A126" s="199"/>
      <c r="B126" s="199"/>
      <c r="C126" s="199"/>
      <c r="D126" s="199"/>
      <c r="E126" s="199"/>
      <c r="F126" s="199"/>
      <c r="G126" s="199"/>
    </row>
    <row r="127" spans="1:7" x14ac:dyDescent="0.2">
      <c r="A127" s="199"/>
      <c r="B127" s="199"/>
      <c r="C127" s="199"/>
      <c r="D127" s="199"/>
      <c r="E127" s="199"/>
      <c r="F127" s="199"/>
      <c r="G127" s="199"/>
    </row>
    <row r="128" spans="1:7" x14ac:dyDescent="0.2">
      <c r="A128" s="199"/>
      <c r="B128" s="199"/>
      <c r="C128" s="199"/>
      <c r="D128" s="199"/>
      <c r="E128" s="199"/>
      <c r="F128" s="199"/>
      <c r="G128" s="199"/>
    </row>
    <row r="129" spans="1:7" x14ac:dyDescent="0.2">
      <c r="A129" s="199"/>
      <c r="B129" s="199"/>
      <c r="C129" s="199"/>
      <c r="D129" s="199"/>
      <c r="E129" s="199"/>
      <c r="F129" s="199"/>
      <c r="G129" s="199"/>
    </row>
    <row r="130" spans="1:7" x14ac:dyDescent="0.2">
      <c r="A130" s="199"/>
      <c r="B130" s="199"/>
      <c r="C130" s="199"/>
      <c r="D130" s="199"/>
      <c r="E130" s="199"/>
      <c r="F130" s="199"/>
      <c r="G130" s="199"/>
    </row>
    <row r="131" spans="1:7" x14ac:dyDescent="0.2">
      <c r="A131" s="199"/>
      <c r="B131" s="199"/>
      <c r="C131" s="199"/>
      <c r="D131" s="199"/>
      <c r="E131" s="199"/>
      <c r="F131" s="199"/>
      <c r="G131" s="199"/>
    </row>
    <row r="132" spans="1:7" x14ac:dyDescent="0.2">
      <c r="A132" s="199"/>
      <c r="B132" s="199"/>
      <c r="C132" s="199"/>
      <c r="D132" s="199"/>
      <c r="E132" s="199"/>
      <c r="F132" s="199"/>
      <c r="G132" s="199"/>
    </row>
    <row r="133" spans="1:7" x14ac:dyDescent="0.2">
      <c r="A133" s="199"/>
      <c r="B133" s="199"/>
      <c r="C133" s="199"/>
      <c r="D133" s="199"/>
      <c r="E133" s="199"/>
      <c r="F133" s="199"/>
      <c r="G133" s="199"/>
    </row>
    <row r="134" spans="1:7" x14ac:dyDescent="0.2">
      <c r="A134" s="199"/>
      <c r="B134" s="199"/>
      <c r="C134" s="199"/>
      <c r="D134" s="199"/>
      <c r="E134" s="199"/>
      <c r="F134" s="199"/>
      <c r="G134" s="199"/>
    </row>
    <row r="135" spans="1:7" x14ac:dyDescent="0.2">
      <c r="A135" s="199"/>
      <c r="B135" s="199"/>
      <c r="C135" s="199"/>
      <c r="D135" s="199"/>
      <c r="E135" s="199"/>
      <c r="F135" s="199"/>
      <c r="G135" s="199"/>
    </row>
    <row r="136" spans="1:7" x14ac:dyDescent="0.2">
      <c r="A136" s="199"/>
      <c r="B136" s="199"/>
      <c r="C136" s="199"/>
      <c r="D136" s="199"/>
      <c r="E136" s="199"/>
      <c r="F136" s="199"/>
      <c r="G136" s="199"/>
    </row>
    <row r="137" spans="1:7" x14ac:dyDescent="0.2">
      <c r="A137" s="199"/>
      <c r="B137" s="199"/>
      <c r="C137" s="199"/>
      <c r="D137" s="199"/>
      <c r="E137" s="199"/>
      <c r="F137" s="199"/>
      <c r="G137" s="199"/>
    </row>
    <row r="138" spans="1:7" x14ac:dyDescent="0.2">
      <c r="A138" s="199"/>
      <c r="B138" s="199"/>
      <c r="C138" s="199"/>
      <c r="D138" s="199"/>
      <c r="E138" s="199"/>
      <c r="F138" s="199"/>
      <c r="G138" s="199"/>
    </row>
    <row r="139" spans="1:7" x14ac:dyDescent="0.2">
      <c r="A139" s="199"/>
      <c r="B139" s="199"/>
      <c r="C139" s="199"/>
      <c r="D139" s="199"/>
      <c r="E139" s="199"/>
      <c r="F139" s="199"/>
      <c r="G139" s="199"/>
    </row>
    <row r="140" spans="1:7" x14ac:dyDescent="0.2">
      <c r="A140" s="199"/>
      <c r="B140" s="199"/>
      <c r="C140" s="199"/>
      <c r="D140" s="199"/>
      <c r="E140" s="199"/>
      <c r="F140" s="199"/>
      <c r="G140" s="199"/>
    </row>
    <row r="141" spans="1:7" x14ac:dyDescent="0.2">
      <c r="A141" s="199"/>
      <c r="B141" s="199"/>
      <c r="C141" s="199"/>
      <c r="D141" s="199"/>
      <c r="E141" s="199"/>
      <c r="F141" s="199"/>
      <c r="G141" s="199"/>
    </row>
    <row r="142" spans="1:7" x14ac:dyDescent="0.2">
      <c r="A142" s="199"/>
      <c r="B142" s="199"/>
      <c r="C142" s="199"/>
      <c r="D142" s="199"/>
      <c r="E142" s="199"/>
      <c r="F142" s="199"/>
      <c r="G142" s="199"/>
    </row>
    <row r="143" spans="1:7" x14ac:dyDescent="0.2">
      <c r="A143" s="199"/>
      <c r="B143" s="199"/>
      <c r="C143" s="199"/>
      <c r="D143" s="199"/>
      <c r="E143" s="199"/>
      <c r="F143" s="199"/>
      <c r="G143" s="199"/>
    </row>
    <row r="144" spans="1:7" x14ac:dyDescent="0.2">
      <c r="A144" s="199"/>
      <c r="B144" s="199"/>
      <c r="C144" s="199"/>
      <c r="D144" s="199"/>
      <c r="E144" s="199"/>
      <c r="F144" s="199"/>
      <c r="G144" s="199"/>
    </row>
    <row r="145" spans="1:7" x14ac:dyDescent="0.2">
      <c r="A145" s="199"/>
      <c r="B145" s="199"/>
      <c r="C145" s="199"/>
      <c r="D145" s="199"/>
      <c r="E145" s="199"/>
      <c r="F145" s="199"/>
      <c r="G145" s="199"/>
    </row>
    <row r="146" spans="1:7" x14ac:dyDescent="0.2">
      <c r="A146" s="199"/>
      <c r="B146" s="199"/>
      <c r="C146" s="199"/>
      <c r="D146" s="199"/>
      <c r="E146" s="199"/>
      <c r="F146" s="199"/>
      <c r="G146" s="199"/>
    </row>
    <row r="147" spans="1:7" x14ac:dyDescent="0.2">
      <c r="A147" s="199"/>
      <c r="B147" s="199"/>
      <c r="C147" s="199"/>
      <c r="D147" s="199"/>
      <c r="E147" s="199"/>
      <c r="F147" s="199"/>
      <c r="G147" s="199"/>
    </row>
    <row r="148" spans="1:7" x14ac:dyDescent="0.2">
      <c r="A148" s="199"/>
      <c r="B148" s="199"/>
      <c r="C148" s="199"/>
      <c r="D148" s="199"/>
      <c r="E148" s="199"/>
      <c r="F148" s="199"/>
      <c r="G148" s="199"/>
    </row>
    <row r="149" spans="1:7" x14ac:dyDescent="0.2">
      <c r="A149" s="199"/>
      <c r="B149" s="199"/>
      <c r="C149" s="199"/>
      <c r="D149" s="199"/>
      <c r="E149" s="199"/>
      <c r="F149" s="199"/>
      <c r="G149" s="199"/>
    </row>
    <row r="150" spans="1:7" x14ac:dyDescent="0.2">
      <c r="A150" s="199"/>
      <c r="B150" s="199"/>
      <c r="C150" s="199"/>
      <c r="D150" s="199"/>
      <c r="E150" s="199"/>
      <c r="F150" s="199"/>
      <c r="G150" s="199"/>
    </row>
    <row r="151" spans="1:7" x14ac:dyDescent="0.2">
      <c r="A151" s="199"/>
      <c r="B151" s="199"/>
      <c r="C151" s="199"/>
      <c r="D151" s="199"/>
      <c r="E151" s="199"/>
      <c r="F151" s="199"/>
      <c r="G151" s="199"/>
    </row>
    <row r="152" spans="1:7" x14ac:dyDescent="0.2">
      <c r="A152" s="199"/>
      <c r="B152" s="199"/>
      <c r="C152" s="199"/>
      <c r="D152" s="199"/>
      <c r="E152" s="199"/>
      <c r="F152" s="199"/>
      <c r="G152" s="199"/>
    </row>
    <row r="153" spans="1:7" x14ac:dyDescent="0.2">
      <c r="A153" s="199"/>
      <c r="B153" s="199"/>
      <c r="C153" s="199"/>
      <c r="D153" s="199"/>
      <c r="E153" s="199"/>
      <c r="F153" s="199"/>
      <c r="G153" s="199"/>
    </row>
    <row r="154" spans="1:7" x14ac:dyDescent="0.2">
      <c r="A154" s="199"/>
      <c r="B154" s="199"/>
      <c r="C154" s="199"/>
      <c r="D154" s="199"/>
      <c r="E154" s="199"/>
      <c r="F154" s="199"/>
      <c r="G154" s="199"/>
    </row>
    <row r="155" spans="1:7" x14ac:dyDescent="0.2">
      <c r="A155" s="199"/>
      <c r="B155" s="199"/>
      <c r="C155" s="199"/>
      <c r="D155" s="199"/>
      <c r="E155" s="199"/>
      <c r="F155" s="199"/>
      <c r="G155" s="199"/>
    </row>
    <row r="156" spans="1:7" x14ac:dyDescent="0.2">
      <c r="A156" s="199"/>
      <c r="B156" s="199"/>
      <c r="C156" s="199"/>
      <c r="D156" s="199"/>
      <c r="E156" s="199"/>
      <c r="F156" s="199"/>
      <c r="G156" s="199"/>
    </row>
    <row r="157" spans="1:7" x14ac:dyDescent="0.2">
      <c r="A157" s="199"/>
      <c r="B157" s="199"/>
      <c r="C157" s="199"/>
      <c r="D157" s="199"/>
      <c r="E157" s="199"/>
      <c r="F157" s="199"/>
      <c r="G157" s="199"/>
    </row>
    <row r="158" spans="1:7" x14ac:dyDescent="0.2">
      <c r="A158" s="199"/>
      <c r="B158" s="199"/>
      <c r="C158" s="199"/>
      <c r="D158" s="199"/>
      <c r="E158" s="199"/>
      <c r="F158" s="199"/>
      <c r="G158" s="199"/>
    </row>
    <row r="159" spans="1:7" x14ac:dyDescent="0.2">
      <c r="A159" s="199"/>
      <c r="B159" s="199"/>
      <c r="C159" s="199"/>
      <c r="D159" s="199"/>
      <c r="E159" s="199"/>
      <c r="F159" s="199"/>
      <c r="G159" s="199"/>
    </row>
    <row r="160" spans="1:7" x14ac:dyDescent="0.2">
      <c r="A160" s="199"/>
      <c r="B160" s="199"/>
      <c r="C160" s="199"/>
      <c r="D160" s="199"/>
      <c r="E160" s="199"/>
      <c r="F160" s="199"/>
      <c r="G160" s="199"/>
    </row>
    <row r="161" spans="1:7" x14ac:dyDescent="0.2">
      <c r="A161" s="199"/>
      <c r="B161" s="199"/>
      <c r="C161" s="199"/>
      <c r="D161" s="199"/>
      <c r="E161" s="199"/>
      <c r="F161" s="199"/>
      <c r="G161" s="199"/>
    </row>
    <row r="162" spans="1:7" x14ac:dyDescent="0.2">
      <c r="A162" s="199"/>
      <c r="B162" s="199"/>
      <c r="C162" s="199"/>
      <c r="D162" s="199"/>
      <c r="E162" s="199"/>
      <c r="F162" s="199"/>
      <c r="G162" s="199"/>
    </row>
    <row r="163" spans="1:7" x14ac:dyDescent="0.2">
      <c r="A163" s="199"/>
      <c r="B163" s="199"/>
      <c r="C163" s="199"/>
      <c r="D163" s="199"/>
      <c r="E163" s="199"/>
      <c r="F163" s="199"/>
      <c r="G163" s="199"/>
    </row>
    <row r="164" spans="1:7" x14ac:dyDescent="0.2">
      <c r="A164" s="199"/>
      <c r="B164" s="199"/>
      <c r="C164" s="199"/>
      <c r="D164" s="199"/>
      <c r="E164" s="199"/>
      <c r="F164" s="199"/>
      <c r="G164" s="199"/>
    </row>
    <row r="165" spans="1:7" x14ac:dyDescent="0.2">
      <c r="A165" s="199"/>
      <c r="B165" s="199"/>
      <c r="C165" s="199"/>
      <c r="D165" s="199"/>
      <c r="E165" s="199"/>
      <c r="F165" s="199"/>
      <c r="G165" s="199"/>
    </row>
    <row r="166" spans="1:7" x14ac:dyDescent="0.2">
      <c r="A166" s="199"/>
      <c r="B166" s="199"/>
      <c r="C166" s="199"/>
      <c r="D166" s="199"/>
      <c r="E166" s="199"/>
      <c r="F166" s="199"/>
      <c r="G166" s="199"/>
    </row>
    <row r="167" spans="1:7" x14ac:dyDescent="0.2">
      <c r="A167" s="199"/>
      <c r="B167" s="199"/>
      <c r="C167" s="199"/>
      <c r="D167" s="199"/>
      <c r="E167" s="199"/>
      <c r="F167" s="199"/>
      <c r="G167" s="199"/>
    </row>
    <row r="168" spans="1:7" x14ac:dyDescent="0.2">
      <c r="A168" s="199"/>
      <c r="B168" s="199"/>
      <c r="C168" s="199"/>
      <c r="D168" s="199"/>
      <c r="E168" s="199"/>
      <c r="F168" s="199"/>
      <c r="G168" s="199"/>
    </row>
    <row r="169" spans="1:7" x14ac:dyDescent="0.2">
      <c r="A169" s="199"/>
      <c r="B169" s="199"/>
      <c r="C169" s="199"/>
      <c r="D169" s="199"/>
      <c r="E169" s="199"/>
      <c r="F169" s="199"/>
      <c r="G169" s="199"/>
    </row>
    <row r="170" spans="1:7" x14ac:dyDescent="0.2">
      <c r="A170" s="199"/>
      <c r="B170" s="199"/>
      <c r="C170" s="199"/>
      <c r="D170" s="199"/>
      <c r="E170" s="199"/>
      <c r="F170" s="199"/>
      <c r="G170" s="199"/>
    </row>
    <row r="171" spans="1:7" x14ac:dyDescent="0.2">
      <c r="A171" s="199"/>
      <c r="B171" s="199"/>
      <c r="C171" s="199"/>
      <c r="D171" s="199"/>
      <c r="E171" s="199"/>
      <c r="F171" s="199"/>
      <c r="G171" s="199"/>
    </row>
    <row r="172" spans="1:7" x14ac:dyDescent="0.2">
      <c r="A172" s="199"/>
      <c r="B172" s="199"/>
      <c r="C172" s="199"/>
      <c r="D172" s="199"/>
      <c r="E172" s="199"/>
      <c r="F172" s="199"/>
      <c r="G172" s="199"/>
    </row>
    <row r="173" spans="1:7" x14ac:dyDescent="0.2">
      <c r="A173" s="199"/>
      <c r="B173" s="199"/>
      <c r="C173" s="199"/>
      <c r="D173" s="199"/>
      <c r="E173" s="199"/>
      <c r="F173" s="199"/>
      <c r="G173" s="199"/>
    </row>
    <row r="174" spans="1:7" x14ac:dyDescent="0.2">
      <c r="A174" s="199"/>
      <c r="B174" s="199"/>
      <c r="C174" s="199"/>
      <c r="D174" s="199"/>
      <c r="E174" s="199"/>
      <c r="F174" s="199"/>
      <c r="G174" s="199"/>
    </row>
    <row r="175" spans="1:7" x14ac:dyDescent="0.2">
      <c r="A175" s="199"/>
      <c r="B175" s="199"/>
      <c r="C175" s="199"/>
      <c r="D175" s="199"/>
      <c r="E175" s="199"/>
      <c r="F175" s="199"/>
      <c r="G175" s="199"/>
    </row>
    <row r="176" spans="1:7" x14ac:dyDescent="0.2">
      <c r="A176" s="199"/>
      <c r="B176" s="199"/>
      <c r="C176" s="199"/>
      <c r="D176" s="199"/>
      <c r="E176" s="199"/>
      <c r="F176" s="199"/>
      <c r="G176" s="199"/>
    </row>
    <row r="177" spans="1:7" x14ac:dyDescent="0.2">
      <c r="A177" s="199"/>
      <c r="B177" s="199"/>
      <c r="C177" s="199"/>
      <c r="D177" s="199"/>
      <c r="E177" s="199"/>
      <c r="F177" s="199"/>
      <c r="G177" s="199"/>
    </row>
    <row r="178" spans="1:7" x14ac:dyDescent="0.2">
      <c r="A178" s="199"/>
      <c r="B178" s="199"/>
      <c r="C178" s="199"/>
      <c r="D178" s="199"/>
      <c r="E178" s="199"/>
      <c r="F178" s="199"/>
      <c r="G178" s="199"/>
    </row>
    <row r="179" spans="1:7" x14ac:dyDescent="0.2">
      <c r="A179" s="199"/>
      <c r="B179" s="199"/>
      <c r="C179" s="199"/>
      <c r="D179" s="199"/>
      <c r="E179" s="199"/>
      <c r="F179" s="199"/>
      <c r="G179" s="199"/>
    </row>
    <row r="180" spans="1:7" x14ac:dyDescent="0.2">
      <c r="A180" s="199"/>
      <c r="B180" s="199"/>
      <c r="C180" s="199"/>
      <c r="D180" s="199"/>
      <c r="E180" s="199"/>
      <c r="F180" s="199"/>
      <c r="G180" s="199"/>
    </row>
    <row r="181" spans="1:7" x14ac:dyDescent="0.2">
      <c r="A181" s="199"/>
      <c r="B181" s="199"/>
      <c r="C181" s="199"/>
      <c r="D181" s="199"/>
      <c r="E181" s="199"/>
      <c r="F181" s="199"/>
      <c r="G181" s="199"/>
    </row>
    <row r="182" spans="1:7" x14ac:dyDescent="0.2">
      <c r="A182" s="199"/>
      <c r="B182" s="199"/>
      <c r="C182" s="199"/>
      <c r="D182" s="199"/>
      <c r="E182" s="199"/>
      <c r="F182" s="199"/>
      <c r="G182" s="199"/>
    </row>
    <row r="183" spans="1:7" x14ac:dyDescent="0.2">
      <c r="A183" s="199"/>
      <c r="B183" s="199"/>
      <c r="C183" s="199"/>
      <c r="D183" s="199"/>
      <c r="E183" s="199"/>
      <c r="F183" s="199"/>
      <c r="G183" s="199"/>
    </row>
    <row r="184" spans="1:7" x14ac:dyDescent="0.2">
      <c r="A184" s="199"/>
      <c r="B184" s="199"/>
      <c r="C184" s="199"/>
      <c r="D184" s="199"/>
      <c r="E184" s="199"/>
      <c r="F184" s="199"/>
      <c r="G184" s="199"/>
    </row>
    <row r="185" spans="1:7" x14ac:dyDescent="0.2">
      <c r="A185" s="199"/>
      <c r="B185" s="199"/>
      <c r="C185" s="199"/>
      <c r="D185" s="199"/>
      <c r="E185" s="199"/>
      <c r="F185" s="199"/>
      <c r="G185" s="199"/>
    </row>
    <row r="186" spans="1:7" x14ac:dyDescent="0.2">
      <c r="A186" s="199"/>
      <c r="B186" s="199"/>
      <c r="C186" s="199"/>
      <c r="D186" s="199"/>
      <c r="E186" s="199"/>
      <c r="F186" s="199"/>
      <c r="G186" s="199"/>
    </row>
    <row r="187" spans="1:7" x14ac:dyDescent="0.2">
      <c r="A187" s="199"/>
      <c r="B187" s="199"/>
      <c r="C187" s="199"/>
      <c r="D187" s="199"/>
      <c r="E187" s="199"/>
      <c r="F187" s="199"/>
      <c r="G187" s="199"/>
    </row>
    <row r="188" spans="1:7" x14ac:dyDescent="0.2">
      <c r="A188" s="199"/>
      <c r="B188" s="199"/>
      <c r="C188" s="199"/>
      <c r="D188" s="199"/>
      <c r="E188" s="199"/>
      <c r="F188" s="199"/>
      <c r="G188" s="199"/>
    </row>
    <row r="189" spans="1:7" x14ac:dyDescent="0.2">
      <c r="A189" s="199"/>
      <c r="B189" s="199"/>
      <c r="C189" s="199"/>
      <c r="D189" s="199"/>
      <c r="E189" s="199"/>
      <c r="F189" s="199"/>
      <c r="G189" s="199"/>
    </row>
    <row r="190" spans="1:7" x14ac:dyDescent="0.2">
      <c r="A190" s="199"/>
      <c r="B190" s="199"/>
      <c r="C190" s="199"/>
      <c r="D190" s="199"/>
      <c r="E190" s="199"/>
      <c r="F190" s="199"/>
      <c r="G190" s="199"/>
    </row>
    <row r="191" spans="1:7" x14ac:dyDescent="0.2">
      <c r="A191" s="199"/>
      <c r="B191" s="199"/>
      <c r="C191" s="199"/>
      <c r="D191" s="199"/>
      <c r="E191" s="199"/>
      <c r="F191" s="199"/>
      <c r="G191" s="199"/>
    </row>
    <row r="192" spans="1:7" x14ac:dyDescent="0.2">
      <c r="A192" s="199"/>
      <c r="B192" s="199"/>
      <c r="C192" s="199"/>
      <c r="D192" s="199"/>
      <c r="E192" s="199"/>
      <c r="F192" s="199"/>
      <c r="G192" s="199"/>
    </row>
    <row r="193" spans="1:7" x14ac:dyDescent="0.2">
      <c r="A193" s="199"/>
      <c r="B193" s="199"/>
      <c r="C193" s="199"/>
      <c r="D193" s="199"/>
      <c r="E193" s="199"/>
      <c r="F193" s="199"/>
      <c r="G193" s="199"/>
    </row>
    <row r="194" spans="1:7" x14ac:dyDescent="0.2">
      <c r="A194" s="199"/>
      <c r="B194" s="199"/>
      <c r="C194" s="199"/>
      <c r="D194" s="199"/>
      <c r="E194" s="199"/>
      <c r="F194" s="199"/>
      <c r="G194" s="199"/>
    </row>
    <row r="195" spans="1:7" x14ac:dyDescent="0.2">
      <c r="A195" s="199"/>
      <c r="B195" s="199"/>
      <c r="C195" s="199"/>
      <c r="D195" s="199"/>
      <c r="E195" s="199"/>
      <c r="F195" s="199"/>
      <c r="G195" s="199"/>
    </row>
    <row r="196" spans="1:7" x14ac:dyDescent="0.2">
      <c r="A196" s="199"/>
      <c r="B196" s="199"/>
      <c r="C196" s="199"/>
      <c r="D196" s="199"/>
      <c r="E196" s="199"/>
      <c r="F196" s="199"/>
      <c r="G196" s="199"/>
    </row>
    <row r="197" spans="1:7" x14ac:dyDescent="0.2">
      <c r="A197" s="199"/>
      <c r="B197" s="199"/>
      <c r="C197" s="199"/>
      <c r="D197" s="199"/>
      <c r="E197" s="199"/>
      <c r="F197" s="199"/>
      <c r="G197" s="199"/>
    </row>
    <row r="198" spans="1:7" x14ac:dyDescent="0.2">
      <c r="A198" s="199"/>
      <c r="B198" s="199"/>
      <c r="C198" s="199"/>
      <c r="D198" s="199"/>
      <c r="E198" s="199"/>
      <c r="F198" s="199"/>
      <c r="G198" s="199"/>
    </row>
    <row r="199" spans="1:7" x14ac:dyDescent="0.2">
      <c r="A199" s="199"/>
      <c r="B199" s="199"/>
      <c r="C199" s="199"/>
      <c r="D199" s="199"/>
      <c r="E199" s="199"/>
      <c r="F199" s="199"/>
      <c r="G199" s="199"/>
    </row>
    <row r="200" spans="1:7" x14ac:dyDescent="0.2">
      <c r="A200" s="199"/>
      <c r="B200" s="199"/>
      <c r="C200" s="199"/>
      <c r="D200" s="199"/>
      <c r="E200" s="199"/>
      <c r="F200" s="199"/>
      <c r="G200" s="199"/>
    </row>
    <row r="201" spans="1:7" x14ac:dyDescent="0.2">
      <c r="A201" s="199"/>
      <c r="B201" s="199"/>
      <c r="C201" s="199"/>
      <c r="D201" s="199"/>
      <c r="E201" s="199"/>
      <c r="F201" s="199"/>
      <c r="G201" s="199"/>
    </row>
    <row r="202" spans="1:7" x14ac:dyDescent="0.2">
      <c r="A202" s="199"/>
      <c r="B202" s="199"/>
      <c r="C202" s="199"/>
      <c r="D202" s="199"/>
      <c r="E202" s="199"/>
      <c r="F202" s="199"/>
      <c r="G202" s="199"/>
    </row>
    <row r="203" spans="1:7" x14ac:dyDescent="0.2">
      <c r="A203" s="199"/>
      <c r="B203" s="199"/>
      <c r="C203" s="199"/>
      <c r="D203" s="199"/>
      <c r="E203" s="199"/>
      <c r="F203" s="199"/>
      <c r="G203" s="199"/>
    </row>
    <row r="204" spans="1:7" x14ac:dyDescent="0.2">
      <c r="A204" s="199"/>
      <c r="B204" s="199"/>
      <c r="C204" s="199"/>
      <c r="D204" s="199"/>
      <c r="E204" s="199"/>
      <c r="F204" s="199"/>
      <c r="G204" s="199"/>
    </row>
    <row r="205" spans="1:7" x14ac:dyDescent="0.2">
      <c r="A205" s="199"/>
      <c r="B205" s="199"/>
      <c r="C205" s="199"/>
      <c r="D205" s="199"/>
      <c r="E205" s="199"/>
      <c r="F205" s="199"/>
      <c r="G205" s="199"/>
    </row>
    <row r="206" spans="1:7" x14ac:dyDescent="0.2">
      <c r="A206" s="199"/>
      <c r="B206" s="199"/>
      <c r="C206" s="199"/>
      <c r="D206" s="199"/>
      <c r="E206" s="199"/>
      <c r="F206" s="199"/>
      <c r="G206" s="199"/>
    </row>
    <row r="207" spans="1:7" x14ac:dyDescent="0.2">
      <c r="A207" s="199"/>
      <c r="B207" s="199"/>
      <c r="C207" s="199"/>
      <c r="D207" s="199"/>
      <c r="E207" s="199"/>
      <c r="F207" s="199"/>
      <c r="G207" s="199"/>
    </row>
    <row r="208" spans="1:7" x14ac:dyDescent="0.2">
      <c r="A208" s="199"/>
      <c r="B208" s="199"/>
      <c r="C208" s="199"/>
      <c r="D208" s="199"/>
      <c r="E208" s="199"/>
      <c r="F208" s="199"/>
      <c r="G208" s="199"/>
    </row>
    <row r="209" spans="1:7" x14ac:dyDescent="0.2">
      <c r="A209" s="199"/>
      <c r="B209" s="199"/>
      <c r="C209" s="199"/>
      <c r="D209" s="199"/>
      <c r="E209" s="199"/>
      <c r="F209" s="199"/>
      <c r="G209" s="199"/>
    </row>
    <row r="210" spans="1:7" x14ac:dyDescent="0.2">
      <c r="A210" s="199"/>
      <c r="B210" s="199"/>
      <c r="C210" s="199"/>
      <c r="D210" s="199"/>
      <c r="E210" s="199"/>
      <c r="F210" s="199"/>
      <c r="G210" s="199"/>
    </row>
    <row r="211" spans="1:7" x14ac:dyDescent="0.2">
      <c r="A211" s="199"/>
      <c r="B211" s="199"/>
      <c r="C211" s="199"/>
      <c r="D211" s="199"/>
      <c r="E211" s="199"/>
      <c r="F211" s="199"/>
      <c r="G211" s="199"/>
    </row>
    <row r="212" spans="1:7" x14ac:dyDescent="0.2">
      <c r="A212" s="199"/>
      <c r="B212" s="199"/>
      <c r="C212" s="199"/>
      <c r="D212" s="199"/>
      <c r="E212" s="199"/>
      <c r="F212" s="199"/>
      <c r="G212" s="199"/>
    </row>
    <row r="213" spans="1:7" x14ac:dyDescent="0.2">
      <c r="A213" s="199"/>
      <c r="B213" s="199"/>
      <c r="C213" s="199"/>
      <c r="D213" s="199"/>
      <c r="E213" s="199"/>
      <c r="F213" s="199"/>
      <c r="G213" s="199"/>
    </row>
    <row r="214" spans="1:7" x14ac:dyDescent="0.2">
      <c r="A214" s="199"/>
      <c r="B214" s="199"/>
      <c r="C214" s="199"/>
      <c r="D214" s="199"/>
      <c r="E214" s="199"/>
      <c r="F214" s="199"/>
      <c r="G214" s="199"/>
    </row>
  </sheetData>
  <mergeCells count="1">
    <mergeCell ref="A18:G18"/>
  </mergeCells>
  <hyperlinks>
    <hyperlink ref="A1" location="Índice!A1" display="Voltar ao índice" xr:uid="{C1C52AB4-C7BE-426B-8ADC-F5E9F7E7F8B3}"/>
  </hyperlinks>
  <pageMargins left="0.70866141732283472" right="0.70866141732283472" top="0.74803149606299213" bottom="0.43307086614173229" header="0.31496062992125984" footer="0.19685039370078741"/>
  <pageSetup paperSize="9" scale="86" orientation="portrait" r:id="rId1"/>
  <rowBreaks count="2" manualBreakCount="2">
    <brk id="63" max="16383" man="1"/>
    <brk id="97" max="16383" man="1"/>
  </row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EBA283-8A95-46D7-9751-CCD2C1560C74}">
  <dimension ref="A1:K25"/>
  <sheetViews>
    <sheetView showGridLines="0" workbookViewId="0">
      <selection activeCell="A2" sqref="A2"/>
    </sheetView>
  </sheetViews>
  <sheetFormatPr defaultColWidth="7.85546875" defaultRowHeight="12.75" x14ac:dyDescent="0.25"/>
  <cols>
    <col min="1" max="1" width="33.28515625" style="760" customWidth="1"/>
    <col min="2" max="2" width="11" style="760" customWidth="1"/>
    <col min="3" max="3" width="11" style="1125" customWidth="1"/>
    <col min="4" max="4" width="11" style="1124" customWidth="1"/>
    <col min="5" max="5" width="11" style="760" customWidth="1"/>
    <col min="6" max="6" width="9.7109375" style="760" customWidth="1"/>
    <col min="7" max="16384" width="7.85546875" style="760"/>
  </cols>
  <sheetData>
    <row r="1" spans="1:8" ht="15" customHeight="1" x14ac:dyDescent="0.25">
      <c r="A1" s="2027" t="s">
        <v>1926</v>
      </c>
      <c r="B1" s="1125"/>
      <c r="C1" s="1124"/>
      <c r="D1" s="760"/>
    </row>
    <row r="2" spans="1:8" ht="15" customHeight="1" x14ac:dyDescent="0.25">
      <c r="A2" s="735" t="s">
        <v>743</v>
      </c>
      <c r="B2" s="735"/>
      <c r="C2" s="735"/>
      <c r="D2" s="735"/>
    </row>
    <row r="3" spans="1:8" ht="21.75" customHeight="1" x14ac:dyDescent="0.25">
      <c r="A3" s="2131" t="s">
        <v>742</v>
      </c>
      <c r="B3" s="2131"/>
      <c r="C3" s="2131"/>
      <c r="D3" s="2131"/>
      <c r="E3" s="803"/>
    </row>
    <row r="4" spans="1:8" ht="12.95" customHeight="1" x14ac:dyDescent="0.25">
      <c r="A4" s="660">
        <v>2020</v>
      </c>
      <c r="B4" s="650"/>
      <c r="C4" s="1123"/>
      <c r="D4" s="717" t="s">
        <v>736</v>
      </c>
    </row>
    <row r="5" spans="1:8" ht="21" customHeight="1" x14ac:dyDescent="0.25">
      <c r="A5" s="2132" t="s">
        <v>735</v>
      </c>
      <c r="B5" s="2123" t="s">
        <v>741</v>
      </c>
      <c r="C5" s="2124"/>
      <c r="D5" s="2124"/>
      <c r="E5" s="1129"/>
      <c r="F5" s="1129"/>
      <c r="G5" s="1129"/>
      <c r="H5" s="1129"/>
    </row>
    <row r="6" spans="1:8" ht="25.5" customHeight="1" x14ac:dyDescent="0.25">
      <c r="A6" s="2129"/>
      <c r="B6" s="1117" t="s">
        <v>0</v>
      </c>
      <c r="C6" s="1117" t="s">
        <v>740</v>
      </c>
      <c r="D6" s="1117" t="s">
        <v>739</v>
      </c>
      <c r="E6" s="803"/>
    </row>
    <row r="7" spans="1:8" ht="12.95" customHeight="1" x14ac:dyDescent="0.25">
      <c r="A7" s="642"/>
      <c r="B7" s="650"/>
      <c r="C7" s="713"/>
      <c r="D7" s="803"/>
      <c r="E7" s="803"/>
    </row>
    <row r="8" spans="1:8" s="644" customFormat="1" ht="15.75" customHeight="1" x14ac:dyDescent="0.25">
      <c r="A8" s="644" t="s">
        <v>0</v>
      </c>
      <c r="B8" s="716">
        <f>SUM(B10:B19)</f>
        <v>414</v>
      </c>
      <c r="C8" s="716">
        <f>SUM(C10:C19)</f>
        <v>369</v>
      </c>
      <c r="D8" s="716">
        <f>SUM(D10:D19)</f>
        <v>45</v>
      </c>
      <c r="E8" s="716"/>
      <c r="F8" s="716"/>
      <c r="G8" s="716"/>
    </row>
    <row r="9" spans="1:8" s="644" customFormat="1" ht="15.75" customHeight="1" x14ac:dyDescent="0.25"/>
    <row r="10" spans="1:8" s="642" customFormat="1" ht="15.75" customHeight="1" x14ac:dyDescent="0.25">
      <c r="A10" s="1020" t="s">
        <v>728</v>
      </c>
      <c r="B10" s="1128">
        <v>86</v>
      </c>
      <c r="C10" s="1112">
        <v>81</v>
      </c>
      <c r="D10" s="1112">
        <v>5</v>
      </c>
      <c r="E10" s="1112"/>
      <c r="F10" s="1112"/>
      <c r="G10" s="1112"/>
    </row>
    <row r="11" spans="1:8" s="642" customFormat="1" ht="15.75" customHeight="1" x14ac:dyDescent="0.25">
      <c r="A11" s="1020" t="s">
        <v>727</v>
      </c>
      <c r="B11" s="1128">
        <v>34</v>
      </c>
      <c r="C11" s="1112">
        <v>33</v>
      </c>
      <c r="D11" s="1112">
        <v>1</v>
      </c>
      <c r="E11" s="1112"/>
      <c r="F11" s="1112"/>
      <c r="G11" s="1112"/>
    </row>
    <row r="12" spans="1:8" s="642" customFormat="1" ht="15.75" customHeight="1" x14ac:dyDescent="0.25">
      <c r="A12" s="1020" t="s">
        <v>726</v>
      </c>
      <c r="B12" s="1128">
        <v>10</v>
      </c>
      <c r="C12" s="1112">
        <v>9</v>
      </c>
      <c r="D12" s="1112">
        <v>1</v>
      </c>
      <c r="E12" s="1112"/>
      <c r="F12" s="1112"/>
      <c r="G12" s="1112"/>
    </row>
    <row r="13" spans="1:8" s="642" customFormat="1" ht="15.75" customHeight="1" x14ac:dyDescent="0.25">
      <c r="A13" s="1020" t="s">
        <v>725</v>
      </c>
      <c r="B13" s="1128">
        <v>30</v>
      </c>
      <c r="C13" s="1112">
        <v>27</v>
      </c>
      <c r="D13" s="1112">
        <v>3</v>
      </c>
      <c r="E13" s="1112"/>
      <c r="F13" s="1112"/>
      <c r="G13" s="1112"/>
    </row>
    <row r="14" spans="1:8" s="642" customFormat="1" ht="15.75" customHeight="1" x14ac:dyDescent="0.25">
      <c r="A14" s="1020" t="s">
        <v>724</v>
      </c>
      <c r="B14" s="1128">
        <v>59</v>
      </c>
      <c r="C14" s="1112">
        <v>53</v>
      </c>
      <c r="D14" s="1112">
        <v>6</v>
      </c>
      <c r="E14" s="1112"/>
      <c r="F14" s="1112"/>
      <c r="G14" s="1112"/>
    </row>
    <row r="15" spans="1:8" s="642" customFormat="1" ht="15.75" customHeight="1" x14ac:dyDescent="0.25">
      <c r="A15" s="1020" t="s">
        <v>723</v>
      </c>
      <c r="B15" s="1128">
        <v>59</v>
      </c>
      <c r="C15" s="1112">
        <v>50</v>
      </c>
      <c r="D15" s="1112">
        <v>9</v>
      </c>
      <c r="E15" s="1112"/>
      <c r="F15" s="1112"/>
      <c r="G15" s="1112"/>
    </row>
    <row r="16" spans="1:8" s="642" customFormat="1" ht="15.75" customHeight="1" x14ac:dyDescent="0.25">
      <c r="A16" s="1020" t="s">
        <v>722</v>
      </c>
      <c r="B16" s="1128">
        <v>50</v>
      </c>
      <c r="C16" s="1112">
        <v>45</v>
      </c>
      <c r="D16" s="1112">
        <v>5</v>
      </c>
      <c r="E16" s="1112"/>
      <c r="F16" s="1112"/>
      <c r="G16" s="1112"/>
    </row>
    <row r="17" spans="1:11" s="642" customFormat="1" ht="15.75" customHeight="1" x14ac:dyDescent="0.25">
      <c r="A17" s="1020" t="s">
        <v>721</v>
      </c>
      <c r="B17" s="1128">
        <v>59</v>
      </c>
      <c r="C17" s="1112">
        <v>52</v>
      </c>
      <c r="D17" s="1112">
        <v>7</v>
      </c>
      <c r="E17" s="1112"/>
      <c r="F17" s="1112"/>
      <c r="G17" s="1112"/>
    </row>
    <row r="18" spans="1:11" s="642" customFormat="1" ht="15.75" customHeight="1" x14ac:dyDescent="0.25">
      <c r="A18" s="1020" t="s">
        <v>720</v>
      </c>
      <c r="B18" s="1128">
        <v>16</v>
      </c>
      <c r="C18" s="1112">
        <v>12</v>
      </c>
      <c r="D18" s="1112">
        <v>4</v>
      </c>
      <c r="E18" s="1112"/>
      <c r="F18" s="1112"/>
      <c r="G18" s="1112"/>
    </row>
    <row r="19" spans="1:11" s="642" customFormat="1" ht="15.75" customHeight="1" x14ac:dyDescent="0.25">
      <c r="A19" s="1020" t="s">
        <v>719</v>
      </c>
      <c r="B19" s="1128">
        <v>11</v>
      </c>
      <c r="C19" s="1112">
        <v>7</v>
      </c>
      <c r="D19" s="1112">
        <v>4</v>
      </c>
      <c r="E19" s="1112"/>
      <c r="F19" s="1112"/>
      <c r="G19" s="1112"/>
    </row>
    <row r="20" spans="1:11" ht="6.95" customHeight="1" thickBot="1" x14ac:dyDescent="0.3">
      <c r="A20" s="722"/>
      <c r="B20" s="1127"/>
      <c r="C20" s="1110"/>
      <c r="D20" s="1110"/>
    </row>
    <row r="21" spans="1:11" ht="3.75" customHeight="1" thickTop="1" x14ac:dyDescent="0.25">
      <c r="A21" s="642"/>
      <c r="B21" s="805"/>
      <c r="C21" s="713"/>
      <c r="D21" s="713"/>
    </row>
    <row r="22" spans="1:11" ht="12.95" customHeight="1" x14ac:dyDescent="0.25">
      <c r="A22" s="2130" t="s">
        <v>718</v>
      </c>
      <c r="B22" s="2130"/>
      <c r="C22" s="2130"/>
      <c r="D22" s="2130"/>
      <c r="E22" s="2130"/>
      <c r="F22" s="1278"/>
    </row>
    <row r="23" spans="1:11" ht="9" customHeight="1" x14ac:dyDescent="0.25">
      <c r="A23" s="681"/>
      <c r="B23" s="681"/>
      <c r="C23" s="681"/>
      <c r="D23" s="681"/>
      <c r="F23" s="1278"/>
    </row>
    <row r="24" spans="1:11" s="1104" customFormat="1" ht="12" customHeight="1" x14ac:dyDescent="0.25">
      <c r="A24" s="1109" t="s">
        <v>280</v>
      </c>
      <c r="B24" s="1107"/>
      <c r="C24" s="1106"/>
      <c r="D24" s="1106"/>
      <c r="E24" s="1106"/>
      <c r="F24" s="1106"/>
      <c r="G24" s="1106"/>
      <c r="H24" s="1106"/>
      <c r="I24" s="1106"/>
      <c r="J24" s="1105"/>
      <c r="K24" s="1105"/>
    </row>
    <row r="25" spans="1:11" s="1104" customFormat="1" ht="12" customHeight="1" x14ac:dyDescent="0.25">
      <c r="A25" s="1126" t="s">
        <v>717</v>
      </c>
      <c r="B25" s="1107"/>
      <c r="C25" s="1106"/>
      <c r="D25" s="1106"/>
      <c r="E25" s="1106"/>
      <c r="F25" s="1106"/>
      <c r="G25" s="1106"/>
      <c r="H25" s="1106"/>
      <c r="I25" s="1106"/>
      <c r="J25" s="1105"/>
      <c r="K25" s="1105"/>
    </row>
  </sheetData>
  <mergeCells count="4">
    <mergeCell ref="A3:D3"/>
    <mergeCell ref="A5:A6"/>
    <mergeCell ref="B5:D5"/>
    <mergeCell ref="A22:E22"/>
  </mergeCells>
  <hyperlinks>
    <hyperlink ref="A25" r:id="rId1" xr:uid="{74DE254D-3F73-4804-95C5-F7A159443F99}"/>
    <hyperlink ref="A1" location="Índice!A1" display="Voltar ao índice" xr:uid="{008506E5-FD37-4C20-9104-6B61DCA8938E}"/>
  </hyperlinks>
  <printOptions gridLinesSet="0"/>
  <pageMargins left="0.78740157480314965" right="0.78740157480314965" top="1.1811023622047245" bottom="0.78740157480314965" header="0" footer="0"/>
  <pageSetup paperSize="9" orientation="portrait" verticalDpi="300" r:id="rId2"/>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7993A5-AB0C-4EB6-9656-F60D1E632550}">
  <dimension ref="A1:E43"/>
  <sheetViews>
    <sheetView workbookViewId="0">
      <selection activeCell="A2" sqref="A2"/>
    </sheetView>
  </sheetViews>
  <sheetFormatPr defaultRowHeight="12.75" x14ac:dyDescent="0.2"/>
  <cols>
    <col min="1" max="1" width="39.28515625" style="678" bestFit="1" customWidth="1"/>
    <col min="2" max="4" width="11" style="678" customWidth="1"/>
    <col min="5" max="16384" width="9.140625" style="678"/>
  </cols>
  <sheetData>
    <row r="1" spans="1:5" ht="15" customHeight="1" x14ac:dyDescent="0.2">
      <c r="A1" s="2027" t="s">
        <v>1926</v>
      </c>
      <c r="B1" s="679"/>
      <c r="C1" s="679"/>
      <c r="D1" s="679"/>
      <c r="E1" s="679"/>
    </row>
    <row r="2" spans="1:5" ht="15" customHeight="1" x14ac:dyDescent="0.25">
      <c r="A2" s="1139" t="s">
        <v>754</v>
      </c>
      <c r="B2" s="1138"/>
      <c r="C2" s="1138"/>
      <c r="D2" s="1138"/>
      <c r="E2" s="679"/>
    </row>
    <row r="3" spans="1:5" ht="21.75" customHeight="1" x14ac:dyDescent="0.2">
      <c r="A3" s="2133" t="s">
        <v>753</v>
      </c>
      <c r="B3" s="2133"/>
      <c r="C3" s="2133"/>
      <c r="D3" s="2133"/>
      <c r="E3" s="679"/>
    </row>
    <row r="4" spans="1:5" ht="13.5" x14ac:dyDescent="0.25">
      <c r="A4" s="660">
        <v>2020</v>
      </c>
      <c r="B4" s="650"/>
      <c r="C4" s="1123"/>
      <c r="D4" s="717" t="s">
        <v>736</v>
      </c>
      <c r="E4" s="679"/>
    </row>
    <row r="5" spans="1:5" ht="21" customHeight="1" x14ac:dyDescent="0.2">
      <c r="A5" s="2134" t="s">
        <v>752</v>
      </c>
      <c r="B5" s="2123" t="s">
        <v>741</v>
      </c>
      <c r="C5" s="2124"/>
      <c r="D5" s="2124"/>
      <c r="E5" s="679"/>
    </row>
    <row r="6" spans="1:5" ht="25.5" customHeight="1" x14ac:dyDescent="0.2">
      <c r="A6" s="2135"/>
      <c r="B6" s="1279" t="s">
        <v>0</v>
      </c>
      <c r="C6" s="1117" t="s">
        <v>740</v>
      </c>
      <c r="D6" s="1117" t="s">
        <v>739</v>
      </c>
      <c r="E6" s="679"/>
    </row>
    <row r="7" spans="1:5" ht="6.75" customHeight="1" x14ac:dyDescent="0.2">
      <c r="A7" s="1137"/>
      <c r="B7" s="1136"/>
      <c r="C7" s="1136"/>
      <c r="D7" s="1136"/>
      <c r="E7" s="679"/>
    </row>
    <row r="8" spans="1:5" ht="13.5" x14ac:dyDescent="0.25">
      <c r="A8" s="644" t="s">
        <v>390</v>
      </c>
      <c r="B8" s="716">
        <f>B10+B18+B20</f>
        <v>414</v>
      </c>
      <c r="C8" s="716">
        <f>C10+C18+C20</f>
        <v>369</v>
      </c>
      <c r="D8" s="716">
        <f>D10+D18+D20</f>
        <v>45</v>
      </c>
      <c r="E8" s="679"/>
    </row>
    <row r="9" spans="1:5" ht="6.75" customHeight="1" x14ac:dyDescent="0.25">
      <c r="A9" s="644"/>
      <c r="B9" s="644"/>
      <c r="C9" s="644"/>
      <c r="D9" s="644"/>
      <c r="E9" s="679"/>
    </row>
    <row r="10" spans="1:5" ht="13.5" x14ac:dyDescent="0.25">
      <c r="A10" s="644" t="s">
        <v>389</v>
      </c>
      <c r="B10" s="1135">
        <f>C10+D10</f>
        <v>378</v>
      </c>
      <c r="C10" s="1135">
        <f>SUM(C12:C16)</f>
        <v>335</v>
      </c>
      <c r="D10" s="1135">
        <f>SUM(D12:D16)</f>
        <v>43</v>
      </c>
      <c r="E10" s="679"/>
    </row>
    <row r="11" spans="1:5" ht="6.75" customHeight="1" x14ac:dyDescent="0.25">
      <c r="A11" s="642"/>
      <c r="B11" s="1128"/>
      <c r="C11" s="1112"/>
      <c r="D11" s="1112"/>
      <c r="E11" s="679"/>
    </row>
    <row r="12" spans="1:5" ht="13.5" x14ac:dyDescent="0.25">
      <c r="A12" s="660" t="s">
        <v>751</v>
      </c>
      <c r="B12" s="1128">
        <v>106</v>
      </c>
      <c r="C12" s="1112">
        <v>96</v>
      </c>
      <c r="D12" s="1112">
        <v>10</v>
      </c>
      <c r="E12" s="679"/>
    </row>
    <row r="13" spans="1:5" ht="13.5" x14ac:dyDescent="0.25">
      <c r="A13" s="660" t="s">
        <v>750</v>
      </c>
      <c r="B13" s="1128">
        <v>119</v>
      </c>
      <c r="C13" s="1112">
        <v>109</v>
      </c>
      <c r="D13" s="1112">
        <v>10</v>
      </c>
      <c r="E13" s="679"/>
    </row>
    <row r="14" spans="1:5" ht="13.5" x14ac:dyDescent="0.25">
      <c r="A14" s="660" t="s">
        <v>749</v>
      </c>
      <c r="B14" s="1128">
        <v>83</v>
      </c>
      <c r="C14" s="1112">
        <v>66</v>
      </c>
      <c r="D14" s="1112">
        <v>17</v>
      </c>
      <c r="E14" s="679"/>
    </row>
    <row r="15" spans="1:5" ht="13.5" x14ac:dyDescent="0.25">
      <c r="A15" s="660" t="s">
        <v>748</v>
      </c>
      <c r="B15" s="1128">
        <v>55</v>
      </c>
      <c r="C15" s="1112">
        <v>49</v>
      </c>
      <c r="D15" s="1112">
        <v>6</v>
      </c>
      <c r="E15" s="679"/>
    </row>
    <row r="16" spans="1:5" ht="13.5" x14ac:dyDescent="0.25">
      <c r="A16" s="660" t="s">
        <v>747</v>
      </c>
      <c r="B16" s="1128">
        <v>15</v>
      </c>
      <c r="C16" s="642">
        <v>15</v>
      </c>
      <c r="D16" s="642">
        <v>0</v>
      </c>
      <c r="E16" s="679"/>
    </row>
    <row r="17" spans="1:5" ht="6.75" customHeight="1" x14ac:dyDescent="0.25">
      <c r="A17" s="660"/>
      <c r="B17" s="1128"/>
      <c r="C17" s="642"/>
      <c r="D17" s="642"/>
      <c r="E17" s="679"/>
    </row>
    <row r="18" spans="1:5" ht="13.5" x14ac:dyDescent="0.25">
      <c r="A18" s="644" t="s">
        <v>746</v>
      </c>
      <c r="B18" s="1128">
        <v>19</v>
      </c>
      <c r="C18" s="1128">
        <v>17</v>
      </c>
      <c r="D18" s="1128">
        <v>2</v>
      </c>
      <c r="E18" s="679"/>
    </row>
    <row r="19" spans="1:5" ht="6.75" customHeight="1" x14ac:dyDescent="0.25">
      <c r="A19" s="644"/>
      <c r="B19" s="1128"/>
      <c r="C19" s="1128"/>
      <c r="D19" s="1128"/>
      <c r="E19" s="679"/>
    </row>
    <row r="20" spans="1:5" ht="13.5" x14ac:dyDescent="0.25">
      <c r="A20" s="644" t="s">
        <v>745</v>
      </c>
      <c r="B20" s="1128">
        <v>17</v>
      </c>
      <c r="C20" s="1128">
        <v>17</v>
      </c>
      <c r="D20" s="1128">
        <v>0</v>
      </c>
      <c r="E20" s="679"/>
    </row>
    <row r="21" spans="1:5" ht="6.75" customHeight="1" thickBot="1" x14ac:dyDescent="0.3">
      <c r="A21" s="722"/>
      <c r="B21" s="1111"/>
      <c r="C21" s="1110"/>
      <c r="D21" s="1110"/>
      <c r="E21" s="679"/>
    </row>
    <row r="22" spans="1:5" ht="6.75" customHeight="1" thickTop="1" x14ac:dyDescent="0.25">
      <c r="A22" s="642"/>
      <c r="B22" s="650"/>
      <c r="C22" s="713"/>
      <c r="D22" s="713"/>
      <c r="E22" s="679"/>
    </row>
    <row r="23" spans="1:5" ht="13.5" x14ac:dyDescent="0.25">
      <c r="A23" s="2130" t="s">
        <v>718</v>
      </c>
      <c r="B23" s="2130"/>
      <c r="C23" s="2130"/>
      <c r="D23" s="2130"/>
      <c r="E23" s="2130"/>
    </row>
    <row r="24" spans="1:5" ht="6.75" customHeight="1" x14ac:dyDescent="0.25">
      <c r="A24" s="803"/>
      <c r="B24" s="1134"/>
      <c r="C24" s="1133"/>
      <c r="D24" s="803"/>
      <c r="E24" s="679"/>
    </row>
    <row r="25" spans="1:5" x14ac:dyDescent="0.2">
      <c r="A25" s="1109" t="s">
        <v>280</v>
      </c>
      <c r="B25" s="1106"/>
      <c r="C25" s="1107"/>
      <c r="D25" s="1106"/>
      <c r="E25" s="679"/>
    </row>
    <row r="26" spans="1:5" ht="13.5" x14ac:dyDescent="0.25">
      <c r="A26" s="1126" t="s">
        <v>744</v>
      </c>
      <c r="B26" s="1132"/>
      <c r="C26" s="1107"/>
      <c r="D26" s="1106"/>
      <c r="E26" s="679"/>
    </row>
    <row r="27" spans="1:5" ht="13.5" x14ac:dyDescent="0.25">
      <c r="A27" s="671"/>
      <c r="B27" s="671"/>
      <c r="C27" s="1131"/>
      <c r="D27" s="1130"/>
      <c r="E27" s="679"/>
    </row>
    <row r="28" spans="1:5" x14ac:dyDescent="0.2">
      <c r="A28" s="679"/>
      <c r="B28" s="679"/>
      <c r="C28" s="679"/>
      <c r="D28" s="679"/>
      <c r="E28" s="679"/>
    </row>
    <row r="29" spans="1:5" x14ac:dyDescent="0.2">
      <c r="A29" s="679"/>
      <c r="B29" s="679"/>
      <c r="C29" s="679"/>
      <c r="D29" s="679"/>
      <c r="E29" s="679"/>
    </row>
    <row r="30" spans="1:5" x14ac:dyDescent="0.2">
      <c r="A30" s="679"/>
      <c r="B30" s="679"/>
      <c r="C30" s="679"/>
      <c r="D30" s="679"/>
      <c r="E30" s="679"/>
    </row>
    <row r="31" spans="1:5" x14ac:dyDescent="0.2">
      <c r="A31" s="679"/>
      <c r="B31" s="679"/>
      <c r="C31" s="679"/>
      <c r="D31" s="679"/>
      <c r="E31" s="679"/>
    </row>
    <row r="32" spans="1:5" x14ac:dyDescent="0.2">
      <c r="A32" s="679"/>
      <c r="B32" s="679"/>
      <c r="C32" s="679"/>
      <c r="D32" s="679"/>
      <c r="E32" s="679"/>
    </row>
    <row r="33" spans="1:5" x14ac:dyDescent="0.2">
      <c r="A33" s="679"/>
      <c r="B33" s="679"/>
      <c r="C33" s="679"/>
      <c r="D33" s="679"/>
      <c r="E33" s="679"/>
    </row>
    <row r="34" spans="1:5" x14ac:dyDescent="0.2">
      <c r="A34" s="679"/>
      <c r="B34" s="679"/>
      <c r="C34" s="679"/>
      <c r="D34" s="679"/>
      <c r="E34" s="679"/>
    </row>
    <row r="35" spans="1:5" x14ac:dyDescent="0.2">
      <c r="A35" s="679"/>
      <c r="B35" s="679"/>
      <c r="C35" s="679"/>
      <c r="D35" s="679"/>
      <c r="E35" s="679"/>
    </row>
    <row r="36" spans="1:5" x14ac:dyDescent="0.2">
      <c r="A36" s="679"/>
      <c r="B36" s="679"/>
      <c r="C36" s="679"/>
      <c r="D36" s="679"/>
      <c r="E36" s="679"/>
    </row>
    <row r="37" spans="1:5" x14ac:dyDescent="0.2">
      <c r="A37" s="679"/>
      <c r="B37" s="679"/>
      <c r="C37" s="679"/>
      <c r="D37" s="679"/>
      <c r="E37" s="679"/>
    </row>
    <row r="38" spans="1:5" x14ac:dyDescent="0.2">
      <c r="A38" s="679"/>
      <c r="B38" s="679"/>
      <c r="C38" s="679"/>
      <c r="D38" s="679"/>
      <c r="E38" s="679"/>
    </row>
    <row r="39" spans="1:5" x14ac:dyDescent="0.2">
      <c r="A39" s="679"/>
      <c r="B39" s="679"/>
      <c r="C39" s="679"/>
      <c r="D39" s="679"/>
      <c r="E39" s="679"/>
    </row>
    <row r="40" spans="1:5" x14ac:dyDescent="0.2">
      <c r="A40" s="679"/>
      <c r="B40" s="679"/>
      <c r="C40" s="679"/>
      <c r="D40" s="679"/>
      <c r="E40" s="679"/>
    </row>
    <row r="41" spans="1:5" x14ac:dyDescent="0.2">
      <c r="A41" s="679"/>
      <c r="B41" s="679"/>
      <c r="C41" s="679"/>
      <c r="D41" s="679"/>
      <c r="E41" s="679"/>
    </row>
    <row r="42" spans="1:5" x14ac:dyDescent="0.2">
      <c r="A42" s="679"/>
      <c r="B42" s="679"/>
      <c r="C42" s="679"/>
      <c r="D42" s="679"/>
      <c r="E42" s="679"/>
    </row>
    <row r="43" spans="1:5" x14ac:dyDescent="0.2">
      <c r="A43" s="679"/>
      <c r="B43" s="679"/>
      <c r="C43" s="679"/>
      <c r="D43" s="679"/>
      <c r="E43" s="679"/>
    </row>
  </sheetData>
  <mergeCells count="4">
    <mergeCell ref="A3:D3"/>
    <mergeCell ref="A5:A6"/>
    <mergeCell ref="B5:D5"/>
    <mergeCell ref="A23:E23"/>
  </mergeCells>
  <hyperlinks>
    <hyperlink ref="A26" r:id="rId1" xr:uid="{4D21F0C4-4544-4A72-B047-84552F3F3962}"/>
    <hyperlink ref="A1" location="Índice!A1" display="Voltar ao índice" xr:uid="{8B8C7B77-ADD3-40E0-9357-3C9838037361}"/>
  </hyperlinks>
  <pageMargins left="0.7" right="0.7" top="0.75" bottom="0.75" header="0.3" footer="0.3"/>
  <pageSetup paperSize="9" orientation="portrait" verticalDpi="0"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19DDE1-4F60-4F8C-9676-14D5B4283030}">
  <dimension ref="A1:AC30"/>
  <sheetViews>
    <sheetView workbookViewId="0">
      <selection activeCell="A2" sqref="A2"/>
    </sheetView>
  </sheetViews>
  <sheetFormatPr defaultColWidth="7.85546875" defaultRowHeight="12.75" x14ac:dyDescent="0.25"/>
  <cols>
    <col min="1" max="1" width="3.140625" style="640" customWidth="1"/>
    <col min="2" max="2" width="37.5703125" style="640" customWidth="1"/>
    <col min="3" max="3" width="10.7109375" style="640" customWidth="1"/>
    <col min="4" max="7" width="8.85546875" style="640" customWidth="1"/>
    <col min="8" max="16384" width="7.85546875" style="640"/>
  </cols>
  <sheetData>
    <row r="1" spans="1:11" ht="15" customHeight="1" x14ac:dyDescent="0.25">
      <c r="A1" s="2027" t="s">
        <v>1926</v>
      </c>
    </row>
    <row r="2" spans="1:11" ht="15" customHeight="1" x14ac:dyDescent="0.25">
      <c r="A2" s="2122" t="s">
        <v>761</v>
      </c>
      <c r="B2" s="2122"/>
      <c r="C2" s="2122"/>
      <c r="D2" s="2122"/>
      <c r="E2" s="2122"/>
      <c r="F2" s="2122"/>
      <c r="G2" s="2122"/>
    </row>
    <row r="3" spans="1:11" ht="21.75" customHeight="1" x14ac:dyDescent="0.25">
      <c r="A3" s="2125" t="s">
        <v>760</v>
      </c>
      <c r="B3" s="2125"/>
      <c r="C3" s="2125"/>
      <c r="D3" s="2125"/>
      <c r="E3" s="2125"/>
      <c r="F3" s="2125"/>
      <c r="G3" s="2125"/>
    </row>
    <row r="4" spans="1:11" ht="12.95" customHeight="1" x14ac:dyDescent="0.25">
      <c r="A4" s="2126">
        <v>2019</v>
      </c>
      <c r="B4" s="2127"/>
      <c r="C4" s="713"/>
      <c r="D4" s="1123"/>
      <c r="E4" s="1116"/>
      <c r="F4" s="642"/>
      <c r="G4" s="717" t="s">
        <v>736</v>
      </c>
      <c r="H4" s="642"/>
      <c r="I4" s="642"/>
      <c r="J4" s="642"/>
      <c r="K4" s="642"/>
    </row>
    <row r="5" spans="1:11" ht="24" customHeight="1" x14ac:dyDescent="0.25">
      <c r="A5" s="2138" t="s">
        <v>735</v>
      </c>
      <c r="B5" s="2138"/>
      <c r="C5" s="2141" t="s">
        <v>759</v>
      </c>
      <c r="D5" s="2144" t="s">
        <v>758</v>
      </c>
      <c r="E5" s="2144"/>
      <c r="F5" s="2141" t="s">
        <v>757</v>
      </c>
      <c r="G5" s="2145"/>
      <c r="H5" s="1113"/>
      <c r="I5" s="1113"/>
    </row>
    <row r="6" spans="1:11" ht="16.5" customHeight="1" x14ac:dyDescent="0.25">
      <c r="A6" s="2139"/>
      <c r="B6" s="2140"/>
      <c r="C6" s="2142"/>
      <c r="D6" s="2136" t="s">
        <v>756</v>
      </c>
      <c r="E6" s="2136" t="s">
        <v>755</v>
      </c>
      <c r="F6" s="2136" t="s">
        <v>756</v>
      </c>
      <c r="G6" s="2136" t="s">
        <v>755</v>
      </c>
    </row>
    <row r="7" spans="1:11" ht="14.25" customHeight="1" x14ac:dyDescent="0.25">
      <c r="A7" s="2139"/>
      <c r="B7" s="2140"/>
      <c r="C7" s="2143"/>
      <c r="D7" s="2137"/>
      <c r="E7" s="2137"/>
      <c r="F7" s="2137"/>
      <c r="G7" s="2137"/>
    </row>
    <row r="8" spans="1:11" ht="8.1" customHeight="1" x14ac:dyDescent="0.25">
      <c r="A8" s="642"/>
      <c r="B8" s="642"/>
      <c r="C8" s="713"/>
      <c r="D8" s="713"/>
      <c r="E8" s="713"/>
      <c r="F8" s="713"/>
      <c r="G8" s="713"/>
      <c r="H8" s="642"/>
    </row>
    <row r="9" spans="1:11" s="644" customFormat="1" ht="15.75" customHeight="1" x14ac:dyDescent="0.25">
      <c r="A9" s="644" t="s">
        <v>0</v>
      </c>
      <c r="B9" s="714"/>
      <c r="C9" s="728">
        <f>SUM(C11:C20)</f>
        <v>414</v>
      </c>
      <c r="D9" s="728">
        <f>F9+G9</f>
        <v>403</v>
      </c>
      <c r="E9" s="728">
        <f>SUM(E11:E20)</f>
        <v>11</v>
      </c>
      <c r="F9" s="728">
        <f>SUM(F11:F20)</f>
        <v>272</v>
      </c>
      <c r="G9" s="728">
        <f>SUM(G11:G20)</f>
        <v>131</v>
      </c>
      <c r="H9" s="732"/>
      <c r="I9" s="732"/>
    </row>
    <row r="10" spans="1:11" s="644" customFormat="1" ht="15.75" customHeight="1" x14ac:dyDescent="0.25">
      <c r="C10" s="732"/>
      <c r="D10" s="732"/>
      <c r="E10" s="732"/>
      <c r="F10" s="732"/>
      <c r="G10" s="732"/>
    </row>
    <row r="11" spans="1:11" s="642" customFormat="1" ht="15.75" customHeight="1" x14ac:dyDescent="0.25">
      <c r="B11" s="642" t="s">
        <v>728</v>
      </c>
      <c r="C11" s="728">
        <v>86</v>
      </c>
      <c r="D11" s="743">
        <v>83</v>
      </c>
      <c r="E11" s="743">
        <v>3</v>
      </c>
      <c r="F11" s="743">
        <v>58</v>
      </c>
      <c r="G11" s="743">
        <v>25</v>
      </c>
      <c r="H11" s="729"/>
      <c r="I11" s="729"/>
    </row>
    <row r="12" spans="1:11" s="642" customFormat="1" ht="15.75" customHeight="1" x14ac:dyDescent="0.25">
      <c r="B12" s="642" t="s">
        <v>727</v>
      </c>
      <c r="C12" s="728">
        <v>34</v>
      </c>
      <c r="D12" s="743">
        <v>33</v>
      </c>
      <c r="E12" s="743">
        <v>1</v>
      </c>
      <c r="F12" s="743">
        <v>21</v>
      </c>
      <c r="G12" s="743">
        <v>12</v>
      </c>
      <c r="H12" s="729"/>
      <c r="I12" s="729"/>
    </row>
    <row r="13" spans="1:11" s="642" customFormat="1" ht="15.75" customHeight="1" x14ac:dyDescent="0.25">
      <c r="B13" s="660" t="s">
        <v>726</v>
      </c>
      <c r="C13" s="728">
        <v>10</v>
      </c>
      <c r="D13" s="743">
        <v>10</v>
      </c>
      <c r="E13" s="743">
        <v>0</v>
      </c>
      <c r="F13" s="743">
        <v>5</v>
      </c>
      <c r="G13" s="743">
        <v>5</v>
      </c>
      <c r="H13" s="729"/>
      <c r="I13" s="729"/>
    </row>
    <row r="14" spans="1:11" s="642" customFormat="1" ht="15.75" customHeight="1" x14ac:dyDescent="0.25">
      <c r="B14" s="660" t="s">
        <v>725</v>
      </c>
      <c r="C14" s="728">
        <v>30</v>
      </c>
      <c r="D14" s="743">
        <v>29</v>
      </c>
      <c r="E14" s="743">
        <v>1</v>
      </c>
      <c r="F14" s="743">
        <v>22</v>
      </c>
      <c r="G14" s="743">
        <v>7</v>
      </c>
      <c r="H14" s="729"/>
      <c r="I14" s="729"/>
    </row>
    <row r="15" spans="1:11" s="642" customFormat="1" ht="15.75" customHeight="1" x14ac:dyDescent="0.25">
      <c r="B15" s="660" t="s">
        <v>724</v>
      </c>
      <c r="C15" s="728">
        <v>59</v>
      </c>
      <c r="D15" s="743">
        <v>57</v>
      </c>
      <c r="E15" s="743">
        <v>2</v>
      </c>
      <c r="F15" s="743">
        <v>41</v>
      </c>
      <c r="G15" s="743">
        <v>16</v>
      </c>
      <c r="H15" s="729"/>
      <c r="I15" s="729"/>
    </row>
    <row r="16" spans="1:11" s="642" customFormat="1" ht="15.75" customHeight="1" x14ac:dyDescent="0.25">
      <c r="B16" s="660" t="s">
        <v>723</v>
      </c>
      <c r="C16" s="728">
        <v>59</v>
      </c>
      <c r="D16" s="743">
        <v>59</v>
      </c>
      <c r="E16" s="743">
        <v>0</v>
      </c>
      <c r="F16" s="743">
        <v>42</v>
      </c>
      <c r="G16" s="743">
        <v>17</v>
      </c>
      <c r="H16" s="729"/>
      <c r="I16" s="729"/>
    </row>
    <row r="17" spans="1:29" s="642" customFormat="1" ht="15.75" customHeight="1" x14ac:dyDescent="0.25">
      <c r="B17" s="660" t="s">
        <v>722</v>
      </c>
      <c r="C17" s="728">
        <v>50</v>
      </c>
      <c r="D17" s="743">
        <v>49</v>
      </c>
      <c r="E17" s="743">
        <v>1</v>
      </c>
      <c r="F17" s="743">
        <v>28</v>
      </c>
      <c r="G17" s="743">
        <v>21</v>
      </c>
      <c r="H17" s="729"/>
      <c r="I17" s="729"/>
    </row>
    <row r="18" spans="1:29" s="642" customFormat="1" ht="15.75" customHeight="1" x14ac:dyDescent="0.25">
      <c r="B18" s="660" t="s">
        <v>721</v>
      </c>
      <c r="C18" s="728">
        <v>59</v>
      </c>
      <c r="D18" s="743">
        <v>59</v>
      </c>
      <c r="E18" s="743">
        <v>0</v>
      </c>
      <c r="F18" s="743">
        <v>38</v>
      </c>
      <c r="G18" s="743">
        <v>21</v>
      </c>
      <c r="H18" s="729"/>
      <c r="I18" s="729"/>
    </row>
    <row r="19" spans="1:29" s="642" customFormat="1" ht="15.75" customHeight="1" x14ac:dyDescent="0.25">
      <c r="B19" s="660" t="s">
        <v>720</v>
      </c>
      <c r="C19" s="728">
        <v>16</v>
      </c>
      <c r="D19" s="743">
        <v>15</v>
      </c>
      <c r="E19" s="743">
        <v>1</v>
      </c>
      <c r="F19" s="743">
        <v>11</v>
      </c>
      <c r="G19" s="743">
        <v>4</v>
      </c>
      <c r="H19" s="729"/>
      <c r="I19" s="729"/>
    </row>
    <row r="20" spans="1:29" s="642" customFormat="1" ht="15.75" customHeight="1" x14ac:dyDescent="0.25">
      <c r="B20" s="642" t="s">
        <v>719</v>
      </c>
      <c r="C20" s="728">
        <v>11</v>
      </c>
      <c r="D20" s="743">
        <v>9</v>
      </c>
      <c r="E20" s="743">
        <v>2</v>
      </c>
      <c r="F20" s="743">
        <v>6</v>
      </c>
      <c r="G20" s="743">
        <v>3</v>
      </c>
      <c r="H20" s="729"/>
      <c r="I20" s="729"/>
    </row>
    <row r="21" spans="1:29" ht="6.95" customHeight="1" thickBot="1" x14ac:dyDescent="0.3">
      <c r="A21" s="722"/>
      <c r="B21" s="722"/>
      <c r="C21" s="1110"/>
      <c r="D21" s="1110"/>
      <c r="E21" s="1110"/>
      <c r="F21" s="1110"/>
      <c r="G21" s="1110"/>
      <c r="H21" s="642"/>
    </row>
    <row r="22" spans="1:29" ht="3.75" customHeight="1" thickTop="1" x14ac:dyDescent="0.25">
      <c r="A22" s="642"/>
      <c r="B22" s="642"/>
      <c r="C22" s="713"/>
      <c r="D22" s="713"/>
      <c r="E22" s="713"/>
      <c r="F22" s="713"/>
      <c r="G22" s="713"/>
      <c r="H22" s="642"/>
    </row>
    <row r="23" spans="1:29" s="760" customFormat="1" ht="12.95" customHeight="1" x14ac:dyDescent="0.25">
      <c r="A23" s="2130" t="s">
        <v>718</v>
      </c>
      <c r="B23" s="2130"/>
      <c r="C23" s="2130"/>
      <c r="D23" s="2130"/>
      <c r="E23" s="2130"/>
      <c r="G23" s="1278"/>
      <c r="H23" s="671"/>
      <c r="I23" s="671"/>
      <c r="J23" s="671"/>
      <c r="K23" s="671"/>
      <c r="L23" s="671"/>
      <c r="M23" s="671"/>
      <c r="N23" s="671"/>
      <c r="O23" s="671"/>
      <c r="P23" s="671"/>
      <c r="Q23" s="671"/>
      <c r="R23" s="671"/>
      <c r="S23" s="671"/>
      <c r="T23" s="671"/>
      <c r="U23" s="671"/>
      <c r="V23" s="671"/>
      <c r="W23" s="671"/>
      <c r="X23" s="671"/>
      <c r="Y23" s="671"/>
      <c r="Z23" s="671"/>
      <c r="AA23" s="671"/>
      <c r="AB23" s="671"/>
      <c r="AC23" s="671"/>
    </row>
    <row r="24" spans="1:29" ht="9" customHeight="1" x14ac:dyDescent="0.25">
      <c r="A24" s="1097"/>
      <c r="B24" s="1095"/>
      <c r="C24" s="713"/>
      <c r="D24" s="713"/>
      <c r="E24" s="642"/>
      <c r="F24" s="642"/>
      <c r="G24" s="642"/>
      <c r="H24" s="642"/>
    </row>
    <row r="25" spans="1:29" s="1104" customFormat="1" ht="12" customHeight="1" x14ac:dyDescent="0.25">
      <c r="A25" s="1109" t="s">
        <v>280</v>
      </c>
      <c r="B25" s="1106"/>
      <c r="C25" s="1107"/>
      <c r="D25" s="1106"/>
      <c r="E25" s="1106"/>
      <c r="F25" s="1106"/>
      <c r="G25" s="1106"/>
      <c r="H25" s="1106"/>
      <c r="I25" s="1106"/>
      <c r="J25" s="1106"/>
      <c r="K25" s="1105"/>
      <c r="L25" s="1105"/>
    </row>
    <row r="26" spans="1:29" s="1104" customFormat="1" ht="12.75" customHeight="1" x14ac:dyDescent="0.25">
      <c r="A26" s="1126" t="s">
        <v>717</v>
      </c>
      <c r="B26" s="1106"/>
      <c r="C26" s="1107"/>
      <c r="D26" s="1106"/>
      <c r="E26" s="1106"/>
      <c r="F26" s="1106"/>
      <c r="G26" s="1106"/>
      <c r="H26" s="1106"/>
      <c r="I26" s="1106"/>
      <c r="J26" s="1106"/>
      <c r="K26" s="1105"/>
      <c r="L26" s="1105"/>
    </row>
    <row r="27" spans="1:29" x14ac:dyDescent="0.25">
      <c r="A27" s="642"/>
      <c r="B27" s="642"/>
      <c r="C27" s="642"/>
      <c r="D27" s="642"/>
      <c r="E27" s="642"/>
      <c r="F27" s="642"/>
      <c r="G27" s="642"/>
      <c r="H27" s="642"/>
    </row>
    <row r="28" spans="1:29" x14ac:dyDescent="0.25">
      <c r="A28" s="642"/>
      <c r="B28" s="642"/>
      <c r="C28" s="642"/>
      <c r="D28" s="642"/>
      <c r="E28" s="642"/>
      <c r="F28" s="642"/>
      <c r="G28" s="642"/>
      <c r="H28" s="642"/>
    </row>
    <row r="29" spans="1:29" x14ac:dyDescent="0.25">
      <c r="A29" s="642"/>
      <c r="B29" s="642"/>
      <c r="C29" s="642"/>
      <c r="D29" s="642"/>
      <c r="E29" s="642"/>
      <c r="F29" s="642"/>
      <c r="G29" s="642"/>
      <c r="H29" s="642"/>
    </row>
    <row r="30" spans="1:29" x14ac:dyDescent="0.25">
      <c r="A30" s="642"/>
      <c r="B30" s="642"/>
      <c r="C30" s="642"/>
      <c r="D30" s="642"/>
      <c r="E30" s="642"/>
      <c r="F30" s="642"/>
      <c r="G30" s="642"/>
      <c r="H30" s="642"/>
    </row>
  </sheetData>
  <mergeCells count="12">
    <mergeCell ref="F6:F7"/>
    <mergeCell ref="G6:G7"/>
    <mergeCell ref="A23:E23"/>
    <mergeCell ref="A2:G2"/>
    <mergeCell ref="A3:G3"/>
    <mergeCell ref="A4:B4"/>
    <mergeCell ref="A5:B7"/>
    <mergeCell ref="C5:C7"/>
    <mergeCell ref="D5:E5"/>
    <mergeCell ref="F5:G5"/>
    <mergeCell ref="D6:D7"/>
    <mergeCell ref="E6:E7"/>
  </mergeCells>
  <hyperlinks>
    <hyperlink ref="A26" r:id="rId1" xr:uid="{003313E0-8EC8-454F-9A89-9C53BD406C41}"/>
    <hyperlink ref="A1" location="Índice!A1" display="Voltar ao índice" xr:uid="{B05D68D6-B2F4-48CB-8DE4-D693218F49AA}"/>
  </hyperlinks>
  <pageMargins left="0.78740157480314965" right="0.78740157480314965" top="1.1811023622047245" bottom="0.78740157480314965" header="0" footer="0"/>
  <pageSetup paperSize="9" orientation="portrait" verticalDpi="300" r:id="rId2"/>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3C8FB4-E5D6-4F24-BFB7-300470F4E6E0}">
  <dimension ref="A1:O35"/>
  <sheetViews>
    <sheetView workbookViewId="0">
      <selection activeCell="A2" sqref="A2"/>
    </sheetView>
  </sheetViews>
  <sheetFormatPr defaultColWidth="7.85546875" defaultRowHeight="12.75" x14ac:dyDescent="0.25"/>
  <cols>
    <col min="1" max="1" width="30.28515625" style="640" customWidth="1"/>
    <col min="2" max="2" width="9" style="640" customWidth="1"/>
    <col min="3" max="3" width="7.85546875" style="640" customWidth="1"/>
    <col min="4" max="5" width="9.28515625" style="640" customWidth="1"/>
    <col min="6" max="6" width="9.140625" style="640" customWidth="1"/>
    <col min="7" max="7" width="10" style="640" customWidth="1"/>
    <col min="8" max="8" width="10.5703125" style="640" customWidth="1"/>
    <col min="9" max="16384" width="7.85546875" style="640"/>
  </cols>
  <sheetData>
    <row r="1" spans="1:11" ht="15" customHeight="1" x14ac:dyDescent="0.25">
      <c r="A1" s="2027" t="s">
        <v>1926</v>
      </c>
    </row>
    <row r="2" spans="1:11" ht="15" customHeight="1" x14ac:dyDescent="0.25">
      <c r="A2" s="735" t="s">
        <v>772</v>
      </c>
      <c r="B2" s="735"/>
      <c r="C2" s="735"/>
      <c r="D2" s="735"/>
      <c r="E2" s="735"/>
      <c r="F2" s="735"/>
    </row>
    <row r="3" spans="1:11" ht="21.75" customHeight="1" x14ac:dyDescent="0.25">
      <c r="A3" s="2146" t="s">
        <v>771</v>
      </c>
      <c r="B3" s="2146"/>
      <c r="C3" s="2146"/>
      <c r="D3" s="2146"/>
      <c r="E3" s="2146"/>
      <c r="F3" s="2146"/>
      <c r="G3" s="2146"/>
    </row>
    <row r="4" spans="1:11" ht="12.75" customHeight="1" x14ac:dyDescent="0.25">
      <c r="A4" s="811">
        <v>2020</v>
      </c>
      <c r="B4" s="1280"/>
      <c r="C4" s="713"/>
      <c r="D4" s="1281"/>
      <c r="E4" s="642"/>
      <c r="G4" s="717" t="s">
        <v>736</v>
      </c>
      <c r="H4" s="642"/>
    </row>
    <row r="5" spans="1:11" ht="15" customHeight="1" x14ac:dyDescent="0.25">
      <c r="A5" s="2147" t="s">
        <v>735</v>
      </c>
      <c r="B5" s="2141" t="s">
        <v>759</v>
      </c>
      <c r="C5" s="2144" t="s">
        <v>770</v>
      </c>
      <c r="D5" s="2144"/>
      <c r="E5" s="2144"/>
      <c r="F5" s="2144" t="s">
        <v>769</v>
      </c>
      <c r="G5" s="2144"/>
      <c r="H5" s="1113"/>
    </row>
    <row r="6" spans="1:11" ht="21.75" customHeight="1" x14ac:dyDescent="0.25">
      <c r="A6" s="2148"/>
      <c r="B6" s="2149"/>
      <c r="C6" s="2144" t="s">
        <v>95</v>
      </c>
      <c r="D6" s="2141" t="s">
        <v>768</v>
      </c>
      <c r="E6" s="2141" t="s">
        <v>767</v>
      </c>
      <c r="F6" s="2141" t="s">
        <v>766</v>
      </c>
      <c r="G6" s="2141" t="s">
        <v>765</v>
      </c>
    </row>
    <row r="7" spans="1:11" ht="19.5" customHeight="1" x14ac:dyDescent="0.25">
      <c r="A7" s="2148"/>
      <c r="B7" s="2150"/>
      <c r="C7" s="2151"/>
      <c r="D7" s="2152"/>
      <c r="E7" s="2152"/>
      <c r="F7" s="2152"/>
      <c r="G7" s="2152"/>
    </row>
    <row r="8" spans="1:11" s="644" customFormat="1" ht="15.75" customHeight="1" x14ac:dyDescent="0.25">
      <c r="A8" s="644" t="s">
        <v>0</v>
      </c>
      <c r="B8" s="728">
        <f t="shared" ref="B8:G8" si="0">SUM(B10:B19)</f>
        <v>414</v>
      </c>
      <c r="C8" s="728">
        <f t="shared" si="0"/>
        <v>5735532</v>
      </c>
      <c r="D8" s="728">
        <f t="shared" si="0"/>
        <v>430113</v>
      </c>
      <c r="E8" s="728">
        <f t="shared" si="0"/>
        <v>2037544</v>
      </c>
      <c r="F8" s="728">
        <f t="shared" si="0"/>
        <v>1788153</v>
      </c>
      <c r="G8" s="700">
        <f t="shared" si="0"/>
        <v>3245923</v>
      </c>
      <c r="I8" s="732"/>
      <c r="K8" s="1135"/>
    </row>
    <row r="9" spans="1:11" s="644" customFormat="1" ht="6.75" customHeight="1" x14ac:dyDescent="0.25">
      <c r="B9" s="732"/>
      <c r="C9" s="732"/>
      <c r="D9" s="1143"/>
      <c r="E9" s="1143"/>
      <c r="F9" s="732"/>
      <c r="G9" s="732"/>
    </row>
    <row r="10" spans="1:11" s="642" customFormat="1" ht="15" customHeight="1" x14ac:dyDescent="0.25">
      <c r="A10" s="642" t="s">
        <v>728</v>
      </c>
      <c r="B10" s="1101">
        <v>86</v>
      </c>
      <c r="C10" s="728">
        <v>1590153</v>
      </c>
      <c r="D10" s="743">
        <v>118677</v>
      </c>
      <c r="E10" s="743">
        <v>490446</v>
      </c>
      <c r="F10" s="743">
        <v>590447</v>
      </c>
      <c r="G10" s="729">
        <v>999209</v>
      </c>
      <c r="K10" s="1135"/>
    </row>
    <row r="11" spans="1:11" s="642" customFormat="1" ht="15" customHeight="1" x14ac:dyDescent="0.25">
      <c r="A11" s="642" t="s">
        <v>727</v>
      </c>
      <c r="B11" s="1101">
        <v>34</v>
      </c>
      <c r="C11" s="728">
        <v>405403</v>
      </c>
      <c r="D11" s="743">
        <v>20264</v>
      </c>
      <c r="E11" s="743">
        <v>210606</v>
      </c>
      <c r="F11" s="743">
        <v>173813</v>
      </c>
      <c r="G11" s="729">
        <v>237695</v>
      </c>
      <c r="K11" s="1135"/>
    </row>
    <row r="12" spans="1:11" s="642" customFormat="1" ht="15" customHeight="1" x14ac:dyDescent="0.25">
      <c r="A12" s="660" t="s">
        <v>726</v>
      </c>
      <c r="B12" s="1101">
        <v>10</v>
      </c>
      <c r="C12" s="728">
        <v>166091</v>
      </c>
      <c r="D12" s="743">
        <v>10923</v>
      </c>
      <c r="E12" s="743">
        <v>17494</v>
      </c>
      <c r="F12" s="743">
        <v>61063</v>
      </c>
      <c r="G12" s="729">
        <v>142079</v>
      </c>
      <c r="K12" s="1135"/>
    </row>
    <row r="13" spans="1:11" s="642" customFormat="1" ht="15" customHeight="1" x14ac:dyDescent="0.25">
      <c r="A13" s="660" t="s">
        <v>725</v>
      </c>
      <c r="B13" s="1101">
        <v>30</v>
      </c>
      <c r="C13" s="728">
        <v>328588</v>
      </c>
      <c r="D13" s="743">
        <v>86104</v>
      </c>
      <c r="E13" s="743">
        <v>40589</v>
      </c>
      <c r="F13" s="743">
        <v>44435</v>
      </c>
      <c r="G13" s="729">
        <v>235423</v>
      </c>
      <c r="K13" s="1135"/>
    </row>
    <row r="14" spans="1:11" s="642" customFormat="1" ht="15" customHeight="1" x14ac:dyDescent="0.25">
      <c r="A14" s="660" t="s">
        <v>724</v>
      </c>
      <c r="B14" s="1101">
        <v>59</v>
      </c>
      <c r="C14" s="728">
        <v>221625</v>
      </c>
      <c r="D14" s="743">
        <v>25498</v>
      </c>
      <c r="E14" s="743">
        <v>22970</v>
      </c>
      <c r="F14" s="743">
        <v>93191</v>
      </c>
      <c r="G14" s="729">
        <v>100284</v>
      </c>
      <c r="K14" s="1135"/>
    </row>
    <row r="15" spans="1:11" s="642" customFormat="1" ht="15" customHeight="1" x14ac:dyDescent="0.25">
      <c r="A15" s="660" t="s">
        <v>723</v>
      </c>
      <c r="B15" s="1101">
        <v>59</v>
      </c>
      <c r="C15" s="728">
        <v>546462</v>
      </c>
      <c r="D15" s="743">
        <v>41261</v>
      </c>
      <c r="E15" s="743">
        <v>114920</v>
      </c>
      <c r="F15" s="743">
        <v>131635</v>
      </c>
      <c r="G15" s="729">
        <v>414591</v>
      </c>
      <c r="K15" s="1135"/>
    </row>
    <row r="16" spans="1:11" s="642" customFormat="1" ht="15" customHeight="1" x14ac:dyDescent="0.25">
      <c r="A16" s="660" t="s">
        <v>722</v>
      </c>
      <c r="B16" s="1101">
        <v>50</v>
      </c>
      <c r="C16" s="728">
        <v>1224962</v>
      </c>
      <c r="D16" s="743">
        <v>66903</v>
      </c>
      <c r="E16" s="743">
        <v>690940</v>
      </c>
      <c r="F16" s="743">
        <v>268545</v>
      </c>
      <c r="G16" s="729">
        <v>277307</v>
      </c>
      <c r="K16" s="1135"/>
    </row>
    <row r="17" spans="1:15" s="642" customFormat="1" ht="15" customHeight="1" x14ac:dyDescent="0.25">
      <c r="A17" s="660" t="s">
        <v>721</v>
      </c>
      <c r="B17" s="1101">
        <v>59</v>
      </c>
      <c r="C17" s="728">
        <v>530655</v>
      </c>
      <c r="D17" s="743">
        <v>42130</v>
      </c>
      <c r="E17" s="743">
        <v>126762</v>
      </c>
      <c r="F17" s="743">
        <v>288766</v>
      </c>
      <c r="G17" s="729">
        <v>322173</v>
      </c>
      <c r="K17" s="1135"/>
    </row>
    <row r="18" spans="1:15" s="642" customFormat="1" ht="15" customHeight="1" x14ac:dyDescent="0.25">
      <c r="A18" s="660" t="s">
        <v>720</v>
      </c>
      <c r="B18" s="1101">
        <v>16</v>
      </c>
      <c r="C18" s="728">
        <v>554324</v>
      </c>
      <c r="D18" s="743">
        <v>14754</v>
      </c>
      <c r="E18" s="743">
        <v>308014</v>
      </c>
      <c r="F18" s="743">
        <v>120785</v>
      </c>
      <c r="G18" s="729">
        <v>488806</v>
      </c>
      <c r="K18" s="1135"/>
    </row>
    <row r="19" spans="1:15" s="642" customFormat="1" ht="15" customHeight="1" x14ac:dyDescent="0.25">
      <c r="A19" s="642" t="s">
        <v>719</v>
      </c>
      <c r="B19" s="759">
        <v>11</v>
      </c>
      <c r="C19" s="728">
        <v>167269</v>
      </c>
      <c r="D19" s="743">
        <v>3599</v>
      </c>
      <c r="E19" s="743">
        <v>14803</v>
      </c>
      <c r="F19" s="743">
        <v>15473</v>
      </c>
      <c r="G19" s="729">
        <v>28356</v>
      </c>
      <c r="K19" s="1135"/>
    </row>
    <row r="20" spans="1:15" ht="6" customHeight="1" thickBot="1" x14ac:dyDescent="0.3">
      <c r="A20" s="722"/>
      <c r="B20" s="722"/>
      <c r="C20" s="1110"/>
      <c r="D20" s="1110"/>
      <c r="E20" s="1110"/>
      <c r="F20" s="1110"/>
      <c r="G20" s="1110"/>
    </row>
    <row r="21" spans="1:15" ht="3.75" customHeight="1" thickTop="1" x14ac:dyDescent="0.25">
      <c r="A21" s="642"/>
      <c r="B21" s="642"/>
      <c r="C21" s="713"/>
      <c r="D21" s="713"/>
      <c r="E21" s="713"/>
      <c r="F21" s="713"/>
      <c r="G21" s="713"/>
    </row>
    <row r="22" spans="1:15" s="760" customFormat="1" ht="12.95" customHeight="1" x14ac:dyDescent="0.25">
      <c r="A22" s="2130" t="s">
        <v>718</v>
      </c>
      <c r="B22" s="2130"/>
      <c r="C22" s="2130"/>
      <c r="D22" s="2130"/>
      <c r="E22" s="2130"/>
      <c r="F22" s="1278"/>
      <c r="G22" s="671"/>
      <c r="H22" s="671"/>
      <c r="I22" s="671"/>
      <c r="J22" s="671"/>
      <c r="K22" s="671"/>
      <c r="L22" s="671"/>
      <c r="M22" s="671"/>
      <c r="N22" s="671"/>
      <c r="O22" s="671"/>
    </row>
    <row r="23" spans="1:15" ht="9" customHeight="1" x14ac:dyDescent="0.25">
      <c r="A23" s="1095"/>
      <c r="B23" s="1095"/>
      <c r="C23" s="713"/>
      <c r="D23" s="713"/>
      <c r="E23" s="642"/>
      <c r="F23" s="642"/>
      <c r="G23" s="642"/>
    </row>
    <row r="24" spans="1:15" s="1104" customFormat="1" ht="12" customHeight="1" x14ac:dyDescent="0.25">
      <c r="A24" s="1109" t="s">
        <v>280</v>
      </c>
      <c r="B24" s="1106"/>
      <c r="C24" s="1106"/>
      <c r="D24" s="1106"/>
      <c r="E24" s="1106"/>
      <c r="F24" s="1106"/>
      <c r="G24" s="1106"/>
      <c r="H24" s="1106"/>
    </row>
    <row r="25" spans="1:15" s="1142" customFormat="1" ht="12" customHeight="1" x14ac:dyDescent="0.25">
      <c r="A25" s="1126" t="s">
        <v>717</v>
      </c>
      <c r="B25" s="1106"/>
      <c r="C25" s="1106"/>
      <c r="D25" s="1106"/>
      <c r="E25" s="1106"/>
      <c r="F25" s="1106"/>
      <c r="G25" s="1106"/>
      <c r="H25" s="1106"/>
    </row>
    <row r="26" spans="1:15" s="1140" customFormat="1" ht="12" customHeight="1" x14ac:dyDescent="0.25">
      <c r="A26" s="1126" t="s">
        <v>764</v>
      </c>
      <c r="B26" s="1141"/>
      <c r="C26" s="1141"/>
      <c r="D26" s="1141"/>
      <c r="E26" s="1141"/>
      <c r="F26" s="1141"/>
      <c r="G26" s="1141"/>
    </row>
    <row r="27" spans="1:15" s="1140" customFormat="1" ht="12" customHeight="1" x14ac:dyDescent="0.25">
      <c r="A27" s="1126" t="s">
        <v>763</v>
      </c>
      <c r="B27" s="1141"/>
      <c r="C27" s="1141"/>
      <c r="D27" s="1141"/>
      <c r="E27" s="1141"/>
      <c r="F27" s="1141"/>
      <c r="G27" s="1141"/>
    </row>
    <row r="28" spans="1:15" s="1140" customFormat="1" ht="12" customHeight="1" x14ac:dyDescent="0.25">
      <c r="A28" s="1126" t="s">
        <v>762</v>
      </c>
      <c r="B28" s="1141"/>
      <c r="C28" s="1141"/>
      <c r="D28" s="1141"/>
      <c r="E28" s="1141"/>
      <c r="F28" s="1141"/>
      <c r="G28" s="1141"/>
    </row>
    <row r="29" spans="1:15" x14ac:dyDescent="0.25">
      <c r="A29" s="642"/>
      <c r="B29" s="642"/>
      <c r="C29" s="642"/>
      <c r="D29" s="642"/>
      <c r="E29" s="642"/>
      <c r="F29" s="642"/>
      <c r="G29" s="642"/>
      <c r="H29" s="642"/>
    </row>
    <row r="30" spans="1:15" x14ac:dyDescent="0.25">
      <c r="A30" s="671"/>
      <c r="B30" s="671"/>
      <c r="C30" s="671"/>
      <c r="D30" s="671"/>
      <c r="E30" s="671"/>
      <c r="F30" s="671"/>
      <c r="G30" s="671"/>
      <c r="H30" s="671"/>
    </row>
    <row r="31" spans="1:15" x14ac:dyDescent="0.25">
      <c r="A31" s="671"/>
      <c r="B31" s="671"/>
      <c r="C31" s="671"/>
      <c r="D31" s="671"/>
      <c r="E31" s="671"/>
      <c r="F31" s="671"/>
      <c r="G31" s="671"/>
      <c r="H31" s="671"/>
    </row>
    <row r="32" spans="1:15" x14ac:dyDescent="0.25">
      <c r="A32" s="671"/>
      <c r="B32" s="671"/>
      <c r="C32" s="671"/>
      <c r="D32" s="671"/>
      <c r="E32" s="671"/>
      <c r="F32" s="671"/>
      <c r="G32" s="671"/>
      <c r="H32" s="671"/>
    </row>
    <row r="33" spans="1:8" x14ac:dyDescent="0.25">
      <c r="A33" s="671"/>
      <c r="B33" s="671"/>
      <c r="C33" s="671"/>
      <c r="D33" s="671"/>
      <c r="E33" s="671"/>
      <c r="F33" s="671"/>
      <c r="G33" s="671"/>
      <c r="H33" s="671"/>
    </row>
    <row r="34" spans="1:8" x14ac:dyDescent="0.25">
      <c r="A34" s="671"/>
      <c r="B34" s="671"/>
      <c r="C34" s="671"/>
      <c r="D34" s="671"/>
      <c r="E34" s="671"/>
      <c r="F34" s="671"/>
      <c r="G34" s="671"/>
      <c r="H34" s="671"/>
    </row>
    <row r="35" spans="1:8" x14ac:dyDescent="0.25">
      <c r="A35" s="671"/>
      <c r="B35" s="671"/>
      <c r="C35" s="671"/>
      <c r="D35" s="671"/>
      <c r="E35" s="671"/>
      <c r="F35" s="671"/>
      <c r="G35" s="671"/>
      <c r="H35" s="671"/>
    </row>
  </sheetData>
  <mergeCells count="11">
    <mergeCell ref="A3:G3"/>
    <mergeCell ref="A22:E22"/>
    <mergeCell ref="A5:A7"/>
    <mergeCell ref="B5:B7"/>
    <mergeCell ref="C5:E5"/>
    <mergeCell ref="F5:G5"/>
    <mergeCell ref="C6:C7"/>
    <mergeCell ref="D6:D7"/>
    <mergeCell ref="E6:E7"/>
    <mergeCell ref="F6:F7"/>
    <mergeCell ref="G6:G7"/>
  </mergeCells>
  <hyperlinks>
    <hyperlink ref="A25" r:id="rId1" xr:uid="{0FB2523B-CECF-457D-B1A6-252E202A9364}"/>
    <hyperlink ref="A26" r:id="rId2" xr:uid="{B28A28E7-3AD1-48E3-9708-B017B0BC4A22}"/>
    <hyperlink ref="A27" r:id="rId3" xr:uid="{1E855B9B-7B9F-402C-9E69-ED73B9E186F1}"/>
    <hyperlink ref="A28" r:id="rId4" xr:uid="{2C434619-90D4-4E34-9835-3B0C61DEF406}"/>
    <hyperlink ref="A1" location="Índice!A1" display="Voltar ao índice" xr:uid="{147F2FB0-4F74-4AB7-9295-D71E1719B5A3}"/>
  </hyperlinks>
  <pageMargins left="0.78740157480314965" right="0.78740157480314965" top="1.1811023622047245" bottom="0.78740157480314965" header="0" footer="0"/>
  <pageSetup paperSize="9" orientation="portrait" horizontalDpi="300" verticalDpi="300" r:id="rId5"/>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3B3141-9D5B-4403-B1E2-2DEB64F48B9C}">
  <dimension ref="A1:H41"/>
  <sheetViews>
    <sheetView workbookViewId="0">
      <selection activeCell="A2" sqref="A2"/>
    </sheetView>
  </sheetViews>
  <sheetFormatPr defaultRowHeight="12.75" x14ac:dyDescent="0.2"/>
  <cols>
    <col min="1" max="1" width="22.7109375" style="678" customWidth="1"/>
    <col min="2" max="7" width="10.28515625" style="678" customWidth="1"/>
    <col min="8" max="16384" width="9.140625" style="678"/>
  </cols>
  <sheetData>
    <row r="1" spans="1:8" ht="15" customHeight="1" x14ac:dyDescent="0.2">
      <c r="A1" s="2027" t="s">
        <v>1926</v>
      </c>
      <c r="B1" s="679"/>
      <c r="C1" s="679"/>
      <c r="D1" s="679"/>
      <c r="E1" s="679"/>
      <c r="F1" s="679"/>
      <c r="G1" s="679"/>
      <c r="H1" s="679"/>
    </row>
    <row r="2" spans="1:8" ht="15" customHeight="1" x14ac:dyDescent="0.25">
      <c r="A2" s="1139" t="s">
        <v>778</v>
      </c>
      <c r="B2" s="1138"/>
      <c r="C2" s="1138"/>
      <c r="D2" s="1138"/>
      <c r="E2" s="1138"/>
      <c r="F2" s="671"/>
      <c r="G2" s="671"/>
      <c r="H2" s="679"/>
    </row>
    <row r="3" spans="1:8" ht="21.75" customHeight="1" x14ac:dyDescent="0.2">
      <c r="A3" s="2131" t="s">
        <v>777</v>
      </c>
      <c r="B3" s="2131"/>
      <c r="C3" s="2131"/>
      <c r="D3" s="2131"/>
      <c r="E3" s="2131"/>
      <c r="F3" s="2131"/>
      <c r="G3" s="2131"/>
      <c r="H3" s="679"/>
    </row>
    <row r="4" spans="1:8" ht="13.5" x14ac:dyDescent="0.25">
      <c r="A4" s="660">
        <v>2020</v>
      </c>
      <c r="B4" s="660"/>
      <c r="C4" s="713"/>
      <c r="D4" s="1123"/>
      <c r="E4" s="1116"/>
      <c r="F4" s="640"/>
      <c r="G4" s="717" t="s">
        <v>736</v>
      </c>
      <c r="H4" s="679"/>
    </row>
    <row r="5" spans="1:8" ht="15" customHeight="1" x14ac:dyDescent="0.2">
      <c r="A5" s="2155" t="s">
        <v>752</v>
      </c>
      <c r="B5" s="2141" t="s">
        <v>759</v>
      </c>
      <c r="C5" s="2144" t="s">
        <v>770</v>
      </c>
      <c r="D5" s="2144"/>
      <c r="E5" s="2144"/>
      <c r="F5" s="2144" t="s">
        <v>769</v>
      </c>
      <c r="G5" s="2158"/>
      <c r="H5" s="679"/>
    </row>
    <row r="6" spans="1:8" ht="21.75" customHeight="1" x14ac:dyDescent="0.2">
      <c r="A6" s="2156"/>
      <c r="B6" s="2142"/>
      <c r="C6" s="2159" t="s">
        <v>95</v>
      </c>
      <c r="D6" s="2136" t="s">
        <v>768</v>
      </c>
      <c r="E6" s="2136" t="s">
        <v>767</v>
      </c>
      <c r="F6" s="2136" t="s">
        <v>766</v>
      </c>
      <c r="G6" s="2153" t="s">
        <v>765</v>
      </c>
      <c r="H6" s="679"/>
    </row>
    <row r="7" spans="1:8" ht="19.5" customHeight="1" x14ac:dyDescent="0.2">
      <c r="A7" s="2157"/>
      <c r="B7" s="2143"/>
      <c r="C7" s="2160"/>
      <c r="D7" s="2137"/>
      <c r="E7" s="2137"/>
      <c r="F7" s="2137"/>
      <c r="G7" s="2154"/>
      <c r="H7" s="679"/>
    </row>
    <row r="8" spans="1:8" ht="13.5" x14ac:dyDescent="0.25">
      <c r="A8" s="644" t="s">
        <v>390</v>
      </c>
      <c r="B8" s="1151">
        <f t="shared" ref="B8:G8" si="0">B10+B18+B20</f>
        <v>414</v>
      </c>
      <c r="C8" s="1151">
        <f t="shared" si="0"/>
        <v>5735532</v>
      </c>
      <c r="D8" s="1151">
        <f t="shared" si="0"/>
        <v>430113</v>
      </c>
      <c r="E8" s="1151">
        <f t="shared" si="0"/>
        <v>2037544</v>
      </c>
      <c r="F8" s="1151">
        <f t="shared" si="0"/>
        <v>1788153</v>
      </c>
      <c r="G8" s="1154">
        <f t="shared" si="0"/>
        <v>3245923</v>
      </c>
      <c r="H8" s="679"/>
    </row>
    <row r="9" spans="1:8" ht="6.75" customHeight="1" x14ac:dyDescent="0.25">
      <c r="A9" s="644"/>
      <c r="B9" s="732"/>
      <c r="C9" s="1153"/>
      <c r="D9" s="1153"/>
      <c r="E9" s="1153"/>
      <c r="F9" s="1153"/>
      <c r="G9" s="1153"/>
      <c r="H9" s="679"/>
    </row>
    <row r="10" spans="1:8" ht="13.5" x14ac:dyDescent="0.25">
      <c r="A10" s="644" t="s">
        <v>389</v>
      </c>
      <c r="B10" s="732">
        <f t="shared" ref="B10:G10" si="1">SUM(B12:B16)</f>
        <v>378</v>
      </c>
      <c r="C10" s="732">
        <f t="shared" si="1"/>
        <v>5594731</v>
      </c>
      <c r="D10" s="732">
        <f t="shared" si="1"/>
        <v>414550</v>
      </c>
      <c r="E10" s="732">
        <f t="shared" si="1"/>
        <v>1991625</v>
      </c>
      <c r="F10" s="732">
        <f t="shared" si="1"/>
        <v>1743648</v>
      </c>
      <c r="G10" s="732">
        <f t="shared" si="1"/>
        <v>3159414</v>
      </c>
      <c r="H10" s="679"/>
    </row>
    <row r="11" spans="1:8" ht="6.75" customHeight="1" x14ac:dyDescent="0.25">
      <c r="A11" s="642"/>
      <c r="B11" s="642"/>
      <c r="C11" s="1151"/>
      <c r="D11" s="1152"/>
      <c r="E11" s="1152"/>
      <c r="F11" s="1152"/>
      <c r="G11" s="1152"/>
      <c r="H11" s="679"/>
    </row>
    <row r="12" spans="1:8" ht="13.5" x14ac:dyDescent="0.25">
      <c r="A12" s="660" t="s">
        <v>751</v>
      </c>
      <c r="B12" s="1101">
        <v>106</v>
      </c>
      <c r="C12" s="1151">
        <v>1853219</v>
      </c>
      <c r="D12" s="1152">
        <v>111060</v>
      </c>
      <c r="E12" s="1152">
        <v>635873</v>
      </c>
      <c r="F12" s="1152">
        <v>581086</v>
      </c>
      <c r="G12" s="1152">
        <v>1148301</v>
      </c>
      <c r="H12" s="679"/>
    </row>
    <row r="13" spans="1:8" ht="13.5" x14ac:dyDescent="0.25">
      <c r="A13" s="660" t="s">
        <v>750</v>
      </c>
      <c r="B13" s="1101">
        <v>119</v>
      </c>
      <c r="C13" s="1151">
        <v>879656</v>
      </c>
      <c r="D13" s="1152">
        <v>72770</v>
      </c>
      <c r="E13" s="1152">
        <v>111691</v>
      </c>
      <c r="F13" s="1152">
        <v>334859</v>
      </c>
      <c r="G13" s="1152">
        <v>436265</v>
      </c>
      <c r="H13" s="679"/>
    </row>
    <row r="14" spans="1:8" ht="13.5" x14ac:dyDescent="0.25">
      <c r="A14" s="660" t="s">
        <v>749</v>
      </c>
      <c r="B14" s="1101">
        <v>83</v>
      </c>
      <c r="C14" s="1151">
        <v>2414292</v>
      </c>
      <c r="D14" s="1152">
        <v>192326</v>
      </c>
      <c r="E14" s="1152">
        <v>1064866</v>
      </c>
      <c r="F14" s="1152">
        <v>663974</v>
      </c>
      <c r="G14" s="1152">
        <v>1413530</v>
      </c>
      <c r="H14" s="679"/>
    </row>
    <row r="15" spans="1:8" ht="13.5" x14ac:dyDescent="0.25">
      <c r="A15" s="660" t="s">
        <v>748</v>
      </c>
      <c r="B15" s="1101">
        <v>55</v>
      </c>
      <c r="C15" s="1151">
        <v>287821</v>
      </c>
      <c r="D15" s="1152">
        <v>31653</v>
      </c>
      <c r="E15" s="1152">
        <v>66372</v>
      </c>
      <c r="F15" s="1152">
        <v>71634</v>
      </c>
      <c r="G15" s="1152">
        <v>91214</v>
      </c>
      <c r="H15" s="679"/>
    </row>
    <row r="16" spans="1:8" ht="13.5" x14ac:dyDescent="0.25">
      <c r="A16" s="660" t="s">
        <v>747</v>
      </c>
      <c r="B16" s="1101">
        <v>15</v>
      </c>
      <c r="C16" s="1151">
        <v>159743</v>
      </c>
      <c r="D16" s="1152">
        <v>6741</v>
      </c>
      <c r="E16" s="1152">
        <v>112823</v>
      </c>
      <c r="F16" s="1152">
        <v>92095</v>
      </c>
      <c r="G16" s="1152">
        <v>70104</v>
      </c>
      <c r="H16" s="679"/>
    </row>
    <row r="17" spans="1:8" ht="6.75" customHeight="1" x14ac:dyDescent="0.25">
      <c r="A17" s="660"/>
      <c r="B17" s="1101"/>
      <c r="C17" s="642"/>
      <c r="D17" s="642"/>
      <c r="E17" s="642"/>
      <c r="F17" s="642"/>
      <c r="G17" s="642"/>
      <c r="H17" s="679"/>
    </row>
    <row r="18" spans="1:8" ht="13.5" x14ac:dyDescent="0.25">
      <c r="A18" s="644" t="s">
        <v>746</v>
      </c>
      <c r="B18" s="644">
        <v>19</v>
      </c>
      <c r="C18" s="1151">
        <v>68706</v>
      </c>
      <c r="D18" s="1151">
        <v>7647</v>
      </c>
      <c r="E18" s="1151">
        <v>15050</v>
      </c>
      <c r="F18" s="1151">
        <v>20463</v>
      </c>
      <c r="G18" s="1151">
        <v>51053</v>
      </c>
      <c r="H18" s="679"/>
    </row>
    <row r="19" spans="1:8" ht="6.75" customHeight="1" x14ac:dyDescent="0.25">
      <c r="A19" s="644"/>
      <c r="B19" s="642"/>
      <c r="C19" s="1151"/>
      <c r="D19" s="1151"/>
      <c r="E19" s="1151"/>
      <c r="F19" s="1151"/>
      <c r="G19" s="1151"/>
      <c r="H19" s="679"/>
    </row>
    <row r="20" spans="1:8" ht="13.5" x14ac:dyDescent="0.25">
      <c r="A20" s="644" t="s">
        <v>745</v>
      </c>
      <c r="B20" s="644">
        <v>17</v>
      </c>
      <c r="C20" s="1151">
        <v>72095</v>
      </c>
      <c r="D20" s="1151">
        <v>7916</v>
      </c>
      <c r="E20" s="1151">
        <v>30869</v>
      </c>
      <c r="F20" s="1151">
        <v>24042</v>
      </c>
      <c r="G20" s="1151">
        <v>35456</v>
      </c>
      <c r="H20" s="679"/>
    </row>
    <row r="21" spans="1:8" ht="6.75" customHeight="1" thickBot="1" x14ac:dyDescent="0.3">
      <c r="A21" s="722"/>
      <c r="B21" s="722"/>
      <c r="C21" s="1150"/>
      <c r="D21" s="1149"/>
      <c r="E21" s="1149"/>
      <c r="F21" s="1149"/>
      <c r="G21" s="1149"/>
      <c r="H21" s="679"/>
    </row>
    <row r="22" spans="1:8" ht="6.75" customHeight="1" thickTop="1" x14ac:dyDescent="0.25">
      <c r="A22" s="680"/>
      <c r="B22" s="680"/>
      <c r="C22" s="1148"/>
      <c r="D22" s="1090"/>
      <c r="E22" s="1090"/>
      <c r="F22" s="1090"/>
      <c r="G22" s="1090"/>
      <c r="H22" s="679"/>
    </row>
    <row r="23" spans="1:8" ht="13.5" x14ac:dyDescent="0.25">
      <c r="A23" s="2130" t="s">
        <v>718</v>
      </c>
      <c r="B23" s="2130"/>
      <c r="C23" s="2130"/>
      <c r="D23" s="2130"/>
      <c r="E23" s="2130"/>
      <c r="F23" s="671"/>
      <c r="G23" s="1282"/>
      <c r="H23" s="679"/>
    </row>
    <row r="24" spans="1:8" ht="6.75" customHeight="1" x14ac:dyDescent="0.25">
      <c r="A24" s="680"/>
      <c r="B24" s="680"/>
      <c r="C24" s="685"/>
      <c r="D24" s="708"/>
      <c r="E24" s="680"/>
      <c r="F24" s="671"/>
      <c r="G24" s="1282"/>
      <c r="H24" s="679"/>
    </row>
    <row r="25" spans="1:8" x14ac:dyDescent="0.2">
      <c r="A25" s="1109" t="s">
        <v>280</v>
      </c>
      <c r="B25" s="1106"/>
      <c r="C25" s="1107"/>
      <c r="D25" s="1106"/>
      <c r="E25" s="1106"/>
      <c r="F25" s="1106"/>
      <c r="G25" s="1106"/>
      <c r="H25" s="679"/>
    </row>
    <row r="26" spans="1:8" ht="13.5" x14ac:dyDescent="0.25">
      <c r="A26" s="1126" t="s">
        <v>744</v>
      </c>
      <c r="B26" s="1106"/>
      <c r="C26" s="1142"/>
      <c r="D26" s="1142"/>
      <c r="E26" s="1146"/>
      <c r="F26" s="1142"/>
      <c r="G26" s="1106"/>
      <c r="H26" s="679"/>
    </row>
    <row r="27" spans="1:8" ht="13.5" x14ac:dyDescent="0.25">
      <c r="A27" s="1126" t="s">
        <v>776</v>
      </c>
      <c r="B27" s="1145"/>
      <c r="C27" s="1147"/>
      <c r="D27" s="1145"/>
      <c r="E27" s="1146"/>
      <c r="F27" s="1145"/>
      <c r="G27" s="1145"/>
      <c r="H27" s="679"/>
    </row>
    <row r="28" spans="1:8" ht="13.5" x14ac:dyDescent="0.25">
      <c r="A28" s="1126" t="s">
        <v>775</v>
      </c>
      <c r="B28" s="1145"/>
      <c r="C28" s="1147"/>
      <c r="D28" s="1145"/>
      <c r="E28" s="1146"/>
      <c r="F28" s="1145"/>
      <c r="G28" s="1145"/>
      <c r="H28" s="679"/>
    </row>
    <row r="29" spans="1:8" ht="13.5" x14ac:dyDescent="0.25">
      <c r="A29" s="1126" t="s">
        <v>774</v>
      </c>
      <c r="B29" s="1145"/>
      <c r="C29" s="1147"/>
      <c r="D29" s="1145"/>
      <c r="E29" s="1146"/>
      <c r="F29" s="1145"/>
      <c r="G29" s="1145"/>
      <c r="H29" s="679"/>
    </row>
    <row r="30" spans="1:8" ht="13.5" x14ac:dyDescent="0.25">
      <c r="A30" s="1144" t="s">
        <v>773</v>
      </c>
      <c r="B30" s="671"/>
      <c r="C30" s="1131"/>
      <c r="D30" s="1130"/>
      <c r="E30" s="671"/>
      <c r="F30" s="671"/>
      <c r="G30" s="671"/>
      <c r="H30" s="679"/>
    </row>
    <row r="31" spans="1:8" x14ac:dyDescent="0.2">
      <c r="A31" s="679"/>
      <c r="B31" s="679"/>
      <c r="C31" s="679"/>
      <c r="D31" s="679"/>
      <c r="E31" s="679"/>
      <c r="F31" s="679"/>
      <c r="G31" s="679"/>
      <c r="H31" s="679"/>
    </row>
    <row r="32" spans="1:8" x14ac:dyDescent="0.2">
      <c r="A32" s="679"/>
      <c r="B32" s="679"/>
      <c r="C32" s="679"/>
      <c r="D32" s="679"/>
      <c r="E32" s="679"/>
      <c r="F32" s="679"/>
      <c r="G32" s="679"/>
      <c r="H32" s="679"/>
    </row>
    <row r="33" spans="1:8" x14ac:dyDescent="0.2">
      <c r="A33" s="679"/>
      <c r="B33" s="679"/>
      <c r="C33" s="679"/>
      <c r="D33" s="679"/>
      <c r="E33" s="679"/>
      <c r="F33" s="679"/>
      <c r="G33" s="679"/>
      <c r="H33" s="679"/>
    </row>
    <row r="34" spans="1:8" x14ac:dyDescent="0.2">
      <c r="A34" s="679"/>
      <c r="B34" s="679"/>
      <c r="C34" s="679"/>
      <c r="D34" s="679"/>
      <c r="E34" s="679"/>
      <c r="F34" s="679"/>
      <c r="G34" s="679"/>
      <c r="H34" s="679"/>
    </row>
    <row r="35" spans="1:8" x14ac:dyDescent="0.2">
      <c r="A35" s="679"/>
      <c r="B35" s="679"/>
      <c r="C35" s="679"/>
      <c r="D35" s="679"/>
      <c r="E35" s="679"/>
      <c r="F35" s="679"/>
      <c r="G35" s="679"/>
      <c r="H35" s="679"/>
    </row>
    <row r="36" spans="1:8" x14ac:dyDescent="0.2">
      <c r="A36" s="679"/>
      <c r="B36" s="679"/>
      <c r="C36" s="679"/>
      <c r="D36" s="679"/>
      <c r="E36" s="679"/>
      <c r="F36" s="679"/>
      <c r="G36" s="679"/>
      <c r="H36" s="679"/>
    </row>
    <row r="37" spans="1:8" x14ac:dyDescent="0.2">
      <c r="A37" s="679"/>
      <c r="B37" s="679"/>
      <c r="C37" s="679"/>
      <c r="D37" s="679"/>
      <c r="E37" s="679"/>
      <c r="F37" s="679"/>
      <c r="G37" s="679"/>
      <c r="H37" s="679"/>
    </row>
    <row r="38" spans="1:8" x14ac:dyDescent="0.2">
      <c r="A38" s="679"/>
      <c r="B38" s="679"/>
      <c r="C38" s="679"/>
      <c r="D38" s="679"/>
      <c r="E38" s="679"/>
      <c r="F38" s="679"/>
      <c r="G38" s="679"/>
      <c r="H38" s="679"/>
    </row>
    <row r="39" spans="1:8" x14ac:dyDescent="0.2">
      <c r="A39" s="679"/>
      <c r="B39" s="679"/>
      <c r="C39" s="679"/>
      <c r="D39" s="679"/>
      <c r="E39" s="679"/>
      <c r="F39" s="679"/>
      <c r="G39" s="679"/>
      <c r="H39" s="679"/>
    </row>
    <row r="40" spans="1:8" x14ac:dyDescent="0.2">
      <c r="A40" s="679"/>
      <c r="B40" s="679"/>
      <c r="C40" s="679"/>
      <c r="D40" s="679"/>
      <c r="E40" s="679"/>
      <c r="F40" s="679"/>
      <c r="G40" s="679"/>
      <c r="H40" s="679"/>
    </row>
    <row r="41" spans="1:8" x14ac:dyDescent="0.2">
      <c r="A41" s="679"/>
      <c r="B41" s="679"/>
      <c r="C41" s="679"/>
      <c r="D41" s="679"/>
      <c r="E41" s="679"/>
      <c r="F41" s="679"/>
      <c r="G41" s="679"/>
      <c r="H41" s="679"/>
    </row>
  </sheetData>
  <mergeCells count="11">
    <mergeCell ref="G6:G7"/>
    <mergeCell ref="A23:E23"/>
    <mergeCell ref="A3:G3"/>
    <mergeCell ref="A5:A7"/>
    <mergeCell ref="B5:B7"/>
    <mergeCell ref="C5:E5"/>
    <mergeCell ref="F5:G5"/>
    <mergeCell ref="C6:C7"/>
    <mergeCell ref="D6:D7"/>
    <mergeCell ref="E6:E7"/>
    <mergeCell ref="F6:F7"/>
  </mergeCells>
  <hyperlinks>
    <hyperlink ref="A26" r:id="rId1" xr:uid="{48F246C0-DA8A-48FF-A4AB-F2ED67850768}"/>
    <hyperlink ref="A27" r:id="rId2" xr:uid="{4F0EF809-9525-4F08-ABB4-88A62A34FA4B}"/>
    <hyperlink ref="A28" r:id="rId3" xr:uid="{632060CC-03EF-4E76-9A68-F69255F41843}"/>
    <hyperlink ref="A29" r:id="rId4" xr:uid="{4366DDB9-6FCA-4E75-ABB4-7B669CF6830D}"/>
    <hyperlink ref="A30" r:id="rId5" xr:uid="{A576B70A-2399-4FD6-B4E5-B0FDBA45024E}"/>
    <hyperlink ref="A1" location="Índice!A1" display="Voltar ao índice" xr:uid="{241A3E48-29D0-4D6B-83B6-7706F1A5077F}"/>
  </hyperlinks>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2B619B-B9D3-478C-88F4-BA3EF47BBF23}">
  <dimension ref="A1:I25"/>
  <sheetViews>
    <sheetView workbookViewId="0">
      <selection activeCell="A2" sqref="A2"/>
    </sheetView>
  </sheetViews>
  <sheetFormatPr defaultColWidth="7.85546875" defaultRowHeight="12.75" x14ac:dyDescent="0.25"/>
  <cols>
    <col min="1" max="1" width="3.140625" style="640" customWidth="1"/>
    <col min="2" max="2" width="30.5703125" style="640" customWidth="1"/>
    <col min="3" max="3" width="11.5703125" style="640" customWidth="1"/>
    <col min="4" max="4" width="11.85546875" style="640" customWidth="1"/>
    <col min="5" max="5" width="10.7109375" style="640" customWidth="1"/>
    <col min="6" max="6" width="10.140625" style="640" customWidth="1"/>
    <col min="7" max="7" width="10.5703125" style="640" customWidth="1"/>
    <col min="8" max="16384" width="7.85546875" style="640"/>
  </cols>
  <sheetData>
    <row r="1" spans="1:9" ht="15" customHeight="1" x14ac:dyDescent="0.25">
      <c r="A1" s="2027" t="s">
        <v>1926</v>
      </c>
    </row>
    <row r="2" spans="1:9" ht="15" customHeight="1" x14ac:dyDescent="0.25">
      <c r="A2" s="2122" t="s">
        <v>787</v>
      </c>
      <c r="B2" s="2122"/>
      <c r="C2" s="2122"/>
      <c r="D2" s="2122"/>
      <c r="E2" s="2122"/>
      <c r="F2" s="2122"/>
    </row>
    <row r="3" spans="1:9" ht="21.75" customHeight="1" x14ac:dyDescent="0.25">
      <c r="A3" s="2131" t="s">
        <v>786</v>
      </c>
      <c r="B3" s="2131"/>
      <c r="C3" s="2131"/>
      <c r="D3" s="2131"/>
      <c r="E3" s="2131"/>
      <c r="F3" s="2131"/>
      <c r="G3" s="2163"/>
    </row>
    <row r="4" spans="1:9" ht="12.95" customHeight="1" x14ac:dyDescent="0.25">
      <c r="A4" s="2126">
        <v>2019</v>
      </c>
      <c r="B4" s="2127"/>
      <c r="C4" s="713"/>
      <c r="D4" s="1123"/>
      <c r="E4" s="1116"/>
      <c r="F4" s="717"/>
      <c r="G4" s="717" t="s">
        <v>736</v>
      </c>
      <c r="H4" s="642"/>
    </row>
    <row r="5" spans="1:9" ht="12.75" customHeight="1" x14ac:dyDescent="0.25">
      <c r="A5" s="2164" t="s">
        <v>735</v>
      </c>
      <c r="B5" s="2165"/>
      <c r="C5" s="2164" t="s">
        <v>785</v>
      </c>
      <c r="D5" s="2164"/>
      <c r="E5" s="2164"/>
      <c r="F5" s="2164"/>
      <c r="G5" s="2164"/>
      <c r="H5" s="1113"/>
      <c r="I5" s="1113"/>
    </row>
    <row r="6" spans="1:9" ht="12.75" customHeight="1" x14ac:dyDescent="0.25">
      <c r="A6" s="2135"/>
      <c r="B6" s="2166"/>
      <c r="C6" s="2167"/>
      <c r="D6" s="2167"/>
      <c r="E6" s="2167"/>
      <c r="F6" s="2167"/>
      <c r="G6" s="2167"/>
    </row>
    <row r="7" spans="1:9" ht="31.5" customHeight="1" x14ac:dyDescent="0.25">
      <c r="A7" s="2135"/>
      <c r="B7" s="2166"/>
      <c r="C7" s="1156" t="s">
        <v>784</v>
      </c>
      <c r="D7" s="1155" t="s">
        <v>783</v>
      </c>
      <c r="E7" s="1155" t="s">
        <v>782</v>
      </c>
      <c r="F7" s="1155" t="s">
        <v>781</v>
      </c>
      <c r="G7" s="1155" t="s">
        <v>780</v>
      </c>
    </row>
    <row r="8" spans="1:9" s="671" customFormat="1" ht="12.95" customHeight="1" x14ac:dyDescent="0.25">
      <c r="A8" s="1137"/>
      <c r="B8" s="1137"/>
      <c r="C8" s="1136"/>
      <c r="D8" s="1136"/>
      <c r="E8" s="1136"/>
      <c r="F8" s="1136"/>
      <c r="G8" s="1136"/>
    </row>
    <row r="9" spans="1:9" s="644" customFormat="1" ht="15.75" customHeight="1" x14ac:dyDescent="0.25">
      <c r="A9" s="644" t="s">
        <v>0</v>
      </c>
      <c r="B9" s="714"/>
      <c r="C9" s="728">
        <f>SUM(C11:C20)</f>
        <v>140</v>
      </c>
      <c r="D9" s="728">
        <f>SUM(D11:D20)</f>
        <v>205</v>
      </c>
      <c r="E9" s="728">
        <f>SUM(E11:E20)</f>
        <v>68</v>
      </c>
      <c r="F9" s="728">
        <f>SUM(F11:F20)</f>
        <v>138</v>
      </c>
      <c r="G9" s="728">
        <f>SUM(G11:G20)</f>
        <v>15</v>
      </c>
    </row>
    <row r="10" spans="1:9" s="644" customFormat="1" ht="15.75" customHeight="1" x14ac:dyDescent="0.25"/>
    <row r="11" spans="1:9" s="642" customFormat="1" ht="15.75" customHeight="1" x14ac:dyDescent="0.25">
      <c r="B11" s="642" t="s">
        <v>728</v>
      </c>
      <c r="C11" s="729">
        <v>15</v>
      </c>
      <c r="D11" s="729">
        <v>80</v>
      </c>
      <c r="E11" s="729">
        <v>6</v>
      </c>
      <c r="F11" s="729">
        <v>8</v>
      </c>
      <c r="G11" s="729">
        <v>0</v>
      </c>
    </row>
    <row r="12" spans="1:9" s="642" customFormat="1" ht="15.75" customHeight="1" x14ac:dyDescent="0.25">
      <c r="B12" s="642" t="s">
        <v>727</v>
      </c>
      <c r="C12" s="743">
        <v>33</v>
      </c>
      <c r="D12" s="743">
        <v>9</v>
      </c>
      <c r="E12" s="743">
        <v>4</v>
      </c>
      <c r="F12" s="743">
        <v>11</v>
      </c>
      <c r="G12" s="743">
        <v>1</v>
      </c>
    </row>
    <row r="13" spans="1:9" s="642" customFormat="1" ht="15.75" customHeight="1" x14ac:dyDescent="0.25">
      <c r="B13" s="660" t="s">
        <v>726</v>
      </c>
      <c r="C13" s="743">
        <v>2</v>
      </c>
      <c r="D13" s="743">
        <v>1</v>
      </c>
      <c r="E13" s="743">
        <v>5</v>
      </c>
      <c r="F13" s="743">
        <v>2</v>
      </c>
      <c r="G13" s="743">
        <v>5</v>
      </c>
    </row>
    <row r="14" spans="1:9" s="642" customFormat="1" ht="15.75" customHeight="1" x14ac:dyDescent="0.25">
      <c r="B14" s="660" t="s">
        <v>725</v>
      </c>
      <c r="C14" s="743">
        <v>5</v>
      </c>
      <c r="D14" s="743">
        <v>3</v>
      </c>
      <c r="E14" s="743">
        <v>27</v>
      </c>
      <c r="F14" s="743">
        <v>1</v>
      </c>
      <c r="G14" s="743">
        <v>3</v>
      </c>
    </row>
    <row r="15" spans="1:9" s="642" customFormat="1" ht="15.75" customHeight="1" x14ac:dyDescent="0.25">
      <c r="B15" s="660" t="s">
        <v>724</v>
      </c>
      <c r="C15" s="743">
        <v>17</v>
      </c>
      <c r="D15" s="743">
        <v>10</v>
      </c>
      <c r="E15" s="743">
        <v>3</v>
      </c>
      <c r="F15" s="743">
        <v>51</v>
      </c>
      <c r="G15" s="743">
        <v>0</v>
      </c>
    </row>
    <row r="16" spans="1:9" s="642" customFormat="1" ht="15.75" customHeight="1" x14ac:dyDescent="0.25">
      <c r="B16" s="660" t="s">
        <v>723</v>
      </c>
      <c r="C16" s="743">
        <v>6</v>
      </c>
      <c r="D16" s="743">
        <v>22</v>
      </c>
      <c r="E16" s="743">
        <v>15</v>
      </c>
      <c r="F16" s="743">
        <v>14</v>
      </c>
      <c r="G16" s="743">
        <v>1</v>
      </c>
    </row>
    <row r="17" spans="1:7" s="642" customFormat="1" ht="15.75" customHeight="1" x14ac:dyDescent="0.25">
      <c r="B17" s="660" t="s">
        <v>722</v>
      </c>
      <c r="C17" s="743">
        <v>10</v>
      </c>
      <c r="D17" s="743">
        <v>31</v>
      </c>
      <c r="E17" s="743">
        <v>2</v>
      </c>
      <c r="F17" s="743">
        <v>5</v>
      </c>
      <c r="G17" s="743">
        <v>0</v>
      </c>
    </row>
    <row r="18" spans="1:7" s="642" customFormat="1" ht="15.75" customHeight="1" x14ac:dyDescent="0.25">
      <c r="B18" s="660" t="s">
        <v>721</v>
      </c>
      <c r="C18" s="743">
        <v>42</v>
      </c>
      <c r="D18" s="743">
        <v>40</v>
      </c>
      <c r="E18" s="743">
        <v>3</v>
      </c>
      <c r="F18" s="743">
        <v>36</v>
      </c>
      <c r="G18" s="743">
        <v>4</v>
      </c>
    </row>
    <row r="19" spans="1:7" s="642" customFormat="1" ht="15.75" customHeight="1" x14ac:dyDescent="0.25">
      <c r="B19" s="660" t="s">
        <v>720</v>
      </c>
      <c r="C19" s="743">
        <v>9</v>
      </c>
      <c r="D19" s="743">
        <v>5</v>
      </c>
      <c r="E19" s="743">
        <v>2</v>
      </c>
      <c r="F19" s="743">
        <v>8</v>
      </c>
      <c r="G19" s="743">
        <v>1</v>
      </c>
    </row>
    <row r="20" spans="1:7" s="642" customFormat="1" ht="15.75" customHeight="1" x14ac:dyDescent="0.25">
      <c r="B20" s="642" t="s">
        <v>719</v>
      </c>
      <c r="C20" s="743">
        <v>1</v>
      </c>
      <c r="D20" s="743">
        <v>4</v>
      </c>
      <c r="E20" s="743">
        <v>1</v>
      </c>
      <c r="F20" s="743">
        <v>2</v>
      </c>
      <c r="G20" s="743">
        <v>0</v>
      </c>
    </row>
    <row r="21" spans="1:7" s="642" customFormat="1" ht="6.95" customHeight="1" x14ac:dyDescent="0.25"/>
    <row r="22" spans="1:7" ht="3" customHeight="1" thickBot="1" x14ac:dyDescent="0.3">
      <c r="A22" s="722"/>
      <c r="B22" s="722"/>
      <c r="C22" s="1110"/>
      <c r="D22" s="1110"/>
      <c r="E22" s="1110"/>
      <c r="F22" s="1110"/>
      <c r="G22" s="1110"/>
    </row>
    <row r="23" spans="1:7" ht="3.75" customHeight="1" thickTop="1" x14ac:dyDescent="0.25">
      <c r="A23" s="642"/>
      <c r="B23" s="642"/>
      <c r="C23" s="713"/>
      <c r="D23" s="713"/>
      <c r="E23" s="642"/>
      <c r="F23" s="642"/>
      <c r="G23" s="642"/>
    </row>
    <row r="24" spans="1:7" ht="12.95" customHeight="1" x14ac:dyDescent="0.25">
      <c r="A24" s="2161" t="s">
        <v>779</v>
      </c>
      <c r="B24" s="2161"/>
      <c r="C24" s="2161"/>
      <c r="D24" s="2161"/>
      <c r="E24" s="2161"/>
      <c r="F24" s="2162"/>
      <c r="G24" s="2162"/>
    </row>
    <row r="25" spans="1:7" ht="12" customHeight="1" x14ac:dyDescent="0.25">
      <c r="A25" s="1097"/>
      <c r="B25" s="1095"/>
      <c r="C25" s="713"/>
      <c r="D25" s="713"/>
      <c r="E25" s="642"/>
      <c r="F25" s="642"/>
      <c r="G25" s="642"/>
    </row>
  </sheetData>
  <mergeCells count="6">
    <mergeCell ref="A24:G24"/>
    <mergeCell ref="A2:F2"/>
    <mergeCell ref="A3:G3"/>
    <mergeCell ref="A4:B4"/>
    <mergeCell ref="A5:B7"/>
    <mergeCell ref="C5:G6"/>
  </mergeCells>
  <hyperlinks>
    <hyperlink ref="A1" location="Índice!A1" display="Voltar ao índice" xr:uid="{ECF25731-1688-4F44-86F4-161EDC8CB9D2}"/>
  </hyperlinks>
  <pageMargins left="0.78740157480314965" right="0.37" top="1.1811023622047245" bottom="0.78740157480314965" header="0" footer="0"/>
  <pageSetup paperSize="9" orientation="portrait" horizontalDpi="300" verticalDpi="300" r:id="rId1"/>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A93AFC-52D0-408F-9032-DFA16DCE9270}">
  <dimension ref="A1:H40"/>
  <sheetViews>
    <sheetView workbookViewId="0">
      <selection activeCell="A2" sqref="A2"/>
    </sheetView>
  </sheetViews>
  <sheetFormatPr defaultRowHeight="12.75" x14ac:dyDescent="0.2"/>
  <cols>
    <col min="1" max="1" width="6" style="678" customWidth="1"/>
    <col min="2" max="2" width="30.28515625" style="678" customWidth="1"/>
    <col min="3" max="7" width="11.5703125" style="678" customWidth="1"/>
    <col min="8" max="16384" width="9.140625" style="678"/>
  </cols>
  <sheetData>
    <row r="1" spans="1:8" ht="15" customHeight="1" x14ac:dyDescent="0.2">
      <c r="A1" s="2027" t="s">
        <v>1926</v>
      </c>
      <c r="B1" s="679"/>
      <c r="C1" s="679"/>
      <c r="D1" s="679"/>
      <c r="E1" s="679"/>
      <c r="F1" s="679"/>
      <c r="G1" s="679"/>
      <c r="H1" s="679"/>
    </row>
    <row r="2" spans="1:8" ht="15" customHeight="1" x14ac:dyDescent="0.25">
      <c r="A2" s="2122" t="s">
        <v>787</v>
      </c>
      <c r="B2" s="2122"/>
      <c r="C2" s="2122"/>
      <c r="D2" s="2122"/>
      <c r="E2" s="2122"/>
      <c r="F2" s="2122"/>
      <c r="G2" s="640"/>
      <c r="H2" s="679"/>
    </row>
    <row r="3" spans="1:8" ht="21.75" customHeight="1" x14ac:dyDescent="0.2">
      <c r="A3" s="2131" t="s">
        <v>792</v>
      </c>
      <c r="B3" s="2131"/>
      <c r="C3" s="2131"/>
      <c r="D3" s="2131"/>
      <c r="E3" s="2131"/>
      <c r="F3" s="2131"/>
      <c r="G3" s="2163"/>
      <c r="H3" s="679"/>
    </row>
    <row r="4" spans="1:8" ht="13.5" x14ac:dyDescent="0.25">
      <c r="A4" s="2126">
        <v>2019</v>
      </c>
      <c r="B4" s="2127"/>
      <c r="C4" s="713"/>
      <c r="D4" s="1123"/>
      <c r="E4" s="1116"/>
      <c r="F4" s="642"/>
      <c r="G4" s="717" t="s">
        <v>736</v>
      </c>
      <c r="H4" s="679"/>
    </row>
    <row r="5" spans="1:8" x14ac:dyDescent="0.2">
      <c r="A5" s="2164" t="s">
        <v>735</v>
      </c>
      <c r="B5" s="2165"/>
      <c r="C5" s="2164" t="s">
        <v>785</v>
      </c>
      <c r="D5" s="2164"/>
      <c r="E5" s="2164"/>
      <c r="F5" s="2164"/>
      <c r="G5" s="2168"/>
      <c r="H5" s="679"/>
    </row>
    <row r="6" spans="1:8" x14ac:dyDescent="0.2">
      <c r="A6" s="2135"/>
      <c r="B6" s="2166"/>
      <c r="C6" s="2167"/>
      <c r="D6" s="2167"/>
      <c r="E6" s="2167"/>
      <c r="F6" s="2167"/>
      <c r="G6" s="2169"/>
      <c r="H6" s="679"/>
    </row>
    <row r="7" spans="1:8" ht="30" customHeight="1" x14ac:dyDescent="0.2">
      <c r="A7" s="2135"/>
      <c r="B7" s="2166"/>
      <c r="C7" s="1156" t="s">
        <v>155</v>
      </c>
      <c r="D7" s="1155" t="s">
        <v>791</v>
      </c>
      <c r="E7" s="1155" t="s">
        <v>790</v>
      </c>
      <c r="F7" s="1155" t="s">
        <v>789</v>
      </c>
      <c r="G7" s="1157" t="s">
        <v>788</v>
      </c>
      <c r="H7" s="679"/>
    </row>
    <row r="8" spans="1:8" x14ac:dyDescent="0.2">
      <c r="A8" s="1137"/>
      <c r="B8" s="1137"/>
      <c r="C8" s="1136"/>
      <c r="D8" s="1136"/>
      <c r="E8" s="1136"/>
      <c r="F8" s="1136"/>
      <c r="G8" s="1136"/>
      <c r="H8" s="679"/>
    </row>
    <row r="9" spans="1:8" ht="13.5" x14ac:dyDescent="0.25">
      <c r="A9" s="644" t="s">
        <v>0</v>
      </c>
      <c r="B9" s="714"/>
      <c r="C9" s="728">
        <f>SUM(C11:C20)</f>
        <v>66</v>
      </c>
      <c r="D9" s="728">
        <f>SUM(D11:D20)</f>
        <v>123</v>
      </c>
      <c r="E9" s="728">
        <f>SUM(E11:E20)</f>
        <v>40</v>
      </c>
      <c r="F9" s="728">
        <f>SUM(F11:F20)</f>
        <v>33</v>
      </c>
      <c r="G9" s="728">
        <f>SUM(G11:G20)</f>
        <v>63</v>
      </c>
      <c r="H9" s="679"/>
    </row>
    <row r="10" spans="1:8" ht="13.5" x14ac:dyDescent="0.25">
      <c r="A10" s="644"/>
      <c r="B10" s="644"/>
      <c r="C10" s="644"/>
      <c r="D10" s="644"/>
      <c r="E10" s="644"/>
      <c r="F10" s="644"/>
      <c r="G10" s="644"/>
      <c r="H10" s="679"/>
    </row>
    <row r="11" spans="1:8" ht="13.5" x14ac:dyDescent="0.25">
      <c r="A11" s="642"/>
      <c r="B11" s="642" t="s">
        <v>728</v>
      </c>
      <c r="C11" s="729">
        <v>12</v>
      </c>
      <c r="D11" s="729">
        <v>23</v>
      </c>
      <c r="E11" s="729">
        <v>2</v>
      </c>
      <c r="F11" s="729">
        <v>2</v>
      </c>
      <c r="G11" s="729">
        <v>8</v>
      </c>
      <c r="H11" s="679"/>
    </row>
    <row r="12" spans="1:8" ht="13.5" x14ac:dyDescent="0.25">
      <c r="A12" s="642"/>
      <c r="B12" s="642" t="s">
        <v>727</v>
      </c>
      <c r="C12" s="743">
        <v>1</v>
      </c>
      <c r="D12" s="743">
        <v>5</v>
      </c>
      <c r="E12" s="743">
        <v>1</v>
      </c>
      <c r="F12" s="743">
        <v>0</v>
      </c>
      <c r="G12" s="743">
        <v>1</v>
      </c>
      <c r="H12" s="679"/>
    </row>
    <row r="13" spans="1:8" ht="13.5" x14ac:dyDescent="0.25">
      <c r="A13" s="642"/>
      <c r="B13" s="660" t="s">
        <v>726</v>
      </c>
      <c r="C13" s="743">
        <v>0</v>
      </c>
      <c r="D13" s="743">
        <v>2</v>
      </c>
      <c r="E13" s="743">
        <v>1</v>
      </c>
      <c r="F13" s="743">
        <v>1</v>
      </c>
      <c r="G13" s="743">
        <v>3</v>
      </c>
      <c r="H13" s="679"/>
    </row>
    <row r="14" spans="1:8" ht="13.5" x14ac:dyDescent="0.25">
      <c r="A14" s="642"/>
      <c r="B14" s="660" t="s">
        <v>725</v>
      </c>
      <c r="C14" s="743">
        <v>4</v>
      </c>
      <c r="D14" s="743">
        <v>8</v>
      </c>
      <c r="E14" s="743">
        <v>8</v>
      </c>
      <c r="F14" s="743">
        <v>0</v>
      </c>
      <c r="G14" s="743">
        <v>4</v>
      </c>
      <c r="H14" s="679"/>
    </row>
    <row r="15" spans="1:8" ht="13.5" x14ac:dyDescent="0.25">
      <c r="A15" s="642"/>
      <c r="B15" s="660" t="s">
        <v>724</v>
      </c>
      <c r="C15" s="743">
        <v>11</v>
      </c>
      <c r="D15" s="743">
        <v>10</v>
      </c>
      <c r="E15" s="743">
        <v>3</v>
      </c>
      <c r="F15" s="743">
        <v>16</v>
      </c>
      <c r="G15" s="743">
        <v>9</v>
      </c>
      <c r="H15" s="679"/>
    </row>
    <row r="16" spans="1:8" ht="13.5" x14ac:dyDescent="0.25">
      <c r="A16" s="642"/>
      <c r="B16" s="660" t="s">
        <v>723</v>
      </c>
      <c r="C16" s="743">
        <v>12</v>
      </c>
      <c r="D16" s="743">
        <v>19</v>
      </c>
      <c r="E16" s="743">
        <v>17</v>
      </c>
      <c r="F16" s="743">
        <v>2</v>
      </c>
      <c r="G16" s="743">
        <v>11</v>
      </c>
      <c r="H16" s="679"/>
    </row>
    <row r="17" spans="1:8" ht="13.5" x14ac:dyDescent="0.25">
      <c r="A17" s="642"/>
      <c r="B17" s="660" t="s">
        <v>722</v>
      </c>
      <c r="C17" s="743">
        <v>12</v>
      </c>
      <c r="D17" s="743">
        <v>30</v>
      </c>
      <c r="E17" s="743">
        <v>2</v>
      </c>
      <c r="F17" s="743">
        <v>4</v>
      </c>
      <c r="G17" s="743">
        <v>15</v>
      </c>
      <c r="H17" s="679"/>
    </row>
    <row r="18" spans="1:8" ht="13.5" x14ac:dyDescent="0.25">
      <c r="A18" s="642"/>
      <c r="B18" s="660" t="s">
        <v>721</v>
      </c>
      <c r="C18" s="743">
        <v>6</v>
      </c>
      <c r="D18" s="743">
        <v>14</v>
      </c>
      <c r="E18" s="743">
        <v>3</v>
      </c>
      <c r="F18" s="743">
        <v>4</v>
      </c>
      <c r="G18" s="743">
        <v>9</v>
      </c>
      <c r="H18" s="679"/>
    </row>
    <row r="19" spans="1:8" ht="13.5" x14ac:dyDescent="0.25">
      <c r="A19" s="642"/>
      <c r="B19" s="660" t="s">
        <v>720</v>
      </c>
      <c r="C19" s="743">
        <v>5</v>
      </c>
      <c r="D19" s="743">
        <v>6</v>
      </c>
      <c r="E19" s="743">
        <v>3</v>
      </c>
      <c r="F19" s="743">
        <v>2</v>
      </c>
      <c r="G19" s="743">
        <v>0</v>
      </c>
      <c r="H19" s="679"/>
    </row>
    <row r="20" spans="1:8" ht="13.5" x14ac:dyDescent="0.25">
      <c r="A20" s="642"/>
      <c r="B20" s="642" t="s">
        <v>719</v>
      </c>
      <c r="C20" s="743">
        <v>3</v>
      </c>
      <c r="D20" s="743">
        <v>6</v>
      </c>
      <c r="E20" s="743">
        <v>0</v>
      </c>
      <c r="F20" s="743">
        <v>2</v>
      </c>
      <c r="G20" s="743">
        <v>3</v>
      </c>
      <c r="H20" s="679"/>
    </row>
    <row r="21" spans="1:8" ht="14.25" thickBot="1" x14ac:dyDescent="0.3">
      <c r="A21" s="722"/>
      <c r="B21" s="722"/>
      <c r="C21" s="1110"/>
      <c r="D21" s="1110"/>
      <c r="E21" s="1110"/>
      <c r="F21" s="1110"/>
      <c r="G21" s="1110"/>
      <c r="H21" s="679"/>
    </row>
    <row r="22" spans="1:8" ht="14.25" thickTop="1" x14ac:dyDescent="0.25">
      <c r="A22" s="642"/>
      <c r="B22" s="642"/>
      <c r="C22" s="713"/>
      <c r="D22" s="713"/>
      <c r="E22" s="642"/>
      <c r="F22" s="640"/>
      <c r="G22" s="640"/>
      <c r="H22" s="679"/>
    </row>
    <row r="23" spans="1:8" x14ac:dyDescent="0.2">
      <c r="A23" s="2161" t="s">
        <v>779</v>
      </c>
      <c r="B23" s="2161"/>
      <c r="C23" s="2161"/>
      <c r="D23" s="2161"/>
      <c r="E23" s="2161"/>
      <c r="F23" s="2162"/>
      <c r="G23" s="2162"/>
      <c r="H23" s="679"/>
    </row>
    <row r="24" spans="1:8" ht="13.5" x14ac:dyDescent="0.25">
      <c r="A24" s="2130" t="s">
        <v>718</v>
      </c>
      <c r="B24" s="2130"/>
      <c r="C24" s="2130"/>
      <c r="D24" s="2130"/>
      <c r="E24" s="2130"/>
      <c r="F24" s="760"/>
      <c r="G24" s="1278"/>
      <c r="H24" s="679"/>
    </row>
    <row r="25" spans="1:8" x14ac:dyDescent="0.2">
      <c r="A25" s="679"/>
      <c r="B25" s="679"/>
      <c r="C25" s="679"/>
      <c r="D25" s="679"/>
      <c r="E25" s="679"/>
      <c r="F25" s="679"/>
      <c r="G25" s="679"/>
      <c r="H25" s="679"/>
    </row>
    <row r="26" spans="1:8" x14ac:dyDescent="0.2">
      <c r="A26" s="679"/>
      <c r="B26" s="679"/>
      <c r="C26" s="679"/>
      <c r="D26" s="679"/>
      <c r="E26" s="679"/>
      <c r="F26" s="679"/>
      <c r="G26" s="679"/>
      <c r="H26" s="679"/>
    </row>
    <row r="27" spans="1:8" x14ac:dyDescent="0.2">
      <c r="A27" s="679"/>
      <c r="B27" s="679"/>
      <c r="C27" s="679"/>
      <c r="D27" s="679"/>
      <c r="E27" s="679"/>
      <c r="F27" s="679"/>
      <c r="G27" s="679"/>
      <c r="H27" s="679"/>
    </row>
    <row r="28" spans="1:8" x14ac:dyDescent="0.2">
      <c r="A28" s="679"/>
      <c r="B28" s="679"/>
      <c r="C28" s="679"/>
      <c r="D28" s="679"/>
      <c r="E28" s="679"/>
      <c r="F28" s="679"/>
      <c r="G28" s="679"/>
      <c r="H28" s="679"/>
    </row>
    <row r="29" spans="1:8" x14ac:dyDescent="0.2">
      <c r="A29" s="679"/>
      <c r="B29" s="679"/>
      <c r="C29" s="679"/>
      <c r="D29" s="679"/>
      <c r="E29" s="679"/>
      <c r="F29" s="679"/>
      <c r="G29" s="679"/>
      <c r="H29" s="679"/>
    </row>
    <row r="30" spans="1:8" x14ac:dyDescent="0.2">
      <c r="A30" s="679"/>
      <c r="B30" s="679"/>
      <c r="C30" s="679"/>
      <c r="D30" s="679"/>
      <c r="E30" s="679"/>
      <c r="F30" s="679"/>
      <c r="G30" s="679"/>
      <c r="H30" s="679"/>
    </row>
    <row r="31" spans="1:8" x14ac:dyDescent="0.2">
      <c r="A31" s="679"/>
      <c r="B31" s="679"/>
      <c r="C31" s="679"/>
      <c r="D31" s="679"/>
      <c r="E31" s="679"/>
      <c r="F31" s="679"/>
      <c r="G31" s="679"/>
      <c r="H31" s="679"/>
    </row>
    <row r="32" spans="1:8" x14ac:dyDescent="0.2">
      <c r="A32" s="679"/>
      <c r="B32" s="679"/>
      <c r="C32" s="679"/>
      <c r="D32" s="679"/>
      <c r="E32" s="679"/>
      <c r="F32" s="679"/>
      <c r="G32" s="679"/>
      <c r="H32" s="679"/>
    </row>
    <row r="33" spans="1:8" x14ac:dyDescent="0.2">
      <c r="A33" s="679"/>
      <c r="B33" s="679"/>
      <c r="C33" s="679"/>
      <c r="D33" s="679"/>
      <c r="E33" s="679"/>
      <c r="F33" s="679"/>
      <c r="G33" s="679"/>
      <c r="H33" s="679"/>
    </row>
    <row r="34" spans="1:8" x14ac:dyDescent="0.2">
      <c r="A34" s="679"/>
      <c r="B34" s="679"/>
      <c r="C34" s="679"/>
      <c r="D34" s="679"/>
      <c r="E34" s="679"/>
      <c r="F34" s="679"/>
      <c r="G34" s="679"/>
      <c r="H34" s="679"/>
    </row>
    <row r="35" spans="1:8" x14ac:dyDescent="0.2">
      <c r="A35" s="679"/>
      <c r="B35" s="679"/>
      <c r="C35" s="679"/>
      <c r="D35" s="679"/>
      <c r="E35" s="679"/>
      <c r="F35" s="679"/>
      <c r="G35" s="679"/>
      <c r="H35" s="679"/>
    </row>
    <row r="36" spans="1:8" x14ac:dyDescent="0.2">
      <c r="A36" s="679"/>
      <c r="B36" s="679"/>
      <c r="C36" s="679"/>
      <c r="D36" s="679"/>
      <c r="E36" s="679"/>
      <c r="F36" s="679"/>
      <c r="G36" s="679"/>
      <c r="H36" s="679"/>
    </row>
    <row r="37" spans="1:8" x14ac:dyDescent="0.2">
      <c r="A37" s="679"/>
      <c r="B37" s="679"/>
      <c r="C37" s="679"/>
      <c r="D37" s="679"/>
      <c r="E37" s="679"/>
      <c r="F37" s="679"/>
      <c r="G37" s="679"/>
      <c r="H37" s="679"/>
    </row>
    <row r="38" spans="1:8" x14ac:dyDescent="0.2">
      <c r="A38" s="679"/>
      <c r="B38" s="679"/>
      <c r="C38" s="679"/>
      <c r="D38" s="679"/>
      <c r="E38" s="679"/>
      <c r="F38" s="679"/>
      <c r="G38" s="679"/>
      <c r="H38" s="679"/>
    </row>
    <row r="39" spans="1:8" x14ac:dyDescent="0.2">
      <c r="A39" s="679"/>
      <c r="B39" s="679"/>
      <c r="C39" s="679"/>
      <c r="D39" s="679"/>
      <c r="E39" s="679"/>
      <c r="F39" s="679"/>
      <c r="G39" s="679"/>
      <c r="H39" s="679"/>
    </row>
    <row r="40" spans="1:8" x14ac:dyDescent="0.2">
      <c r="A40" s="679"/>
      <c r="B40" s="679"/>
      <c r="C40" s="679"/>
      <c r="D40" s="679"/>
      <c r="E40" s="679"/>
      <c r="F40" s="679"/>
      <c r="G40" s="679"/>
      <c r="H40" s="679"/>
    </row>
  </sheetData>
  <mergeCells count="7">
    <mergeCell ref="A24:E24"/>
    <mergeCell ref="A2:F2"/>
    <mergeCell ref="A3:G3"/>
    <mergeCell ref="A4:B4"/>
    <mergeCell ref="A5:B7"/>
    <mergeCell ref="C5:G6"/>
    <mergeCell ref="A23:G23"/>
  </mergeCells>
  <hyperlinks>
    <hyperlink ref="A1" location="Índice!A1" display="Voltar ao índice" xr:uid="{B2C2132D-A0CF-4CC4-9E8B-3FF3F6C94765}"/>
  </hyperlinks>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302ECB-AB04-45DE-B4EE-BEA0E1AAC806}">
  <dimension ref="A1:N29"/>
  <sheetViews>
    <sheetView workbookViewId="0">
      <selection activeCell="A2" sqref="A2"/>
    </sheetView>
  </sheetViews>
  <sheetFormatPr defaultColWidth="7.85546875" defaultRowHeight="12.75" x14ac:dyDescent="0.25"/>
  <cols>
    <col min="1" max="1" width="3.140625" style="640" customWidth="1"/>
    <col min="2" max="2" width="26.85546875" style="640" customWidth="1"/>
    <col min="3" max="3" width="8.5703125" style="640" customWidth="1"/>
    <col min="4" max="4" width="7.7109375" style="640" customWidth="1"/>
    <col min="5" max="5" width="8.5703125" style="640" customWidth="1"/>
    <col min="6" max="6" width="11" style="640" customWidth="1"/>
    <col min="7" max="7" width="10.5703125" style="640" customWidth="1"/>
    <col min="8" max="8" width="7.5703125" style="640" customWidth="1"/>
    <col min="9" max="9" width="6.85546875" style="640" customWidth="1"/>
    <col min="10" max="10" width="8.5703125" style="640" customWidth="1"/>
    <col min="11" max="11" width="8.85546875" style="640" customWidth="1"/>
    <col min="12" max="16384" width="7.85546875" style="640"/>
  </cols>
  <sheetData>
    <row r="1" spans="1:14" ht="15" customHeight="1" x14ac:dyDescent="0.25">
      <c r="A1" s="2027" t="s">
        <v>1926</v>
      </c>
    </row>
    <row r="2" spans="1:14" ht="15" customHeight="1" x14ac:dyDescent="0.25">
      <c r="A2" s="2122" t="s">
        <v>804</v>
      </c>
      <c r="B2" s="2122"/>
      <c r="C2" s="2122"/>
      <c r="D2" s="2122"/>
      <c r="E2" s="2122"/>
      <c r="F2" s="2122"/>
    </row>
    <row r="3" spans="1:14" ht="21.75" customHeight="1" x14ac:dyDescent="0.25">
      <c r="A3" s="2170" t="s">
        <v>803</v>
      </c>
      <c r="B3" s="2170"/>
      <c r="C3" s="2170"/>
      <c r="D3" s="2170"/>
      <c r="E3" s="2170"/>
      <c r="F3" s="2170"/>
      <c r="G3" s="2171"/>
      <c r="H3" s="2171"/>
      <c r="I3" s="2171"/>
      <c r="J3" s="2171"/>
      <c r="K3" s="2171"/>
    </row>
    <row r="4" spans="1:14" ht="12.95" customHeight="1" x14ac:dyDescent="0.25">
      <c r="A4" s="2172">
        <v>2020</v>
      </c>
      <c r="B4" s="2173"/>
      <c r="C4" s="1166"/>
      <c r="D4" s="1165"/>
      <c r="E4" s="1163"/>
      <c r="F4" s="1164"/>
      <c r="G4" s="1163"/>
      <c r="H4" s="1163"/>
      <c r="I4" s="1163"/>
      <c r="J4" s="1163"/>
      <c r="K4" s="717" t="s">
        <v>736</v>
      </c>
    </row>
    <row r="5" spans="1:14" ht="15.75" customHeight="1" x14ac:dyDescent="0.25">
      <c r="A5" s="2141" t="s">
        <v>735</v>
      </c>
      <c r="B5" s="2141"/>
      <c r="C5" s="2141" t="s">
        <v>802</v>
      </c>
      <c r="D5" s="2141"/>
      <c r="E5" s="2141"/>
      <c r="F5" s="2141"/>
      <c r="G5" s="2141"/>
      <c r="H5" s="2141"/>
      <c r="I5" s="2141"/>
      <c r="J5" s="2141"/>
      <c r="K5" s="2141"/>
    </row>
    <row r="6" spans="1:14" ht="15.75" customHeight="1" x14ac:dyDescent="0.25">
      <c r="A6" s="2141"/>
      <c r="B6" s="2141"/>
      <c r="C6" s="2141"/>
      <c r="D6" s="2141"/>
      <c r="E6" s="2141"/>
      <c r="F6" s="2141"/>
      <c r="G6" s="2141"/>
      <c r="H6" s="2141"/>
      <c r="I6" s="2141"/>
      <c r="J6" s="2141"/>
      <c r="K6" s="2141"/>
    </row>
    <row r="7" spans="1:14" ht="53.25" customHeight="1" x14ac:dyDescent="0.25">
      <c r="A7" s="2145"/>
      <c r="B7" s="2145"/>
      <c r="C7" s="1283" t="s">
        <v>0</v>
      </c>
      <c r="D7" s="1283" t="s">
        <v>801</v>
      </c>
      <c r="E7" s="1283" t="s">
        <v>800</v>
      </c>
      <c r="F7" s="1283" t="s">
        <v>799</v>
      </c>
      <c r="G7" s="1283" t="s">
        <v>798</v>
      </c>
      <c r="H7" s="1283" t="s">
        <v>797</v>
      </c>
      <c r="I7" s="1283" t="s">
        <v>796</v>
      </c>
      <c r="J7" s="1283" t="s">
        <v>795</v>
      </c>
      <c r="K7" s="1283" t="s">
        <v>794</v>
      </c>
    </row>
    <row r="8" spans="1:14" s="671" customFormat="1" ht="12.95" customHeight="1" x14ac:dyDescent="0.25">
      <c r="A8" s="1137"/>
      <c r="B8" s="1137"/>
      <c r="C8" s="704"/>
      <c r="D8" s="704"/>
      <c r="E8" s="704"/>
      <c r="F8" s="704"/>
      <c r="G8" s="704"/>
      <c r="H8" s="704"/>
      <c r="I8" s="704"/>
      <c r="J8" s="704"/>
      <c r="K8" s="704"/>
    </row>
    <row r="9" spans="1:14" s="644" customFormat="1" ht="15.75" customHeight="1" x14ac:dyDescent="0.25">
      <c r="A9" s="644" t="s">
        <v>0</v>
      </c>
      <c r="B9" s="714"/>
      <c r="C9" s="728">
        <f t="shared" ref="C9:K9" si="0">SUM(C11:C20)</f>
        <v>20166991</v>
      </c>
      <c r="D9" s="728">
        <f t="shared" si="0"/>
        <v>4072063</v>
      </c>
      <c r="E9" s="728">
        <f t="shared" si="0"/>
        <v>2031573</v>
      </c>
      <c r="F9" s="728">
        <f t="shared" si="0"/>
        <v>6488593</v>
      </c>
      <c r="G9" s="728">
        <f t="shared" si="0"/>
        <v>756424</v>
      </c>
      <c r="H9" s="728">
        <f t="shared" si="0"/>
        <v>367147</v>
      </c>
      <c r="I9" s="728">
        <f t="shared" si="0"/>
        <v>23686</v>
      </c>
      <c r="J9" s="728">
        <f t="shared" si="0"/>
        <v>2730770</v>
      </c>
      <c r="K9" s="728">
        <f t="shared" si="0"/>
        <v>3696735</v>
      </c>
      <c r="L9" s="732"/>
      <c r="M9" s="732"/>
    </row>
    <row r="10" spans="1:14" s="644" customFormat="1" ht="15.75" customHeight="1" x14ac:dyDescent="0.25">
      <c r="C10" s="732"/>
      <c r="D10" s="1160"/>
      <c r="E10" s="1160"/>
      <c r="F10" s="1160"/>
      <c r="G10" s="1160"/>
      <c r="H10" s="1160"/>
      <c r="I10" s="1160"/>
      <c r="J10" s="1160"/>
      <c r="K10" s="1160"/>
    </row>
    <row r="11" spans="1:14" s="642" customFormat="1" ht="15.75" customHeight="1" x14ac:dyDescent="0.25">
      <c r="B11" s="642" t="s">
        <v>728</v>
      </c>
      <c r="C11" s="732">
        <v>1280624</v>
      </c>
      <c r="D11" s="729">
        <v>83753</v>
      </c>
      <c r="E11" s="729">
        <v>390308</v>
      </c>
      <c r="F11" s="729">
        <v>620653</v>
      </c>
      <c r="G11" s="729">
        <v>88923</v>
      </c>
      <c r="H11" s="729">
        <v>23628</v>
      </c>
      <c r="I11" s="729">
        <v>192</v>
      </c>
      <c r="J11" s="729">
        <v>11</v>
      </c>
      <c r="K11" s="729">
        <v>73156</v>
      </c>
      <c r="L11" s="1159"/>
      <c r="M11" s="1159"/>
    </row>
    <row r="12" spans="1:14" s="642" customFormat="1" ht="15.75" customHeight="1" x14ac:dyDescent="0.25">
      <c r="B12" s="642" t="s">
        <v>727</v>
      </c>
      <c r="C12" s="732">
        <v>2568629</v>
      </c>
      <c r="D12" s="743">
        <v>1924335</v>
      </c>
      <c r="E12" s="676">
        <v>15738</v>
      </c>
      <c r="F12" s="676">
        <v>293967</v>
      </c>
      <c r="G12" s="676">
        <v>9024</v>
      </c>
      <c r="H12" s="676">
        <v>21895</v>
      </c>
      <c r="I12" s="676">
        <v>0</v>
      </c>
      <c r="J12" s="676">
        <v>300292</v>
      </c>
      <c r="K12" s="743">
        <v>3378</v>
      </c>
      <c r="L12" s="1159"/>
      <c r="M12" s="1159"/>
    </row>
    <row r="13" spans="1:14" s="642" customFormat="1" ht="28.5" customHeight="1" x14ac:dyDescent="0.25">
      <c r="B13" s="811" t="s">
        <v>726</v>
      </c>
      <c r="C13" s="1162">
        <v>3493190</v>
      </c>
      <c r="D13" s="782">
        <v>203401</v>
      </c>
      <c r="E13" s="1161">
        <v>237300</v>
      </c>
      <c r="F13" s="1161">
        <v>1329363</v>
      </c>
      <c r="G13" s="1161">
        <v>19349</v>
      </c>
      <c r="H13" s="1161">
        <v>17450</v>
      </c>
      <c r="I13" s="1161">
        <v>3693</v>
      </c>
      <c r="J13" s="1161">
        <v>1680721</v>
      </c>
      <c r="K13" s="782">
        <v>1913</v>
      </c>
      <c r="L13" s="1159"/>
      <c r="M13" s="1159"/>
    </row>
    <row r="14" spans="1:14" s="642" customFormat="1" ht="15.75" customHeight="1" x14ac:dyDescent="0.25">
      <c r="B14" s="660" t="s">
        <v>725</v>
      </c>
      <c r="C14" s="732">
        <v>5397654</v>
      </c>
      <c r="D14" s="743">
        <v>350685</v>
      </c>
      <c r="E14" s="676">
        <v>32390</v>
      </c>
      <c r="F14" s="676">
        <v>943836</v>
      </c>
      <c r="G14" s="676">
        <v>356251</v>
      </c>
      <c r="H14" s="676">
        <v>22055</v>
      </c>
      <c r="I14" s="676">
        <v>12824</v>
      </c>
      <c r="J14" s="676">
        <v>730030</v>
      </c>
      <c r="K14" s="743">
        <v>2949583</v>
      </c>
      <c r="L14" s="1159"/>
      <c r="M14" s="1159"/>
      <c r="N14" s="1160"/>
    </row>
    <row r="15" spans="1:14" s="642" customFormat="1" ht="15.75" customHeight="1" x14ac:dyDescent="0.25">
      <c r="B15" s="660" t="s">
        <v>724</v>
      </c>
      <c r="C15" s="732">
        <v>1699960</v>
      </c>
      <c r="D15" s="743">
        <v>122502</v>
      </c>
      <c r="E15" s="676">
        <v>26764</v>
      </c>
      <c r="F15" s="676">
        <v>1365432</v>
      </c>
      <c r="G15" s="676">
        <v>7491</v>
      </c>
      <c r="H15" s="676">
        <v>151931</v>
      </c>
      <c r="I15" s="676">
        <v>1037</v>
      </c>
      <c r="J15" s="676">
        <v>2013</v>
      </c>
      <c r="K15" s="743">
        <v>22790</v>
      </c>
      <c r="L15" s="1159"/>
      <c r="M15" s="1159"/>
    </row>
    <row r="16" spans="1:14" s="642" customFormat="1" ht="15.75" customHeight="1" x14ac:dyDescent="0.25">
      <c r="B16" s="660" t="s">
        <v>723</v>
      </c>
      <c r="C16" s="732">
        <v>1188484</v>
      </c>
      <c r="D16" s="743">
        <v>29775</v>
      </c>
      <c r="E16" s="676">
        <v>502659</v>
      </c>
      <c r="F16" s="676">
        <v>414862</v>
      </c>
      <c r="G16" s="676">
        <v>99116</v>
      </c>
      <c r="H16" s="676">
        <v>21311</v>
      </c>
      <c r="I16" s="676">
        <v>738</v>
      </c>
      <c r="J16" s="676">
        <v>3807</v>
      </c>
      <c r="K16" s="743">
        <v>116216</v>
      </c>
      <c r="L16" s="1159"/>
      <c r="M16" s="1159"/>
    </row>
    <row r="17" spans="1:13" s="642" customFormat="1" ht="15.75" customHeight="1" x14ac:dyDescent="0.25">
      <c r="B17" s="660" t="s">
        <v>722</v>
      </c>
      <c r="C17" s="732">
        <v>1594633</v>
      </c>
      <c r="D17" s="743">
        <v>35521</v>
      </c>
      <c r="E17" s="676">
        <v>466907</v>
      </c>
      <c r="F17" s="676">
        <v>1020683</v>
      </c>
      <c r="G17" s="676">
        <v>3582</v>
      </c>
      <c r="H17" s="676">
        <v>7916</v>
      </c>
      <c r="I17" s="676">
        <v>0</v>
      </c>
      <c r="J17" s="676">
        <v>81</v>
      </c>
      <c r="K17" s="743">
        <v>59943</v>
      </c>
      <c r="L17" s="1159"/>
      <c r="M17" s="1159"/>
    </row>
    <row r="18" spans="1:13" s="642" customFormat="1" ht="15.75" customHeight="1" x14ac:dyDescent="0.25">
      <c r="B18" s="660" t="s">
        <v>721</v>
      </c>
      <c r="C18" s="732">
        <v>1949682</v>
      </c>
      <c r="D18" s="743">
        <v>900809</v>
      </c>
      <c r="E18" s="676">
        <v>234036</v>
      </c>
      <c r="F18" s="676">
        <v>194930</v>
      </c>
      <c r="G18" s="676">
        <v>101882</v>
      </c>
      <c r="H18" s="676">
        <v>79306</v>
      </c>
      <c r="I18" s="676">
        <v>30</v>
      </c>
      <c r="J18" s="676">
        <v>13785</v>
      </c>
      <c r="K18" s="743">
        <v>424904</v>
      </c>
      <c r="L18" s="1159"/>
      <c r="M18" s="1159"/>
    </row>
    <row r="19" spans="1:13" s="642" customFormat="1" ht="15.75" customHeight="1" x14ac:dyDescent="0.25">
      <c r="B19" s="660" t="s">
        <v>720</v>
      </c>
      <c r="C19" s="732">
        <v>922621</v>
      </c>
      <c r="D19" s="743">
        <v>421261</v>
      </c>
      <c r="E19" s="676">
        <v>107794</v>
      </c>
      <c r="F19" s="676">
        <v>276695</v>
      </c>
      <c r="G19" s="676">
        <v>70004</v>
      </c>
      <c r="H19" s="676">
        <v>19019</v>
      </c>
      <c r="I19" s="676">
        <v>5172</v>
      </c>
      <c r="J19" s="676">
        <v>21</v>
      </c>
      <c r="K19" s="743">
        <v>22655</v>
      </c>
      <c r="L19" s="1159"/>
      <c r="M19" s="1159"/>
    </row>
    <row r="20" spans="1:13" s="642" customFormat="1" ht="15.75" customHeight="1" x14ac:dyDescent="0.25">
      <c r="B20" s="642" t="s">
        <v>719</v>
      </c>
      <c r="C20" s="732">
        <v>71514</v>
      </c>
      <c r="D20" s="743">
        <v>21</v>
      </c>
      <c r="E20" s="743">
        <v>17677</v>
      </c>
      <c r="F20" s="743">
        <v>28172</v>
      </c>
      <c r="G20" s="743">
        <v>802</v>
      </c>
      <c r="H20" s="743">
        <v>2636</v>
      </c>
      <c r="I20" s="743">
        <v>0</v>
      </c>
      <c r="J20" s="743">
        <v>9</v>
      </c>
      <c r="K20" s="743">
        <v>22197</v>
      </c>
      <c r="L20" s="1159"/>
      <c r="M20" s="1159"/>
    </row>
    <row r="21" spans="1:13" ht="6" customHeight="1" thickBot="1" x14ac:dyDescent="0.3">
      <c r="A21" s="722"/>
      <c r="B21" s="722"/>
      <c r="C21" s="1110"/>
      <c r="D21" s="1110"/>
      <c r="E21" s="1110"/>
      <c r="F21" s="1110"/>
      <c r="G21" s="1110"/>
      <c r="H21" s="1110"/>
      <c r="I21" s="1110"/>
      <c r="J21" s="1110"/>
      <c r="K21" s="1110"/>
    </row>
    <row r="22" spans="1:13" ht="3.75" customHeight="1" thickTop="1" x14ac:dyDescent="0.25">
      <c r="A22" s="642"/>
      <c r="B22" s="642"/>
      <c r="C22" s="713"/>
      <c r="D22" s="713"/>
      <c r="E22" s="713"/>
      <c r="F22" s="713"/>
      <c r="G22" s="713"/>
      <c r="H22" s="713"/>
      <c r="I22" s="713"/>
      <c r="J22" s="713"/>
      <c r="K22" s="713"/>
    </row>
    <row r="23" spans="1:13" s="760" customFormat="1" ht="12.95" customHeight="1" x14ac:dyDescent="0.25">
      <c r="A23" s="2130" t="s">
        <v>718</v>
      </c>
      <c r="B23" s="2130"/>
      <c r="C23" s="2130"/>
      <c r="D23" s="2130"/>
      <c r="E23" s="2130"/>
      <c r="G23" s="1278"/>
      <c r="H23" s="671"/>
      <c r="I23" s="671"/>
      <c r="J23" s="671"/>
      <c r="K23" s="671"/>
    </row>
    <row r="24" spans="1:13" ht="9" customHeight="1" x14ac:dyDescent="0.25">
      <c r="A24" s="1097"/>
      <c r="B24" s="1095"/>
      <c r="C24" s="713"/>
      <c r="D24" s="713"/>
      <c r="E24" s="642"/>
      <c r="F24" s="642"/>
      <c r="G24" s="642"/>
    </row>
    <row r="25" spans="1:13" s="1104" customFormat="1" ht="12" customHeight="1" x14ac:dyDescent="0.25">
      <c r="A25" s="1109" t="s">
        <v>280</v>
      </c>
      <c r="B25" s="1106"/>
      <c r="C25" s="1107"/>
      <c r="D25" s="1106"/>
      <c r="E25" s="1106"/>
      <c r="F25" s="1106"/>
      <c r="G25" s="1106"/>
      <c r="H25" s="1106"/>
      <c r="I25" s="1106"/>
      <c r="J25" s="1106"/>
      <c r="K25" s="1105"/>
    </row>
    <row r="26" spans="1:13" s="1142" customFormat="1" ht="11.25" customHeight="1" x14ac:dyDescent="0.25">
      <c r="A26" s="1126" t="s">
        <v>793</v>
      </c>
      <c r="B26" s="1106"/>
      <c r="C26" s="1107"/>
      <c r="D26" s="1106"/>
      <c r="E26" s="1106"/>
      <c r="F26" s="1106"/>
      <c r="G26" s="1106"/>
      <c r="H26" s="1106"/>
      <c r="I26" s="1106"/>
      <c r="J26" s="1106"/>
      <c r="K26" s="1105"/>
    </row>
    <row r="27" spans="1:13" s="1140" customFormat="1" x14ac:dyDescent="0.2">
      <c r="A27" s="1158"/>
      <c r="B27" s="1141"/>
      <c r="C27" s="1141"/>
      <c r="D27" s="1141"/>
      <c r="E27" s="1141"/>
      <c r="F27" s="1141"/>
      <c r="G27" s="1141"/>
      <c r="H27" s="1141"/>
    </row>
    <row r="28" spans="1:13" s="1140" customFormat="1" x14ac:dyDescent="0.2">
      <c r="A28" s="1158"/>
      <c r="B28" s="1141"/>
      <c r="C28" s="1141"/>
      <c r="D28" s="1141"/>
      <c r="E28" s="1141"/>
      <c r="F28" s="1141"/>
      <c r="G28" s="1141"/>
      <c r="H28" s="1141"/>
    </row>
    <row r="29" spans="1:13" s="1140" customFormat="1" x14ac:dyDescent="0.2">
      <c r="A29" s="1158"/>
      <c r="B29" s="1141"/>
      <c r="C29" s="1141"/>
      <c r="D29" s="1141"/>
      <c r="E29" s="1141"/>
      <c r="F29" s="1141"/>
      <c r="G29" s="1141"/>
      <c r="H29" s="1141"/>
    </row>
  </sheetData>
  <mergeCells count="6">
    <mergeCell ref="A23:E23"/>
    <mergeCell ref="A2:F2"/>
    <mergeCell ref="A3:K3"/>
    <mergeCell ref="A4:B4"/>
    <mergeCell ref="A5:B7"/>
    <mergeCell ref="C5:K6"/>
  </mergeCells>
  <hyperlinks>
    <hyperlink ref="A26" r:id="rId1" xr:uid="{679FDB0F-1DE5-48D2-9C85-C3ABF5D5D6F7}"/>
    <hyperlink ref="A1" location="Índice!A1" display="Voltar ao índice" xr:uid="{54096E70-0F8E-4A99-B30D-F131233ED25E}"/>
  </hyperlinks>
  <pageMargins left="0.78740157480314965" right="0.2" top="1.1811023622047243" bottom="0.78740157480314965" header="0" footer="0"/>
  <pageSetup paperSize="9" scale="80" orientation="portrait" horizontalDpi="300" verticalDpi="300" r:id="rId2"/>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487954-85FE-467B-B1EB-CB0DEEB48D5F}">
  <sheetPr>
    <pageSetUpPr fitToPage="1"/>
  </sheetPr>
  <dimension ref="A1:M30"/>
  <sheetViews>
    <sheetView showGridLines="0" workbookViewId="0">
      <selection activeCell="A2" sqref="A2"/>
    </sheetView>
  </sheetViews>
  <sheetFormatPr defaultColWidth="7.85546875" defaultRowHeight="12.75" x14ac:dyDescent="0.25"/>
  <cols>
    <col min="1" max="1" width="24.5703125" style="760" customWidth="1"/>
    <col min="2" max="2" width="9.85546875" style="1124" customWidth="1"/>
    <col min="3" max="3" width="10.28515625" style="760" customWidth="1"/>
    <col min="4" max="4" width="10.140625" style="760" customWidth="1"/>
    <col min="5" max="5" width="10.7109375" style="760" customWidth="1"/>
    <col min="6" max="6" width="9.7109375" style="760" customWidth="1"/>
    <col min="7" max="7" width="8" style="760" customWidth="1"/>
    <col min="8" max="8" width="7.85546875" style="760" customWidth="1"/>
    <col min="9" max="9" width="8.5703125" style="760" customWidth="1"/>
    <col min="10" max="10" width="7.7109375" style="760" customWidth="1"/>
    <col min="11" max="16384" width="7.85546875" style="760"/>
  </cols>
  <sheetData>
    <row r="1" spans="1:13" ht="15" customHeight="1" x14ac:dyDescent="0.25">
      <c r="A1" s="2027" t="s">
        <v>1926</v>
      </c>
    </row>
    <row r="2" spans="1:13" s="640" customFormat="1" ht="15" customHeight="1" x14ac:dyDescent="0.25">
      <c r="A2" s="2122" t="s">
        <v>809</v>
      </c>
      <c r="B2" s="2122"/>
      <c r="C2" s="2122"/>
      <c r="D2" s="2122"/>
      <c r="E2" s="2122"/>
    </row>
    <row r="3" spans="1:13" s="640" customFormat="1" ht="21.75" customHeight="1" x14ac:dyDescent="0.25">
      <c r="A3" s="2170" t="s">
        <v>808</v>
      </c>
      <c r="B3" s="2170"/>
      <c r="C3" s="2170"/>
      <c r="D3" s="2170"/>
      <c r="E3" s="2170"/>
      <c r="F3" s="2171"/>
      <c r="G3" s="2171"/>
      <c r="H3" s="2171"/>
      <c r="I3" s="2171"/>
      <c r="J3" s="2171"/>
    </row>
    <row r="4" spans="1:13" s="640" customFormat="1" ht="12.95" customHeight="1" x14ac:dyDescent="0.25">
      <c r="A4" s="811">
        <v>2020</v>
      </c>
      <c r="B4" s="713"/>
      <c r="C4" s="1123"/>
      <c r="D4" s="642"/>
      <c r="E4" s="1164"/>
      <c r="F4" s="642"/>
      <c r="G4" s="642"/>
      <c r="H4" s="642"/>
      <c r="I4" s="642"/>
      <c r="J4" s="717" t="s">
        <v>736</v>
      </c>
    </row>
    <row r="5" spans="1:13" s="640" customFormat="1" ht="15.75" customHeight="1" x14ac:dyDescent="0.25">
      <c r="A5" s="2141" t="s">
        <v>752</v>
      </c>
      <c r="B5" s="2141" t="s">
        <v>802</v>
      </c>
      <c r="C5" s="2141"/>
      <c r="D5" s="2141"/>
      <c r="E5" s="2141"/>
      <c r="F5" s="2141"/>
      <c r="G5" s="2141"/>
      <c r="H5" s="2141"/>
      <c r="I5" s="2141"/>
      <c r="J5" s="2141"/>
    </row>
    <row r="6" spans="1:13" s="640" customFormat="1" ht="15.75" customHeight="1" x14ac:dyDescent="0.25">
      <c r="A6" s="2141"/>
      <c r="B6" s="2141"/>
      <c r="C6" s="2141"/>
      <c r="D6" s="2141"/>
      <c r="E6" s="2141"/>
      <c r="F6" s="2141"/>
      <c r="G6" s="2141"/>
      <c r="H6" s="2141"/>
      <c r="I6" s="2141"/>
      <c r="J6" s="2141"/>
    </row>
    <row r="7" spans="1:13" s="640" customFormat="1" ht="57.75" customHeight="1" x14ac:dyDescent="0.25">
      <c r="A7" s="2145"/>
      <c r="B7" s="1283" t="s">
        <v>0</v>
      </c>
      <c r="C7" s="1283" t="s">
        <v>801</v>
      </c>
      <c r="D7" s="1283" t="s">
        <v>807</v>
      </c>
      <c r="E7" s="1283" t="s">
        <v>799</v>
      </c>
      <c r="F7" s="1283" t="s">
        <v>798</v>
      </c>
      <c r="G7" s="1283" t="s">
        <v>797</v>
      </c>
      <c r="H7" s="1283" t="s">
        <v>796</v>
      </c>
      <c r="I7" s="1283" t="s">
        <v>795</v>
      </c>
      <c r="J7" s="1283" t="s">
        <v>794</v>
      </c>
    </row>
    <row r="8" spans="1:13" s="671" customFormat="1" ht="12.95" customHeight="1" x14ac:dyDescent="0.25">
      <c r="A8" s="1137"/>
      <c r="B8" s="704"/>
      <c r="C8" s="704"/>
      <c r="D8" s="704"/>
      <c r="E8" s="704"/>
      <c r="F8" s="704"/>
      <c r="G8" s="704"/>
      <c r="H8" s="704"/>
      <c r="I8" s="704"/>
      <c r="J8" s="704"/>
    </row>
    <row r="9" spans="1:13" s="644" customFormat="1" ht="15.75" customHeight="1" x14ac:dyDescent="0.25">
      <c r="A9" s="644" t="s">
        <v>390</v>
      </c>
      <c r="B9" s="728">
        <f t="shared" ref="B9:J9" si="0">B11+B19+B21</f>
        <v>20166991</v>
      </c>
      <c r="C9" s="728">
        <f t="shared" si="0"/>
        <v>4072063</v>
      </c>
      <c r="D9" s="728">
        <f t="shared" si="0"/>
        <v>2031573</v>
      </c>
      <c r="E9" s="728">
        <f t="shared" si="0"/>
        <v>6488593</v>
      </c>
      <c r="F9" s="728">
        <f t="shared" si="0"/>
        <v>756424</v>
      </c>
      <c r="G9" s="728">
        <f t="shared" si="0"/>
        <v>367147</v>
      </c>
      <c r="H9" s="728">
        <f t="shared" si="0"/>
        <v>23686</v>
      </c>
      <c r="I9" s="728">
        <f t="shared" si="0"/>
        <v>2730770</v>
      </c>
      <c r="J9" s="728">
        <f t="shared" si="0"/>
        <v>3696735</v>
      </c>
    </row>
    <row r="10" spans="1:13" s="644" customFormat="1" ht="12.95" customHeight="1" x14ac:dyDescent="0.25">
      <c r="B10" s="732"/>
      <c r="C10" s="732"/>
      <c r="D10" s="732"/>
      <c r="E10" s="732"/>
      <c r="F10" s="732"/>
      <c r="G10" s="732"/>
      <c r="H10" s="732"/>
      <c r="I10" s="732"/>
      <c r="J10" s="732"/>
    </row>
    <row r="11" spans="1:13" s="644" customFormat="1" ht="15.75" customHeight="1" x14ac:dyDescent="0.25">
      <c r="A11" s="644" t="s">
        <v>389</v>
      </c>
      <c r="B11" s="732">
        <f t="shared" ref="B11:J11" si="1">SUM(B13:B17)</f>
        <v>19835942</v>
      </c>
      <c r="C11" s="732">
        <f t="shared" si="1"/>
        <v>4029049</v>
      </c>
      <c r="D11" s="732">
        <f t="shared" si="1"/>
        <v>1948263</v>
      </c>
      <c r="E11" s="732">
        <f t="shared" si="1"/>
        <v>6437069</v>
      </c>
      <c r="F11" s="732">
        <f t="shared" si="1"/>
        <v>690144</v>
      </c>
      <c r="G11" s="732">
        <f t="shared" si="1"/>
        <v>323378</v>
      </c>
      <c r="H11" s="732">
        <f t="shared" si="1"/>
        <v>23678</v>
      </c>
      <c r="I11" s="732">
        <f t="shared" si="1"/>
        <v>2730665</v>
      </c>
      <c r="J11" s="732">
        <f t="shared" si="1"/>
        <v>3653696</v>
      </c>
      <c r="K11" s="1159"/>
    </row>
    <row r="12" spans="1:13" s="642" customFormat="1" ht="12.95" customHeight="1" x14ac:dyDescent="0.25">
      <c r="B12" s="743"/>
      <c r="C12" s="743"/>
      <c r="D12" s="743"/>
      <c r="E12" s="1112"/>
      <c r="F12" s="1112"/>
    </row>
    <row r="13" spans="1:13" s="642" customFormat="1" ht="15.75" customHeight="1" x14ac:dyDescent="0.25">
      <c r="A13" s="660" t="s">
        <v>388</v>
      </c>
      <c r="B13" s="728">
        <f>SUM(C13:J13)</f>
        <v>2663043</v>
      </c>
      <c r="C13" s="743">
        <v>354505</v>
      </c>
      <c r="D13" s="743">
        <v>188446</v>
      </c>
      <c r="E13" s="743">
        <v>1110599</v>
      </c>
      <c r="F13" s="743">
        <v>119450</v>
      </c>
      <c r="G13" s="743">
        <v>62841</v>
      </c>
      <c r="H13" s="743">
        <v>18060</v>
      </c>
      <c r="I13" s="743">
        <v>678636</v>
      </c>
      <c r="J13" s="743">
        <v>130506</v>
      </c>
      <c r="K13" s="1159"/>
    </row>
    <row r="14" spans="1:13" s="642" customFormat="1" ht="15.75" customHeight="1" x14ac:dyDescent="0.25">
      <c r="A14" s="660" t="s">
        <v>387</v>
      </c>
      <c r="B14" s="728">
        <f>SUM(C14:J14)</f>
        <v>2317621</v>
      </c>
      <c r="C14" s="743">
        <v>1339675</v>
      </c>
      <c r="D14" s="743">
        <v>290859</v>
      </c>
      <c r="E14" s="743">
        <v>268395</v>
      </c>
      <c r="F14" s="743">
        <v>101141</v>
      </c>
      <c r="G14" s="743">
        <v>79826</v>
      </c>
      <c r="H14" s="743">
        <v>1617</v>
      </c>
      <c r="I14" s="743">
        <v>69137</v>
      </c>
      <c r="J14" s="743">
        <v>166971</v>
      </c>
      <c r="K14" s="1159"/>
    </row>
    <row r="15" spans="1:13" s="642" customFormat="1" ht="15.75" customHeight="1" x14ac:dyDescent="0.25">
      <c r="A15" s="660" t="s">
        <v>806</v>
      </c>
      <c r="B15" s="728">
        <f>SUM(C15:J15)</f>
        <v>13452651</v>
      </c>
      <c r="C15" s="743">
        <v>1792914</v>
      </c>
      <c r="D15" s="743">
        <v>1404564</v>
      </c>
      <c r="E15" s="743">
        <v>4716912</v>
      </c>
      <c r="F15" s="743">
        <v>435759</v>
      </c>
      <c r="G15" s="743">
        <v>111546</v>
      </c>
      <c r="H15" s="743">
        <v>3693</v>
      </c>
      <c r="I15" s="743">
        <v>1979084</v>
      </c>
      <c r="J15" s="743">
        <v>3008179</v>
      </c>
      <c r="K15" s="1159"/>
      <c r="M15" s="1160"/>
    </row>
    <row r="16" spans="1:13" s="642" customFormat="1" ht="15.75" customHeight="1" x14ac:dyDescent="0.25">
      <c r="A16" s="660" t="s">
        <v>385</v>
      </c>
      <c r="B16" s="728">
        <f>SUM(C16:J16)</f>
        <v>712494</v>
      </c>
      <c r="C16" s="743">
        <v>160925</v>
      </c>
      <c r="D16" s="743">
        <v>48696</v>
      </c>
      <c r="E16" s="743">
        <v>100770</v>
      </c>
      <c r="F16" s="743">
        <v>13999</v>
      </c>
      <c r="G16" s="743">
        <v>50601</v>
      </c>
      <c r="H16" s="743">
        <v>308</v>
      </c>
      <c r="I16" s="743">
        <v>2878</v>
      </c>
      <c r="J16" s="743">
        <v>334317</v>
      </c>
      <c r="K16" s="1159"/>
    </row>
    <row r="17" spans="1:12" s="642" customFormat="1" ht="15.75" customHeight="1" x14ac:dyDescent="0.25">
      <c r="A17" s="660" t="s">
        <v>384</v>
      </c>
      <c r="B17" s="728">
        <f>SUM(C17:J17)</f>
        <v>690133</v>
      </c>
      <c r="C17" s="743">
        <v>381030</v>
      </c>
      <c r="D17" s="743">
        <v>15698</v>
      </c>
      <c r="E17" s="743">
        <v>240393</v>
      </c>
      <c r="F17" s="743">
        <v>19795</v>
      </c>
      <c r="G17" s="743">
        <v>18564</v>
      </c>
      <c r="H17" s="743">
        <v>0</v>
      </c>
      <c r="I17" s="743">
        <v>930</v>
      </c>
      <c r="J17" s="743">
        <v>13723</v>
      </c>
      <c r="K17" s="1159"/>
    </row>
    <row r="18" spans="1:12" s="642" customFormat="1" ht="12.95" customHeight="1" x14ac:dyDescent="0.25">
      <c r="A18" s="660"/>
      <c r="B18" s="728"/>
      <c r="C18" s="743"/>
      <c r="D18" s="743"/>
      <c r="E18" s="743"/>
      <c r="F18" s="743"/>
      <c r="G18" s="743"/>
      <c r="H18" s="743"/>
      <c r="I18" s="743"/>
      <c r="J18" s="743"/>
    </row>
    <row r="19" spans="1:12" s="642" customFormat="1" ht="15.75" customHeight="1" x14ac:dyDescent="0.25">
      <c r="A19" s="644" t="s">
        <v>746</v>
      </c>
      <c r="B19" s="728">
        <f>SUM(C19:J19)</f>
        <v>276561</v>
      </c>
      <c r="C19" s="728">
        <v>41364</v>
      </c>
      <c r="D19" s="728">
        <v>62780</v>
      </c>
      <c r="E19" s="728">
        <v>29715</v>
      </c>
      <c r="F19" s="728">
        <v>62570</v>
      </c>
      <c r="G19" s="728">
        <v>37255</v>
      </c>
      <c r="H19" s="728">
        <v>8</v>
      </c>
      <c r="I19" s="728">
        <v>73</v>
      </c>
      <c r="J19" s="728">
        <v>42796</v>
      </c>
      <c r="K19" s="1159"/>
      <c r="L19" s="1159"/>
    </row>
    <row r="20" spans="1:12" s="642" customFormat="1" ht="12.95" customHeight="1" x14ac:dyDescent="0.25">
      <c r="A20" s="644"/>
    </row>
    <row r="21" spans="1:12" s="642" customFormat="1" ht="15.75" customHeight="1" x14ac:dyDescent="0.25">
      <c r="A21" s="644" t="s">
        <v>745</v>
      </c>
      <c r="B21" s="728">
        <f>SUM(C21:J21)</f>
        <v>54488</v>
      </c>
      <c r="C21" s="728">
        <v>1650</v>
      </c>
      <c r="D21" s="728">
        <v>20530</v>
      </c>
      <c r="E21" s="728">
        <v>21809</v>
      </c>
      <c r="F21" s="728">
        <v>3710</v>
      </c>
      <c r="G21" s="728">
        <v>6514</v>
      </c>
      <c r="H21" s="728">
        <v>0</v>
      </c>
      <c r="I21" s="728">
        <v>32</v>
      </c>
      <c r="J21" s="728">
        <v>243</v>
      </c>
      <c r="K21" s="1159"/>
    </row>
    <row r="22" spans="1:12" ht="6.95" customHeight="1" thickBot="1" x14ac:dyDescent="0.3">
      <c r="A22" s="722"/>
      <c r="B22" s="1149"/>
      <c r="C22" s="1149"/>
      <c r="D22" s="1149"/>
      <c r="E22" s="1149"/>
      <c r="F22" s="1149"/>
      <c r="G22" s="1149"/>
      <c r="H22" s="1149"/>
      <c r="I22" s="1149"/>
      <c r="J22" s="1149"/>
    </row>
    <row r="23" spans="1:12" ht="3.75" customHeight="1" thickTop="1" x14ac:dyDescent="0.25">
      <c r="A23" s="642"/>
      <c r="B23" s="729"/>
      <c r="C23" s="729"/>
      <c r="D23" s="729"/>
      <c r="E23" s="729"/>
      <c r="F23" s="729"/>
      <c r="G23" s="729"/>
      <c r="H23" s="729"/>
      <c r="I23" s="729"/>
      <c r="J23" s="729"/>
    </row>
    <row r="24" spans="1:12" ht="12.95" customHeight="1" x14ac:dyDescent="0.25">
      <c r="A24" s="2130" t="s">
        <v>718</v>
      </c>
      <c r="B24" s="2130"/>
      <c r="C24" s="2130"/>
      <c r="D24" s="2130"/>
      <c r="E24" s="2130"/>
      <c r="G24" s="1278"/>
    </row>
    <row r="25" spans="1:12" ht="9" customHeight="1" x14ac:dyDescent="0.25">
      <c r="A25" s="2174"/>
      <c r="B25" s="2174"/>
      <c r="C25" s="2174"/>
      <c r="E25" s="1278"/>
    </row>
    <row r="26" spans="1:12" s="1104" customFormat="1" ht="12" customHeight="1" x14ac:dyDescent="0.25">
      <c r="A26" s="1109" t="s">
        <v>280</v>
      </c>
      <c r="B26" s="1106"/>
      <c r="C26" s="1107"/>
      <c r="D26" s="1106"/>
      <c r="E26" s="1106"/>
      <c r="F26" s="1106"/>
      <c r="G26" s="1106"/>
      <c r="H26" s="1106"/>
      <c r="I26" s="1106"/>
      <c r="J26" s="1106"/>
      <c r="K26" s="1105"/>
      <c r="L26" s="1105"/>
    </row>
    <row r="27" spans="1:12" s="1142" customFormat="1" ht="11.25" customHeight="1" x14ac:dyDescent="0.25">
      <c r="A27" s="1126" t="s">
        <v>805</v>
      </c>
      <c r="B27" s="1106"/>
      <c r="C27" s="1107"/>
      <c r="D27" s="1106"/>
      <c r="E27" s="1106"/>
      <c r="F27" s="1106"/>
      <c r="G27" s="1106"/>
      <c r="H27" s="1106"/>
      <c r="I27" s="1106"/>
      <c r="J27" s="1106"/>
      <c r="K27" s="1105"/>
      <c r="L27" s="1105"/>
    </row>
    <row r="28" spans="1:12" x14ac:dyDescent="0.25">
      <c r="A28" s="1132"/>
    </row>
    <row r="29" spans="1:12" x14ac:dyDescent="0.25">
      <c r="E29" s="978"/>
    </row>
    <row r="30" spans="1:12" x14ac:dyDescent="0.25">
      <c r="E30" s="978"/>
    </row>
  </sheetData>
  <mergeCells count="6">
    <mergeCell ref="A25:C25"/>
    <mergeCell ref="A2:E2"/>
    <mergeCell ref="A3:J3"/>
    <mergeCell ref="A5:A7"/>
    <mergeCell ref="B5:J6"/>
    <mergeCell ref="A24:E24"/>
  </mergeCells>
  <hyperlinks>
    <hyperlink ref="A27" r:id="rId1" xr:uid="{A2027962-D69D-4FAD-83BD-22BABF1A5E9A}"/>
    <hyperlink ref="A1" location="Índice!A1" display="Voltar ao índice" xr:uid="{EC204192-DDF7-4313-90E1-3EDB6779C01B}"/>
  </hyperlinks>
  <printOptions gridLinesSet="0"/>
  <pageMargins left="0.78740157480314965" right="0.46" top="1.1811023622047245" bottom="0.78740157480314965" header="0" footer="0"/>
  <pageSetup paperSize="9" scale="85" orientation="portrait" horizontalDpi="300" verticalDpi="300" r:id="rId2"/>
  <headerFooter alignWithMargins="0"/>
  <drawing r:id="rId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DBEDA0-A871-431A-BA8E-72BC3296F6AF}">
  <dimension ref="A1:T23"/>
  <sheetViews>
    <sheetView showGridLines="0" zoomScaleNormal="100" workbookViewId="0">
      <selection activeCell="A2" sqref="A2"/>
    </sheetView>
  </sheetViews>
  <sheetFormatPr defaultColWidth="7.85546875" defaultRowHeight="12.75" x14ac:dyDescent="0.25"/>
  <cols>
    <col min="1" max="1" width="2.5703125" style="640" customWidth="1"/>
    <col min="2" max="2" width="21.85546875" style="640" customWidth="1"/>
    <col min="3" max="3" width="5" style="640" customWidth="1"/>
    <col min="4" max="4" width="6.28515625" style="640" customWidth="1"/>
    <col min="5" max="5" width="5.85546875" style="640" customWidth="1"/>
    <col min="6" max="6" width="6.7109375" style="640" customWidth="1"/>
    <col min="7" max="7" width="6.28515625" style="640" customWidth="1"/>
    <col min="8" max="8" width="5.42578125" style="640" customWidth="1"/>
    <col min="9" max="9" width="6.28515625" style="640" customWidth="1"/>
    <col min="10" max="10" width="5.85546875" style="640" customWidth="1"/>
    <col min="11" max="11" width="6.5703125" style="640" customWidth="1"/>
    <col min="12" max="12" width="7" style="640" customWidth="1"/>
    <col min="13" max="16384" width="7.85546875" style="640"/>
  </cols>
  <sheetData>
    <row r="1" spans="1:20" ht="15" customHeight="1" x14ac:dyDescent="0.25">
      <c r="A1" s="2027" t="s">
        <v>1926</v>
      </c>
    </row>
    <row r="2" spans="1:20" ht="15" customHeight="1" x14ac:dyDescent="0.25">
      <c r="A2" s="2122" t="s">
        <v>819</v>
      </c>
      <c r="B2" s="2122"/>
      <c r="C2" s="2122"/>
      <c r="D2" s="2122"/>
      <c r="E2" s="2122"/>
      <c r="F2" s="2122"/>
    </row>
    <row r="3" spans="1:20" ht="21.75" customHeight="1" x14ac:dyDescent="0.25">
      <c r="A3" s="2131" t="s">
        <v>818</v>
      </c>
      <c r="B3" s="2131"/>
      <c r="C3" s="2131"/>
      <c r="D3" s="2131"/>
      <c r="E3" s="2131"/>
      <c r="F3" s="2131"/>
      <c r="G3" s="2163"/>
      <c r="H3" s="2163"/>
      <c r="I3" s="2163"/>
      <c r="J3" s="2163"/>
      <c r="K3" s="2163"/>
      <c r="L3" s="2163"/>
    </row>
    <row r="4" spans="1:20" ht="12.95" customHeight="1" x14ac:dyDescent="0.25">
      <c r="A4" s="2126">
        <v>2020</v>
      </c>
      <c r="B4" s="2175"/>
      <c r="C4" s="713"/>
      <c r="D4" s="1123"/>
      <c r="E4" s="1116"/>
      <c r="F4" s="717"/>
      <c r="I4" s="642"/>
      <c r="K4" s="642"/>
      <c r="L4" s="717" t="s">
        <v>736</v>
      </c>
    </row>
    <row r="5" spans="1:20" ht="22.5" customHeight="1" x14ac:dyDescent="0.25">
      <c r="A5" s="2164" t="s">
        <v>735</v>
      </c>
      <c r="B5" s="2165"/>
      <c r="C5" s="2124" t="s">
        <v>377</v>
      </c>
      <c r="D5" s="2124"/>
      <c r="E5" s="2124"/>
      <c r="F5" s="2124"/>
      <c r="G5" s="2178"/>
      <c r="H5" s="1181"/>
      <c r="I5" s="2124" t="s">
        <v>817</v>
      </c>
      <c r="J5" s="2124"/>
      <c r="K5" s="2124"/>
      <c r="L5" s="2178"/>
    </row>
    <row r="6" spans="1:20" ht="57.75" customHeight="1" x14ac:dyDescent="0.25">
      <c r="A6" s="2176"/>
      <c r="B6" s="2177"/>
      <c r="C6" s="1180" t="s">
        <v>816</v>
      </c>
      <c r="D6" s="1179" t="s">
        <v>814</v>
      </c>
      <c r="E6" s="1179" t="s">
        <v>813</v>
      </c>
      <c r="F6" s="1179" t="s">
        <v>815</v>
      </c>
      <c r="G6" s="1179" t="s">
        <v>811</v>
      </c>
      <c r="H6" s="1179" t="s">
        <v>95</v>
      </c>
      <c r="I6" s="1179" t="s">
        <v>814</v>
      </c>
      <c r="J6" s="1155" t="s">
        <v>813</v>
      </c>
      <c r="K6" s="1155" t="s">
        <v>812</v>
      </c>
      <c r="L6" s="1155" t="s">
        <v>811</v>
      </c>
    </row>
    <row r="7" spans="1:20" s="671" customFormat="1" ht="12.95" customHeight="1" x14ac:dyDescent="0.25">
      <c r="A7" s="1137"/>
      <c r="B7" s="1137"/>
      <c r="C7" s="1136"/>
      <c r="D7" s="1136"/>
      <c r="E7" s="1136"/>
      <c r="F7" s="1136"/>
      <c r="G7" s="1136"/>
      <c r="H7" s="1136"/>
      <c r="I7" s="1136"/>
      <c r="J7" s="1136"/>
      <c r="K7" s="1136"/>
      <c r="L7" s="1136"/>
    </row>
    <row r="8" spans="1:20" s="644" customFormat="1" ht="15.75" customHeight="1" x14ac:dyDescent="0.25">
      <c r="A8" s="644" t="s">
        <v>0</v>
      </c>
      <c r="B8" s="714"/>
      <c r="C8" s="657">
        <f>SUM(C10:C20)</f>
        <v>4775</v>
      </c>
      <c r="D8" s="657">
        <f>SUM(D10:D20)</f>
        <v>1667</v>
      </c>
      <c r="E8" s="657">
        <f>SUM(E10:E20)</f>
        <v>1424</v>
      </c>
      <c r="F8" s="657">
        <f>SUM(F10:F20)</f>
        <v>608</v>
      </c>
      <c r="G8" s="657">
        <f>SUM(G10:G20)</f>
        <v>1076</v>
      </c>
      <c r="H8" s="667">
        <f>SUM(I8:L8)</f>
        <v>4542</v>
      </c>
      <c r="I8" s="667">
        <f>SUM(I10:I20)</f>
        <v>1548</v>
      </c>
      <c r="J8" s="667">
        <f>SUM(J10:J20)</f>
        <v>1378</v>
      </c>
      <c r="K8" s="667">
        <f>SUM(K10:K20)</f>
        <v>593</v>
      </c>
      <c r="L8" s="667">
        <f>SUM(L10:L20)</f>
        <v>1023</v>
      </c>
      <c r="M8" s="1178"/>
      <c r="N8" s="728"/>
      <c r="O8" s="728"/>
      <c r="P8" s="728"/>
      <c r="Q8" s="728"/>
    </row>
    <row r="9" spans="1:20" s="644" customFormat="1" ht="15.75" customHeight="1" x14ac:dyDescent="0.25">
      <c r="C9" s="829"/>
      <c r="D9" s="994"/>
      <c r="E9" s="994"/>
      <c r="F9" s="994"/>
      <c r="G9" s="994"/>
      <c r="H9" s="657"/>
      <c r="I9" s="1177"/>
      <c r="N9" s="681"/>
      <c r="O9" s="681"/>
      <c r="P9" s="681"/>
      <c r="Q9" s="681"/>
      <c r="R9" s="681"/>
      <c r="S9" s="681"/>
      <c r="T9" s="1176"/>
    </row>
    <row r="10" spans="1:20" s="642" customFormat="1" ht="15.75" customHeight="1" x14ac:dyDescent="0.25">
      <c r="B10" s="642" t="s">
        <v>728</v>
      </c>
      <c r="C10" s="657">
        <v>1126</v>
      </c>
      <c r="D10" s="653">
        <v>356</v>
      </c>
      <c r="E10" s="653">
        <v>352</v>
      </c>
      <c r="F10" s="653">
        <v>161</v>
      </c>
      <c r="G10" s="653">
        <v>257</v>
      </c>
      <c r="H10" s="667">
        <v>1070</v>
      </c>
      <c r="I10" s="729">
        <v>334</v>
      </c>
      <c r="J10" s="729">
        <v>337</v>
      </c>
      <c r="K10" s="729">
        <v>156</v>
      </c>
      <c r="L10" s="729">
        <v>243</v>
      </c>
      <c r="M10" s="994"/>
      <c r="N10" s="728"/>
      <c r="O10" s="1090"/>
      <c r="P10" s="1090"/>
      <c r="Q10" s="1090"/>
      <c r="R10" s="1090"/>
      <c r="S10" s="680"/>
      <c r="T10" s="1090"/>
    </row>
    <row r="11" spans="1:20" s="642" customFormat="1" ht="15.75" customHeight="1" x14ac:dyDescent="0.25">
      <c r="B11" s="642" t="s">
        <v>727</v>
      </c>
      <c r="C11" s="657">
        <v>352</v>
      </c>
      <c r="D11" s="653">
        <v>128</v>
      </c>
      <c r="E11" s="653">
        <v>107</v>
      </c>
      <c r="F11" s="653">
        <v>58</v>
      </c>
      <c r="G11" s="653">
        <v>59</v>
      </c>
      <c r="H11" s="667">
        <v>344</v>
      </c>
      <c r="I11" s="743">
        <v>121</v>
      </c>
      <c r="J11" s="743">
        <v>107</v>
      </c>
      <c r="K11" s="743">
        <v>58</v>
      </c>
      <c r="L11" s="743">
        <v>58</v>
      </c>
      <c r="M11" s="994"/>
      <c r="N11" s="728"/>
      <c r="O11" s="1090"/>
      <c r="P11" s="1090"/>
      <c r="Q11" s="1090"/>
      <c r="R11" s="1090"/>
      <c r="S11" s="680"/>
      <c r="T11" s="1090"/>
    </row>
    <row r="12" spans="1:20" s="642" customFormat="1" ht="15.75" customHeight="1" x14ac:dyDescent="0.25">
      <c r="B12" s="2126" t="s">
        <v>726</v>
      </c>
      <c r="C12" s="1172"/>
      <c r="D12" s="803"/>
      <c r="E12" s="803"/>
      <c r="F12" s="803"/>
      <c r="G12" s="803"/>
      <c r="H12" s="667"/>
      <c r="M12" s="994"/>
      <c r="N12" s="728"/>
      <c r="O12" s="1090"/>
      <c r="P12" s="1090"/>
      <c r="Q12" s="1090"/>
      <c r="R12" s="1090"/>
      <c r="S12" s="680"/>
      <c r="T12" s="1090"/>
    </row>
    <row r="13" spans="1:20" s="642" customFormat="1" ht="15.75" customHeight="1" x14ac:dyDescent="0.25">
      <c r="B13" s="2126"/>
      <c r="C13" s="1175">
        <v>105</v>
      </c>
      <c r="D13" s="1174">
        <v>40</v>
      </c>
      <c r="E13" s="1174">
        <v>31</v>
      </c>
      <c r="F13" s="1174">
        <v>8</v>
      </c>
      <c r="G13" s="1174">
        <v>26</v>
      </c>
      <c r="H13" s="1173">
        <v>102</v>
      </c>
      <c r="I13" s="1100">
        <v>37</v>
      </c>
      <c r="J13" s="1100">
        <v>31</v>
      </c>
      <c r="K13" s="1100">
        <v>8</v>
      </c>
      <c r="L13" s="1100">
        <v>26</v>
      </c>
      <c r="M13" s="994"/>
      <c r="N13" s="728"/>
      <c r="O13" s="1090"/>
      <c r="P13" s="1090"/>
      <c r="Q13" s="1090"/>
      <c r="R13" s="1090"/>
      <c r="S13" s="680"/>
      <c r="T13" s="1090"/>
    </row>
    <row r="14" spans="1:20" s="642" customFormat="1" ht="15.75" customHeight="1" x14ac:dyDescent="0.25">
      <c r="B14" s="660" t="s">
        <v>725</v>
      </c>
      <c r="C14" s="1172">
        <v>478</v>
      </c>
      <c r="D14" s="1171">
        <v>184</v>
      </c>
      <c r="E14" s="1171">
        <v>162</v>
      </c>
      <c r="F14" s="1171">
        <v>50</v>
      </c>
      <c r="G14" s="1171">
        <v>82</v>
      </c>
      <c r="H14" s="667">
        <v>401</v>
      </c>
      <c r="I14" s="642">
        <v>151</v>
      </c>
      <c r="J14" s="642">
        <v>143</v>
      </c>
      <c r="K14" s="642">
        <v>50</v>
      </c>
      <c r="L14" s="642">
        <v>57</v>
      </c>
      <c r="M14" s="994"/>
      <c r="N14" s="728"/>
      <c r="O14" s="1090"/>
      <c r="P14" s="1090"/>
      <c r="Q14" s="1090"/>
      <c r="R14" s="1090"/>
      <c r="S14" s="680"/>
      <c r="T14" s="1090"/>
    </row>
    <row r="15" spans="1:20" s="642" customFormat="1" ht="15.75" customHeight="1" x14ac:dyDescent="0.25">
      <c r="B15" s="660" t="s">
        <v>724</v>
      </c>
      <c r="C15" s="657">
        <v>389</v>
      </c>
      <c r="D15" s="1170">
        <v>129</v>
      </c>
      <c r="E15" s="1170">
        <v>106</v>
      </c>
      <c r="F15" s="1170">
        <v>71</v>
      </c>
      <c r="G15" s="1170">
        <v>83</v>
      </c>
      <c r="H15" s="667">
        <v>369</v>
      </c>
      <c r="I15" s="1169">
        <v>122</v>
      </c>
      <c r="J15" s="1169">
        <v>101</v>
      </c>
      <c r="K15" s="1169">
        <v>70</v>
      </c>
      <c r="L15" s="1169">
        <v>76</v>
      </c>
      <c r="M15" s="994"/>
      <c r="N15" s="728"/>
      <c r="O15" s="1090"/>
      <c r="P15" s="1090"/>
      <c r="Q15" s="1090"/>
      <c r="R15" s="1090"/>
      <c r="S15" s="680"/>
      <c r="T15" s="1090"/>
    </row>
    <row r="16" spans="1:20" s="642" customFormat="1" ht="15.75" customHeight="1" x14ac:dyDescent="0.25">
      <c r="B16" s="660" t="s">
        <v>723</v>
      </c>
      <c r="C16" s="657">
        <v>522</v>
      </c>
      <c r="D16" s="653">
        <v>177</v>
      </c>
      <c r="E16" s="653">
        <v>160</v>
      </c>
      <c r="F16" s="653">
        <v>81</v>
      </c>
      <c r="G16" s="653">
        <v>104</v>
      </c>
      <c r="H16" s="667">
        <v>494</v>
      </c>
      <c r="I16" s="1169">
        <v>163</v>
      </c>
      <c r="J16" s="1169">
        <v>157</v>
      </c>
      <c r="K16" s="1169">
        <v>74</v>
      </c>
      <c r="L16" s="1169">
        <v>100</v>
      </c>
      <c r="M16" s="994"/>
      <c r="N16" s="728"/>
      <c r="O16" s="1090"/>
      <c r="P16" s="1090"/>
      <c r="Q16" s="1090"/>
      <c r="R16" s="1090"/>
      <c r="S16" s="680"/>
      <c r="T16" s="1090"/>
    </row>
    <row r="17" spans="1:20" s="642" customFormat="1" ht="15.75" customHeight="1" x14ac:dyDescent="0.25">
      <c r="B17" s="660" t="s">
        <v>722</v>
      </c>
      <c r="C17" s="657">
        <v>740</v>
      </c>
      <c r="D17" s="653">
        <v>234</v>
      </c>
      <c r="E17" s="653">
        <v>167</v>
      </c>
      <c r="F17" s="653">
        <v>82</v>
      </c>
      <c r="G17" s="653">
        <v>257</v>
      </c>
      <c r="H17" s="667">
        <v>732</v>
      </c>
      <c r="I17" s="1168">
        <v>227</v>
      </c>
      <c r="J17" s="1168">
        <v>167</v>
      </c>
      <c r="K17" s="1168">
        <v>81</v>
      </c>
      <c r="L17" s="1168">
        <v>257</v>
      </c>
      <c r="M17" s="994"/>
      <c r="N17" s="728"/>
      <c r="O17" s="1090"/>
      <c r="P17" s="1090"/>
      <c r="Q17" s="1090"/>
      <c r="R17" s="1090"/>
      <c r="S17" s="680"/>
      <c r="T17" s="1090"/>
    </row>
    <row r="18" spans="1:20" s="642" customFormat="1" ht="15.75" customHeight="1" x14ac:dyDescent="0.25">
      <c r="B18" s="660" t="s">
        <v>721</v>
      </c>
      <c r="C18" s="657">
        <v>691</v>
      </c>
      <c r="D18" s="653">
        <v>270</v>
      </c>
      <c r="E18" s="653">
        <v>211</v>
      </c>
      <c r="F18" s="653">
        <v>54</v>
      </c>
      <c r="G18" s="653">
        <v>156</v>
      </c>
      <c r="H18" s="667">
        <v>670</v>
      </c>
      <c r="I18" s="743">
        <v>251</v>
      </c>
      <c r="J18" s="743">
        <v>210</v>
      </c>
      <c r="K18" s="743">
        <v>53</v>
      </c>
      <c r="L18" s="743">
        <v>156</v>
      </c>
      <c r="M18" s="994"/>
      <c r="N18" s="728"/>
      <c r="O18" s="1090"/>
      <c r="P18" s="1090"/>
      <c r="Q18" s="1090"/>
      <c r="R18" s="1090"/>
      <c r="S18" s="680"/>
      <c r="T18" s="1090"/>
    </row>
    <row r="19" spans="1:20" s="642" customFormat="1" ht="15.75" customHeight="1" x14ac:dyDescent="0.25">
      <c r="B19" s="660" t="s">
        <v>720</v>
      </c>
      <c r="C19" s="657">
        <v>290</v>
      </c>
      <c r="D19" s="653">
        <v>113</v>
      </c>
      <c r="E19" s="653">
        <v>116</v>
      </c>
      <c r="F19" s="653">
        <v>34</v>
      </c>
      <c r="G19" s="653">
        <v>27</v>
      </c>
      <c r="H19" s="667">
        <v>282</v>
      </c>
      <c r="I19" s="743">
        <v>107</v>
      </c>
      <c r="J19" s="743">
        <v>114</v>
      </c>
      <c r="K19" s="743">
        <v>34</v>
      </c>
      <c r="L19" s="743">
        <v>27</v>
      </c>
      <c r="M19" s="994"/>
      <c r="N19" s="728"/>
      <c r="O19" s="1090"/>
      <c r="P19" s="1090"/>
      <c r="Q19" s="1090"/>
      <c r="R19" s="1090"/>
      <c r="S19" s="680"/>
      <c r="T19" s="1090"/>
    </row>
    <row r="20" spans="1:20" s="642" customFormat="1" ht="15.75" customHeight="1" x14ac:dyDescent="0.25">
      <c r="B20" s="642" t="s">
        <v>719</v>
      </c>
      <c r="C20" s="657">
        <v>82</v>
      </c>
      <c r="D20" s="653">
        <v>36</v>
      </c>
      <c r="E20" s="653">
        <v>12</v>
      </c>
      <c r="F20" s="653">
        <v>9</v>
      </c>
      <c r="G20" s="653">
        <v>25</v>
      </c>
      <c r="H20" s="667">
        <v>78</v>
      </c>
      <c r="I20" s="743">
        <v>35</v>
      </c>
      <c r="J20" s="743">
        <v>11</v>
      </c>
      <c r="K20" s="743">
        <v>9</v>
      </c>
      <c r="L20" s="743">
        <v>23</v>
      </c>
      <c r="M20" s="994"/>
      <c r="N20" s="728"/>
      <c r="O20" s="1090"/>
      <c r="P20" s="1090"/>
      <c r="Q20" s="1090"/>
      <c r="R20" s="1090"/>
      <c r="S20" s="680"/>
      <c r="T20" s="1090"/>
    </row>
    <row r="21" spans="1:20" ht="6" customHeight="1" thickBot="1" x14ac:dyDescent="0.3">
      <c r="A21" s="722"/>
      <c r="B21" s="722"/>
      <c r="C21" s="1110"/>
      <c r="D21" s="1110"/>
      <c r="E21" s="1110"/>
      <c r="F21" s="1110"/>
      <c r="G21" s="1110"/>
      <c r="H21" s="1110"/>
      <c r="I21" s="1110"/>
      <c r="J21" s="1110"/>
      <c r="K21" s="1110"/>
      <c r="L21" s="1110"/>
    </row>
    <row r="22" spans="1:20" s="1104" customFormat="1" ht="15" customHeight="1" thickTop="1" x14ac:dyDescent="0.25">
      <c r="A22" s="1167" t="s">
        <v>280</v>
      </c>
      <c r="B22" s="1106"/>
      <c r="C22" s="1107"/>
      <c r="D22" s="1106"/>
      <c r="E22" s="1106"/>
      <c r="F22" s="1106"/>
      <c r="G22" s="1106"/>
      <c r="H22" s="1106"/>
      <c r="I22" s="1106"/>
      <c r="J22" s="1106"/>
      <c r="K22" s="1105"/>
      <c r="L22" s="1105"/>
    </row>
    <row r="23" spans="1:20" s="1142" customFormat="1" ht="11.25" customHeight="1" x14ac:dyDescent="0.25">
      <c r="A23" s="1126" t="s">
        <v>810</v>
      </c>
      <c r="B23" s="1106"/>
      <c r="C23" s="1107"/>
      <c r="D23" s="1106"/>
      <c r="E23" s="1106"/>
      <c r="F23" s="1106"/>
      <c r="G23" s="1106"/>
      <c r="H23" s="1106"/>
      <c r="I23" s="1106"/>
      <c r="J23" s="1106"/>
      <c r="K23" s="1105"/>
      <c r="L23" s="1105"/>
    </row>
  </sheetData>
  <mergeCells count="7">
    <mergeCell ref="B12:B13"/>
    <mergeCell ref="A2:F2"/>
    <mergeCell ref="A3:L3"/>
    <mergeCell ref="A4:B4"/>
    <mergeCell ref="A5:B6"/>
    <mergeCell ref="C5:G5"/>
    <mergeCell ref="I5:L5"/>
  </mergeCells>
  <hyperlinks>
    <hyperlink ref="A23" r:id="rId1" xr:uid="{B25593BE-DC41-4520-BC55-4236CEFAA323}"/>
    <hyperlink ref="A1" location="Índice!A1" display="Voltar ao índice" xr:uid="{0BAA8235-182E-458A-8AA2-5C861FF81E6C}"/>
  </hyperlinks>
  <pageMargins left="0.78740157480314965" right="0.2" top="1.1811023622047245" bottom="0.78740157480314965" header="0" footer="0"/>
  <pageSetup paperSize="9" orientation="portrait" horizontalDpi="300" verticalDpi="300" r:id="rId2"/>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B6F165-36C5-48E8-B081-E04DF0AB355F}">
  <dimension ref="A1:R56"/>
  <sheetViews>
    <sheetView showGridLines="0" workbookViewId="0">
      <selection activeCell="A2" sqref="A2"/>
    </sheetView>
  </sheetViews>
  <sheetFormatPr defaultColWidth="9.7109375" defaultRowHeight="9" x14ac:dyDescent="0.15"/>
  <cols>
    <col min="1" max="1" width="21.5703125" style="558" customWidth="1"/>
    <col min="2" max="2" width="6.42578125" style="558" customWidth="1"/>
    <col min="3" max="3" width="6.85546875" style="558" customWidth="1"/>
    <col min="4" max="4" width="6.28515625" style="558" customWidth="1"/>
    <col min="5" max="11" width="6.85546875" style="558" customWidth="1"/>
    <col min="12" max="16384" width="9.7109375" style="558"/>
  </cols>
  <sheetData>
    <row r="1" spans="1:14" ht="15" customHeight="1" x14ac:dyDescent="0.2">
      <c r="A1" s="2027" t="s">
        <v>1926</v>
      </c>
    </row>
    <row r="2" spans="1:14" ht="15" customHeight="1" x14ac:dyDescent="0.25">
      <c r="A2" s="578" t="s">
        <v>295</v>
      </c>
      <c r="B2" s="578"/>
      <c r="C2" s="578"/>
      <c r="D2" s="577"/>
      <c r="E2" s="577"/>
      <c r="F2" s="577"/>
      <c r="G2" s="577"/>
      <c r="H2" s="577"/>
      <c r="I2" s="577"/>
      <c r="J2" s="577"/>
      <c r="K2" s="577"/>
    </row>
    <row r="3" spans="1:14" ht="27" customHeight="1" x14ac:dyDescent="0.15">
      <c r="A3" s="2058" t="s">
        <v>356</v>
      </c>
      <c r="B3" s="2058"/>
      <c r="C3" s="2058"/>
      <c r="D3" s="2058"/>
      <c r="E3" s="2058"/>
      <c r="F3" s="2058"/>
      <c r="G3" s="2058"/>
      <c r="H3" s="2058"/>
      <c r="I3" s="2058"/>
      <c r="J3" s="2058"/>
      <c r="K3" s="2058"/>
    </row>
    <row r="4" spans="1:14" ht="12.75" customHeight="1" x14ac:dyDescent="0.25">
      <c r="A4" s="576" t="s">
        <v>294</v>
      </c>
      <c r="B4" s="576"/>
      <c r="C4" s="576"/>
      <c r="D4" s="575"/>
      <c r="E4" s="575"/>
      <c r="F4" s="575"/>
      <c r="G4" s="575"/>
      <c r="H4" s="575"/>
      <c r="I4" s="575"/>
      <c r="J4" s="575"/>
      <c r="K4" s="575"/>
    </row>
    <row r="5" spans="1:14" ht="24" customHeight="1" x14ac:dyDescent="0.15">
      <c r="A5" s="2056" t="s">
        <v>293</v>
      </c>
      <c r="B5" s="2061">
        <v>2020</v>
      </c>
      <c r="C5" s="2061"/>
      <c r="D5" s="2061" t="s">
        <v>292</v>
      </c>
      <c r="E5" s="2061"/>
      <c r="F5" s="2061">
        <v>2018</v>
      </c>
      <c r="G5" s="2061"/>
      <c r="H5" s="2061" t="s">
        <v>291</v>
      </c>
      <c r="I5" s="2061"/>
      <c r="J5" s="2061" t="s">
        <v>290</v>
      </c>
      <c r="K5" s="2061"/>
    </row>
    <row r="6" spans="1:14" ht="39" customHeight="1" x14ac:dyDescent="0.15">
      <c r="A6" s="2057"/>
      <c r="B6" s="598" t="s">
        <v>0</v>
      </c>
      <c r="C6" s="598" t="s">
        <v>289</v>
      </c>
      <c r="D6" s="598" t="s">
        <v>0</v>
      </c>
      <c r="E6" s="598" t="s">
        <v>289</v>
      </c>
      <c r="F6" s="598" t="s">
        <v>0</v>
      </c>
      <c r="G6" s="598" t="s">
        <v>289</v>
      </c>
      <c r="H6" s="598" t="s">
        <v>0</v>
      </c>
      <c r="I6" s="598" t="s">
        <v>289</v>
      </c>
      <c r="J6" s="598" t="s">
        <v>0</v>
      </c>
      <c r="K6" s="598" t="s">
        <v>289</v>
      </c>
    </row>
    <row r="7" spans="1:14" ht="9" customHeight="1" x14ac:dyDescent="0.25">
      <c r="A7" s="574"/>
      <c r="B7" s="574"/>
      <c r="C7" s="574"/>
      <c r="D7" s="574"/>
      <c r="E7" s="574"/>
      <c r="F7" s="574"/>
      <c r="G7" s="574"/>
      <c r="H7" s="574"/>
      <c r="I7" s="574"/>
      <c r="J7" s="574"/>
      <c r="K7" s="574"/>
    </row>
    <row r="8" spans="1:14" s="571" customFormat="1" ht="18" customHeight="1" x14ac:dyDescent="0.25">
      <c r="A8" s="610" t="s">
        <v>0</v>
      </c>
      <c r="B8" s="599">
        <v>4814.1000000000004</v>
      </c>
      <c r="C8" s="599">
        <v>141.19999999999999</v>
      </c>
      <c r="D8" s="599">
        <v>4913.1000000000004</v>
      </c>
      <c r="E8" s="599">
        <v>132.19999999999999</v>
      </c>
      <c r="F8" s="599">
        <v>4866.7</v>
      </c>
      <c r="G8" s="599">
        <v>131.37397545499999</v>
      </c>
      <c r="H8" s="599">
        <v>4756.6000000000004</v>
      </c>
      <c r="I8" s="599">
        <v>117.10675467750002</v>
      </c>
      <c r="J8" s="599">
        <v>4605.2</v>
      </c>
      <c r="K8" s="599">
        <v>112.87657655</v>
      </c>
      <c r="L8" s="572"/>
      <c r="M8" s="573"/>
      <c r="N8" s="572"/>
    </row>
    <row r="9" spans="1:14" ht="18" customHeight="1" x14ac:dyDescent="0.25">
      <c r="A9" s="611" t="s">
        <v>288</v>
      </c>
      <c r="B9" s="600"/>
      <c r="C9" s="599"/>
      <c r="D9" s="600"/>
      <c r="E9" s="599"/>
      <c r="F9" s="600"/>
      <c r="G9" s="599"/>
      <c r="H9" s="599"/>
      <c r="I9" s="599"/>
      <c r="J9" s="599"/>
      <c r="K9" s="599"/>
      <c r="L9" s="566"/>
      <c r="M9" s="566"/>
      <c r="N9" s="566"/>
    </row>
    <row r="10" spans="1:14" ht="18" customHeight="1" x14ac:dyDescent="0.25">
      <c r="A10" s="612" t="s">
        <v>2</v>
      </c>
      <c r="B10" s="601">
        <v>2440.1999999999998</v>
      </c>
      <c r="C10" s="601">
        <v>70.8</v>
      </c>
      <c r="D10" s="601">
        <v>2504.1999999999998</v>
      </c>
      <c r="E10" s="601">
        <v>74.900000000000006</v>
      </c>
      <c r="F10" s="601">
        <v>2485.8000000000002</v>
      </c>
      <c r="G10" s="601">
        <v>75.918231339999977</v>
      </c>
      <c r="H10" s="601">
        <v>2442.3000000000002</v>
      </c>
      <c r="I10" s="601">
        <v>66.688633690000017</v>
      </c>
      <c r="J10" s="601">
        <v>2361.4</v>
      </c>
      <c r="K10" s="601">
        <v>63.274958762499963</v>
      </c>
      <c r="L10" s="566"/>
      <c r="M10" s="566"/>
      <c r="N10" s="566"/>
    </row>
    <row r="11" spans="1:14" ht="18" customHeight="1" x14ac:dyDescent="0.25">
      <c r="A11" s="612" t="s">
        <v>3</v>
      </c>
      <c r="B11" s="601">
        <v>2374</v>
      </c>
      <c r="C11" s="601">
        <v>70.5</v>
      </c>
      <c r="D11" s="601">
        <v>2408.8000000000002</v>
      </c>
      <c r="E11" s="601">
        <v>57.3</v>
      </c>
      <c r="F11" s="601">
        <v>2380.8000000000002</v>
      </c>
      <c r="G11" s="601">
        <v>55.455744114999987</v>
      </c>
      <c r="H11" s="601">
        <v>2314.3000000000002</v>
      </c>
      <c r="I11" s="601">
        <v>50.418120987499996</v>
      </c>
      <c r="J11" s="601">
        <v>2243.8000000000002</v>
      </c>
      <c r="K11" s="601">
        <v>49.601617787500004</v>
      </c>
      <c r="L11" s="566"/>
      <c r="M11" s="568"/>
      <c r="N11" s="566"/>
    </row>
    <row r="12" spans="1:14" ht="9" customHeight="1" x14ac:dyDescent="0.25">
      <c r="A12" s="612"/>
      <c r="B12" s="602"/>
      <c r="C12" s="601"/>
      <c r="D12" s="602"/>
      <c r="E12" s="601"/>
      <c r="F12" s="602"/>
      <c r="G12" s="601"/>
      <c r="H12" s="601"/>
      <c r="I12" s="601"/>
      <c r="J12" s="601"/>
      <c r="K12" s="601"/>
      <c r="L12" s="566"/>
      <c r="M12" s="566"/>
      <c r="N12" s="566"/>
    </row>
    <row r="13" spans="1:14" ht="18" customHeight="1" x14ac:dyDescent="0.25">
      <c r="A13" s="610" t="s">
        <v>4</v>
      </c>
      <c r="B13" s="600"/>
      <c r="C13" s="599"/>
      <c r="D13" s="600"/>
      <c r="E13" s="599"/>
      <c r="F13" s="600"/>
      <c r="G13" s="599"/>
      <c r="H13" s="599"/>
      <c r="I13" s="599"/>
      <c r="J13" s="599"/>
      <c r="K13" s="599"/>
      <c r="L13" s="566"/>
      <c r="M13" s="566"/>
      <c r="N13" s="566"/>
    </row>
    <row r="14" spans="1:14" ht="18" customHeight="1" x14ac:dyDescent="0.25">
      <c r="A14" s="612" t="s">
        <v>287</v>
      </c>
      <c r="B14" s="601">
        <v>256.10000000000002</v>
      </c>
      <c r="C14" s="601">
        <v>6.4</v>
      </c>
      <c r="D14" s="601">
        <v>305.3</v>
      </c>
      <c r="E14" s="601">
        <v>10</v>
      </c>
      <c r="F14" s="601">
        <v>296.39999999999998</v>
      </c>
      <c r="G14" s="601">
        <v>11.099082965000001</v>
      </c>
      <c r="H14" s="601">
        <v>282.60000000000002</v>
      </c>
      <c r="I14" s="601">
        <v>9.5157544875000006</v>
      </c>
      <c r="J14" s="601">
        <v>262.39999999999998</v>
      </c>
      <c r="K14" s="601">
        <v>6.1864125199999993</v>
      </c>
      <c r="L14" s="566"/>
      <c r="M14" s="566"/>
      <c r="N14" s="566"/>
    </row>
    <row r="15" spans="1:14" ht="18" customHeight="1" x14ac:dyDescent="0.25">
      <c r="A15" s="612" t="s">
        <v>286</v>
      </c>
      <c r="B15" s="601">
        <v>899.9</v>
      </c>
      <c r="C15" s="601">
        <v>38.5</v>
      </c>
      <c r="D15" s="601">
        <v>935.6</v>
      </c>
      <c r="E15" s="601">
        <v>36.799999999999997</v>
      </c>
      <c r="F15" s="601">
        <v>939.8</v>
      </c>
      <c r="G15" s="601">
        <v>35.580929227500008</v>
      </c>
      <c r="H15" s="601">
        <v>933</v>
      </c>
      <c r="I15" s="601">
        <v>28.21267593</v>
      </c>
      <c r="J15" s="601">
        <v>923.1</v>
      </c>
      <c r="K15" s="601">
        <v>33.544700582500006</v>
      </c>
      <c r="L15" s="566"/>
      <c r="M15" s="566"/>
      <c r="N15" s="566"/>
    </row>
    <row r="16" spans="1:14" ht="18" customHeight="1" x14ac:dyDescent="0.25">
      <c r="A16" s="612" t="s">
        <v>285</v>
      </c>
      <c r="B16" s="601">
        <v>1239.9000000000001</v>
      </c>
      <c r="C16" s="601">
        <v>42.9</v>
      </c>
      <c r="D16" s="601">
        <v>1292.5</v>
      </c>
      <c r="E16" s="601">
        <v>39.799999999999997</v>
      </c>
      <c r="F16" s="601">
        <v>1303.0999999999999</v>
      </c>
      <c r="G16" s="601">
        <v>37.437031637500006</v>
      </c>
      <c r="H16" s="601">
        <v>1306.8</v>
      </c>
      <c r="I16" s="601">
        <v>40.376638440000008</v>
      </c>
      <c r="J16" s="601">
        <v>1308.0999999999999</v>
      </c>
      <c r="K16" s="601">
        <v>37.144421565000002</v>
      </c>
      <c r="L16" s="566"/>
      <c r="M16" s="566"/>
      <c r="N16" s="566"/>
    </row>
    <row r="17" spans="1:18" ht="18" customHeight="1" x14ac:dyDescent="0.25">
      <c r="A17" s="612" t="s">
        <v>149</v>
      </c>
      <c r="B17" s="601">
        <v>2418.2999999999997</v>
      </c>
      <c r="C17" s="601">
        <v>53.5</v>
      </c>
      <c r="D17" s="601">
        <v>2379.7999999999997</v>
      </c>
      <c r="E17" s="601">
        <v>45.6</v>
      </c>
      <c r="F17" s="601">
        <v>2327.2999999999997</v>
      </c>
      <c r="G17" s="601">
        <v>47.256931625000007</v>
      </c>
      <c r="H17" s="601">
        <v>2234.1</v>
      </c>
      <c r="I17" s="601">
        <v>39.001685819999992</v>
      </c>
      <c r="J17" s="601">
        <v>2111.6</v>
      </c>
      <c r="K17" s="601">
        <v>36.00104188249999</v>
      </c>
      <c r="L17" s="566"/>
      <c r="M17" s="568"/>
      <c r="N17" s="566"/>
    </row>
    <row r="18" spans="1:18" ht="9" customHeight="1" x14ac:dyDescent="0.25">
      <c r="A18" s="612"/>
      <c r="B18" s="602"/>
      <c r="C18" s="601"/>
      <c r="D18" s="602"/>
      <c r="E18" s="601"/>
      <c r="F18" s="602"/>
      <c r="G18" s="601"/>
      <c r="H18" s="601"/>
      <c r="I18" s="601"/>
      <c r="J18" s="601"/>
      <c r="K18" s="601"/>
      <c r="L18" s="566"/>
      <c r="M18" s="566"/>
      <c r="N18" s="566"/>
    </row>
    <row r="19" spans="1:18" ht="17.25" customHeight="1" x14ac:dyDescent="0.25">
      <c r="A19" s="613" t="s">
        <v>44</v>
      </c>
      <c r="B19" s="600"/>
      <c r="C19" s="599"/>
      <c r="D19" s="600"/>
      <c r="E19" s="599"/>
      <c r="F19" s="600"/>
      <c r="G19" s="599"/>
      <c r="H19" s="599"/>
      <c r="I19" s="599"/>
      <c r="J19" s="599"/>
      <c r="K19" s="599"/>
      <c r="L19" s="566"/>
      <c r="M19" s="566"/>
      <c r="N19" s="566"/>
    </row>
    <row r="20" spans="1:18" ht="18" customHeight="1" x14ac:dyDescent="0.25">
      <c r="A20" s="614" t="s">
        <v>284</v>
      </c>
      <c r="B20" s="601">
        <v>1963.1999999999998</v>
      </c>
      <c r="C20" s="601">
        <v>17.100000000000001</v>
      </c>
      <c r="D20" s="601">
        <v>2133.8000000000002</v>
      </c>
      <c r="E20" s="601">
        <v>17.399999999999999</v>
      </c>
      <c r="F20" s="601">
        <v>2233.6999999999998</v>
      </c>
      <c r="G20" s="601">
        <v>21.168801547500006</v>
      </c>
      <c r="H20" s="601">
        <v>2263.8000000000002</v>
      </c>
      <c r="I20" s="601">
        <v>18.782428392500002</v>
      </c>
      <c r="J20" s="601">
        <v>2227.4</v>
      </c>
      <c r="K20" s="601">
        <v>17.540460175000007</v>
      </c>
      <c r="L20" s="566"/>
      <c r="M20" s="568"/>
      <c r="N20" s="566"/>
    </row>
    <row r="21" spans="1:18" ht="18" customHeight="1" x14ac:dyDescent="0.25">
      <c r="A21" s="615" t="s">
        <v>283</v>
      </c>
      <c r="B21" s="601">
        <v>1401</v>
      </c>
      <c r="C21" s="601">
        <v>31.8</v>
      </c>
      <c r="D21" s="601">
        <v>1405.2</v>
      </c>
      <c r="E21" s="601">
        <v>31.4</v>
      </c>
      <c r="F21" s="601">
        <v>1329</v>
      </c>
      <c r="G21" s="601">
        <v>34.25426567249999</v>
      </c>
      <c r="H21" s="601">
        <v>1260.3</v>
      </c>
      <c r="I21" s="601">
        <v>32.847581900000002</v>
      </c>
      <c r="J21" s="601">
        <v>1182.0999999999999</v>
      </c>
      <c r="K21" s="601">
        <v>32.429924550000003</v>
      </c>
      <c r="L21" s="566"/>
      <c r="M21" s="566"/>
      <c r="N21" s="566"/>
    </row>
    <row r="22" spans="1:18" ht="18" customHeight="1" x14ac:dyDescent="0.25">
      <c r="A22" s="612" t="s">
        <v>8</v>
      </c>
      <c r="B22" s="601">
        <v>1450</v>
      </c>
      <c r="C22" s="601">
        <v>92.3</v>
      </c>
      <c r="D22" s="601">
        <v>1374.1</v>
      </c>
      <c r="E22" s="601">
        <v>83.4</v>
      </c>
      <c r="F22" s="601">
        <v>1304</v>
      </c>
      <c r="G22" s="601">
        <v>75.950908234999986</v>
      </c>
      <c r="H22" s="601">
        <v>1232.5</v>
      </c>
      <c r="I22" s="601">
        <v>65.476744385000018</v>
      </c>
      <c r="J22" s="601">
        <v>1195.8</v>
      </c>
      <c r="K22" s="601">
        <v>62.906191824999979</v>
      </c>
      <c r="L22" s="566"/>
      <c r="M22" s="567"/>
      <c r="N22" s="566"/>
    </row>
    <row r="23" spans="1:18" ht="6" customHeight="1" thickBot="1" x14ac:dyDescent="0.3">
      <c r="A23" s="603"/>
      <c r="B23" s="603"/>
      <c r="C23" s="603"/>
      <c r="D23" s="603"/>
      <c r="E23" s="603"/>
      <c r="F23" s="603"/>
      <c r="G23" s="603"/>
      <c r="H23" s="603"/>
      <c r="I23" s="603"/>
      <c r="J23" s="603"/>
      <c r="K23" s="603"/>
    </row>
    <row r="24" spans="1:18" s="562" customFormat="1" ht="26.25" customHeight="1" thickTop="1" x14ac:dyDescent="0.2">
      <c r="A24" s="2060" t="s">
        <v>282</v>
      </c>
      <c r="B24" s="2060"/>
      <c r="C24" s="2060"/>
      <c r="D24" s="2060"/>
      <c r="E24" s="2060"/>
      <c r="F24" s="2060"/>
      <c r="G24" s="2060"/>
      <c r="H24" s="2060"/>
      <c r="I24" s="2060"/>
      <c r="J24" s="2060"/>
      <c r="K24" s="2060"/>
      <c r="L24" s="563"/>
      <c r="M24" s="563"/>
      <c r="N24" s="563"/>
      <c r="O24" s="563"/>
      <c r="P24" s="563"/>
      <c r="Q24" s="563"/>
      <c r="R24" s="563"/>
    </row>
    <row r="25" spans="1:18" ht="14.25" customHeight="1" x14ac:dyDescent="0.25">
      <c r="A25" s="2059" t="s">
        <v>281</v>
      </c>
      <c r="B25" s="2059"/>
      <c r="C25" s="2059"/>
      <c r="D25" s="2059"/>
      <c r="E25" s="2059"/>
      <c r="F25" s="2059"/>
      <c r="G25" s="2059"/>
      <c r="H25" s="2059"/>
      <c r="I25" s="2059"/>
      <c r="J25" s="2059"/>
      <c r="K25" s="2059"/>
      <c r="L25" s="561"/>
      <c r="M25" s="561"/>
      <c r="N25" s="561"/>
      <c r="O25" s="561"/>
      <c r="P25" s="561"/>
      <c r="Q25" s="561"/>
      <c r="R25" s="561"/>
    </row>
    <row r="26" spans="1:18" ht="16.5" customHeight="1" x14ac:dyDescent="0.25">
      <c r="A26" s="588" t="s">
        <v>280</v>
      </c>
      <c r="B26" s="589"/>
      <c r="C26" s="589"/>
      <c r="D26" s="589"/>
      <c r="E26" s="589"/>
      <c r="F26" s="589"/>
      <c r="G26" s="589"/>
      <c r="H26" s="589"/>
      <c r="I26" s="589"/>
      <c r="J26" s="589"/>
      <c r="K26" s="589"/>
    </row>
    <row r="27" spans="1:18" ht="12.75" customHeight="1" x14ac:dyDescent="0.15">
      <c r="A27" s="604" t="s">
        <v>279</v>
      </c>
      <c r="B27" s="605"/>
      <c r="C27" s="605"/>
      <c r="D27" s="605"/>
      <c r="E27" s="605"/>
      <c r="F27" s="605"/>
      <c r="G27" s="605"/>
      <c r="H27" s="605"/>
      <c r="I27" s="605"/>
      <c r="J27" s="605"/>
      <c r="K27" s="605"/>
    </row>
    <row r="28" spans="1:18" ht="12.75" customHeight="1" x14ac:dyDescent="0.25">
      <c r="A28" s="606" t="s">
        <v>278</v>
      </c>
      <c r="B28" s="607"/>
      <c r="C28" s="607"/>
      <c r="D28" s="607"/>
      <c r="E28" s="607"/>
      <c r="F28" s="607"/>
      <c r="G28" s="607"/>
      <c r="H28" s="607"/>
      <c r="I28" s="607"/>
      <c r="J28" s="607"/>
      <c r="K28" s="607"/>
    </row>
    <row r="29" spans="1:18" ht="12.75" customHeight="1" x14ac:dyDescent="0.25">
      <c r="A29" s="606" t="s">
        <v>277</v>
      </c>
      <c r="B29" s="601"/>
      <c r="C29" s="601"/>
      <c r="D29" s="608"/>
      <c r="E29" s="609"/>
      <c r="F29" s="608"/>
      <c r="G29" s="608"/>
      <c r="H29" s="608"/>
      <c r="I29" s="608"/>
      <c r="J29" s="608"/>
      <c r="K29" s="608"/>
    </row>
    <row r="30" spans="1:18" ht="17.100000000000001" customHeight="1" x14ac:dyDescent="0.15">
      <c r="A30" s="608"/>
      <c r="B30" s="608"/>
      <c r="C30" s="608"/>
      <c r="D30" s="608"/>
      <c r="E30" s="608"/>
      <c r="F30" s="608"/>
      <c r="G30" s="608"/>
      <c r="H30" s="608"/>
      <c r="I30" s="608"/>
      <c r="J30" s="608"/>
      <c r="K30" s="608"/>
    </row>
    <row r="31" spans="1:18" ht="17.100000000000001" customHeight="1" x14ac:dyDescent="0.15"/>
    <row r="32" spans="1:18" ht="17.100000000000001" customHeight="1" x14ac:dyDescent="0.15"/>
    <row r="33" s="558" customFormat="1" ht="17.100000000000001" customHeight="1" x14ac:dyDescent="0.15"/>
    <row r="34" s="558" customFormat="1" ht="17.100000000000001" customHeight="1" x14ac:dyDescent="0.15"/>
    <row r="35" s="558" customFormat="1" ht="17.100000000000001" customHeight="1" x14ac:dyDescent="0.15"/>
    <row r="36" s="558" customFormat="1" ht="17.100000000000001" customHeight="1" x14ac:dyDescent="0.15"/>
    <row r="37" s="558" customFormat="1" ht="17.100000000000001" customHeight="1" x14ac:dyDescent="0.15"/>
    <row r="38" s="558" customFormat="1" ht="17.100000000000001" customHeight="1" x14ac:dyDescent="0.15"/>
    <row r="39" s="558" customFormat="1" ht="17.100000000000001" customHeight="1" x14ac:dyDescent="0.15"/>
    <row r="40" s="558" customFormat="1" ht="17.100000000000001" customHeight="1" x14ac:dyDescent="0.15"/>
    <row r="41" s="558" customFormat="1" ht="17.100000000000001" customHeight="1" x14ac:dyDescent="0.15"/>
    <row r="42" s="558" customFormat="1" ht="17.100000000000001" customHeight="1" x14ac:dyDescent="0.15"/>
    <row r="43" s="558" customFormat="1" ht="17.100000000000001" customHeight="1" x14ac:dyDescent="0.15"/>
    <row r="44" s="558" customFormat="1" ht="17.100000000000001" customHeight="1" x14ac:dyDescent="0.15"/>
    <row r="45" s="558" customFormat="1" ht="17.100000000000001" customHeight="1" x14ac:dyDescent="0.15"/>
    <row r="46" s="558" customFormat="1" ht="17.100000000000001" customHeight="1" x14ac:dyDescent="0.15"/>
    <row r="47" s="558" customFormat="1" ht="17.100000000000001" customHeight="1" x14ac:dyDescent="0.15"/>
    <row r="48" s="558" customFormat="1" ht="17.100000000000001" customHeight="1" x14ac:dyDescent="0.15"/>
    <row r="49" s="558" customFormat="1" ht="17.100000000000001" customHeight="1" x14ac:dyDescent="0.15"/>
    <row r="50" s="558" customFormat="1" ht="17.100000000000001" customHeight="1" x14ac:dyDescent="0.15"/>
    <row r="51" s="558" customFormat="1" ht="17.100000000000001" customHeight="1" x14ac:dyDescent="0.15"/>
    <row r="52" s="558" customFormat="1" ht="17.100000000000001" customHeight="1" x14ac:dyDescent="0.15"/>
    <row r="53" s="558" customFormat="1" ht="17.100000000000001" customHeight="1" x14ac:dyDescent="0.15"/>
    <row r="54" s="558" customFormat="1" ht="17.100000000000001" customHeight="1" x14ac:dyDescent="0.15"/>
    <row r="55" s="558" customFormat="1" ht="17.100000000000001" customHeight="1" x14ac:dyDescent="0.15"/>
    <row r="56" s="558" customFormat="1" ht="17.100000000000001" customHeight="1" x14ac:dyDescent="0.15"/>
  </sheetData>
  <mergeCells count="9">
    <mergeCell ref="A5:A6"/>
    <mergeCell ref="A3:K3"/>
    <mergeCell ref="A25:K25"/>
    <mergeCell ref="A24:K24"/>
    <mergeCell ref="F5:G5"/>
    <mergeCell ref="D5:E5"/>
    <mergeCell ref="B5:C5"/>
    <mergeCell ref="H5:I5"/>
    <mergeCell ref="J5:K5"/>
  </mergeCells>
  <hyperlinks>
    <hyperlink ref="A29" r:id="rId1" xr:uid="{A5D94333-826D-4B49-BCDD-1A26046C353B}"/>
    <hyperlink ref="A28" r:id="rId2" xr:uid="{007B4A7C-E616-4133-9F07-D28442986668}"/>
    <hyperlink ref="A27" r:id="rId3" xr:uid="{4DEE132A-D0C2-4901-AD7D-E0960B2324D9}"/>
    <hyperlink ref="A1" location="Índice!A1" display="Voltar ao índice" xr:uid="{C048ED2D-BCF9-4960-AF6F-75D4D0180251}"/>
  </hyperlinks>
  <pageMargins left="0.78740157480314965" right="0.39370078740157483" top="1.1811023622047245" bottom="0.78740157480314965" header="0" footer="0"/>
  <pageSetup paperSize="9" orientation="portrait" horizontalDpi="4294967292" verticalDpi="2400" r:id="rId4"/>
  <headerFooter alignWithMargins="0"/>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4531EE-9BEA-4AB3-84CC-4E76A20D37E0}">
  <dimension ref="A1:U39"/>
  <sheetViews>
    <sheetView workbookViewId="0">
      <selection activeCell="A2" sqref="A2"/>
    </sheetView>
  </sheetViews>
  <sheetFormatPr defaultRowHeight="12.75" x14ac:dyDescent="0.2"/>
  <cols>
    <col min="1" max="1" width="3.5703125" style="678" customWidth="1"/>
    <col min="2" max="2" width="19" style="678" customWidth="1"/>
    <col min="3" max="3" width="5.28515625" style="678" customWidth="1"/>
    <col min="4" max="4" width="9" style="678" customWidth="1"/>
    <col min="5" max="5" width="6.140625" style="678" customWidth="1"/>
    <col min="6" max="6" width="7.7109375" style="678" customWidth="1"/>
    <col min="7" max="7" width="6.140625" style="678" customWidth="1"/>
    <col min="8" max="8" width="4.85546875" style="678" customWidth="1"/>
    <col min="9" max="9" width="9.5703125" style="678" customWidth="1"/>
    <col min="10" max="10" width="6" style="678" customWidth="1"/>
    <col min="11" max="11" width="6.28515625" style="678" customWidth="1"/>
    <col min="12" max="12" width="7.7109375" style="678" customWidth="1"/>
    <col min="13" max="16384" width="9.140625" style="678"/>
  </cols>
  <sheetData>
    <row r="1" spans="1:13" ht="15" customHeight="1" x14ac:dyDescent="0.2">
      <c r="A1" s="2027" t="s">
        <v>1926</v>
      </c>
      <c r="B1" s="679"/>
      <c r="C1" s="679"/>
      <c r="D1" s="679"/>
      <c r="E1" s="679"/>
      <c r="F1" s="679"/>
      <c r="G1" s="679"/>
      <c r="H1" s="679"/>
      <c r="I1" s="679"/>
      <c r="J1" s="679"/>
      <c r="K1" s="679"/>
      <c r="L1" s="679"/>
    </row>
    <row r="2" spans="1:13" s="640" customFormat="1" ht="15" customHeight="1" x14ac:dyDescent="0.25">
      <c r="A2" s="2122" t="s">
        <v>819</v>
      </c>
      <c r="B2" s="2122"/>
      <c r="C2" s="2122"/>
      <c r="D2" s="2122"/>
      <c r="E2" s="2122"/>
      <c r="F2" s="2122"/>
    </row>
    <row r="3" spans="1:13" s="640" customFormat="1" ht="21.75" customHeight="1" x14ac:dyDescent="0.25">
      <c r="A3" s="2131" t="s">
        <v>824</v>
      </c>
      <c r="B3" s="2131"/>
      <c r="C3" s="2131"/>
      <c r="D3" s="2131"/>
      <c r="E3" s="2131"/>
      <c r="F3" s="2131"/>
      <c r="G3" s="2163"/>
      <c r="H3" s="2163"/>
      <c r="I3" s="2163"/>
      <c r="J3" s="2163"/>
      <c r="K3" s="2163"/>
      <c r="L3" s="2163"/>
    </row>
    <row r="4" spans="1:13" s="640" customFormat="1" ht="12.95" customHeight="1" x14ac:dyDescent="0.25">
      <c r="A4" s="2126">
        <v>2020</v>
      </c>
      <c r="B4" s="2127"/>
      <c r="C4" s="713"/>
      <c r="D4" s="1123"/>
      <c r="E4" s="1116"/>
      <c r="F4" s="717"/>
      <c r="G4" s="642"/>
      <c r="H4" s="642"/>
      <c r="I4" s="642"/>
      <c r="J4" s="642"/>
      <c r="K4" s="642"/>
      <c r="L4" s="717" t="s">
        <v>736</v>
      </c>
    </row>
    <row r="5" spans="1:13" s="640" customFormat="1" ht="26.25" customHeight="1" x14ac:dyDescent="0.25">
      <c r="A5" s="2164" t="s">
        <v>735</v>
      </c>
      <c r="B5" s="2165"/>
      <c r="C5" s="2124" t="s">
        <v>823</v>
      </c>
      <c r="D5" s="2124"/>
      <c r="E5" s="2124"/>
      <c r="F5" s="2124"/>
      <c r="G5" s="2178"/>
      <c r="H5" s="2123" t="s">
        <v>822</v>
      </c>
      <c r="I5" s="2124"/>
      <c r="J5" s="2124"/>
      <c r="K5" s="2124"/>
      <c r="L5" s="2178"/>
    </row>
    <row r="6" spans="1:13" s="640" customFormat="1" ht="51" customHeight="1" x14ac:dyDescent="0.25">
      <c r="A6" s="2179"/>
      <c r="B6" s="2180"/>
      <c r="C6" s="1180" t="s">
        <v>0</v>
      </c>
      <c r="D6" s="1179" t="s">
        <v>820</v>
      </c>
      <c r="E6" s="1179" t="s">
        <v>813</v>
      </c>
      <c r="F6" s="1179" t="s">
        <v>821</v>
      </c>
      <c r="G6" s="1179" t="s">
        <v>811</v>
      </c>
      <c r="H6" s="1179" t="s">
        <v>95</v>
      </c>
      <c r="I6" s="1179" t="s">
        <v>820</v>
      </c>
      <c r="J6" s="1155" t="s">
        <v>813</v>
      </c>
      <c r="K6" s="1155" t="s">
        <v>812</v>
      </c>
      <c r="L6" s="1155" t="s">
        <v>811</v>
      </c>
    </row>
    <row r="7" spans="1:13" s="640" customFormat="1" ht="12.95" customHeight="1" x14ac:dyDescent="0.25">
      <c r="A7" s="1186"/>
      <c r="B7" s="1284"/>
      <c r="C7" s="1285"/>
      <c r="D7" s="1285"/>
      <c r="E7" s="1285"/>
      <c r="F7" s="1285"/>
      <c r="G7" s="1285"/>
      <c r="H7" s="1285"/>
      <c r="I7" s="1285"/>
      <c r="J7" s="1285"/>
      <c r="K7" s="1285"/>
      <c r="L7" s="1285"/>
      <c r="M7" s="728"/>
    </row>
    <row r="8" spans="1:13" s="640" customFormat="1" ht="15.75" customHeight="1" x14ac:dyDescent="0.25">
      <c r="A8" s="644" t="s">
        <v>0</v>
      </c>
      <c r="B8" s="714"/>
      <c r="C8" s="728">
        <f t="shared" ref="C8:L8" si="0">SUM(C10:C21)</f>
        <v>233</v>
      </c>
      <c r="D8" s="728">
        <f t="shared" si="0"/>
        <v>119</v>
      </c>
      <c r="E8" s="728">
        <f t="shared" si="0"/>
        <v>46</v>
      </c>
      <c r="F8" s="728">
        <f t="shared" si="0"/>
        <v>15</v>
      </c>
      <c r="G8" s="728">
        <f t="shared" si="0"/>
        <v>53</v>
      </c>
      <c r="H8" s="728">
        <f t="shared" si="0"/>
        <v>291</v>
      </c>
      <c r="I8" s="728">
        <f t="shared" si="0"/>
        <v>137</v>
      </c>
      <c r="J8" s="728">
        <f t="shared" si="0"/>
        <v>80</v>
      </c>
      <c r="K8" s="728">
        <f t="shared" si="0"/>
        <v>13</v>
      </c>
      <c r="L8" s="728">
        <f t="shared" si="0"/>
        <v>61</v>
      </c>
    </row>
    <row r="9" spans="1:13" s="640" customFormat="1" ht="15.75" customHeight="1" x14ac:dyDescent="0.25">
      <c r="A9" s="644"/>
      <c r="B9" s="644"/>
    </row>
    <row r="10" spans="1:13" s="640" customFormat="1" ht="15.75" customHeight="1" x14ac:dyDescent="0.25">
      <c r="A10" s="642"/>
      <c r="B10" s="642" t="s">
        <v>728</v>
      </c>
      <c r="C10" s="732">
        <v>56</v>
      </c>
      <c r="D10" s="729">
        <v>22</v>
      </c>
      <c r="E10" s="729">
        <v>15</v>
      </c>
      <c r="F10" s="729">
        <v>5</v>
      </c>
      <c r="G10" s="729">
        <v>14</v>
      </c>
      <c r="H10" s="732">
        <v>59</v>
      </c>
      <c r="I10" s="1090">
        <v>17</v>
      </c>
      <c r="J10" s="729">
        <v>30</v>
      </c>
      <c r="K10" s="729">
        <v>2</v>
      </c>
      <c r="L10" s="729">
        <v>10</v>
      </c>
      <c r="M10" s="1160"/>
    </row>
    <row r="11" spans="1:13" s="640" customFormat="1" ht="15.75" customHeight="1" x14ac:dyDescent="0.25">
      <c r="A11" s="642"/>
      <c r="B11" s="642" t="s">
        <v>727</v>
      </c>
      <c r="C11" s="732">
        <v>8</v>
      </c>
      <c r="D11" s="743">
        <v>7</v>
      </c>
      <c r="E11" s="743">
        <v>0</v>
      </c>
      <c r="F11" s="743">
        <v>0</v>
      </c>
      <c r="G11" s="743">
        <v>1</v>
      </c>
      <c r="H11" s="732">
        <v>17</v>
      </c>
      <c r="I11" s="676">
        <v>5</v>
      </c>
      <c r="J11" s="743">
        <v>10</v>
      </c>
      <c r="K11" s="743">
        <v>0</v>
      </c>
      <c r="L11" s="743">
        <v>2</v>
      </c>
      <c r="M11" s="1160"/>
    </row>
    <row r="12" spans="1:13" s="640" customFormat="1" ht="15.75" customHeight="1" x14ac:dyDescent="0.25">
      <c r="A12" s="642"/>
      <c r="B12" s="2126" t="s">
        <v>726</v>
      </c>
      <c r="C12" s="732"/>
      <c r="H12" s="732"/>
      <c r="M12" s="729"/>
    </row>
    <row r="13" spans="1:13" s="640" customFormat="1" ht="15.75" customHeight="1" x14ac:dyDescent="0.25">
      <c r="A13" s="642"/>
      <c r="B13" s="2126"/>
      <c r="C13" s="1184">
        <v>3</v>
      </c>
      <c r="D13" s="1185">
        <v>3</v>
      </c>
      <c r="E13" s="1185">
        <v>0</v>
      </c>
      <c r="F13" s="1185">
        <v>0</v>
      </c>
      <c r="G13" s="1185">
        <v>0</v>
      </c>
      <c r="H13" s="1184">
        <v>50</v>
      </c>
      <c r="I13" s="1183">
        <v>48</v>
      </c>
      <c r="J13" s="1183">
        <v>2</v>
      </c>
      <c r="K13" s="1183">
        <v>0</v>
      </c>
      <c r="L13" s="1183">
        <v>0</v>
      </c>
      <c r="M13" s="1160"/>
    </row>
    <row r="14" spans="1:13" s="640" customFormat="1" ht="15.75" customHeight="1" x14ac:dyDescent="0.25">
      <c r="A14" s="642"/>
      <c r="B14" s="660" t="s">
        <v>725</v>
      </c>
      <c r="C14" s="732">
        <v>77</v>
      </c>
      <c r="D14" s="640">
        <v>33</v>
      </c>
      <c r="E14" s="640">
        <v>19</v>
      </c>
      <c r="F14" s="640">
        <v>0</v>
      </c>
      <c r="G14" s="640">
        <v>25</v>
      </c>
      <c r="H14" s="732">
        <v>37</v>
      </c>
      <c r="I14" s="1182">
        <v>6</v>
      </c>
      <c r="J14" s="1182">
        <v>20</v>
      </c>
      <c r="K14" s="1182">
        <v>0</v>
      </c>
      <c r="L14" s="1182">
        <v>11</v>
      </c>
      <c r="M14" s="1160"/>
    </row>
    <row r="15" spans="1:13" s="640" customFormat="1" ht="15.75" customHeight="1" x14ac:dyDescent="0.25">
      <c r="A15" s="642"/>
      <c r="B15" s="2126" t="s">
        <v>724</v>
      </c>
      <c r="C15" s="732"/>
      <c r="H15" s="732"/>
      <c r="M15" s="729"/>
    </row>
    <row r="16" spans="1:13" s="640" customFormat="1" ht="15.75" customHeight="1" x14ac:dyDescent="0.25">
      <c r="A16" s="642"/>
      <c r="B16" s="2126"/>
      <c r="C16" s="732">
        <v>20</v>
      </c>
      <c r="D16" s="1182">
        <v>7</v>
      </c>
      <c r="E16" s="1182">
        <v>5</v>
      </c>
      <c r="F16" s="1182">
        <v>1</v>
      </c>
      <c r="G16" s="1182">
        <v>7</v>
      </c>
      <c r="H16" s="732">
        <v>37</v>
      </c>
      <c r="I16" s="1168">
        <v>18</v>
      </c>
      <c r="J16" s="1168">
        <v>4</v>
      </c>
      <c r="K16" s="1168">
        <v>2</v>
      </c>
      <c r="L16" s="1168">
        <v>13</v>
      </c>
      <c r="M16" s="1160"/>
    </row>
    <row r="17" spans="1:21" s="640" customFormat="1" ht="15.75" customHeight="1" x14ac:dyDescent="0.25">
      <c r="A17" s="642"/>
      <c r="B17" s="660" t="s">
        <v>723</v>
      </c>
      <c r="C17" s="732">
        <v>28</v>
      </c>
      <c r="D17" s="1182">
        <v>14</v>
      </c>
      <c r="E17" s="1182">
        <v>3</v>
      </c>
      <c r="F17" s="1182">
        <v>7</v>
      </c>
      <c r="G17" s="1182">
        <v>4</v>
      </c>
      <c r="H17" s="732">
        <v>63</v>
      </c>
      <c r="I17" s="1182">
        <v>29</v>
      </c>
      <c r="J17" s="1182">
        <v>9</v>
      </c>
      <c r="K17" s="1182">
        <v>4</v>
      </c>
      <c r="L17" s="1182">
        <v>21</v>
      </c>
      <c r="M17" s="1160"/>
    </row>
    <row r="18" spans="1:21" s="640" customFormat="1" ht="15.75" customHeight="1" x14ac:dyDescent="0.25">
      <c r="A18" s="642"/>
      <c r="B18" s="660" t="s">
        <v>722</v>
      </c>
      <c r="C18" s="732">
        <v>8</v>
      </c>
      <c r="D18" s="1168">
        <v>7</v>
      </c>
      <c r="E18" s="1168">
        <v>0</v>
      </c>
      <c r="F18" s="1168">
        <v>1</v>
      </c>
      <c r="G18" s="1168">
        <v>0</v>
      </c>
      <c r="H18" s="732">
        <v>5</v>
      </c>
      <c r="I18" s="1182">
        <v>2</v>
      </c>
      <c r="J18" s="1182">
        <v>2</v>
      </c>
      <c r="K18" s="1182">
        <v>1</v>
      </c>
      <c r="L18" s="1182">
        <v>0</v>
      </c>
      <c r="M18" s="1160"/>
    </row>
    <row r="19" spans="1:21" s="640" customFormat="1" ht="15.75" customHeight="1" x14ac:dyDescent="0.25">
      <c r="A19" s="642"/>
      <c r="B19" s="660" t="s">
        <v>721</v>
      </c>
      <c r="C19" s="732">
        <v>21</v>
      </c>
      <c r="D19" s="1182">
        <v>19</v>
      </c>
      <c r="E19" s="1182">
        <v>1</v>
      </c>
      <c r="F19" s="1182">
        <v>1</v>
      </c>
      <c r="G19" s="1182">
        <v>0</v>
      </c>
      <c r="H19" s="732">
        <v>16</v>
      </c>
      <c r="I19" s="1168">
        <v>12</v>
      </c>
      <c r="J19" s="1168">
        <v>2</v>
      </c>
      <c r="K19" s="1168">
        <v>0</v>
      </c>
      <c r="L19" s="1182">
        <v>2</v>
      </c>
      <c r="M19" s="1160"/>
    </row>
    <row r="20" spans="1:21" s="640" customFormat="1" ht="15.75" customHeight="1" x14ac:dyDescent="0.25">
      <c r="A20" s="642"/>
      <c r="B20" s="660" t="s">
        <v>720</v>
      </c>
      <c r="C20" s="732">
        <v>8</v>
      </c>
      <c r="D20" s="1182">
        <v>6</v>
      </c>
      <c r="E20" s="1182">
        <v>2</v>
      </c>
      <c r="F20" s="1182">
        <v>0</v>
      </c>
      <c r="G20" s="1182">
        <v>0</v>
      </c>
      <c r="H20" s="732">
        <v>1</v>
      </c>
      <c r="I20" s="1168">
        <v>0</v>
      </c>
      <c r="J20" s="1168">
        <v>0</v>
      </c>
      <c r="K20" s="1168">
        <v>0</v>
      </c>
      <c r="L20" s="1168">
        <v>1</v>
      </c>
      <c r="M20" s="1160"/>
    </row>
    <row r="21" spans="1:21" s="640" customFormat="1" ht="15.75" customHeight="1" x14ac:dyDescent="0.25">
      <c r="A21" s="642"/>
      <c r="B21" s="642" t="s">
        <v>719</v>
      </c>
      <c r="C21" s="732">
        <v>4</v>
      </c>
      <c r="D21" s="1168">
        <v>1</v>
      </c>
      <c r="E21" s="1168">
        <v>1</v>
      </c>
      <c r="F21" s="1168">
        <v>0</v>
      </c>
      <c r="G21" s="1168">
        <v>2</v>
      </c>
      <c r="H21" s="732">
        <v>6</v>
      </c>
      <c r="I21" s="676">
        <v>0</v>
      </c>
      <c r="J21" s="743">
        <v>1</v>
      </c>
      <c r="K21" s="743">
        <v>4</v>
      </c>
      <c r="L21" s="743">
        <v>1</v>
      </c>
      <c r="M21" s="1160"/>
    </row>
    <row r="22" spans="1:21" s="640" customFormat="1" ht="6" customHeight="1" thickBot="1" x14ac:dyDescent="0.3">
      <c r="A22" s="722"/>
      <c r="B22" s="722"/>
      <c r="C22" s="1110"/>
      <c r="D22" s="1110"/>
      <c r="E22" s="1110"/>
      <c r="F22" s="1110"/>
      <c r="G22" s="1110"/>
      <c r="H22" s="1110"/>
      <c r="I22" s="1110"/>
      <c r="J22" s="1110"/>
      <c r="K22" s="1110"/>
      <c r="L22" s="1110"/>
    </row>
    <row r="23" spans="1:21" s="640" customFormat="1" ht="3.75" customHeight="1" thickTop="1" x14ac:dyDescent="0.25">
      <c r="A23" s="642"/>
      <c r="B23" s="642"/>
      <c r="C23" s="713"/>
      <c r="D23" s="713"/>
      <c r="E23" s="713"/>
      <c r="F23" s="713"/>
      <c r="G23" s="713"/>
      <c r="H23" s="713"/>
      <c r="I23" s="713"/>
      <c r="J23" s="713"/>
      <c r="K23" s="713"/>
      <c r="L23" s="713"/>
    </row>
    <row r="24" spans="1:21" s="760" customFormat="1" ht="12.95" customHeight="1" x14ac:dyDescent="0.25">
      <c r="A24" s="2130" t="s">
        <v>718</v>
      </c>
      <c r="B24" s="2130"/>
      <c r="C24" s="2130"/>
      <c r="D24" s="2130"/>
      <c r="E24" s="2130"/>
      <c r="F24" s="671"/>
      <c r="G24" s="1282"/>
      <c r="H24" s="671"/>
      <c r="I24" s="671"/>
      <c r="J24" s="671"/>
      <c r="K24" s="671"/>
      <c r="L24" s="671"/>
      <c r="M24" s="671"/>
      <c r="N24" s="671"/>
      <c r="O24" s="671"/>
      <c r="P24" s="671"/>
      <c r="Q24" s="671"/>
      <c r="R24" s="671"/>
      <c r="S24" s="671"/>
      <c r="T24" s="671"/>
      <c r="U24" s="671"/>
    </row>
    <row r="25" spans="1:21" x14ac:dyDescent="0.2">
      <c r="A25" s="679"/>
      <c r="B25" s="679"/>
      <c r="C25" s="679"/>
      <c r="D25" s="679"/>
      <c r="E25" s="679"/>
      <c r="F25" s="679"/>
      <c r="G25" s="679"/>
      <c r="H25" s="679"/>
      <c r="I25" s="679"/>
      <c r="J25" s="679"/>
      <c r="K25" s="679"/>
      <c r="L25" s="679"/>
      <c r="M25" s="679"/>
      <c r="N25" s="679"/>
      <c r="O25" s="679"/>
      <c r="P25" s="679"/>
      <c r="Q25" s="679"/>
      <c r="R25" s="679"/>
      <c r="S25" s="679"/>
      <c r="T25" s="679"/>
      <c r="U25" s="679"/>
    </row>
    <row r="26" spans="1:21" x14ac:dyDescent="0.2">
      <c r="A26" s="679"/>
      <c r="B26" s="679"/>
      <c r="C26" s="679"/>
      <c r="D26" s="679"/>
      <c r="E26" s="679"/>
      <c r="F26" s="679"/>
      <c r="G26" s="679"/>
      <c r="H26" s="679"/>
      <c r="I26" s="679"/>
      <c r="J26" s="679"/>
      <c r="K26" s="679"/>
      <c r="L26" s="679"/>
      <c r="M26" s="679"/>
      <c r="N26" s="679"/>
      <c r="O26" s="679"/>
      <c r="P26" s="679"/>
      <c r="Q26" s="679"/>
      <c r="R26" s="679"/>
      <c r="S26" s="679"/>
      <c r="T26" s="679"/>
      <c r="U26" s="679"/>
    </row>
    <row r="27" spans="1:21" x14ac:dyDescent="0.2">
      <c r="A27" s="679"/>
      <c r="B27" s="679"/>
      <c r="C27" s="679"/>
      <c r="D27" s="679"/>
      <c r="E27" s="679"/>
      <c r="F27" s="679"/>
      <c r="G27" s="679"/>
      <c r="H27" s="679"/>
      <c r="I27" s="679"/>
      <c r="J27" s="679"/>
      <c r="K27" s="679"/>
      <c r="L27" s="679"/>
      <c r="M27" s="679"/>
      <c r="N27" s="679"/>
      <c r="O27" s="679"/>
      <c r="P27" s="679"/>
      <c r="Q27" s="679"/>
      <c r="R27" s="679"/>
      <c r="S27" s="679"/>
      <c r="T27" s="679"/>
      <c r="U27" s="679"/>
    </row>
    <row r="28" spans="1:21" x14ac:dyDescent="0.2">
      <c r="A28" s="679"/>
      <c r="B28" s="679"/>
      <c r="C28" s="679"/>
      <c r="D28" s="679"/>
      <c r="E28" s="679"/>
      <c r="F28" s="679"/>
      <c r="G28" s="679"/>
      <c r="H28" s="679"/>
      <c r="I28" s="679"/>
      <c r="J28" s="679"/>
      <c r="K28" s="679"/>
      <c r="L28" s="679"/>
      <c r="M28" s="679"/>
      <c r="N28" s="679"/>
      <c r="O28" s="679"/>
      <c r="P28" s="679"/>
      <c r="Q28" s="679"/>
      <c r="R28" s="679"/>
      <c r="S28" s="679"/>
      <c r="T28" s="679"/>
      <c r="U28" s="679"/>
    </row>
    <row r="29" spans="1:21" x14ac:dyDescent="0.2">
      <c r="A29" s="679"/>
      <c r="B29" s="679"/>
      <c r="C29" s="679"/>
      <c r="D29" s="679"/>
      <c r="E29" s="679"/>
      <c r="F29" s="679"/>
      <c r="G29" s="679"/>
      <c r="H29" s="679"/>
      <c r="I29" s="679"/>
      <c r="J29" s="679"/>
      <c r="K29" s="679"/>
      <c r="L29" s="679"/>
      <c r="M29" s="679"/>
      <c r="N29" s="679"/>
      <c r="O29" s="679"/>
      <c r="P29" s="679"/>
      <c r="Q29" s="679"/>
      <c r="R29" s="679"/>
      <c r="S29" s="679"/>
      <c r="T29" s="679"/>
      <c r="U29" s="679"/>
    </row>
    <row r="30" spans="1:21" x14ac:dyDescent="0.2">
      <c r="A30" s="679"/>
      <c r="B30" s="679"/>
      <c r="C30" s="679"/>
      <c r="D30" s="679"/>
      <c r="E30" s="679"/>
      <c r="F30" s="679"/>
      <c r="G30" s="679"/>
      <c r="H30" s="679"/>
      <c r="I30" s="679"/>
      <c r="J30" s="679"/>
      <c r="K30" s="679"/>
      <c r="L30" s="679"/>
      <c r="M30" s="679"/>
      <c r="N30" s="679"/>
      <c r="O30" s="679"/>
      <c r="P30" s="679"/>
      <c r="Q30" s="679"/>
      <c r="R30" s="679"/>
      <c r="S30" s="679"/>
      <c r="T30" s="679"/>
      <c r="U30" s="679"/>
    </row>
    <row r="31" spans="1:21" x14ac:dyDescent="0.2">
      <c r="A31" s="679"/>
      <c r="B31" s="679"/>
      <c r="C31" s="679"/>
      <c r="D31" s="679"/>
      <c r="E31" s="679"/>
      <c r="F31" s="679"/>
      <c r="G31" s="679"/>
      <c r="H31" s="679"/>
      <c r="I31" s="679"/>
      <c r="J31" s="679"/>
      <c r="K31" s="679"/>
      <c r="L31" s="679"/>
      <c r="M31" s="679"/>
      <c r="N31" s="679"/>
      <c r="O31" s="679"/>
      <c r="P31" s="679"/>
      <c r="Q31" s="679"/>
      <c r="R31" s="679"/>
      <c r="S31" s="679"/>
      <c r="T31" s="679"/>
      <c r="U31" s="679"/>
    </row>
    <row r="32" spans="1:21" x14ac:dyDescent="0.2">
      <c r="A32" s="679"/>
      <c r="B32" s="679"/>
      <c r="C32" s="679"/>
      <c r="D32" s="679"/>
      <c r="E32" s="679"/>
      <c r="F32" s="679"/>
      <c r="G32" s="679"/>
      <c r="H32" s="679"/>
      <c r="I32" s="679"/>
      <c r="J32" s="679"/>
      <c r="K32" s="679"/>
      <c r="L32" s="679"/>
      <c r="M32" s="679"/>
      <c r="N32" s="679"/>
      <c r="O32" s="679"/>
      <c r="P32" s="679"/>
      <c r="Q32" s="679"/>
      <c r="R32" s="679"/>
      <c r="S32" s="679"/>
      <c r="T32" s="679"/>
      <c r="U32" s="679"/>
    </row>
    <row r="33" spans="1:21" x14ac:dyDescent="0.2">
      <c r="A33" s="679"/>
      <c r="B33" s="679"/>
      <c r="C33" s="679"/>
      <c r="D33" s="679"/>
      <c r="E33" s="679"/>
      <c r="F33" s="679"/>
      <c r="G33" s="679"/>
      <c r="H33" s="679"/>
      <c r="I33" s="679"/>
      <c r="J33" s="679"/>
      <c r="K33" s="679"/>
      <c r="L33" s="679"/>
      <c r="M33" s="679"/>
      <c r="N33" s="679"/>
      <c r="O33" s="679"/>
      <c r="P33" s="679"/>
      <c r="Q33" s="679"/>
      <c r="R33" s="679"/>
      <c r="S33" s="679"/>
      <c r="T33" s="679"/>
      <c r="U33" s="679"/>
    </row>
    <row r="34" spans="1:21" x14ac:dyDescent="0.2">
      <c r="A34" s="679"/>
      <c r="B34" s="679"/>
      <c r="C34" s="679"/>
      <c r="D34" s="679"/>
      <c r="E34" s="679"/>
      <c r="F34" s="679"/>
      <c r="G34" s="679"/>
      <c r="H34" s="679"/>
      <c r="I34" s="679"/>
      <c r="J34" s="679"/>
      <c r="K34" s="679"/>
      <c r="L34" s="679"/>
      <c r="M34" s="679"/>
      <c r="N34" s="679"/>
      <c r="O34" s="679"/>
      <c r="P34" s="679"/>
      <c r="Q34" s="679"/>
      <c r="R34" s="679"/>
      <c r="S34" s="679"/>
      <c r="T34" s="679"/>
      <c r="U34" s="679"/>
    </row>
    <row r="35" spans="1:21" x14ac:dyDescent="0.2">
      <c r="A35" s="679"/>
      <c r="B35" s="679"/>
      <c r="C35" s="679"/>
      <c r="D35" s="679"/>
      <c r="E35" s="679"/>
      <c r="F35" s="679"/>
      <c r="G35" s="679"/>
      <c r="H35" s="679"/>
      <c r="I35" s="679"/>
      <c r="J35" s="679"/>
      <c r="K35" s="679"/>
      <c r="L35" s="679"/>
      <c r="M35" s="679"/>
      <c r="N35" s="679"/>
      <c r="O35" s="679"/>
      <c r="P35" s="679"/>
      <c r="Q35" s="679"/>
      <c r="R35" s="679"/>
      <c r="S35" s="679"/>
      <c r="T35" s="679"/>
      <c r="U35" s="679"/>
    </row>
    <row r="36" spans="1:21" x14ac:dyDescent="0.2">
      <c r="A36" s="679"/>
      <c r="B36" s="679"/>
      <c r="C36" s="679"/>
      <c r="D36" s="679"/>
      <c r="E36" s="679"/>
      <c r="F36" s="679"/>
      <c r="G36" s="679"/>
      <c r="H36" s="679"/>
      <c r="I36" s="679"/>
      <c r="J36" s="679"/>
      <c r="K36" s="679"/>
      <c r="L36" s="679"/>
      <c r="M36" s="679"/>
      <c r="N36" s="679"/>
      <c r="O36" s="679"/>
      <c r="P36" s="679"/>
      <c r="Q36" s="679"/>
      <c r="R36" s="679"/>
      <c r="S36" s="679"/>
      <c r="T36" s="679"/>
      <c r="U36" s="679"/>
    </row>
    <row r="37" spans="1:21" x14ac:dyDescent="0.2">
      <c r="A37" s="679"/>
      <c r="B37" s="679"/>
      <c r="C37" s="679"/>
      <c r="D37" s="679"/>
      <c r="E37" s="679"/>
      <c r="F37" s="679"/>
      <c r="G37" s="679"/>
      <c r="H37" s="679"/>
      <c r="I37" s="679"/>
      <c r="J37" s="679"/>
      <c r="K37" s="679"/>
      <c r="L37" s="679"/>
      <c r="M37" s="679"/>
      <c r="N37" s="679"/>
      <c r="O37" s="679"/>
      <c r="P37" s="679"/>
      <c r="Q37" s="679"/>
      <c r="R37" s="679"/>
      <c r="S37" s="679"/>
      <c r="T37" s="679"/>
      <c r="U37" s="679"/>
    </row>
    <row r="38" spans="1:21" x14ac:dyDescent="0.2">
      <c r="A38" s="679"/>
      <c r="B38" s="679"/>
      <c r="C38" s="679"/>
      <c r="D38" s="679"/>
      <c r="E38" s="679"/>
      <c r="F38" s="679"/>
      <c r="G38" s="679"/>
      <c r="H38" s="679"/>
      <c r="I38" s="679"/>
      <c r="J38" s="679"/>
      <c r="K38" s="679"/>
      <c r="L38" s="679"/>
      <c r="M38" s="679"/>
      <c r="N38" s="679"/>
      <c r="O38" s="679"/>
      <c r="P38" s="679"/>
      <c r="Q38" s="679"/>
      <c r="R38" s="679"/>
      <c r="S38" s="679"/>
      <c r="T38" s="679"/>
      <c r="U38" s="679"/>
    </row>
    <row r="39" spans="1:21" x14ac:dyDescent="0.2">
      <c r="A39" s="679"/>
      <c r="B39" s="679"/>
      <c r="C39" s="679"/>
      <c r="D39" s="679"/>
      <c r="E39" s="679"/>
      <c r="F39" s="679"/>
      <c r="G39" s="679"/>
      <c r="H39" s="679"/>
      <c r="I39" s="679"/>
      <c r="J39" s="679"/>
      <c r="K39" s="679"/>
      <c r="L39" s="679"/>
      <c r="M39" s="679"/>
      <c r="N39" s="679"/>
      <c r="O39" s="679"/>
      <c r="P39" s="679"/>
      <c r="Q39" s="679"/>
      <c r="R39" s="679"/>
      <c r="S39" s="679"/>
      <c r="T39" s="679"/>
      <c r="U39" s="679"/>
    </row>
  </sheetData>
  <mergeCells count="9">
    <mergeCell ref="H5:L5"/>
    <mergeCell ref="A24:E24"/>
    <mergeCell ref="B12:B13"/>
    <mergeCell ref="B15:B16"/>
    <mergeCell ref="A2:F2"/>
    <mergeCell ref="A3:L3"/>
    <mergeCell ref="A4:B4"/>
    <mergeCell ref="A5:B6"/>
    <mergeCell ref="C5:G5"/>
  </mergeCells>
  <hyperlinks>
    <hyperlink ref="A1" location="Índice!A1" display="Voltar ao índice" xr:uid="{31BA6B02-6895-44D4-9C25-3FB3B59C2DE7}"/>
  </hyperlinks>
  <pageMargins left="0.78740157480314965" right="0.78740157480314965" top="1.1811023622047245" bottom="0.78740157480314965" header="0" footer="0"/>
  <pageSetup paperSize="9" scale="95"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DBDE60-8482-4D6F-AA24-467314C3F6D4}">
  <dimension ref="A1:J23"/>
  <sheetViews>
    <sheetView workbookViewId="0">
      <selection activeCell="A2" sqref="A2"/>
    </sheetView>
  </sheetViews>
  <sheetFormatPr defaultColWidth="7.85546875" defaultRowHeight="12.75" x14ac:dyDescent="0.25"/>
  <cols>
    <col min="1" max="1" width="3.140625" style="640" customWidth="1"/>
    <col min="2" max="2" width="30.42578125" style="640" customWidth="1"/>
    <col min="3" max="3" width="10.5703125" style="640" customWidth="1"/>
    <col min="4" max="4" width="10.140625" style="640" customWidth="1"/>
    <col min="5" max="5" width="10.5703125" style="640" customWidth="1"/>
    <col min="6" max="6" width="11.85546875" style="640" customWidth="1"/>
    <col min="7" max="8" width="9.85546875" style="640" customWidth="1"/>
    <col min="9" max="16384" width="7.85546875" style="640"/>
  </cols>
  <sheetData>
    <row r="1" spans="1:10" ht="15" customHeight="1" x14ac:dyDescent="0.25">
      <c r="A1" s="2027" t="s">
        <v>1926</v>
      </c>
    </row>
    <row r="2" spans="1:10" ht="15" customHeight="1" x14ac:dyDescent="0.25">
      <c r="A2" s="2122" t="s">
        <v>831</v>
      </c>
      <c r="B2" s="2122"/>
      <c r="C2" s="2122"/>
      <c r="D2" s="2122"/>
      <c r="E2" s="2122"/>
      <c r="F2" s="2122"/>
    </row>
    <row r="3" spans="1:10" ht="21.75" customHeight="1" x14ac:dyDescent="0.25">
      <c r="A3" s="2131" t="s">
        <v>830</v>
      </c>
      <c r="B3" s="2131"/>
      <c r="C3" s="2131"/>
      <c r="D3" s="2131"/>
      <c r="E3" s="2131"/>
      <c r="F3" s="2131"/>
      <c r="G3" s="2163"/>
    </row>
    <row r="4" spans="1:10" ht="12.95" customHeight="1" x14ac:dyDescent="0.25">
      <c r="A4" s="2126">
        <v>2020</v>
      </c>
      <c r="B4" s="2127"/>
      <c r="C4" s="713"/>
      <c r="D4" s="1123"/>
      <c r="E4" s="1116"/>
      <c r="F4" s="717"/>
      <c r="G4" s="717" t="s">
        <v>736</v>
      </c>
      <c r="H4" s="642"/>
      <c r="I4" s="642"/>
      <c r="J4" s="642"/>
    </row>
    <row r="5" spans="1:10" ht="15" customHeight="1" x14ac:dyDescent="0.25">
      <c r="A5" s="2141" t="s">
        <v>735</v>
      </c>
      <c r="B5" s="2141"/>
      <c r="C5" s="2141" t="s">
        <v>1070</v>
      </c>
      <c r="D5" s="2141"/>
      <c r="E5" s="2141"/>
      <c r="F5" s="2141"/>
      <c r="G5" s="2181"/>
      <c r="H5" s="1113"/>
      <c r="I5" s="1113"/>
    </row>
    <row r="6" spans="1:10" ht="21" customHeight="1" x14ac:dyDescent="0.25">
      <c r="A6" s="2145"/>
      <c r="B6" s="2145"/>
      <c r="C6" s="2141" t="s">
        <v>829</v>
      </c>
      <c r="D6" s="2141" t="s">
        <v>828</v>
      </c>
      <c r="E6" s="2141" t="s">
        <v>827</v>
      </c>
      <c r="F6" s="2141" t="s">
        <v>826</v>
      </c>
      <c r="G6" s="2141" t="s">
        <v>825</v>
      </c>
    </row>
    <row r="7" spans="1:10" ht="21" customHeight="1" x14ac:dyDescent="0.25">
      <c r="A7" s="2145"/>
      <c r="B7" s="2145"/>
      <c r="C7" s="2149"/>
      <c r="D7" s="2145"/>
      <c r="E7" s="2145"/>
      <c r="F7" s="2145"/>
      <c r="G7" s="2145"/>
    </row>
    <row r="8" spans="1:10" ht="6.75" customHeight="1" x14ac:dyDescent="0.25">
      <c r="A8" s="642"/>
      <c r="B8" s="642"/>
      <c r="C8" s="713"/>
      <c r="D8" s="713"/>
      <c r="E8" s="713"/>
      <c r="F8" s="713"/>
      <c r="G8" s="642"/>
    </row>
    <row r="9" spans="1:10" s="644" customFormat="1" ht="15.75" customHeight="1" x14ac:dyDescent="0.25">
      <c r="A9" s="644" t="s">
        <v>0</v>
      </c>
      <c r="B9" s="714"/>
      <c r="C9" s="728">
        <f>SUM(C11:C20)</f>
        <v>123</v>
      </c>
      <c r="D9" s="728">
        <f>SUM(D11:D20)</f>
        <v>296</v>
      </c>
      <c r="E9" s="728">
        <f>SUM(E11:E20)</f>
        <v>326</v>
      </c>
      <c r="F9" s="728">
        <f>SUM(F11:F20)</f>
        <v>311</v>
      </c>
      <c r="G9" s="728">
        <f>SUM(G11:G20)</f>
        <v>173</v>
      </c>
    </row>
    <row r="10" spans="1:10" s="644" customFormat="1" ht="6.75" customHeight="1" x14ac:dyDescent="0.25"/>
    <row r="11" spans="1:10" s="642" customFormat="1" ht="15" customHeight="1" x14ac:dyDescent="0.25">
      <c r="B11" s="642" t="s">
        <v>728</v>
      </c>
      <c r="C11" s="729">
        <v>31</v>
      </c>
      <c r="D11" s="729">
        <v>71</v>
      </c>
      <c r="E11" s="729">
        <v>70</v>
      </c>
      <c r="F11" s="729">
        <v>66</v>
      </c>
      <c r="G11" s="729">
        <v>42</v>
      </c>
    </row>
    <row r="12" spans="1:10" s="642" customFormat="1" ht="15" customHeight="1" x14ac:dyDescent="0.25">
      <c r="B12" s="642" t="s">
        <v>727</v>
      </c>
      <c r="C12" s="743">
        <v>8</v>
      </c>
      <c r="D12" s="743">
        <v>19</v>
      </c>
      <c r="E12" s="743">
        <v>28</v>
      </c>
      <c r="F12" s="743">
        <v>26</v>
      </c>
      <c r="G12" s="743">
        <v>16</v>
      </c>
    </row>
    <row r="13" spans="1:10" s="642" customFormat="1" ht="15" customHeight="1" x14ac:dyDescent="0.25">
      <c r="B13" s="660" t="s">
        <v>726</v>
      </c>
      <c r="C13" s="743">
        <v>4</v>
      </c>
      <c r="D13" s="743">
        <v>8</v>
      </c>
      <c r="E13" s="743">
        <v>8</v>
      </c>
      <c r="F13" s="743">
        <v>8</v>
      </c>
      <c r="G13" s="743">
        <v>3</v>
      </c>
    </row>
    <row r="14" spans="1:10" s="642" customFormat="1" ht="15" customHeight="1" x14ac:dyDescent="0.25">
      <c r="B14" s="660" t="s">
        <v>725</v>
      </c>
      <c r="C14" s="743">
        <v>14</v>
      </c>
      <c r="D14" s="743">
        <v>22</v>
      </c>
      <c r="E14" s="743">
        <v>27</v>
      </c>
      <c r="F14" s="743">
        <v>27</v>
      </c>
      <c r="G14" s="743">
        <v>15</v>
      </c>
    </row>
    <row r="15" spans="1:10" s="642" customFormat="1" ht="15" customHeight="1" x14ac:dyDescent="0.25">
      <c r="B15" s="660" t="s">
        <v>724</v>
      </c>
      <c r="C15" s="743">
        <v>9</v>
      </c>
      <c r="D15" s="743">
        <v>41</v>
      </c>
      <c r="E15" s="743">
        <v>46</v>
      </c>
      <c r="F15" s="743">
        <v>45</v>
      </c>
      <c r="G15" s="743">
        <v>25</v>
      </c>
    </row>
    <row r="16" spans="1:10" s="642" customFormat="1" ht="15" customHeight="1" x14ac:dyDescent="0.25">
      <c r="B16" s="660" t="s">
        <v>723</v>
      </c>
      <c r="C16" s="743">
        <v>20</v>
      </c>
      <c r="D16" s="743">
        <v>38</v>
      </c>
      <c r="E16" s="743">
        <v>39</v>
      </c>
      <c r="F16" s="743">
        <v>41</v>
      </c>
      <c r="G16" s="743">
        <v>24</v>
      </c>
    </row>
    <row r="17" spans="1:7" s="642" customFormat="1" ht="15" customHeight="1" x14ac:dyDescent="0.25">
      <c r="B17" s="660" t="s">
        <v>722</v>
      </c>
      <c r="C17" s="743">
        <v>13</v>
      </c>
      <c r="D17" s="743">
        <v>36</v>
      </c>
      <c r="E17" s="743">
        <v>41</v>
      </c>
      <c r="F17" s="743">
        <v>37</v>
      </c>
      <c r="G17" s="743">
        <v>14</v>
      </c>
    </row>
    <row r="18" spans="1:7" s="642" customFormat="1" ht="15" customHeight="1" x14ac:dyDescent="0.25">
      <c r="B18" s="660" t="s">
        <v>721</v>
      </c>
      <c r="C18" s="743">
        <v>15</v>
      </c>
      <c r="D18" s="743">
        <v>44</v>
      </c>
      <c r="E18" s="743">
        <v>50</v>
      </c>
      <c r="F18" s="743">
        <v>43</v>
      </c>
      <c r="G18" s="743">
        <v>27</v>
      </c>
    </row>
    <row r="19" spans="1:7" s="642" customFormat="1" ht="15" customHeight="1" x14ac:dyDescent="0.25">
      <c r="B19" s="660" t="s">
        <v>720</v>
      </c>
      <c r="C19" s="743">
        <v>4</v>
      </c>
      <c r="D19" s="743">
        <v>13</v>
      </c>
      <c r="E19" s="743">
        <v>10</v>
      </c>
      <c r="F19" s="743">
        <v>10</v>
      </c>
      <c r="G19" s="743">
        <v>4</v>
      </c>
    </row>
    <row r="20" spans="1:7" s="642" customFormat="1" ht="15" customHeight="1" x14ac:dyDescent="0.25">
      <c r="B20" s="642" t="s">
        <v>719</v>
      </c>
      <c r="C20" s="743">
        <v>5</v>
      </c>
      <c r="D20" s="743">
        <v>4</v>
      </c>
      <c r="E20" s="743">
        <v>7</v>
      </c>
      <c r="F20" s="743">
        <v>8</v>
      </c>
      <c r="G20" s="743">
        <v>3</v>
      </c>
    </row>
    <row r="21" spans="1:7" ht="6" customHeight="1" thickBot="1" x14ac:dyDescent="0.3">
      <c r="A21" s="722"/>
      <c r="B21" s="722"/>
      <c r="C21" s="1110"/>
      <c r="D21" s="1110"/>
      <c r="E21" s="1110"/>
      <c r="F21" s="1110"/>
      <c r="G21" s="1110"/>
    </row>
    <row r="22" spans="1:7" ht="5.25" customHeight="1" thickTop="1" x14ac:dyDescent="0.25">
      <c r="A22" s="642"/>
      <c r="B22" s="642"/>
      <c r="C22" s="713"/>
      <c r="D22" s="713"/>
      <c r="E22" s="642"/>
      <c r="F22" s="642"/>
      <c r="G22" s="642"/>
    </row>
    <row r="23" spans="1:7" ht="10.5" customHeight="1" x14ac:dyDescent="0.25">
      <c r="A23" s="2121"/>
      <c r="B23" s="2121"/>
      <c r="C23" s="2121"/>
      <c r="D23" s="2121"/>
      <c r="E23" s="2121"/>
      <c r="F23" s="642"/>
    </row>
  </sheetData>
  <mergeCells count="11">
    <mergeCell ref="G6:G7"/>
    <mergeCell ref="A23:E23"/>
    <mergeCell ref="A2:F2"/>
    <mergeCell ref="A3:G3"/>
    <mergeCell ref="A4:B4"/>
    <mergeCell ref="A5:B7"/>
    <mergeCell ref="C5:G5"/>
    <mergeCell ref="C6:C7"/>
    <mergeCell ref="D6:D7"/>
    <mergeCell ref="E6:E7"/>
    <mergeCell ref="F6:F7"/>
  </mergeCells>
  <hyperlinks>
    <hyperlink ref="A1" location="Índice!A1" display="Voltar ao índice" xr:uid="{1B40426F-7898-4C92-A09D-35D42B2DED64}"/>
  </hyperlinks>
  <pageMargins left="0.78740157480314965" right="0.78740157480314965" top="1.1811023622047245" bottom="0.78740157480314965" header="0" footer="0"/>
  <pageSetup paperSize="9" orientation="portrait" horizontalDpi="300" verticalDpi="300" r:id="rId1"/>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E92EA5-6EF0-4B98-9ED8-74C0D9A50DF6}">
  <dimension ref="A1:I43"/>
  <sheetViews>
    <sheetView workbookViewId="0">
      <selection activeCell="A2" sqref="A2"/>
    </sheetView>
  </sheetViews>
  <sheetFormatPr defaultRowHeight="12.75" x14ac:dyDescent="0.2"/>
  <cols>
    <col min="1" max="1" width="3.85546875" style="678" customWidth="1"/>
    <col min="2" max="2" width="30.5703125" style="678" customWidth="1"/>
    <col min="3" max="16384" width="9.140625" style="678"/>
  </cols>
  <sheetData>
    <row r="1" spans="1:9" ht="15" customHeight="1" x14ac:dyDescent="0.2">
      <c r="A1" s="2027" t="s">
        <v>1926</v>
      </c>
      <c r="B1" s="679"/>
      <c r="C1" s="679"/>
      <c r="D1" s="679"/>
      <c r="E1" s="679"/>
      <c r="F1" s="679"/>
      <c r="G1" s="679"/>
      <c r="H1" s="679"/>
      <c r="I1" s="679"/>
    </row>
    <row r="2" spans="1:9" ht="15" customHeight="1" x14ac:dyDescent="0.25">
      <c r="A2" s="2182" t="s">
        <v>831</v>
      </c>
      <c r="B2" s="2182"/>
      <c r="C2" s="2182"/>
      <c r="D2" s="2182"/>
      <c r="E2" s="2182"/>
      <c r="F2" s="2182"/>
      <c r="G2" s="2182"/>
      <c r="H2" s="671"/>
      <c r="I2" s="679"/>
    </row>
    <row r="3" spans="1:9" ht="21.75" customHeight="1" x14ac:dyDescent="0.2">
      <c r="A3" s="2131" t="s">
        <v>839</v>
      </c>
      <c r="B3" s="2131"/>
      <c r="C3" s="2131"/>
      <c r="D3" s="2131"/>
      <c r="E3" s="2131"/>
      <c r="F3" s="2131"/>
      <c r="G3" s="2131"/>
      <c r="H3" s="2131"/>
      <c r="I3" s="679"/>
    </row>
    <row r="4" spans="1:9" ht="13.5" x14ac:dyDescent="0.25">
      <c r="A4" s="2126">
        <v>2020</v>
      </c>
      <c r="B4" s="2175"/>
      <c r="C4" s="713"/>
      <c r="D4" s="1123"/>
      <c r="E4" s="1116"/>
      <c r="F4" s="640"/>
      <c r="G4" s="640"/>
      <c r="H4" s="717" t="s">
        <v>736</v>
      </c>
      <c r="I4" s="679"/>
    </row>
    <row r="5" spans="1:9" ht="15" customHeight="1" x14ac:dyDescent="0.25">
      <c r="A5" s="2141" t="s">
        <v>735</v>
      </c>
      <c r="B5" s="2141"/>
      <c r="C5" s="2141" t="s">
        <v>1070</v>
      </c>
      <c r="D5" s="2141"/>
      <c r="E5" s="2141"/>
      <c r="F5" s="2141"/>
      <c r="G5" s="2181"/>
      <c r="H5" s="2181"/>
      <c r="I5" s="679"/>
    </row>
    <row r="6" spans="1:9" ht="21" customHeight="1" x14ac:dyDescent="0.2">
      <c r="A6" s="2145"/>
      <c r="B6" s="2145"/>
      <c r="C6" s="2141" t="s">
        <v>838</v>
      </c>
      <c r="D6" s="2141" t="s">
        <v>837</v>
      </c>
      <c r="E6" s="2141" t="s">
        <v>836</v>
      </c>
      <c r="F6" s="2141" t="s">
        <v>835</v>
      </c>
      <c r="G6" s="2141" t="s">
        <v>834</v>
      </c>
      <c r="H6" s="2141" t="s">
        <v>833</v>
      </c>
      <c r="I6" s="679"/>
    </row>
    <row r="7" spans="1:9" ht="21" customHeight="1" x14ac:dyDescent="0.2">
      <c r="A7" s="2145"/>
      <c r="B7" s="2145"/>
      <c r="C7" s="2149"/>
      <c r="D7" s="2149"/>
      <c r="E7" s="2145"/>
      <c r="F7" s="2145"/>
      <c r="G7" s="2145"/>
      <c r="H7" s="2145"/>
      <c r="I7" s="679"/>
    </row>
    <row r="8" spans="1:9" ht="6.75" customHeight="1" x14ac:dyDescent="0.25">
      <c r="A8" s="642"/>
      <c r="B8" s="642"/>
      <c r="C8" s="713"/>
      <c r="D8" s="713"/>
      <c r="E8" s="713"/>
      <c r="F8" s="713"/>
      <c r="G8" s="642"/>
      <c r="H8" s="640"/>
      <c r="I8" s="679"/>
    </row>
    <row r="9" spans="1:9" ht="13.5" x14ac:dyDescent="0.25">
      <c r="A9" s="644" t="s">
        <v>0</v>
      </c>
      <c r="B9" s="714"/>
      <c r="C9" s="728">
        <f t="shared" ref="C9:H9" si="0">SUM(C11:C20)</f>
        <v>144</v>
      </c>
      <c r="D9" s="728">
        <f t="shared" si="0"/>
        <v>228</v>
      </c>
      <c r="E9" s="728">
        <f t="shared" si="0"/>
        <v>126</v>
      </c>
      <c r="F9" s="728">
        <f t="shared" si="0"/>
        <v>356</v>
      </c>
      <c r="G9" s="728">
        <f t="shared" si="0"/>
        <v>30</v>
      </c>
      <c r="H9" s="728">
        <f t="shared" si="0"/>
        <v>10</v>
      </c>
      <c r="I9" s="679"/>
    </row>
    <row r="10" spans="1:9" ht="6.75" customHeight="1" x14ac:dyDescent="0.25">
      <c r="A10" s="644"/>
      <c r="B10" s="644"/>
      <c r="C10" s="644"/>
      <c r="D10" s="644"/>
      <c r="E10" s="644"/>
      <c r="F10" s="644"/>
      <c r="G10" s="644"/>
      <c r="H10" s="644"/>
      <c r="I10" s="679"/>
    </row>
    <row r="11" spans="1:9" ht="13.5" x14ac:dyDescent="0.25">
      <c r="A11" s="642"/>
      <c r="B11" s="642" t="s">
        <v>728</v>
      </c>
      <c r="C11" s="729">
        <v>37</v>
      </c>
      <c r="D11" s="729">
        <v>51</v>
      </c>
      <c r="E11" s="729">
        <v>33</v>
      </c>
      <c r="F11" s="729">
        <v>81</v>
      </c>
      <c r="G11" s="729">
        <v>4</v>
      </c>
      <c r="H11" s="729">
        <v>1</v>
      </c>
      <c r="I11" s="679"/>
    </row>
    <row r="12" spans="1:9" ht="13.5" x14ac:dyDescent="0.25">
      <c r="A12" s="642"/>
      <c r="B12" s="642" t="s">
        <v>727</v>
      </c>
      <c r="C12" s="743">
        <v>11</v>
      </c>
      <c r="D12" s="743">
        <v>19</v>
      </c>
      <c r="E12" s="743">
        <v>11</v>
      </c>
      <c r="F12" s="743">
        <v>24</v>
      </c>
      <c r="G12" s="743">
        <v>0</v>
      </c>
      <c r="H12" s="642">
        <v>2</v>
      </c>
      <c r="I12" s="679"/>
    </row>
    <row r="13" spans="1:9" ht="13.5" x14ac:dyDescent="0.25">
      <c r="A13" s="642"/>
      <c r="B13" s="660" t="s">
        <v>726</v>
      </c>
      <c r="C13" s="743">
        <v>4</v>
      </c>
      <c r="D13" s="743">
        <v>4</v>
      </c>
      <c r="E13" s="743">
        <v>4</v>
      </c>
      <c r="F13" s="743">
        <v>8</v>
      </c>
      <c r="G13" s="743">
        <v>1</v>
      </c>
      <c r="H13" s="642">
        <v>0</v>
      </c>
      <c r="I13" s="679"/>
    </row>
    <row r="14" spans="1:9" ht="13.5" x14ac:dyDescent="0.25">
      <c r="A14" s="642"/>
      <c r="B14" s="660" t="s">
        <v>725</v>
      </c>
      <c r="C14" s="743">
        <v>17</v>
      </c>
      <c r="D14" s="743">
        <v>20</v>
      </c>
      <c r="E14" s="743">
        <v>7</v>
      </c>
      <c r="F14" s="743">
        <v>26</v>
      </c>
      <c r="G14" s="743">
        <v>3</v>
      </c>
      <c r="H14" s="642">
        <v>0</v>
      </c>
      <c r="I14" s="679"/>
    </row>
    <row r="15" spans="1:9" ht="13.5" x14ac:dyDescent="0.25">
      <c r="A15" s="642"/>
      <c r="B15" s="660" t="s">
        <v>724</v>
      </c>
      <c r="C15" s="743">
        <v>19</v>
      </c>
      <c r="D15" s="743">
        <v>33</v>
      </c>
      <c r="E15" s="743">
        <v>11</v>
      </c>
      <c r="F15" s="743">
        <v>51</v>
      </c>
      <c r="G15" s="743">
        <v>3</v>
      </c>
      <c r="H15" s="642">
        <v>1</v>
      </c>
      <c r="I15" s="679"/>
    </row>
    <row r="16" spans="1:9" ht="13.5" x14ac:dyDescent="0.25">
      <c r="A16" s="642"/>
      <c r="B16" s="660" t="s">
        <v>723</v>
      </c>
      <c r="C16" s="743">
        <v>16</v>
      </c>
      <c r="D16" s="743">
        <v>29</v>
      </c>
      <c r="E16" s="743">
        <v>16</v>
      </c>
      <c r="F16" s="743">
        <v>50</v>
      </c>
      <c r="G16" s="743">
        <v>8</v>
      </c>
      <c r="H16" s="642">
        <v>2</v>
      </c>
      <c r="I16" s="679"/>
    </row>
    <row r="17" spans="1:9" ht="13.5" x14ac:dyDescent="0.25">
      <c r="A17" s="642"/>
      <c r="B17" s="660" t="s">
        <v>722</v>
      </c>
      <c r="C17" s="743">
        <v>13</v>
      </c>
      <c r="D17" s="743">
        <v>23</v>
      </c>
      <c r="E17" s="743">
        <v>16</v>
      </c>
      <c r="F17" s="743">
        <v>43</v>
      </c>
      <c r="G17" s="743">
        <v>4</v>
      </c>
      <c r="H17" s="642">
        <v>1</v>
      </c>
      <c r="I17" s="679"/>
    </row>
    <row r="18" spans="1:9" ht="13.5" x14ac:dyDescent="0.25">
      <c r="A18" s="642"/>
      <c r="B18" s="660" t="s">
        <v>721</v>
      </c>
      <c r="C18" s="743">
        <v>19</v>
      </c>
      <c r="D18" s="743">
        <v>34</v>
      </c>
      <c r="E18" s="743">
        <v>19</v>
      </c>
      <c r="F18" s="743">
        <v>53</v>
      </c>
      <c r="G18" s="743">
        <v>3</v>
      </c>
      <c r="H18" s="642">
        <v>1</v>
      </c>
      <c r="I18" s="679"/>
    </row>
    <row r="19" spans="1:9" ht="13.5" x14ac:dyDescent="0.25">
      <c r="A19" s="642"/>
      <c r="B19" s="660" t="s">
        <v>720</v>
      </c>
      <c r="C19" s="743">
        <v>4</v>
      </c>
      <c r="D19" s="743">
        <v>8</v>
      </c>
      <c r="E19" s="743">
        <v>4</v>
      </c>
      <c r="F19" s="743">
        <v>12</v>
      </c>
      <c r="G19" s="743">
        <v>2</v>
      </c>
      <c r="H19" s="642">
        <v>1</v>
      </c>
      <c r="I19" s="679"/>
    </row>
    <row r="20" spans="1:9" ht="13.5" x14ac:dyDescent="0.25">
      <c r="A20" s="642"/>
      <c r="B20" s="642" t="s">
        <v>719</v>
      </c>
      <c r="C20" s="743">
        <v>4</v>
      </c>
      <c r="D20" s="743">
        <v>7</v>
      </c>
      <c r="E20" s="743">
        <v>5</v>
      </c>
      <c r="F20" s="743">
        <v>8</v>
      </c>
      <c r="G20" s="743">
        <v>2</v>
      </c>
      <c r="H20" s="642">
        <v>1</v>
      </c>
      <c r="I20" s="679"/>
    </row>
    <row r="21" spans="1:9" ht="6.75" customHeight="1" thickBot="1" x14ac:dyDescent="0.3">
      <c r="A21" s="722"/>
      <c r="B21" s="722"/>
      <c r="C21" s="1110"/>
      <c r="D21" s="1110"/>
      <c r="E21" s="1110"/>
      <c r="F21" s="1110"/>
      <c r="G21" s="1110"/>
      <c r="H21" s="1110"/>
      <c r="I21" s="679"/>
    </row>
    <row r="22" spans="1:9" ht="6.75" customHeight="1" thickTop="1" x14ac:dyDescent="0.25">
      <c r="A22" s="642"/>
      <c r="B22" s="642"/>
      <c r="C22" s="713"/>
      <c r="D22" s="713"/>
      <c r="E22" s="642"/>
      <c r="F22" s="642"/>
      <c r="G22" s="642"/>
      <c r="H22" s="640"/>
      <c r="I22" s="679"/>
    </row>
    <row r="23" spans="1:9" ht="13.5" x14ac:dyDescent="0.25">
      <c r="A23" s="2121" t="s">
        <v>832</v>
      </c>
      <c r="B23" s="2121"/>
      <c r="C23" s="2121"/>
      <c r="D23" s="2121"/>
      <c r="E23" s="2121"/>
      <c r="F23" s="642"/>
      <c r="G23" s="642"/>
      <c r="H23" s="640"/>
      <c r="I23" s="679"/>
    </row>
    <row r="24" spans="1:9" ht="13.5" x14ac:dyDescent="0.25">
      <c r="A24" s="2130" t="s">
        <v>718</v>
      </c>
      <c r="B24" s="2130"/>
      <c r="C24" s="2130"/>
      <c r="D24" s="2130"/>
      <c r="E24" s="2130"/>
      <c r="F24" s="671"/>
      <c r="G24" s="1282"/>
      <c r="H24" s="671"/>
      <c r="I24" s="679"/>
    </row>
    <row r="25" spans="1:9" x14ac:dyDescent="0.2">
      <c r="A25" s="679"/>
      <c r="B25" s="679"/>
      <c r="C25" s="679"/>
      <c r="D25" s="679"/>
      <c r="E25" s="679"/>
      <c r="F25" s="679"/>
      <c r="G25" s="679"/>
      <c r="H25" s="679"/>
      <c r="I25" s="679"/>
    </row>
    <row r="26" spans="1:9" x14ac:dyDescent="0.2">
      <c r="A26" s="679"/>
      <c r="B26" s="679"/>
      <c r="C26" s="679"/>
      <c r="D26" s="679"/>
      <c r="E26" s="679"/>
      <c r="F26" s="679"/>
      <c r="G26" s="679"/>
      <c r="H26" s="679"/>
      <c r="I26" s="679"/>
    </row>
    <row r="27" spans="1:9" x14ac:dyDescent="0.2">
      <c r="A27" s="679"/>
      <c r="B27" s="679"/>
      <c r="C27" s="679"/>
      <c r="D27" s="679"/>
      <c r="E27" s="679"/>
      <c r="F27" s="679"/>
      <c r="G27" s="679"/>
      <c r="H27" s="679"/>
      <c r="I27" s="679"/>
    </row>
    <row r="28" spans="1:9" x14ac:dyDescent="0.2">
      <c r="A28" s="679"/>
      <c r="B28" s="679"/>
      <c r="C28" s="679"/>
      <c r="D28" s="679"/>
      <c r="E28" s="679"/>
      <c r="F28" s="679"/>
      <c r="G28" s="679"/>
      <c r="H28" s="679"/>
      <c r="I28" s="679"/>
    </row>
    <row r="29" spans="1:9" x14ac:dyDescent="0.2">
      <c r="A29" s="679"/>
      <c r="B29" s="679"/>
      <c r="C29" s="679"/>
      <c r="D29" s="679"/>
      <c r="E29" s="679"/>
      <c r="F29" s="679"/>
      <c r="G29" s="679"/>
      <c r="H29" s="679"/>
      <c r="I29" s="679"/>
    </row>
    <row r="30" spans="1:9" x14ac:dyDescent="0.2">
      <c r="A30" s="679"/>
      <c r="B30" s="679"/>
      <c r="C30" s="679"/>
      <c r="D30" s="679"/>
      <c r="E30" s="679"/>
      <c r="F30" s="679"/>
      <c r="G30" s="679"/>
      <c r="H30" s="679"/>
      <c r="I30" s="679"/>
    </row>
    <row r="31" spans="1:9" x14ac:dyDescent="0.2">
      <c r="A31" s="679"/>
      <c r="B31" s="679"/>
      <c r="C31" s="679"/>
      <c r="D31" s="679"/>
      <c r="E31" s="679"/>
      <c r="F31" s="679"/>
      <c r="G31" s="679"/>
      <c r="H31" s="679"/>
      <c r="I31" s="679"/>
    </row>
    <row r="32" spans="1:9" x14ac:dyDescent="0.2">
      <c r="A32" s="679"/>
      <c r="B32" s="679"/>
      <c r="C32" s="679"/>
      <c r="D32" s="679"/>
      <c r="E32" s="679"/>
      <c r="F32" s="679"/>
      <c r="G32" s="679"/>
      <c r="H32" s="679"/>
      <c r="I32" s="679"/>
    </row>
    <row r="33" spans="1:9" x14ac:dyDescent="0.2">
      <c r="A33" s="679"/>
      <c r="B33" s="679"/>
      <c r="C33" s="679"/>
      <c r="D33" s="679"/>
      <c r="E33" s="679"/>
      <c r="F33" s="679"/>
      <c r="G33" s="679"/>
      <c r="H33" s="679"/>
      <c r="I33" s="679"/>
    </row>
    <row r="34" spans="1:9" x14ac:dyDescent="0.2">
      <c r="A34" s="679"/>
      <c r="B34" s="679"/>
      <c r="C34" s="679"/>
      <c r="D34" s="679"/>
      <c r="E34" s="679"/>
      <c r="F34" s="679"/>
      <c r="G34" s="679"/>
      <c r="H34" s="679"/>
      <c r="I34" s="679"/>
    </row>
    <row r="35" spans="1:9" x14ac:dyDescent="0.2">
      <c r="A35" s="679"/>
      <c r="B35" s="679"/>
      <c r="C35" s="679"/>
      <c r="D35" s="679"/>
      <c r="E35" s="679"/>
      <c r="F35" s="679"/>
      <c r="G35" s="679"/>
      <c r="H35" s="679"/>
      <c r="I35" s="679"/>
    </row>
    <row r="36" spans="1:9" x14ac:dyDescent="0.2">
      <c r="A36" s="679"/>
      <c r="B36" s="679"/>
      <c r="C36" s="679"/>
      <c r="D36" s="679"/>
      <c r="E36" s="679"/>
      <c r="F36" s="679"/>
      <c r="G36" s="679"/>
      <c r="H36" s="679"/>
      <c r="I36" s="679"/>
    </row>
    <row r="37" spans="1:9" x14ac:dyDescent="0.2">
      <c r="A37" s="679"/>
      <c r="B37" s="679"/>
      <c r="C37" s="679"/>
      <c r="D37" s="679"/>
      <c r="E37" s="679"/>
      <c r="F37" s="679"/>
      <c r="G37" s="679"/>
      <c r="H37" s="679"/>
      <c r="I37" s="679"/>
    </row>
    <row r="38" spans="1:9" x14ac:dyDescent="0.2">
      <c r="A38" s="679"/>
      <c r="B38" s="679"/>
      <c r="C38" s="679"/>
      <c r="D38" s="679"/>
      <c r="E38" s="679"/>
      <c r="F38" s="679"/>
      <c r="G38" s="679"/>
      <c r="H38" s="679"/>
      <c r="I38" s="679"/>
    </row>
    <row r="39" spans="1:9" x14ac:dyDescent="0.2">
      <c r="A39" s="679"/>
      <c r="B39" s="679"/>
      <c r="C39" s="679"/>
      <c r="D39" s="679"/>
      <c r="E39" s="679"/>
      <c r="F39" s="679"/>
      <c r="G39" s="679"/>
      <c r="H39" s="679"/>
      <c r="I39" s="679"/>
    </row>
    <row r="40" spans="1:9" x14ac:dyDescent="0.2">
      <c r="A40" s="679"/>
      <c r="B40" s="679"/>
      <c r="C40" s="679"/>
      <c r="D40" s="679"/>
      <c r="E40" s="679"/>
      <c r="F40" s="679"/>
      <c r="G40" s="679"/>
      <c r="H40" s="679"/>
      <c r="I40" s="679"/>
    </row>
    <row r="41" spans="1:9" x14ac:dyDescent="0.2">
      <c r="A41" s="679"/>
      <c r="B41" s="679"/>
      <c r="C41" s="679"/>
      <c r="D41" s="679"/>
      <c r="E41" s="679"/>
      <c r="F41" s="679"/>
      <c r="G41" s="679"/>
      <c r="H41" s="679"/>
      <c r="I41" s="679"/>
    </row>
    <row r="42" spans="1:9" x14ac:dyDescent="0.2">
      <c r="A42" s="679"/>
      <c r="B42" s="679"/>
      <c r="C42" s="679"/>
      <c r="D42" s="679"/>
      <c r="E42" s="679"/>
      <c r="F42" s="679"/>
      <c r="G42" s="679"/>
      <c r="H42" s="679"/>
      <c r="I42" s="679"/>
    </row>
    <row r="43" spans="1:9" x14ac:dyDescent="0.2">
      <c r="A43" s="679"/>
      <c r="B43" s="679"/>
      <c r="C43" s="679"/>
      <c r="D43" s="679"/>
      <c r="E43" s="679"/>
      <c r="F43" s="679"/>
      <c r="G43" s="679"/>
      <c r="H43" s="679"/>
      <c r="I43" s="679"/>
    </row>
  </sheetData>
  <mergeCells count="13">
    <mergeCell ref="A24:E24"/>
    <mergeCell ref="A2:G2"/>
    <mergeCell ref="A3:H3"/>
    <mergeCell ref="A4:B4"/>
    <mergeCell ref="A5:B7"/>
    <mergeCell ref="C5:H5"/>
    <mergeCell ref="C6:C7"/>
    <mergeCell ref="D6:D7"/>
    <mergeCell ref="E6:E7"/>
    <mergeCell ref="F6:F7"/>
    <mergeCell ref="G6:G7"/>
    <mergeCell ref="H6:H7"/>
    <mergeCell ref="A23:E23"/>
  </mergeCells>
  <hyperlinks>
    <hyperlink ref="A1" location="Índice!A1" display="Voltar ao índice" xr:uid="{C20D248E-45E6-4504-A8A4-A20C914B4C42}"/>
  </hyperlinks>
  <pageMargins left="0.7" right="0.7" top="0.75" bottom="0.75" header="0.3" footer="0.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DA95A7-953E-423A-A21E-E43C58FF0004}">
  <dimension ref="A1:K24"/>
  <sheetViews>
    <sheetView workbookViewId="0">
      <selection activeCell="A2" sqref="A2"/>
    </sheetView>
  </sheetViews>
  <sheetFormatPr defaultColWidth="7.85546875" defaultRowHeight="12.75" x14ac:dyDescent="0.25"/>
  <cols>
    <col min="1" max="1" width="3.140625" style="640" customWidth="1"/>
    <col min="2" max="2" width="26.85546875" style="640" customWidth="1"/>
    <col min="3" max="3" width="9.5703125" style="640" customWidth="1"/>
    <col min="4" max="4" width="9.28515625" style="640" customWidth="1"/>
    <col min="5" max="5" width="8.140625" style="640" customWidth="1"/>
    <col min="6" max="6" width="10" style="640" customWidth="1"/>
    <col min="7" max="7" width="10.7109375" style="640" customWidth="1"/>
    <col min="8" max="8" width="9.42578125" style="640" customWidth="1"/>
    <col min="9" max="9" width="6.85546875" style="640" customWidth="1"/>
    <col min="10" max="10" width="7.85546875" style="640" customWidth="1"/>
    <col min="11" max="11" width="8" style="640" customWidth="1"/>
    <col min="12" max="16384" width="7.85546875" style="640"/>
  </cols>
  <sheetData>
    <row r="1" spans="1:11" ht="15" customHeight="1" x14ac:dyDescent="0.25">
      <c r="A1" s="2027" t="s">
        <v>1926</v>
      </c>
    </row>
    <row r="2" spans="1:11" ht="15" customHeight="1" x14ac:dyDescent="0.25">
      <c r="A2" s="2122" t="s">
        <v>844</v>
      </c>
      <c r="B2" s="2122"/>
      <c r="C2" s="2122"/>
      <c r="D2" s="2122"/>
      <c r="E2" s="2122"/>
      <c r="F2" s="2122"/>
    </row>
    <row r="3" spans="1:11" ht="21.75" customHeight="1" x14ac:dyDescent="0.25">
      <c r="A3" s="2131" t="s">
        <v>843</v>
      </c>
      <c r="B3" s="2131"/>
      <c r="C3" s="2131"/>
      <c r="D3" s="2131"/>
      <c r="E3" s="2131"/>
      <c r="F3" s="2131"/>
      <c r="G3" s="2131"/>
      <c r="H3" s="2131"/>
      <c r="J3" s="642"/>
      <c r="K3" s="661"/>
    </row>
    <row r="4" spans="1:11" ht="12.95" customHeight="1" x14ac:dyDescent="0.25">
      <c r="A4" s="2126">
        <v>2020</v>
      </c>
      <c r="B4" s="2175"/>
      <c r="C4" s="713"/>
      <c r="D4" s="1123"/>
      <c r="E4" s="1116"/>
      <c r="F4" s="717"/>
      <c r="H4" s="717" t="s">
        <v>736</v>
      </c>
    </row>
    <row r="5" spans="1:11" ht="24.95" customHeight="1" x14ac:dyDescent="0.25">
      <c r="A5" s="2164" t="s">
        <v>735</v>
      </c>
      <c r="B5" s="2165"/>
      <c r="C5" s="2124" t="s">
        <v>842</v>
      </c>
      <c r="D5" s="2124"/>
      <c r="E5" s="2178"/>
      <c r="F5" s="2183" t="s">
        <v>841</v>
      </c>
      <c r="G5" s="2164"/>
      <c r="H5" s="2164"/>
      <c r="I5" s="1113"/>
    </row>
    <row r="6" spans="1:11" ht="24.95" customHeight="1" x14ac:dyDescent="0.25">
      <c r="A6" s="2176"/>
      <c r="B6" s="2177"/>
      <c r="C6" s="1180" t="s">
        <v>0</v>
      </c>
      <c r="D6" s="1179" t="s">
        <v>756</v>
      </c>
      <c r="E6" s="1179" t="s">
        <v>755</v>
      </c>
      <c r="F6" s="1179" t="s">
        <v>0</v>
      </c>
      <c r="G6" s="1179" t="s">
        <v>756</v>
      </c>
      <c r="H6" s="1179" t="s">
        <v>755</v>
      </c>
      <c r="I6" s="644"/>
      <c r="J6" s="644"/>
    </row>
    <row r="7" spans="1:11" s="671" customFormat="1" ht="6.75" customHeight="1" x14ac:dyDescent="0.25">
      <c r="A7" s="1137"/>
      <c r="B7" s="1137"/>
      <c r="C7" s="1136"/>
      <c r="D7" s="1136"/>
      <c r="E7" s="1136"/>
      <c r="F7" s="1136"/>
      <c r="G7" s="1136"/>
      <c r="H7" s="1136"/>
      <c r="I7" s="681"/>
      <c r="J7" s="681"/>
    </row>
    <row r="8" spans="1:11" s="644" customFormat="1" ht="15.75" customHeight="1" x14ac:dyDescent="0.25">
      <c r="A8" s="644" t="s">
        <v>0</v>
      </c>
      <c r="B8" s="714"/>
      <c r="C8" s="728">
        <f t="shared" ref="C8:H8" si="0">SUM(C10:C19)</f>
        <v>414</v>
      </c>
      <c r="D8" s="728">
        <f t="shared" si="0"/>
        <v>322</v>
      </c>
      <c r="E8" s="728">
        <f t="shared" si="0"/>
        <v>92</v>
      </c>
      <c r="F8" s="728">
        <f t="shared" si="0"/>
        <v>322</v>
      </c>
      <c r="G8" s="728">
        <f t="shared" si="0"/>
        <v>163</v>
      </c>
      <c r="H8" s="728">
        <f t="shared" si="0"/>
        <v>159</v>
      </c>
    </row>
    <row r="9" spans="1:11" s="644" customFormat="1" ht="6.75" customHeight="1" x14ac:dyDescent="0.25"/>
    <row r="10" spans="1:11" s="642" customFormat="1" ht="15" customHeight="1" x14ac:dyDescent="0.25">
      <c r="B10" s="642" t="s">
        <v>728</v>
      </c>
      <c r="C10" s="732">
        <v>86</v>
      </c>
      <c r="D10" s="729">
        <v>68</v>
      </c>
      <c r="E10" s="729">
        <v>18</v>
      </c>
      <c r="F10" s="732">
        <v>68</v>
      </c>
      <c r="G10" s="729">
        <v>34</v>
      </c>
      <c r="H10" s="729">
        <v>34</v>
      </c>
    </row>
    <row r="11" spans="1:11" s="642" customFormat="1" ht="15" customHeight="1" x14ac:dyDescent="0.25">
      <c r="B11" s="642" t="s">
        <v>727</v>
      </c>
      <c r="C11" s="732">
        <v>34</v>
      </c>
      <c r="D11" s="743">
        <v>24</v>
      </c>
      <c r="E11" s="743">
        <v>10</v>
      </c>
      <c r="F11" s="732">
        <v>24</v>
      </c>
      <c r="G11" s="743">
        <v>11</v>
      </c>
      <c r="H11" s="743">
        <v>13</v>
      </c>
    </row>
    <row r="12" spans="1:11" s="642" customFormat="1" ht="25.5" x14ac:dyDescent="0.25">
      <c r="B12" s="811" t="s">
        <v>840</v>
      </c>
      <c r="C12" s="1162">
        <v>10</v>
      </c>
      <c r="D12" s="782">
        <v>9</v>
      </c>
      <c r="E12" s="782">
        <v>1</v>
      </c>
      <c r="F12" s="1162">
        <v>9</v>
      </c>
      <c r="G12" s="782">
        <v>4</v>
      </c>
      <c r="H12" s="782">
        <v>5</v>
      </c>
    </row>
    <row r="13" spans="1:11" s="642" customFormat="1" ht="15" customHeight="1" x14ac:dyDescent="0.25">
      <c r="B13" s="660" t="s">
        <v>725</v>
      </c>
      <c r="C13" s="732">
        <v>30</v>
      </c>
      <c r="D13" s="743">
        <v>26</v>
      </c>
      <c r="E13" s="743">
        <v>4</v>
      </c>
      <c r="F13" s="732">
        <v>26</v>
      </c>
      <c r="G13" s="743">
        <v>13</v>
      </c>
      <c r="H13" s="743">
        <v>13</v>
      </c>
    </row>
    <row r="14" spans="1:11" s="642" customFormat="1" ht="15" customHeight="1" x14ac:dyDescent="0.25">
      <c r="B14" s="660" t="s">
        <v>724</v>
      </c>
      <c r="C14" s="732">
        <v>59</v>
      </c>
      <c r="D14" s="743">
        <v>44</v>
      </c>
      <c r="E14" s="743">
        <v>15</v>
      </c>
      <c r="F14" s="732">
        <v>44</v>
      </c>
      <c r="G14" s="743">
        <v>22</v>
      </c>
      <c r="H14" s="743">
        <v>22</v>
      </c>
    </row>
    <row r="15" spans="1:11" s="642" customFormat="1" ht="15" customHeight="1" x14ac:dyDescent="0.25">
      <c r="B15" s="660" t="s">
        <v>723</v>
      </c>
      <c r="C15" s="732">
        <v>59</v>
      </c>
      <c r="D15" s="743">
        <v>43</v>
      </c>
      <c r="E15" s="743">
        <v>16</v>
      </c>
      <c r="F15" s="732">
        <v>43</v>
      </c>
      <c r="G15" s="743">
        <v>21</v>
      </c>
      <c r="H15" s="743">
        <v>22</v>
      </c>
    </row>
    <row r="16" spans="1:11" s="642" customFormat="1" ht="15" customHeight="1" x14ac:dyDescent="0.25">
      <c r="B16" s="660" t="s">
        <v>722</v>
      </c>
      <c r="C16" s="732">
        <v>50</v>
      </c>
      <c r="D16" s="743">
        <v>36</v>
      </c>
      <c r="E16" s="743">
        <v>14</v>
      </c>
      <c r="F16" s="732">
        <v>36</v>
      </c>
      <c r="G16" s="743">
        <v>14</v>
      </c>
      <c r="H16" s="743">
        <v>22</v>
      </c>
    </row>
    <row r="17" spans="1:8" s="642" customFormat="1" ht="15" customHeight="1" x14ac:dyDescent="0.25">
      <c r="B17" s="660" t="s">
        <v>721</v>
      </c>
      <c r="C17" s="732">
        <v>59</v>
      </c>
      <c r="D17" s="743">
        <v>50</v>
      </c>
      <c r="E17" s="743">
        <v>9</v>
      </c>
      <c r="F17" s="732">
        <v>50</v>
      </c>
      <c r="G17" s="743">
        <v>31</v>
      </c>
      <c r="H17" s="743">
        <v>19</v>
      </c>
    </row>
    <row r="18" spans="1:8" s="642" customFormat="1" ht="15" customHeight="1" x14ac:dyDescent="0.25">
      <c r="B18" s="660" t="s">
        <v>720</v>
      </c>
      <c r="C18" s="732">
        <v>16</v>
      </c>
      <c r="D18" s="743">
        <v>13</v>
      </c>
      <c r="E18" s="743">
        <v>3</v>
      </c>
      <c r="F18" s="732">
        <v>13</v>
      </c>
      <c r="G18" s="743">
        <v>6</v>
      </c>
      <c r="H18" s="743">
        <v>7</v>
      </c>
    </row>
    <row r="19" spans="1:8" s="642" customFormat="1" ht="15" customHeight="1" x14ac:dyDescent="0.25">
      <c r="B19" s="642" t="s">
        <v>719</v>
      </c>
      <c r="C19" s="732">
        <v>11</v>
      </c>
      <c r="D19" s="743">
        <v>9</v>
      </c>
      <c r="E19" s="743">
        <v>2</v>
      </c>
      <c r="F19" s="732">
        <v>9</v>
      </c>
      <c r="G19" s="743">
        <v>7</v>
      </c>
      <c r="H19" s="743">
        <v>2</v>
      </c>
    </row>
    <row r="20" spans="1:8" s="642" customFormat="1" ht="6.75" customHeight="1" x14ac:dyDescent="0.25">
      <c r="C20" s="728"/>
      <c r="D20" s="743"/>
      <c r="E20" s="743"/>
      <c r="F20" s="728"/>
      <c r="G20" s="743"/>
      <c r="H20" s="743"/>
    </row>
    <row r="21" spans="1:8" ht="3" customHeight="1" thickBot="1" x14ac:dyDescent="0.3">
      <c r="A21" s="722"/>
      <c r="B21" s="722"/>
      <c r="C21" s="1110"/>
      <c r="D21" s="1110"/>
      <c r="E21" s="1110"/>
      <c r="F21" s="1110"/>
      <c r="G21" s="1110"/>
      <c r="H21" s="1110"/>
    </row>
    <row r="22" spans="1:8" ht="3.75" customHeight="1" thickTop="1" x14ac:dyDescent="0.25">
      <c r="A22" s="642"/>
      <c r="B22" s="642"/>
      <c r="C22" s="713"/>
      <c r="D22" s="713"/>
      <c r="E22" s="713"/>
      <c r="F22" s="713"/>
      <c r="G22" s="713"/>
      <c r="H22" s="713"/>
    </row>
    <row r="23" spans="1:8" ht="12.95" customHeight="1" x14ac:dyDescent="0.25">
      <c r="A23" s="2130" t="s">
        <v>718</v>
      </c>
      <c r="B23" s="2130"/>
      <c r="C23" s="2130"/>
      <c r="D23" s="2130"/>
      <c r="E23" s="2130"/>
    </row>
    <row r="24" spans="1:8" ht="10.5" customHeight="1" x14ac:dyDescent="0.25">
      <c r="A24" s="2121"/>
      <c r="B24" s="2121"/>
      <c r="C24" s="2121"/>
      <c r="D24" s="2121"/>
      <c r="E24" s="2121"/>
      <c r="F24" s="642"/>
      <c r="G24" s="642"/>
    </row>
  </sheetData>
  <mergeCells count="8">
    <mergeCell ref="A24:E24"/>
    <mergeCell ref="A2:F2"/>
    <mergeCell ref="A3:H3"/>
    <mergeCell ref="A4:B4"/>
    <mergeCell ref="A5:B6"/>
    <mergeCell ref="C5:E5"/>
    <mergeCell ref="F5:H5"/>
    <mergeCell ref="A23:E23"/>
  </mergeCells>
  <hyperlinks>
    <hyperlink ref="A1" location="Índice!A1" display="Voltar ao índice" xr:uid="{53B91D27-D893-4CF1-8CCD-C8B8091E1366}"/>
  </hyperlinks>
  <pageMargins left="0.78740157480314965" right="0.78740157480314965" top="1.1811023622047245" bottom="0.78740157480314965" header="0" footer="0"/>
  <pageSetup paperSize="9" orientation="portrait" horizontalDpi="300" verticalDpi="300" r:id="rId1"/>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73B282-50E6-43E7-A552-AC6DD0697FF9}">
  <dimension ref="A1:G38"/>
  <sheetViews>
    <sheetView workbookViewId="0">
      <selection activeCell="A2" sqref="A2"/>
    </sheetView>
  </sheetViews>
  <sheetFormatPr defaultRowHeight="12.75" x14ac:dyDescent="0.2"/>
  <cols>
    <col min="1" max="1" width="4.7109375" style="678" customWidth="1"/>
    <col min="2" max="2" width="24.7109375" style="678" bestFit="1" customWidth="1"/>
    <col min="3" max="6" width="9.28515625" style="678" customWidth="1"/>
    <col min="7" max="16384" width="9.140625" style="678"/>
  </cols>
  <sheetData>
    <row r="1" spans="1:7" ht="15" customHeight="1" x14ac:dyDescent="0.2">
      <c r="A1" s="2027" t="s">
        <v>1926</v>
      </c>
      <c r="B1" s="679"/>
      <c r="C1" s="679"/>
      <c r="D1" s="679"/>
      <c r="E1" s="679"/>
      <c r="F1" s="679"/>
      <c r="G1" s="679"/>
    </row>
    <row r="2" spans="1:7" ht="15" customHeight="1" x14ac:dyDescent="0.25">
      <c r="A2" s="2122" t="s">
        <v>849</v>
      </c>
      <c r="B2" s="2122"/>
      <c r="C2" s="2122"/>
      <c r="D2" s="2122"/>
      <c r="E2" s="2122"/>
      <c r="F2" s="2122"/>
      <c r="G2" s="679"/>
    </row>
    <row r="3" spans="1:7" ht="21.75" customHeight="1" x14ac:dyDescent="0.2">
      <c r="A3" s="2131" t="s">
        <v>848</v>
      </c>
      <c r="B3" s="2131"/>
      <c r="C3" s="2131"/>
      <c r="D3" s="2131"/>
      <c r="E3" s="2131"/>
      <c r="F3" s="2131"/>
      <c r="G3" s="679"/>
    </row>
    <row r="4" spans="1:7" ht="13.5" x14ac:dyDescent="0.25">
      <c r="A4" s="2126">
        <v>2020</v>
      </c>
      <c r="B4" s="2127"/>
      <c r="C4" s="713"/>
      <c r="D4" s="1123"/>
      <c r="E4" s="1116"/>
      <c r="F4" s="717" t="s">
        <v>736</v>
      </c>
      <c r="G4" s="679"/>
    </row>
    <row r="5" spans="1:7" x14ac:dyDescent="0.2">
      <c r="A5" s="2141" t="s">
        <v>735</v>
      </c>
      <c r="B5" s="2141"/>
      <c r="C5" s="2141" t="s">
        <v>847</v>
      </c>
      <c r="D5" s="2145"/>
      <c r="E5" s="2145"/>
      <c r="F5" s="2141" t="s">
        <v>846</v>
      </c>
      <c r="G5" s="679"/>
    </row>
    <row r="6" spans="1:7" x14ac:dyDescent="0.2">
      <c r="A6" s="2145"/>
      <c r="B6" s="2145"/>
      <c r="C6" s="2141" t="s">
        <v>0</v>
      </c>
      <c r="D6" s="2141" t="s">
        <v>755</v>
      </c>
      <c r="E6" s="2141" t="s">
        <v>756</v>
      </c>
      <c r="F6" s="2141"/>
      <c r="G6" s="679"/>
    </row>
    <row r="7" spans="1:7" x14ac:dyDescent="0.2">
      <c r="A7" s="2145"/>
      <c r="B7" s="2145"/>
      <c r="C7" s="2145"/>
      <c r="D7" s="2145"/>
      <c r="E7" s="2145"/>
      <c r="F7" s="2141"/>
      <c r="G7" s="679"/>
    </row>
    <row r="8" spans="1:7" ht="6.75" customHeight="1" x14ac:dyDescent="0.25">
      <c r="A8" s="642"/>
      <c r="B8" s="642"/>
      <c r="C8" s="713"/>
      <c r="D8" s="713"/>
      <c r="E8" s="713"/>
      <c r="F8" s="713"/>
      <c r="G8" s="679"/>
    </row>
    <row r="9" spans="1:7" ht="13.5" x14ac:dyDescent="0.25">
      <c r="A9" s="644" t="s">
        <v>0</v>
      </c>
      <c r="B9" s="714"/>
      <c r="C9" s="728">
        <f>SUM(C11:C20)</f>
        <v>414</v>
      </c>
      <c r="D9" s="728">
        <f>SUM(D11:D20)</f>
        <v>287</v>
      </c>
      <c r="E9" s="728">
        <f>SUM(E11:E20)</f>
        <v>127</v>
      </c>
      <c r="F9" s="728">
        <f>SUM(F11:F20)</f>
        <v>410</v>
      </c>
      <c r="G9" s="679"/>
    </row>
    <row r="10" spans="1:7" ht="6.75" customHeight="1" x14ac:dyDescent="0.25">
      <c r="A10" s="644"/>
      <c r="B10" s="644"/>
      <c r="C10" s="644"/>
      <c r="D10" s="644"/>
      <c r="E10" s="644"/>
      <c r="F10" s="644"/>
      <c r="G10" s="679"/>
    </row>
    <row r="11" spans="1:7" ht="13.5" x14ac:dyDescent="0.25">
      <c r="A11" s="642"/>
      <c r="B11" s="642" t="s">
        <v>728</v>
      </c>
      <c r="C11" s="732">
        <f t="shared" ref="C11:C20" si="0">SUM(D11:E11)</f>
        <v>86</v>
      </c>
      <c r="D11" s="729">
        <v>66</v>
      </c>
      <c r="E11" s="729">
        <v>20</v>
      </c>
      <c r="F11" s="729">
        <v>44</v>
      </c>
      <c r="G11" s="679"/>
    </row>
    <row r="12" spans="1:7" ht="13.5" x14ac:dyDescent="0.25">
      <c r="A12" s="642"/>
      <c r="B12" s="642" t="s">
        <v>727</v>
      </c>
      <c r="C12" s="732">
        <f t="shared" si="0"/>
        <v>34</v>
      </c>
      <c r="D12" s="743">
        <v>22</v>
      </c>
      <c r="E12" s="743">
        <v>12</v>
      </c>
      <c r="F12" s="743">
        <v>43</v>
      </c>
      <c r="G12" s="679"/>
    </row>
    <row r="13" spans="1:7" ht="29.25" customHeight="1" x14ac:dyDescent="0.25">
      <c r="A13" s="642"/>
      <c r="B13" s="811" t="s">
        <v>845</v>
      </c>
      <c r="C13" s="732">
        <f t="shared" si="0"/>
        <v>10</v>
      </c>
      <c r="D13" s="743">
        <v>7</v>
      </c>
      <c r="E13" s="743">
        <v>3</v>
      </c>
      <c r="F13" s="743">
        <v>8</v>
      </c>
      <c r="G13" s="679"/>
    </row>
    <row r="14" spans="1:7" ht="13.5" x14ac:dyDescent="0.25">
      <c r="A14" s="642"/>
      <c r="B14" s="660" t="s">
        <v>725</v>
      </c>
      <c r="C14" s="732">
        <f t="shared" si="0"/>
        <v>30</v>
      </c>
      <c r="D14" s="743">
        <v>16</v>
      </c>
      <c r="E14" s="743">
        <v>14</v>
      </c>
      <c r="F14" s="743">
        <v>49</v>
      </c>
      <c r="G14" s="679"/>
    </row>
    <row r="15" spans="1:7" ht="13.5" x14ac:dyDescent="0.25">
      <c r="A15" s="642"/>
      <c r="B15" s="660" t="s">
        <v>724</v>
      </c>
      <c r="C15" s="732">
        <f t="shared" si="0"/>
        <v>59</v>
      </c>
      <c r="D15" s="743">
        <v>42</v>
      </c>
      <c r="E15" s="743">
        <v>17</v>
      </c>
      <c r="F15" s="743">
        <v>54</v>
      </c>
      <c r="G15" s="679"/>
    </row>
    <row r="16" spans="1:7" ht="13.5" x14ac:dyDescent="0.25">
      <c r="A16" s="642"/>
      <c r="B16" s="660" t="s">
        <v>723</v>
      </c>
      <c r="C16" s="732">
        <f t="shared" si="0"/>
        <v>59</v>
      </c>
      <c r="D16" s="743">
        <v>49</v>
      </c>
      <c r="E16" s="743">
        <v>10</v>
      </c>
      <c r="F16" s="743">
        <v>23</v>
      </c>
      <c r="G16" s="679"/>
    </row>
    <row r="17" spans="1:7" ht="13.5" x14ac:dyDescent="0.25">
      <c r="A17" s="642"/>
      <c r="B17" s="660" t="s">
        <v>722</v>
      </c>
      <c r="C17" s="732">
        <f t="shared" si="0"/>
        <v>50</v>
      </c>
      <c r="D17" s="743">
        <v>37</v>
      </c>
      <c r="E17" s="743">
        <v>13</v>
      </c>
      <c r="F17" s="743">
        <v>43</v>
      </c>
      <c r="G17" s="679"/>
    </row>
    <row r="18" spans="1:7" ht="13.5" x14ac:dyDescent="0.25">
      <c r="A18" s="642"/>
      <c r="B18" s="660" t="s">
        <v>721</v>
      </c>
      <c r="C18" s="732">
        <f t="shared" si="0"/>
        <v>59</v>
      </c>
      <c r="D18" s="743">
        <v>27</v>
      </c>
      <c r="E18" s="743">
        <v>32</v>
      </c>
      <c r="F18" s="743">
        <v>105</v>
      </c>
      <c r="G18" s="679"/>
    </row>
    <row r="19" spans="1:7" ht="13.5" x14ac:dyDescent="0.25">
      <c r="A19" s="642"/>
      <c r="B19" s="660" t="s">
        <v>720</v>
      </c>
      <c r="C19" s="732">
        <f t="shared" si="0"/>
        <v>16</v>
      </c>
      <c r="D19" s="743">
        <v>10</v>
      </c>
      <c r="E19" s="743">
        <v>6</v>
      </c>
      <c r="F19" s="743">
        <v>41</v>
      </c>
      <c r="G19" s="679"/>
    </row>
    <row r="20" spans="1:7" ht="13.5" x14ac:dyDescent="0.25">
      <c r="A20" s="642"/>
      <c r="B20" s="642" t="s">
        <v>719</v>
      </c>
      <c r="C20" s="732">
        <f t="shared" si="0"/>
        <v>11</v>
      </c>
      <c r="D20" s="743">
        <v>11</v>
      </c>
      <c r="E20" s="743">
        <v>0</v>
      </c>
      <c r="F20" s="743">
        <v>0</v>
      </c>
      <c r="G20" s="679"/>
    </row>
    <row r="21" spans="1:7" ht="6.75" customHeight="1" thickBot="1" x14ac:dyDescent="0.3">
      <c r="A21" s="722"/>
      <c r="B21" s="722"/>
      <c r="C21" s="1110"/>
      <c r="D21" s="1110"/>
      <c r="E21" s="1110"/>
      <c r="F21" s="1110"/>
      <c r="G21" s="679"/>
    </row>
    <row r="22" spans="1:7" ht="14.25" thickTop="1" x14ac:dyDescent="0.25">
      <c r="A22" s="2130" t="s">
        <v>718</v>
      </c>
      <c r="B22" s="2130"/>
      <c r="C22" s="2130"/>
      <c r="D22" s="2130"/>
      <c r="E22" s="2130"/>
      <c r="F22" s="640"/>
      <c r="G22" s="679"/>
    </row>
    <row r="23" spans="1:7" ht="13.5" x14ac:dyDescent="0.25">
      <c r="A23" s="1167" t="s">
        <v>280</v>
      </c>
      <c r="B23" s="1106"/>
      <c r="C23" s="1107"/>
      <c r="D23" s="1106"/>
      <c r="E23" s="1106"/>
      <c r="F23" s="1106"/>
      <c r="G23" s="679"/>
    </row>
    <row r="24" spans="1:7" ht="13.5" x14ac:dyDescent="0.25">
      <c r="A24" s="1126" t="s">
        <v>717</v>
      </c>
      <c r="B24" s="1106"/>
      <c r="C24" s="1107"/>
      <c r="D24" s="1106"/>
      <c r="E24" s="1106"/>
      <c r="F24" s="1106"/>
      <c r="G24" s="679"/>
    </row>
    <row r="25" spans="1:7" x14ac:dyDescent="0.2">
      <c r="A25" s="679"/>
      <c r="B25" s="679"/>
      <c r="C25" s="679"/>
      <c r="D25" s="679"/>
      <c r="E25" s="679"/>
      <c r="F25" s="679"/>
      <c r="G25" s="679"/>
    </row>
    <row r="26" spans="1:7" x14ac:dyDescent="0.2">
      <c r="A26" s="679"/>
      <c r="B26" s="679"/>
      <c r="C26" s="679"/>
      <c r="D26" s="679"/>
      <c r="E26" s="679"/>
      <c r="F26" s="679"/>
      <c r="G26" s="679"/>
    </row>
    <row r="27" spans="1:7" x14ac:dyDescent="0.2">
      <c r="A27" s="679"/>
      <c r="B27" s="679"/>
      <c r="C27" s="679"/>
      <c r="D27" s="679"/>
      <c r="E27" s="679"/>
      <c r="F27" s="679"/>
      <c r="G27" s="679"/>
    </row>
    <row r="28" spans="1:7" x14ac:dyDescent="0.2">
      <c r="A28" s="679"/>
      <c r="B28" s="679"/>
      <c r="C28" s="679"/>
      <c r="D28" s="679"/>
      <c r="E28" s="679"/>
      <c r="F28" s="679"/>
      <c r="G28" s="679"/>
    </row>
    <row r="29" spans="1:7" x14ac:dyDescent="0.2">
      <c r="A29" s="679"/>
      <c r="B29" s="679"/>
      <c r="C29" s="679"/>
      <c r="D29" s="679"/>
      <c r="E29" s="679"/>
      <c r="F29" s="679"/>
      <c r="G29" s="679"/>
    </row>
    <row r="30" spans="1:7" x14ac:dyDescent="0.2">
      <c r="A30" s="679"/>
      <c r="B30" s="679"/>
      <c r="C30" s="679"/>
      <c r="D30" s="679"/>
      <c r="E30" s="679"/>
      <c r="F30" s="679"/>
      <c r="G30" s="679"/>
    </row>
    <row r="31" spans="1:7" x14ac:dyDescent="0.2">
      <c r="A31" s="679"/>
      <c r="B31" s="679"/>
      <c r="C31" s="679"/>
      <c r="D31" s="679"/>
      <c r="E31" s="679"/>
      <c r="F31" s="679"/>
      <c r="G31" s="679"/>
    </row>
    <row r="32" spans="1:7" x14ac:dyDescent="0.2">
      <c r="A32" s="679"/>
      <c r="B32" s="679"/>
      <c r="C32" s="679"/>
      <c r="D32" s="679"/>
      <c r="E32" s="679"/>
      <c r="F32" s="679"/>
      <c r="G32" s="679"/>
    </row>
    <row r="33" spans="1:7" x14ac:dyDescent="0.2">
      <c r="A33" s="679"/>
      <c r="B33" s="679"/>
      <c r="C33" s="679"/>
      <c r="D33" s="679"/>
      <c r="E33" s="679"/>
      <c r="F33" s="679"/>
      <c r="G33" s="679"/>
    </row>
    <row r="34" spans="1:7" x14ac:dyDescent="0.2">
      <c r="A34" s="679"/>
      <c r="B34" s="679"/>
      <c r="C34" s="679"/>
      <c r="D34" s="679"/>
      <c r="E34" s="679"/>
      <c r="F34" s="679"/>
      <c r="G34" s="679"/>
    </row>
    <row r="35" spans="1:7" x14ac:dyDescent="0.2">
      <c r="A35" s="679"/>
      <c r="B35" s="679"/>
      <c r="C35" s="679"/>
      <c r="D35" s="679"/>
      <c r="E35" s="679"/>
      <c r="F35" s="679"/>
      <c r="G35" s="679"/>
    </row>
    <row r="36" spans="1:7" x14ac:dyDescent="0.2">
      <c r="A36" s="679"/>
      <c r="B36" s="679"/>
      <c r="C36" s="679"/>
      <c r="D36" s="679"/>
      <c r="E36" s="679"/>
      <c r="F36" s="679"/>
      <c r="G36" s="679"/>
    </row>
    <row r="37" spans="1:7" x14ac:dyDescent="0.2">
      <c r="A37" s="679"/>
      <c r="B37" s="679"/>
      <c r="C37" s="679"/>
      <c r="D37" s="679"/>
      <c r="E37" s="679"/>
      <c r="F37" s="679"/>
      <c r="G37" s="679"/>
    </row>
    <row r="38" spans="1:7" x14ac:dyDescent="0.2">
      <c r="A38" s="679"/>
      <c r="B38" s="679"/>
      <c r="C38" s="679"/>
      <c r="D38" s="679"/>
      <c r="E38" s="679"/>
      <c r="F38" s="679"/>
      <c r="G38" s="679"/>
    </row>
  </sheetData>
  <mergeCells count="10">
    <mergeCell ref="A22:E22"/>
    <mergeCell ref="A2:F2"/>
    <mergeCell ref="A3:F3"/>
    <mergeCell ref="A4:B4"/>
    <mergeCell ref="A5:B7"/>
    <mergeCell ref="C5:E5"/>
    <mergeCell ref="F5:F7"/>
    <mergeCell ref="C6:C7"/>
    <mergeCell ref="D6:D7"/>
    <mergeCell ref="E6:E7"/>
  </mergeCells>
  <hyperlinks>
    <hyperlink ref="A24" r:id="rId1" xr:uid="{BB3D50F4-1DF4-4844-B67A-A5A264C3B06E}"/>
    <hyperlink ref="A1" location="Índice!A1" display="Voltar ao índice" xr:uid="{F15CCDF8-13AD-48A7-ADA1-E80F9D912087}"/>
  </hyperlinks>
  <pageMargins left="0.7" right="0.7" top="0.75" bottom="0.75" header="0.3" footer="0.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061E5D-832C-4788-9B45-4C9FABF4B1FF}">
  <dimension ref="A1:L29"/>
  <sheetViews>
    <sheetView showGridLines="0" workbookViewId="0">
      <selection activeCell="A2" sqref="A2"/>
    </sheetView>
  </sheetViews>
  <sheetFormatPr defaultColWidth="7.85546875" defaultRowHeight="12.75" x14ac:dyDescent="0.25"/>
  <cols>
    <col min="1" max="1" width="4.5703125" style="760" customWidth="1"/>
    <col min="2" max="2" width="38.7109375" style="760" customWidth="1"/>
    <col min="3" max="3" width="15.7109375" style="1125" customWidth="1"/>
    <col min="4" max="4" width="14.28515625" style="1124" customWidth="1"/>
    <col min="5" max="5" width="13.7109375" style="760" customWidth="1"/>
    <col min="6" max="6" width="9.7109375" style="760" customWidth="1"/>
    <col min="7" max="16384" width="7.85546875" style="760"/>
  </cols>
  <sheetData>
    <row r="1" spans="1:9" ht="15" customHeight="1" x14ac:dyDescent="0.25">
      <c r="A1" s="2027" t="s">
        <v>1926</v>
      </c>
    </row>
    <row r="2" spans="1:9" ht="15" customHeight="1" x14ac:dyDescent="0.25">
      <c r="A2" s="2122" t="s">
        <v>852</v>
      </c>
      <c r="B2" s="2122"/>
      <c r="C2" s="2122"/>
      <c r="D2" s="2122"/>
      <c r="E2" s="2122"/>
    </row>
    <row r="3" spans="1:9" ht="21.75" customHeight="1" x14ac:dyDescent="0.25">
      <c r="A3" s="2184" t="s">
        <v>851</v>
      </c>
      <c r="B3" s="2184"/>
      <c r="C3" s="2184"/>
      <c r="D3" s="2184"/>
      <c r="E3" s="2185"/>
      <c r="F3" s="803"/>
    </row>
    <row r="4" spans="1:9" ht="12.95" customHeight="1" x14ac:dyDescent="0.25">
      <c r="A4" s="660">
        <v>2020</v>
      </c>
      <c r="B4" s="660"/>
      <c r="C4" s="650"/>
      <c r="D4" s="1123"/>
      <c r="E4" s="717" t="s">
        <v>736</v>
      </c>
    </row>
    <row r="5" spans="1:9" ht="24.95" customHeight="1" x14ac:dyDescent="0.25">
      <c r="A5" s="2183" t="s">
        <v>735</v>
      </c>
      <c r="B5" s="2186"/>
      <c r="C5" s="2123" t="s">
        <v>850</v>
      </c>
      <c r="D5" s="2124"/>
      <c r="E5" s="2124"/>
      <c r="F5" s="1129"/>
      <c r="G5" s="1129"/>
      <c r="H5" s="1129"/>
      <c r="I5" s="1129"/>
    </row>
    <row r="6" spans="1:9" ht="24.95" customHeight="1" x14ac:dyDescent="0.25">
      <c r="A6" s="2187"/>
      <c r="B6" s="2188"/>
      <c r="C6" s="1117" t="s">
        <v>0</v>
      </c>
      <c r="D6" s="1117" t="s">
        <v>756</v>
      </c>
      <c r="E6" s="1117" t="s">
        <v>755</v>
      </c>
      <c r="F6" s="803"/>
    </row>
    <row r="7" spans="1:9" ht="12.95" customHeight="1" x14ac:dyDescent="0.25">
      <c r="A7" s="642"/>
      <c r="B7" s="642"/>
      <c r="C7" s="650"/>
      <c r="D7" s="713"/>
      <c r="E7" s="803"/>
      <c r="F7" s="803"/>
    </row>
    <row r="8" spans="1:9" s="644" customFormat="1" ht="15.75" customHeight="1" x14ac:dyDescent="0.25">
      <c r="A8" s="644" t="s">
        <v>0</v>
      </c>
      <c r="B8" s="714"/>
      <c r="C8" s="1135">
        <f>SUM(C10:C19)</f>
        <v>414</v>
      </c>
      <c r="D8" s="1135">
        <f>SUM(D10:D19)</f>
        <v>73</v>
      </c>
      <c r="E8" s="1135">
        <f>SUM(E10:E19)</f>
        <v>341</v>
      </c>
      <c r="F8" s="716"/>
      <c r="G8" s="716"/>
      <c r="H8" s="716"/>
    </row>
    <row r="9" spans="1:9" s="644" customFormat="1" ht="15.75" customHeight="1" x14ac:dyDescent="0.25"/>
    <row r="10" spans="1:9" s="642" customFormat="1" ht="15.75" customHeight="1" x14ac:dyDescent="0.25">
      <c r="B10" s="642" t="s">
        <v>728</v>
      </c>
      <c r="C10" s="644">
        <f t="shared" ref="C10:C19" si="0">SUM(D10:E10)</f>
        <v>86</v>
      </c>
      <c r="D10" s="642">
        <v>16</v>
      </c>
      <c r="E10" s="642">
        <v>70</v>
      </c>
      <c r="F10" s="1112"/>
      <c r="G10" s="1112"/>
      <c r="H10" s="1112"/>
    </row>
    <row r="11" spans="1:9" s="642" customFormat="1" ht="15.75" customHeight="1" x14ac:dyDescent="0.25">
      <c r="B11" s="642" t="s">
        <v>727</v>
      </c>
      <c r="C11" s="644">
        <f t="shared" si="0"/>
        <v>34</v>
      </c>
      <c r="D11" s="1112">
        <v>4</v>
      </c>
      <c r="E11" s="1112">
        <v>30</v>
      </c>
      <c r="F11" s="1112"/>
      <c r="G11" s="1112"/>
      <c r="H11" s="1112"/>
    </row>
    <row r="12" spans="1:9" s="642" customFormat="1" ht="15.75" customHeight="1" x14ac:dyDescent="0.25">
      <c r="B12" s="660" t="s">
        <v>726</v>
      </c>
      <c r="C12" s="644">
        <f t="shared" si="0"/>
        <v>10</v>
      </c>
      <c r="D12" s="1112">
        <v>1</v>
      </c>
      <c r="E12" s="1112">
        <v>9</v>
      </c>
      <c r="F12" s="1112"/>
      <c r="G12" s="1112"/>
      <c r="H12" s="1112"/>
    </row>
    <row r="13" spans="1:9" s="642" customFormat="1" ht="15.75" customHeight="1" x14ac:dyDescent="0.25">
      <c r="B13" s="660" t="s">
        <v>725</v>
      </c>
      <c r="C13" s="644">
        <f t="shared" si="0"/>
        <v>30</v>
      </c>
      <c r="D13" s="1112">
        <v>9</v>
      </c>
      <c r="E13" s="1112">
        <v>21</v>
      </c>
      <c r="F13" s="1112"/>
      <c r="G13" s="1112"/>
      <c r="H13" s="1112"/>
    </row>
    <row r="14" spans="1:9" s="642" customFormat="1" ht="15.75" customHeight="1" x14ac:dyDescent="0.25">
      <c r="B14" s="660" t="s">
        <v>724</v>
      </c>
      <c r="C14" s="644">
        <f t="shared" si="0"/>
        <v>59</v>
      </c>
      <c r="D14" s="1112">
        <v>11</v>
      </c>
      <c r="E14" s="1112">
        <v>48</v>
      </c>
      <c r="F14" s="1112"/>
      <c r="G14" s="1112"/>
      <c r="H14" s="1112"/>
    </row>
    <row r="15" spans="1:9" s="642" customFormat="1" ht="15.75" customHeight="1" x14ac:dyDescent="0.25">
      <c r="B15" s="660" t="s">
        <v>723</v>
      </c>
      <c r="C15" s="644">
        <f t="shared" si="0"/>
        <v>59</v>
      </c>
      <c r="D15" s="1112">
        <v>10</v>
      </c>
      <c r="E15" s="1112">
        <v>49</v>
      </c>
      <c r="F15" s="1112"/>
      <c r="G15" s="1112"/>
      <c r="H15" s="1112"/>
    </row>
    <row r="16" spans="1:9" s="642" customFormat="1" ht="15.75" customHeight="1" x14ac:dyDescent="0.25">
      <c r="B16" s="660" t="s">
        <v>722</v>
      </c>
      <c r="C16" s="644">
        <f t="shared" si="0"/>
        <v>50</v>
      </c>
      <c r="D16" s="1112">
        <v>10</v>
      </c>
      <c r="E16" s="1112">
        <v>40</v>
      </c>
      <c r="F16" s="1112"/>
      <c r="G16" s="1112"/>
      <c r="H16" s="1112"/>
    </row>
    <row r="17" spans="1:12" s="642" customFormat="1" ht="15.75" customHeight="1" x14ac:dyDescent="0.25">
      <c r="B17" s="660" t="s">
        <v>721</v>
      </c>
      <c r="C17" s="644">
        <f t="shared" si="0"/>
        <v>59</v>
      </c>
      <c r="D17" s="1112">
        <v>8</v>
      </c>
      <c r="E17" s="1112">
        <v>51</v>
      </c>
      <c r="F17" s="1112"/>
      <c r="G17" s="1112"/>
      <c r="H17" s="1112"/>
    </row>
    <row r="18" spans="1:12" s="642" customFormat="1" ht="15.75" customHeight="1" x14ac:dyDescent="0.25">
      <c r="B18" s="660" t="s">
        <v>720</v>
      </c>
      <c r="C18" s="644">
        <f t="shared" si="0"/>
        <v>16</v>
      </c>
      <c r="D18" s="1112">
        <v>2</v>
      </c>
      <c r="E18" s="1112">
        <v>14</v>
      </c>
      <c r="F18" s="1112"/>
      <c r="G18" s="1112"/>
      <c r="H18" s="1112"/>
    </row>
    <row r="19" spans="1:12" s="642" customFormat="1" ht="15.75" customHeight="1" x14ac:dyDescent="0.25">
      <c r="B19" s="642" t="s">
        <v>719</v>
      </c>
      <c r="C19" s="644">
        <f t="shared" si="0"/>
        <v>11</v>
      </c>
      <c r="D19" s="1112">
        <v>2</v>
      </c>
      <c r="E19" s="1112">
        <v>9</v>
      </c>
      <c r="F19" s="1112"/>
      <c r="G19" s="1112"/>
      <c r="H19" s="1112"/>
    </row>
    <row r="20" spans="1:12" ht="6.95" customHeight="1" thickBot="1" x14ac:dyDescent="0.3">
      <c r="A20" s="722"/>
      <c r="B20" s="722"/>
      <c r="C20" s="1127"/>
      <c r="D20" s="1110"/>
      <c r="E20" s="1110"/>
    </row>
    <row r="21" spans="1:12" ht="3.75" customHeight="1" thickTop="1" x14ac:dyDescent="0.25">
      <c r="A21" s="642"/>
      <c r="B21" s="642"/>
      <c r="C21" s="805"/>
      <c r="D21" s="713"/>
      <c r="E21" s="713"/>
    </row>
    <row r="22" spans="1:12" s="640" customFormat="1" ht="13.5" customHeight="1" x14ac:dyDescent="0.25">
      <c r="A22" s="2130" t="s">
        <v>718</v>
      </c>
      <c r="B22" s="2130"/>
      <c r="C22" s="2130"/>
      <c r="D22" s="2130"/>
      <c r="E22" s="2130"/>
    </row>
    <row r="23" spans="1:12" ht="9" customHeight="1" x14ac:dyDescent="0.25">
      <c r="A23" s="803"/>
      <c r="B23" s="803"/>
      <c r="C23" s="1134"/>
      <c r="D23" s="1133"/>
      <c r="E23" s="803"/>
      <c r="G23" s="1278"/>
    </row>
    <row r="24" spans="1:12" s="1104" customFormat="1" ht="12" customHeight="1" x14ac:dyDescent="0.25">
      <c r="A24" s="1167" t="s">
        <v>280</v>
      </c>
      <c r="B24" s="1106"/>
      <c r="C24" s="1107"/>
      <c r="D24" s="1106"/>
      <c r="E24" s="1106"/>
      <c r="F24" s="1106"/>
      <c r="G24" s="1106"/>
      <c r="H24" s="1106"/>
      <c r="I24" s="1106"/>
      <c r="J24" s="1106"/>
      <c r="K24" s="1105"/>
      <c r="L24" s="1105"/>
    </row>
    <row r="25" spans="1:12" s="1142" customFormat="1" ht="12" customHeight="1" x14ac:dyDescent="0.25">
      <c r="A25" s="1126" t="s">
        <v>717</v>
      </c>
      <c r="B25" s="1106"/>
      <c r="C25" s="1107"/>
      <c r="D25" s="1106"/>
      <c r="E25" s="1106"/>
      <c r="F25" s="1106"/>
      <c r="G25" s="1106"/>
      <c r="H25" s="1106"/>
      <c r="I25" s="1106"/>
      <c r="J25" s="1106"/>
      <c r="K25" s="1105"/>
      <c r="L25" s="1105"/>
    </row>
    <row r="26" spans="1:12" x14ac:dyDescent="0.25">
      <c r="H26" s="978"/>
    </row>
    <row r="28" spans="1:12" x14ac:dyDescent="0.25">
      <c r="G28" s="978"/>
    </row>
    <row r="29" spans="1:12" x14ac:dyDescent="0.25">
      <c r="G29" s="978"/>
    </row>
  </sheetData>
  <mergeCells count="5">
    <mergeCell ref="A2:E2"/>
    <mergeCell ref="A3:E3"/>
    <mergeCell ref="A5:B6"/>
    <mergeCell ref="C5:E5"/>
    <mergeCell ref="A22:E22"/>
  </mergeCells>
  <hyperlinks>
    <hyperlink ref="A25" r:id="rId1" xr:uid="{BE40AB20-7FFA-4AAE-8717-937B23CB7916}"/>
    <hyperlink ref="A1" location="Índice!A1" display="Voltar ao índice" xr:uid="{29BD5590-A689-406E-8400-5A5690ECBF23}"/>
  </hyperlinks>
  <printOptions gridLinesSet="0"/>
  <pageMargins left="0.78740157480314965" right="0.28999999999999998" top="1.1811023622047245" bottom="0.78740157480314965" header="0" footer="0"/>
  <pageSetup paperSize="9" orientation="portrait" horizontalDpi="300" verticalDpi="300" r:id="rId2"/>
  <headerFooter alignWithMargins="0"/>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1087D6-6382-4A37-A7F5-9BC3A390E833}">
  <dimension ref="A1:K23"/>
  <sheetViews>
    <sheetView workbookViewId="0">
      <selection activeCell="A2" sqref="A2"/>
    </sheetView>
  </sheetViews>
  <sheetFormatPr defaultColWidth="7.85546875" defaultRowHeight="12.75" x14ac:dyDescent="0.25"/>
  <cols>
    <col min="1" max="1" width="4.42578125" style="640" customWidth="1"/>
    <col min="2" max="2" width="28.140625" style="640" customWidth="1"/>
    <col min="3" max="3" width="9.140625" style="640" customWidth="1"/>
    <col min="4" max="4" width="12.42578125" style="640" customWidth="1"/>
    <col min="5" max="5" width="10.42578125" style="640" customWidth="1"/>
    <col min="6" max="6" width="10" style="640" customWidth="1"/>
    <col min="7" max="7" width="12.42578125" style="640" customWidth="1"/>
    <col min="8" max="16384" width="7.85546875" style="640"/>
  </cols>
  <sheetData>
    <row r="1" spans="1:11" ht="15" customHeight="1" x14ac:dyDescent="0.25">
      <c r="A1" s="2027" t="s">
        <v>1926</v>
      </c>
    </row>
    <row r="2" spans="1:11" ht="15" customHeight="1" x14ac:dyDescent="0.25">
      <c r="A2" s="2122" t="s">
        <v>859</v>
      </c>
      <c r="B2" s="2122"/>
      <c r="C2" s="2122"/>
      <c r="D2" s="2122"/>
      <c r="E2" s="2122"/>
      <c r="F2" s="2122"/>
    </row>
    <row r="3" spans="1:11" ht="21.75" customHeight="1" x14ac:dyDescent="0.25">
      <c r="A3" s="2125" t="s">
        <v>858</v>
      </c>
      <c r="B3" s="2125"/>
      <c r="C3" s="2125"/>
      <c r="D3" s="2125"/>
      <c r="E3" s="2125"/>
      <c r="F3" s="2125"/>
      <c r="G3" s="2125"/>
    </row>
    <row r="4" spans="1:11" ht="12.95" customHeight="1" x14ac:dyDescent="0.25">
      <c r="A4" s="2126">
        <v>2020</v>
      </c>
      <c r="B4" s="2127"/>
      <c r="C4" s="713"/>
      <c r="D4" s="1123"/>
      <c r="E4" s="1116"/>
      <c r="F4" s="717"/>
      <c r="G4" s="717" t="s">
        <v>736</v>
      </c>
      <c r="H4" s="642"/>
      <c r="I4" s="642"/>
    </row>
    <row r="5" spans="1:11" ht="15.75" customHeight="1" x14ac:dyDescent="0.25">
      <c r="A5" s="2141" t="s">
        <v>735</v>
      </c>
      <c r="B5" s="2141"/>
      <c r="C5" s="2141" t="s">
        <v>857</v>
      </c>
      <c r="D5" s="2141"/>
      <c r="E5" s="2141"/>
      <c r="F5" s="2141"/>
      <c r="G5" s="2181"/>
      <c r="H5" s="1113"/>
      <c r="I5" s="1113"/>
    </row>
    <row r="6" spans="1:11" ht="21.75" customHeight="1" x14ac:dyDescent="0.25">
      <c r="A6" s="2145"/>
      <c r="B6" s="2145"/>
      <c r="C6" s="2141" t="s">
        <v>0</v>
      </c>
      <c r="D6" s="2141" t="s">
        <v>856</v>
      </c>
      <c r="E6" s="2141" t="s">
        <v>855</v>
      </c>
      <c r="F6" s="2141" t="s">
        <v>854</v>
      </c>
      <c r="G6" s="2141" t="s">
        <v>853</v>
      </c>
    </row>
    <row r="7" spans="1:11" ht="21" customHeight="1" x14ac:dyDescent="0.25">
      <c r="A7" s="2145"/>
      <c r="B7" s="2145"/>
      <c r="C7" s="2141"/>
      <c r="D7" s="2141"/>
      <c r="E7" s="2141"/>
      <c r="F7" s="2141"/>
      <c r="G7" s="2141"/>
    </row>
    <row r="8" spans="1:11" ht="6.75" customHeight="1" x14ac:dyDescent="0.25">
      <c r="A8" s="642"/>
      <c r="B8" s="642"/>
      <c r="C8" s="713"/>
      <c r="D8" s="713"/>
      <c r="E8" s="713"/>
      <c r="F8" s="713"/>
      <c r="G8" s="642"/>
    </row>
    <row r="9" spans="1:11" s="644" customFormat="1" ht="15.75" customHeight="1" x14ac:dyDescent="0.25">
      <c r="A9" s="644" t="s">
        <v>0</v>
      </c>
      <c r="B9" s="714"/>
      <c r="C9" s="728">
        <f>SUM(C11:C20)</f>
        <v>414</v>
      </c>
      <c r="D9" s="728">
        <f>SUM(D11:D20)</f>
        <v>59</v>
      </c>
      <c r="E9" s="728">
        <f>SUM(E11:E20)</f>
        <v>218</v>
      </c>
      <c r="F9" s="728">
        <f>SUM(F11:F20)</f>
        <v>10</v>
      </c>
      <c r="G9" s="728">
        <f>SUM(G11:G20)</f>
        <v>11</v>
      </c>
      <c r="I9" s="729"/>
      <c r="J9" s="732"/>
      <c r="K9" s="729"/>
    </row>
    <row r="10" spans="1:11" s="644" customFormat="1" ht="6.75" customHeight="1" x14ac:dyDescent="0.25"/>
    <row r="11" spans="1:11" s="642" customFormat="1" ht="15.75" customHeight="1" x14ac:dyDescent="0.25">
      <c r="B11" s="642" t="s">
        <v>728</v>
      </c>
      <c r="C11" s="732">
        <v>86</v>
      </c>
      <c r="D11" s="729">
        <v>14</v>
      </c>
      <c r="E11" s="729">
        <v>34</v>
      </c>
      <c r="F11" s="729">
        <v>0</v>
      </c>
      <c r="G11" s="729">
        <v>2</v>
      </c>
      <c r="H11" s="729"/>
      <c r="I11" s="729"/>
      <c r="J11" s="729"/>
      <c r="K11" s="729"/>
    </row>
    <row r="12" spans="1:11" s="642" customFormat="1" ht="15.75" customHeight="1" x14ac:dyDescent="0.25">
      <c r="B12" s="642" t="s">
        <v>727</v>
      </c>
      <c r="C12" s="728">
        <v>34</v>
      </c>
      <c r="D12" s="743">
        <v>2</v>
      </c>
      <c r="E12" s="743">
        <v>23</v>
      </c>
      <c r="F12" s="743">
        <v>1</v>
      </c>
      <c r="G12" s="743">
        <v>0</v>
      </c>
      <c r="H12" s="729"/>
      <c r="I12" s="729"/>
      <c r="J12" s="729"/>
      <c r="K12" s="729"/>
    </row>
    <row r="13" spans="1:11" s="642" customFormat="1" ht="25.5" customHeight="1" x14ac:dyDescent="0.25">
      <c r="B13" s="811" t="s">
        <v>840</v>
      </c>
      <c r="C13" s="789">
        <v>10</v>
      </c>
      <c r="D13" s="782">
        <v>2</v>
      </c>
      <c r="E13" s="782">
        <v>4</v>
      </c>
      <c r="F13" s="782">
        <v>1</v>
      </c>
      <c r="G13" s="782">
        <v>0</v>
      </c>
      <c r="H13" s="729"/>
      <c r="I13" s="729"/>
      <c r="J13" s="729"/>
      <c r="K13" s="729"/>
    </row>
    <row r="14" spans="1:11" s="642" customFormat="1" ht="15.75" customHeight="1" x14ac:dyDescent="0.25">
      <c r="B14" s="660" t="s">
        <v>725</v>
      </c>
      <c r="C14" s="728">
        <v>30</v>
      </c>
      <c r="D14" s="743">
        <v>6</v>
      </c>
      <c r="E14" s="743">
        <v>7</v>
      </c>
      <c r="F14" s="743">
        <v>2</v>
      </c>
      <c r="G14" s="743">
        <v>1</v>
      </c>
      <c r="H14" s="729"/>
      <c r="I14" s="729"/>
      <c r="J14" s="729"/>
      <c r="K14" s="729"/>
    </row>
    <row r="15" spans="1:11" s="642" customFormat="1" ht="15.75" customHeight="1" x14ac:dyDescent="0.25">
      <c r="B15" s="660" t="s">
        <v>724</v>
      </c>
      <c r="C15" s="728">
        <v>59</v>
      </c>
      <c r="D15" s="743">
        <v>9</v>
      </c>
      <c r="E15" s="743">
        <v>35</v>
      </c>
      <c r="F15" s="743">
        <v>2</v>
      </c>
      <c r="G15" s="743">
        <v>3</v>
      </c>
      <c r="H15" s="729"/>
      <c r="I15" s="729"/>
      <c r="J15" s="729"/>
      <c r="K15" s="729"/>
    </row>
    <row r="16" spans="1:11" s="642" customFormat="1" ht="15.75" customHeight="1" x14ac:dyDescent="0.25">
      <c r="B16" s="660" t="s">
        <v>723</v>
      </c>
      <c r="C16" s="728">
        <v>59</v>
      </c>
      <c r="D16" s="743">
        <v>6</v>
      </c>
      <c r="E16" s="743">
        <v>32</v>
      </c>
      <c r="F16" s="743">
        <v>1</v>
      </c>
      <c r="G16" s="743">
        <v>2</v>
      </c>
      <c r="H16" s="729"/>
      <c r="I16" s="729"/>
      <c r="J16" s="729"/>
      <c r="K16" s="729"/>
    </row>
    <row r="17" spans="1:11" s="642" customFormat="1" ht="15.75" customHeight="1" x14ac:dyDescent="0.25">
      <c r="B17" s="660" t="s">
        <v>722</v>
      </c>
      <c r="C17" s="728">
        <v>50</v>
      </c>
      <c r="D17" s="743">
        <v>12</v>
      </c>
      <c r="E17" s="743">
        <v>22</v>
      </c>
      <c r="F17" s="743">
        <v>3</v>
      </c>
      <c r="G17" s="743">
        <v>0</v>
      </c>
      <c r="H17" s="729"/>
      <c r="I17" s="729"/>
      <c r="J17" s="729"/>
      <c r="K17" s="729"/>
    </row>
    <row r="18" spans="1:11" s="642" customFormat="1" ht="15.75" customHeight="1" x14ac:dyDescent="0.25">
      <c r="B18" s="660" t="s">
        <v>721</v>
      </c>
      <c r="C18" s="728">
        <v>59</v>
      </c>
      <c r="D18" s="743">
        <v>8</v>
      </c>
      <c r="E18" s="743">
        <v>47</v>
      </c>
      <c r="F18" s="743">
        <v>0</v>
      </c>
      <c r="G18" s="743">
        <v>0</v>
      </c>
      <c r="H18" s="729"/>
      <c r="I18" s="729"/>
      <c r="J18" s="729"/>
      <c r="K18" s="729"/>
    </row>
    <row r="19" spans="1:11" s="642" customFormat="1" ht="15.75" customHeight="1" x14ac:dyDescent="0.25">
      <c r="B19" s="660" t="s">
        <v>720</v>
      </c>
      <c r="C19" s="728">
        <v>16</v>
      </c>
      <c r="D19" s="743">
        <v>0</v>
      </c>
      <c r="E19" s="743">
        <v>10</v>
      </c>
      <c r="F19" s="743">
        <v>0</v>
      </c>
      <c r="G19" s="743">
        <v>3</v>
      </c>
      <c r="H19" s="729"/>
      <c r="I19" s="729"/>
      <c r="J19" s="729"/>
      <c r="K19" s="729"/>
    </row>
    <row r="20" spans="1:11" s="642" customFormat="1" ht="15.75" customHeight="1" x14ac:dyDescent="0.25">
      <c r="B20" s="642" t="s">
        <v>719</v>
      </c>
      <c r="C20" s="728">
        <v>11</v>
      </c>
      <c r="D20" s="743">
        <v>0</v>
      </c>
      <c r="E20" s="743">
        <v>4</v>
      </c>
      <c r="F20" s="743">
        <v>0</v>
      </c>
      <c r="G20" s="743">
        <v>0</v>
      </c>
      <c r="H20" s="729"/>
      <c r="I20" s="729"/>
      <c r="J20" s="729"/>
      <c r="K20" s="729"/>
    </row>
    <row r="21" spans="1:11" ht="6.95" customHeight="1" thickBot="1" x14ac:dyDescent="0.3">
      <c r="A21" s="722"/>
      <c r="B21" s="722"/>
      <c r="C21" s="1110"/>
      <c r="D21" s="1110"/>
      <c r="E21" s="1110"/>
      <c r="F21" s="1110"/>
      <c r="G21" s="1110"/>
    </row>
    <row r="22" spans="1:11" ht="5.25" customHeight="1" thickTop="1" x14ac:dyDescent="0.25">
      <c r="A22" s="642"/>
      <c r="B22" s="642"/>
      <c r="C22" s="713"/>
      <c r="D22" s="713"/>
      <c r="E22" s="642"/>
      <c r="F22" s="642"/>
      <c r="G22" s="642"/>
    </row>
    <row r="23" spans="1:11" ht="19.5" customHeight="1" x14ac:dyDescent="0.25">
      <c r="A23" s="2121"/>
      <c r="B23" s="2121"/>
      <c r="C23" s="2121"/>
      <c r="D23" s="2121"/>
      <c r="E23" s="2121"/>
      <c r="F23" s="642"/>
    </row>
  </sheetData>
  <mergeCells count="11">
    <mergeCell ref="E6:E7"/>
    <mergeCell ref="A23:E23"/>
    <mergeCell ref="F6:F7"/>
    <mergeCell ref="G6:G7"/>
    <mergeCell ref="A2:F2"/>
    <mergeCell ref="A3:G3"/>
    <mergeCell ref="A4:B4"/>
    <mergeCell ref="A5:B7"/>
    <mergeCell ref="C5:G5"/>
    <mergeCell ref="C6:C7"/>
    <mergeCell ref="D6:D7"/>
  </mergeCells>
  <hyperlinks>
    <hyperlink ref="A1" location="Índice!A1" display="Voltar ao índice" xr:uid="{621E90CC-A1A8-456A-ACFA-8052DDBF8807}"/>
  </hyperlinks>
  <pageMargins left="0.78740157480314965" right="0.21" top="1.1811023622047245" bottom="0.78740157480314965" header="0" footer="0"/>
  <pageSetup paperSize="9" orientation="portrait" horizontalDpi="300" verticalDpi="300" r:id="rId1"/>
  <headerFooter alignWithMargins="0"/>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3D99C7-AA21-4BA8-A069-2930F98BEDCA}">
  <dimension ref="A1:H44"/>
  <sheetViews>
    <sheetView workbookViewId="0">
      <selection activeCell="A2" sqref="A2"/>
    </sheetView>
  </sheetViews>
  <sheetFormatPr defaultRowHeight="12.75" x14ac:dyDescent="0.2"/>
  <cols>
    <col min="1" max="1" width="5.42578125" style="678" customWidth="1"/>
    <col min="2" max="2" width="31.42578125" style="678" bestFit="1" customWidth="1"/>
    <col min="3" max="16384" width="9.140625" style="678"/>
  </cols>
  <sheetData>
    <row r="1" spans="1:8" ht="15" customHeight="1" x14ac:dyDescent="0.2">
      <c r="A1" s="2027" t="s">
        <v>1926</v>
      </c>
      <c r="B1" s="679"/>
      <c r="C1" s="679"/>
      <c r="D1" s="679"/>
      <c r="E1" s="679"/>
      <c r="F1" s="679"/>
      <c r="G1" s="679"/>
      <c r="H1" s="679"/>
    </row>
    <row r="2" spans="1:8" ht="15" customHeight="1" x14ac:dyDescent="0.25">
      <c r="A2" s="2182" t="s">
        <v>859</v>
      </c>
      <c r="B2" s="2182"/>
      <c r="C2" s="2182"/>
      <c r="D2" s="2182"/>
      <c r="E2" s="2182"/>
      <c r="F2" s="2182"/>
      <c r="G2" s="2189"/>
      <c r="H2" s="679"/>
    </row>
    <row r="3" spans="1:8" ht="21.75" customHeight="1" x14ac:dyDescent="0.2">
      <c r="A3" s="2131" t="s">
        <v>866</v>
      </c>
      <c r="B3" s="2131"/>
      <c r="C3" s="2131"/>
      <c r="D3" s="2131"/>
      <c r="E3" s="2131"/>
      <c r="F3" s="2131"/>
      <c r="G3" s="2163"/>
      <c r="H3" s="679"/>
    </row>
    <row r="4" spans="1:8" ht="13.5" x14ac:dyDescent="0.25">
      <c r="A4" s="2126">
        <v>2020</v>
      </c>
      <c r="B4" s="2175"/>
      <c r="C4" s="713"/>
      <c r="D4" s="1123"/>
      <c r="E4" s="1116"/>
      <c r="F4" s="640"/>
      <c r="G4" s="717" t="s">
        <v>736</v>
      </c>
      <c r="H4" s="679"/>
    </row>
    <row r="5" spans="1:8" ht="15.75" customHeight="1" x14ac:dyDescent="0.25">
      <c r="A5" s="2141" t="s">
        <v>735</v>
      </c>
      <c r="B5" s="2141"/>
      <c r="C5" s="2141" t="s">
        <v>865</v>
      </c>
      <c r="D5" s="2141"/>
      <c r="E5" s="2141"/>
      <c r="F5" s="2141"/>
      <c r="G5" s="2181"/>
      <c r="H5" s="679"/>
    </row>
    <row r="6" spans="1:8" ht="21.75" customHeight="1" x14ac:dyDescent="0.2">
      <c r="A6" s="2145"/>
      <c r="B6" s="2145"/>
      <c r="C6" s="2141" t="s">
        <v>864</v>
      </c>
      <c r="D6" s="2141" t="s">
        <v>863</v>
      </c>
      <c r="E6" s="2141" t="s">
        <v>862</v>
      </c>
      <c r="F6" s="2141" t="s">
        <v>861</v>
      </c>
      <c r="G6" s="2141" t="s">
        <v>860</v>
      </c>
      <c r="H6" s="679"/>
    </row>
    <row r="7" spans="1:8" ht="21" customHeight="1" x14ac:dyDescent="0.2">
      <c r="A7" s="2145"/>
      <c r="B7" s="2145"/>
      <c r="C7" s="2141"/>
      <c r="D7" s="2141"/>
      <c r="E7" s="2141"/>
      <c r="F7" s="2141"/>
      <c r="G7" s="2141"/>
      <c r="H7" s="679"/>
    </row>
    <row r="8" spans="1:8" ht="6.75" customHeight="1" x14ac:dyDescent="0.25">
      <c r="A8" s="642"/>
      <c r="B8" s="642"/>
      <c r="C8" s="713"/>
      <c r="D8" s="713"/>
      <c r="E8" s="713"/>
      <c r="F8" s="713"/>
      <c r="G8" s="642"/>
      <c r="H8" s="679"/>
    </row>
    <row r="9" spans="1:8" ht="13.5" x14ac:dyDescent="0.25">
      <c r="A9" s="644" t="s">
        <v>0</v>
      </c>
      <c r="B9" s="714"/>
      <c r="C9" s="728">
        <f>SUM(C11:C20)</f>
        <v>13</v>
      </c>
      <c r="D9" s="728">
        <f>SUM(D11:D20)</f>
        <v>34</v>
      </c>
      <c r="E9" s="728">
        <f>SUM(E11:E20)</f>
        <v>4</v>
      </c>
      <c r="F9" s="728">
        <f>SUM(F11:F20)</f>
        <v>14</v>
      </c>
      <c r="G9" s="728">
        <f>SUM(G11:G20)</f>
        <v>51</v>
      </c>
      <c r="H9" s="679"/>
    </row>
    <row r="10" spans="1:8" ht="6.75" customHeight="1" x14ac:dyDescent="0.25">
      <c r="A10" s="644"/>
      <c r="B10" s="644"/>
      <c r="C10" s="644"/>
      <c r="D10" s="644"/>
      <c r="E10" s="644"/>
      <c r="F10" s="644"/>
      <c r="G10" s="644"/>
      <c r="H10" s="679"/>
    </row>
    <row r="11" spans="1:8" ht="13.5" x14ac:dyDescent="0.25">
      <c r="A11" s="642"/>
      <c r="B11" s="642" t="s">
        <v>728</v>
      </c>
      <c r="C11" s="729">
        <v>0</v>
      </c>
      <c r="D11" s="729">
        <v>15</v>
      </c>
      <c r="E11" s="729">
        <v>2</v>
      </c>
      <c r="F11" s="729">
        <v>10</v>
      </c>
      <c r="G11" s="729">
        <v>9</v>
      </c>
      <c r="H11" s="679"/>
    </row>
    <row r="12" spans="1:8" ht="13.5" x14ac:dyDescent="0.25">
      <c r="A12" s="642"/>
      <c r="B12" s="642" t="s">
        <v>727</v>
      </c>
      <c r="C12" s="743">
        <v>1</v>
      </c>
      <c r="D12" s="743">
        <v>3</v>
      </c>
      <c r="E12" s="743">
        <v>0</v>
      </c>
      <c r="F12" s="743">
        <v>0</v>
      </c>
      <c r="G12" s="743">
        <v>4</v>
      </c>
      <c r="H12" s="679"/>
    </row>
    <row r="13" spans="1:8" ht="13.5" x14ac:dyDescent="0.25">
      <c r="A13" s="642"/>
      <c r="B13" s="660" t="s">
        <v>726</v>
      </c>
      <c r="C13" s="743">
        <v>1</v>
      </c>
      <c r="D13" s="743">
        <v>0</v>
      </c>
      <c r="E13" s="743">
        <v>0</v>
      </c>
      <c r="F13" s="743">
        <v>0</v>
      </c>
      <c r="G13" s="743">
        <v>2</v>
      </c>
      <c r="H13" s="679"/>
    </row>
    <row r="14" spans="1:8" ht="13.5" x14ac:dyDescent="0.25">
      <c r="A14" s="642"/>
      <c r="B14" s="660" t="s">
        <v>725</v>
      </c>
      <c r="C14" s="743">
        <v>2</v>
      </c>
      <c r="D14" s="743">
        <v>2</v>
      </c>
      <c r="E14" s="743">
        <v>1</v>
      </c>
      <c r="F14" s="743">
        <v>0</v>
      </c>
      <c r="G14" s="743">
        <v>9</v>
      </c>
      <c r="H14" s="679"/>
    </row>
    <row r="15" spans="1:8" ht="13.5" x14ac:dyDescent="0.25">
      <c r="A15" s="642"/>
      <c r="B15" s="660" t="s">
        <v>724</v>
      </c>
      <c r="C15" s="743">
        <v>0</v>
      </c>
      <c r="D15" s="743">
        <v>1</v>
      </c>
      <c r="E15" s="743">
        <v>1</v>
      </c>
      <c r="F15" s="743">
        <v>1</v>
      </c>
      <c r="G15" s="743">
        <v>7</v>
      </c>
      <c r="H15" s="679"/>
    </row>
    <row r="16" spans="1:8" ht="13.5" x14ac:dyDescent="0.25">
      <c r="A16" s="642"/>
      <c r="B16" s="660" t="s">
        <v>723</v>
      </c>
      <c r="C16" s="743">
        <v>6</v>
      </c>
      <c r="D16" s="743">
        <v>3</v>
      </c>
      <c r="E16" s="743">
        <v>0</v>
      </c>
      <c r="F16" s="743">
        <v>1</v>
      </c>
      <c r="G16" s="743">
        <v>8</v>
      </c>
      <c r="H16" s="679"/>
    </row>
    <row r="17" spans="1:8" ht="13.5" x14ac:dyDescent="0.25">
      <c r="A17" s="642"/>
      <c r="B17" s="660" t="s">
        <v>722</v>
      </c>
      <c r="C17" s="743">
        <v>0</v>
      </c>
      <c r="D17" s="743">
        <v>7</v>
      </c>
      <c r="E17" s="743">
        <v>0</v>
      </c>
      <c r="F17" s="743">
        <v>0</v>
      </c>
      <c r="G17" s="743">
        <v>6</v>
      </c>
      <c r="H17" s="679"/>
    </row>
    <row r="18" spans="1:8" ht="13.5" x14ac:dyDescent="0.25">
      <c r="A18" s="642"/>
      <c r="B18" s="660" t="s">
        <v>721</v>
      </c>
      <c r="C18" s="743">
        <v>1</v>
      </c>
      <c r="D18" s="743">
        <v>1</v>
      </c>
      <c r="E18" s="743">
        <v>0</v>
      </c>
      <c r="F18" s="743">
        <v>0</v>
      </c>
      <c r="G18" s="743">
        <v>2</v>
      </c>
      <c r="H18" s="679"/>
    </row>
    <row r="19" spans="1:8" ht="13.5" x14ac:dyDescent="0.25">
      <c r="A19" s="642"/>
      <c r="B19" s="660" t="s">
        <v>720</v>
      </c>
      <c r="C19" s="743">
        <v>0</v>
      </c>
      <c r="D19" s="743">
        <v>1</v>
      </c>
      <c r="E19" s="743">
        <v>0</v>
      </c>
      <c r="F19" s="743">
        <v>1</v>
      </c>
      <c r="G19" s="743">
        <v>1</v>
      </c>
      <c r="H19" s="679"/>
    </row>
    <row r="20" spans="1:8" ht="13.5" x14ac:dyDescent="0.25">
      <c r="A20" s="642"/>
      <c r="B20" s="642" t="s">
        <v>719</v>
      </c>
      <c r="C20" s="743">
        <v>2</v>
      </c>
      <c r="D20" s="743">
        <v>1</v>
      </c>
      <c r="E20" s="743">
        <v>0</v>
      </c>
      <c r="F20" s="743">
        <v>1</v>
      </c>
      <c r="G20" s="743">
        <v>3</v>
      </c>
      <c r="H20" s="679"/>
    </row>
    <row r="21" spans="1:8" ht="6.75" customHeight="1" thickBot="1" x14ac:dyDescent="0.3">
      <c r="A21" s="722"/>
      <c r="B21" s="722"/>
      <c r="C21" s="1110"/>
      <c r="D21" s="1110"/>
      <c r="E21" s="1110"/>
      <c r="F21" s="1110"/>
      <c r="G21" s="1110"/>
      <c r="H21" s="679"/>
    </row>
    <row r="22" spans="1:8" ht="6.75" customHeight="1" thickTop="1" x14ac:dyDescent="0.25">
      <c r="A22" s="642"/>
      <c r="B22" s="642"/>
      <c r="C22" s="713"/>
      <c r="D22" s="713"/>
      <c r="E22" s="713"/>
      <c r="F22" s="713"/>
      <c r="G22" s="713"/>
      <c r="H22" s="679"/>
    </row>
    <row r="23" spans="1:8" ht="13.5" x14ac:dyDescent="0.25">
      <c r="A23" s="2130" t="s">
        <v>718</v>
      </c>
      <c r="B23" s="2130"/>
      <c r="C23" s="2130"/>
      <c r="D23" s="2130"/>
      <c r="E23" s="2130"/>
      <c r="F23" s="640"/>
      <c r="G23" s="640"/>
      <c r="H23" s="679"/>
    </row>
    <row r="24" spans="1:8" ht="6.75" customHeight="1" x14ac:dyDescent="0.2">
      <c r="A24" s="679"/>
      <c r="B24" s="679"/>
      <c r="C24" s="679"/>
      <c r="D24" s="679"/>
      <c r="E24" s="679"/>
      <c r="F24" s="679"/>
      <c r="G24" s="679"/>
      <c r="H24" s="679"/>
    </row>
    <row r="25" spans="1:8" ht="13.5" x14ac:dyDescent="0.25">
      <c r="A25" s="1167" t="s">
        <v>280</v>
      </c>
      <c r="B25" s="1106"/>
      <c r="C25" s="1107"/>
      <c r="D25" s="1106"/>
      <c r="E25" s="1106"/>
      <c r="F25" s="1106"/>
      <c r="G25" s="1106"/>
      <c r="H25" s="679"/>
    </row>
    <row r="26" spans="1:8" ht="13.5" x14ac:dyDescent="0.25">
      <c r="A26" s="1126" t="s">
        <v>717</v>
      </c>
      <c r="B26" s="1106"/>
      <c r="C26" s="1107"/>
      <c r="D26" s="1106"/>
      <c r="E26" s="1106"/>
      <c r="F26" s="1106"/>
      <c r="G26" s="1106"/>
      <c r="H26" s="679"/>
    </row>
    <row r="27" spans="1:8" ht="13.5" x14ac:dyDescent="0.25">
      <c r="A27" s="671"/>
      <c r="B27" s="671"/>
      <c r="C27" s="671"/>
      <c r="D27" s="671"/>
      <c r="E27" s="671"/>
      <c r="F27" s="671"/>
      <c r="G27" s="671"/>
      <c r="H27" s="679"/>
    </row>
    <row r="28" spans="1:8" x14ac:dyDescent="0.2">
      <c r="A28" s="679"/>
      <c r="B28" s="679"/>
      <c r="C28" s="679"/>
      <c r="D28" s="679"/>
      <c r="E28" s="679"/>
      <c r="F28" s="679"/>
      <c r="G28" s="679"/>
      <c r="H28" s="679"/>
    </row>
    <row r="29" spans="1:8" x14ac:dyDescent="0.2">
      <c r="A29" s="679"/>
      <c r="B29" s="679"/>
      <c r="C29" s="679"/>
      <c r="D29" s="679"/>
      <c r="E29" s="679"/>
      <c r="F29" s="679"/>
      <c r="G29" s="679"/>
      <c r="H29" s="679"/>
    </row>
    <row r="30" spans="1:8" x14ac:dyDescent="0.2">
      <c r="A30" s="679"/>
      <c r="B30" s="679"/>
      <c r="C30" s="679"/>
      <c r="D30" s="679"/>
      <c r="E30" s="679"/>
      <c r="F30" s="679"/>
      <c r="G30" s="679"/>
      <c r="H30" s="679"/>
    </row>
    <row r="31" spans="1:8" x14ac:dyDescent="0.2">
      <c r="A31" s="679"/>
      <c r="B31" s="679"/>
      <c r="C31" s="679"/>
      <c r="D31" s="679"/>
      <c r="E31" s="679"/>
      <c r="F31" s="679"/>
      <c r="G31" s="679"/>
      <c r="H31" s="679"/>
    </row>
    <row r="32" spans="1:8" x14ac:dyDescent="0.2">
      <c r="A32" s="679"/>
      <c r="B32" s="679"/>
      <c r="C32" s="679"/>
      <c r="D32" s="679"/>
      <c r="E32" s="679"/>
      <c r="F32" s="679"/>
      <c r="G32" s="679"/>
      <c r="H32" s="679"/>
    </row>
    <row r="33" spans="1:8" x14ac:dyDescent="0.2">
      <c r="A33" s="679"/>
      <c r="B33" s="679"/>
      <c r="C33" s="679"/>
      <c r="D33" s="679"/>
      <c r="E33" s="679"/>
      <c r="F33" s="679"/>
      <c r="G33" s="679"/>
      <c r="H33" s="679"/>
    </row>
    <row r="34" spans="1:8" x14ac:dyDescent="0.2">
      <c r="A34" s="679"/>
      <c r="B34" s="679"/>
      <c r="C34" s="679"/>
      <c r="D34" s="679"/>
      <c r="E34" s="679"/>
      <c r="F34" s="679"/>
      <c r="G34" s="679"/>
      <c r="H34" s="679"/>
    </row>
    <row r="35" spans="1:8" x14ac:dyDescent="0.2">
      <c r="A35" s="679"/>
      <c r="B35" s="679"/>
      <c r="C35" s="679"/>
      <c r="D35" s="679"/>
      <c r="E35" s="679"/>
      <c r="F35" s="679"/>
      <c r="G35" s="679"/>
      <c r="H35" s="679"/>
    </row>
    <row r="36" spans="1:8" x14ac:dyDescent="0.2">
      <c r="A36" s="679"/>
      <c r="B36" s="679"/>
      <c r="C36" s="679"/>
      <c r="D36" s="679"/>
      <c r="E36" s="679"/>
      <c r="F36" s="679"/>
      <c r="G36" s="679"/>
      <c r="H36" s="679"/>
    </row>
    <row r="37" spans="1:8" x14ac:dyDescent="0.2">
      <c r="A37" s="679"/>
      <c r="B37" s="679"/>
      <c r="C37" s="679"/>
      <c r="D37" s="679"/>
      <c r="E37" s="679"/>
      <c r="F37" s="679"/>
      <c r="G37" s="679"/>
      <c r="H37" s="679"/>
    </row>
    <row r="38" spans="1:8" x14ac:dyDescent="0.2">
      <c r="A38" s="679"/>
      <c r="B38" s="679"/>
      <c r="C38" s="679"/>
      <c r="D38" s="679"/>
      <c r="E38" s="679"/>
      <c r="F38" s="679"/>
      <c r="G38" s="679"/>
      <c r="H38" s="679"/>
    </row>
    <row r="39" spans="1:8" x14ac:dyDescent="0.2">
      <c r="A39" s="679"/>
      <c r="B39" s="679"/>
      <c r="C39" s="679"/>
      <c r="D39" s="679"/>
      <c r="E39" s="679"/>
      <c r="F39" s="679"/>
      <c r="G39" s="679"/>
      <c r="H39" s="679"/>
    </row>
    <row r="40" spans="1:8" x14ac:dyDescent="0.2">
      <c r="A40" s="679"/>
      <c r="B40" s="679"/>
      <c r="C40" s="679"/>
      <c r="D40" s="679"/>
      <c r="E40" s="679"/>
      <c r="F40" s="679"/>
      <c r="G40" s="679"/>
      <c r="H40" s="679"/>
    </row>
    <row r="41" spans="1:8" x14ac:dyDescent="0.2">
      <c r="A41" s="679"/>
      <c r="B41" s="679"/>
      <c r="C41" s="679"/>
      <c r="D41" s="679"/>
      <c r="E41" s="679"/>
      <c r="F41" s="679"/>
      <c r="G41" s="679"/>
      <c r="H41" s="679"/>
    </row>
    <row r="42" spans="1:8" x14ac:dyDescent="0.2">
      <c r="A42" s="679"/>
      <c r="B42" s="679"/>
      <c r="C42" s="679"/>
      <c r="D42" s="679"/>
      <c r="E42" s="679"/>
      <c r="F42" s="679"/>
      <c r="G42" s="679"/>
      <c r="H42" s="679"/>
    </row>
    <row r="43" spans="1:8" x14ac:dyDescent="0.2">
      <c r="A43" s="679"/>
      <c r="B43" s="679"/>
      <c r="C43" s="679"/>
      <c r="D43" s="679"/>
      <c r="E43" s="679"/>
      <c r="F43" s="679"/>
      <c r="G43" s="679"/>
      <c r="H43" s="679"/>
    </row>
    <row r="44" spans="1:8" x14ac:dyDescent="0.2">
      <c r="A44" s="679"/>
      <c r="B44" s="679"/>
      <c r="C44" s="679"/>
      <c r="D44" s="679"/>
      <c r="E44" s="679"/>
      <c r="F44" s="679"/>
      <c r="G44" s="679"/>
      <c r="H44" s="679"/>
    </row>
  </sheetData>
  <mergeCells count="11">
    <mergeCell ref="G6:G7"/>
    <mergeCell ref="A23:E23"/>
    <mergeCell ref="A2:G2"/>
    <mergeCell ref="A3:G3"/>
    <mergeCell ref="A4:B4"/>
    <mergeCell ref="A5:B7"/>
    <mergeCell ref="C5:G5"/>
    <mergeCell ref="C6:C7"/>
    <mergeCell ref="D6:D7"/>
    <mergeCell ref="E6:E7"/>
    <mergeCell ref="F6:F7"/>
  </mergeCells>
  <hyperlinks>
    <hyperlink ref="A26" r:id="rId1" xr:uid="{1F989F45-41CC-4810-8459-AD141115DE8D}"/>
    <hyperlink ref="A1" location="Índice!A1" display="Voltar ao índice" xr:uid="{9F37213F-5E52-4D66-96CA-14FBE955B8CA}"/>
  </hyperlinks>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FBAD39-49E9-4EB2-A514-3C537B6E7487}">
  <sheetPr syncVertical="1" syncRef="A1" transitionEvaluation="1"/>
  <dimension ref="A1:F501"/>
  <sheetViews>
    <sheetView showGridLines="0" workbookViewId="0">
      <selection activeCell="A2" sqref="A2"/>
    </sheetView>
  </sheetViews>
  <sheetFormatPr defaultColWidth="9.7109375" defaultRowHeight="12.75" x14ac:dyDescent="0.25"/>
  <cols>
    <col min="1" max="1" width="43" style="1187" customWidth="1"/>
    <col min="2" max="2" width="13.42578125" style="1187" customWidth="1"/>
    <col min="3" max="3" width="11.7109375" style="1187" customWidth="1"/>
    <col min="4" max="4" width="9.5703125" style="1187" customWidth="1"/>
    <col min="5" max="5" width="9.140625" style="1187" customWidth="1"/>
    <col min="6" max="16384" width="9.7109375" style="1187"/>
  </cols>
  <sheetData>
    <row r="1" spans="1:6" ht="15" customHeight="1" x14ac:dyDescent="0.25">
      <c r="A1" s="2027" t="s">
        <v>1926</v>
      </c>
    </row>
    <row r="2" spans="1:6" ht="15" customHeight="1" x14ac:dyDescent="0.25">
      <c r="A2" s="2191" t="s">
        <v>906</v>
      </c>
      <c r="B2" s="2191"/>
      <c r="C2" s="2191"/>
      <c r="D2" s="2191"/>
      <c r="E2" s="2191"/>
    </row>
    <row r="3" spans="1:6" ht="21.75" customHeight="1" x14ac:dyDescent="0.25">
      <c r="A3" s="2192" t="s">
        <v>905</v>
      </c>
      <c r="B3" s="2192"/>
      <c r="C3" s="2192"/>
      <c r="D3" s="2192"/>
      <c r="E3" s="2192"/>
    </row>
    <row r="4" spans="1:6" ht="12.95" customHeight="1" x14ac:dyDescent="0.25">
      <c r="A4" s="1217"/>
      <c r="E4" s="1220" t="s">
        <v>736</v>
      </c>
      <c r="F4" s="1219"/>
    </row>
    <row r="5" spans="1:6" ht="22.5" customHeight="1" x14ac:dyDescent="0.25">
      <c r="A5" s="2193" t="s">
        <v>904</v>
      </c>
      <c r="B5" s="2193" t="s">
        <v>903</v>
      </c>
      <c r="C5" s="2193"/>
      <c r="D5" s="2193"/>
      <c r="E5" s="2193"/>
    </row>
    <row r="6" spans="1:6" ht="12" customHeight="1" x14ac:dyDescent="0.25">
      <c r="A6" s="2193"/>
      <c r="B6" s="1287"/>
      <c r="C6" s="1288"/>
      <c r="D6" s="1289"/>
      <c r="E6" s="1289"/>
    </row>
    <row r="7" spans="1:6" ht="12" customHeight="1" x14ac:dyDescent="0.25">
      <c r="A7" s="2193"/>
      <c r="B7" s="1292" t="s">
        <v>0</v>
      </c>
      <c r="C7" s="1293" t="s">
        <v>902</v>
      </c>
      <c r="D7" s="1292" t="s">
        <v>901</v>
      </c>
      <c r="E7" s="1292" t="s">
        <v>900</v>
      </c>
      <c r="F7" s="1218"/>
    </row>
    <row r="8" spans="1:6" ht="12" customHeight="1" x14ac:dyDescent="0.25">
      <c r="A8" s="2193"/>
      <c r="B8" s="1290"/>
      <c r="C8" s="1291"/>
      <c r="D8" s="1290"/>
      <c r="E8" s="1290"/>
      <c r="F8" s="1218"/>
    </row>
    <row r="9" spans="1:6" ht="6" customHeight="1" x14ac:dyDescent="0.25">
      <c r="A9" s="1211"/>
      <c r="B9" s="1201"/>
      <c r="C9" s="1215"/>
    </row>
    <row r="10" spans="1:6" ht="12.75" customHeight="1" x14ac:dyDescent="0.25">
      <c r="A10" s="1217">
        <v>2019</v>
      </c>
      <c r="B10" s="1200">
        <v>4568</v>
      </c>
      <c r="C10" s="1210">
        <v>3472</v>
      </c>
      <c r="D10" s="1216">
        <v>568</v>
      </c>
      <c r="E10" s="1216">
        <v>528</v>
      </c>
    </row>
    <row r="11" spans="1:6" ht="7.5" customHeight="1" x14ac:dyDescent="0.25">
      <c r="A11" s="1211"/>
      <c r="B11" s="1201"/>
      <c r="C11" s="1215"/>
    </row>
    <row r="12" spans="1:6" ht="12.75" customHeight="1" x14ac:dyDescent="0.25">
      <c r="A12" s="1211">
        <v>2020</v>
      </c>
      <c r="B12" s="1201"/>
      <c r="C12" s="1215"/>
    </row>
    <row r="13" spans="1:6" ht="12.95" customHeight="1" x14ac:dyDescent="0.25">
      <c r="A13" s="1214" t="s">
        <v>390</v>
      </c>
      <c r="B13" s="1213">
        <f>+B15+B51+B53</f>
        <v>4622</v>
      </c>
      <c r="C13" s="1213">
        <f>+C15+C51+C53</f>
        <v>3519</v>
      </c>
      <c r="D13" s="1212">
        <f>+D15+D51+D53</f>
        <v>573</v>
      </c>
      <c r="E13" s="1212">
        <f>+E15+E51+E53</f>
        <v>530</v>
      </c>
      <c r="F13" s="1193"/>
    </row>
    <row r="14" spans="1:6" ht="7.5" customHeight="1" x14ac:dyDescent="0.25">
      <c r="A14" s="1211"/>
      <c r="B14" s="1201"/>
      <c r="C14" s="1201"/>
      <c r="D14" s="1201"/>
      <c r="E14" s="1201"/>
      <c r="F14" s="1193"/>
    </row>
    <row r="15" spans="1:6" ht="12.95" customHeight="1" x14ac:dyDescent="0.25">
      <c r="A15" s="1204" t="s">
        <v>899</v>
      </c>
      <c r="B15" s="1200">
        <f>SUM(C15:E15)</f>
        <v>4128</v>
      </c>
      <c r="C15" s="1200">
        <f>+C17+C28+C39+C41+C49</f>
        <v>3044</v>
      </c>
      <c r="D15" s="1200">
        <f>+D17+D28+D39+D41+D49</f>
        <v>559</v>
      </c>
      <c r="E15" s="1200">
        <f>+E17+E28+E39+E41+E49</f>
        <v>525</v>
      </c>
      <c r="F15" s="1193"/>
    </row>
    <row r="16" spans="1:6" ht="9" customHeight="1" x14ac:dyDescent="0.25">
      <c r="A16" s="1207"/>
      <c r="B16" s="1200"/>
      <c r="C16" s="1210"/>
      <c r="D16" s="1210"/>
      <c r="E16" s="1210"/>
      <c r="F16" s="1193"/>
    </row>
    <row r="17" spans="1:6" s="1189" customFormat="1" ht="12.95" customHeight="1" x14ac:dyDescent="0.25">
      <c r="A17" s="1204" t="s">
        <v>898</v>
      </c>
      <c r="B17" s="1206">
        <f>SUM(C17:E17)</f>
        <v>1393</v>
      </c>
      <c r="C17" s="1205">
        <f>SUM(C19:C26)</f>
        <v>1039</v>
      </c>
      <c r="D17" s="1205">
        <f>SUM(D19:D26)</f>
        <v>167</v>
      </c>
      <c r="E17" s="1205">
        <f>SUM(E19:E26)</f>
        <v>187</v>
      </c>
      <c r="F17" s="1193"/>
    </row>
    <row r="18" spans="1:6" s="1189" customFormat="1" ht="7.5" customHeight="1" x14ac:dyDescent="0.25">
      <c r="A18" s="1204"/>
      <c r="B18" s="1206"/>
      <c r="C18" s="1205"/>
      <c r="D18" s="1205"/>
      <c r="E18" s="1205"/>
      <c r="F18" s="1193"/>
    </row>
    <row r="19" spans="1:6" s="1189" customFormat="1" ht="12.95" customHeight="1" x14ac:dyDescent="0.25">
      <c r="A19" s="1207" t="s">
        <v>897</v>
      </c>
      <c r="B19" s="1206">
        <f t="shared" ref="B19:B26" si="0">SUM(C19:E19)</f>
        <v>203</v>
      </c>
      <c r="C19" s="1205">
        <v>146</v>
      </c>
      <c r="D19" s="1205">
        <v>27</v>
      </c>
      <c r="E19" s="1205">
        <v>30</v>
      </c>
      <c r="F19" s="1193"/>
    </row>
    <row r="20" spans="1:6" s="1189" customFormat="1" ht="12.95" customHeight="1" x14ac:dyDescent="0.25">
      <c r="A20" s="1207" t="s">
        <v>896</v>
      </c>
      <c r="B20" s="1206">
        <f t="shared" si="0"/>
        <v>129</v>
      </c>
      <c r="C20" s="1205">
        <v>86</v>
      </c>
      <c r="D20" s="1205">
        <v>19</v>
      </c>
      <c r="E20" s="1205">
        <v>24</v>
      </c>
      <c r="F20" s="1193"/>
    </row>
    <row r="21" spans="1:6" s="1189" customFormat="1" ht="12.95" customHeight="1" x14ac:dyDescent="0.25">
      <c r="A21" s="1207" t="s">
        <v>895</v>
      </c>
      <c r="B21" s="1206">
        <f t="shared" si="0"/>
        <v>121</v>
      </c>
      <c r="C21" s="1205">
        <v>91</v>
      </c>
      <c r="D21" s="1205">
        <v>14</v>
      </c>
      <c r="E21" s="1205">
        <v>16</v>
      </c>
      <c r="F21" s="1193"/>
    </row>
    <row r="22" spans="1:6" s="1189" customFormat="1" ht="12.95" customHeight="1" x14ac:dyDescent="0.25">
      <c r="A22" s="1207" t="s">
        <v>894</v>
      </c>
      <c r="B22" s="1206">
        <f t="shared" si="0"/>
        <v>286</v>
      </c>
      <c r="C22" s="1205">
        <v>208</v>
      </c>
      <c r="D22" s="1205">
        <v>54</v>
      </c>
      <c r="E22" s="1205">
        <v>24</v>
      </c>
      <c r="F22" s="1193"/>
    </row>
    <row r="23" spans="1:6" s="1189" customFormat="1" ht="12.95" customHeight="1" x14ac:dyDescent="0.25">
      <c r="A23" s="1207" t="s">
        <v>893</v>
      </c>
      <c r="B23" s="1206">
        <f t="shared" si="0"/>
        <v>84</v>
      </c>
      <c r="C23" s="1205">
        <v>48</v>
      </c>
      <c r="D23" s="1205">
        <v>7</v>
      </c>
      <c r="E23" s="1205">
        <v>29</v>
      </c>
      <c r="F23" s="1193"/>
    </row>
    <row r="24" spans="1:6" s="1189" customFormat="1" ht="12.95" customHeight="1" x14ac:dyDescent="0.25">
      <c r="A24" s="1207" t="s">
        <v>892</v>
      </c>
      <c r="B24" s="1206">
        <f t="shared" si="0"/>
        <v>145</v>
      </c>
      <c r="C24" s="1205">
        <v>106</v>
      </c>
      <c r="D24" s="1205">
        <v>14</v>
      </c>
      <c r="E24" s="1205">
        <v>25</v>
      </c>
      <c r="F24" s="1193"/>
    </row>
    <row r="25" spans="1:6" s="1189" customFormat="1" ht="12.95" customHeight="1" x14ac:dyDescent="0.25">
      <c r="A25" s="1207" t="s">
        <v>891</v>
      </c>
      <c r="B25" s="1206">
        <f t="shared" si="0"/>
        <v>318</v>
      </c>
      <c r="C25" s="1205">
        <v>265</v>
      </c>
      <c r="D25" s="1205">
        <v>28</v>
      </c>
      <c r="E25" s="1205">
        <v>25</v>
      </c>
      <c r="F25" s="1193"/>
    </row>
    <row r="26" spans="1:6" s="1189" customFormat="1" ht="12.95" customHeight="1" x14ac:dyDescent="0.25">
      <c r="A26" s="1207" t="s">
        <v>890</v>
      </c>
      <c r="B26" s="1206">
        <f t="shared" si="0"/>
        <v>107</v>
      </c>
      <c r="C26" s="1205">
        <v>89</v>
      </c>
      <c r="D26" s="1205">
        <v>4</v>
      </c>
      <c r="E26" s="1205">
        <v>14</v>
      </c>
      <c r="F26" s="1193"/>
    </row>
    <row r="27" spans="1:6" s="1189" customFormat="1" ht="9" customHeight="1" x14ac:dyDescent="0.25">
      <c r="A27" s="1204"/>
      <c r="B27" s="1206"/>
      <c r="C27" s="1205"/>
      <c r="D27" s="1205"/>
      <c r="E27" s="1205"/>
      <c r="F27" s="1193"/>
    </row>
    <row r="28" spans="1:6" s="1189" customFormat="1" ht="12.95" customHeight="1" x14ac:dyDescent="0.25">
      <c r="A28" s="1204" t="s">
        <v>889</v>
      </c>
      <c r="B28" s="1206">
        <f>SUM(C28:E28)</f>
        <v>1147</v>
      </c>
      <c r="C28" s="1206">
        <f>SUM(C30:C37)</f>
        <v>899</v>
      </c>
      <c r="D28" s="1206">
        <f>SUM(D30:D37)</f>
        <v>142</v>
      </c>
      <c r="E28" s="1206">
        <f>SUM(E30:E37)</f>
        <v>106</v>
      </c>
      <c r="F28" s="1209"/>
    </row>
    <row r="29" spans="1:6" s="1189" customFormat="1" ht="7.5" customHeight="1" x14ac:dyDescent="0.25">
      <c r="A29" s="1204"/>
      <c r="B29" s="1206"/>
      <c r="C29" s="1205"/>
      <c r="D29" s="1205"/>
      <c r="E29" s="1205"/>
      <c r="F29" s="1208"/>
    </row>
    <row r="30" spans="1:6" s="1189" customFormat="1" ht="12.95" customHeight="1" x14ac:dyDescent="0.25">
      <c r="A30" s="1207" t="s">
        <v>888</v>
      </c>
      <c r="B30" s="1206">
        <f t="shared" ref="B30:B37" si="1">SUM(C30:E30)</f>
        <v>149</v>
      </c>
      <c r="C30" s="1205">
        <v>119</v>
      </c>
      <c r="D30" s="1205">
        <v>16</v>
      </c>
      <c r="E30" s="1205">
        <v>14</v>
      </c>
      <c r="F30" s="1208"/>
    </row>
    <row r="31" spans="1:6" s="1189" customFormat="1" ht="12.95" customHeight="1" x14ac:dyDescent="0.25">
      <c r="A31" s="1207" t="s">
        <v>887</v>
      </c>
      <c r="B31" s="1206">
        <f t="shared" si="1"/>
        <v>72</v>
      </c>
      <c r="C31" s="1205">
        <v>49</v>
      </c>
      <c r="D31" s="1205">
        <v>17</v>
      </c>
      <c r="E31" s="1205">
        <v>6</v>
      </c>
      <c r="F31" s="1208"/>
    </row>
    <row r="32" spans="1:6" s="1189" customFormat="1" ht="12.95" customHeight="1" x14ac:dyDescent="0.25">
      <c r="A32" s="1207" t="s">
        <v>886</v>
      </c>
      <c r="B32" s="1206">
        <f t="shared" si="1"/>
        <v>238</v>
      </c>
      <c r="C32" s="1205">
        <v>193</v>
      </c>
      <c r="D32" s="1205">
        <v>32</v>
      </c>
      <c r="E32" s="1205">
        <v>13</v>
      </c>
      <c r="F32" s="1208"/>
    </row>
    <row r="33" spans="1:6" s="1189" customFormat="1" ht="12.95" customHeight="1" x14ac:dyDescent="0.25">
      <c r="A33" s="1207" t="s">
        <v>885</v>
      </c>
      <c r="B33" s="1206">
        <f t="shared" si="1"/>
        <v>75</v>
      </c>
      <c r="C33" s="1205">
        <v>57</v>
      </c>
      <c r="D33" s="1205">
        <v>11</v>
      </c>
      <c r="E33" s="1205">
        <v>7</v>
      </c>
      <c r="F33" s="1208"/>
    </row>
    <row r="34" spans="1:6" s="1189" customFormat="1" ht="12.95" customHeight="1" x14ac:dyDescent="0.25">
      <c r="A34" s="1207" t="s">
        <v>884</v>
      </c>
      <c r="B34" s="1206">
        <f t="shared" si="1"/>
        <v>189</v>
      </c>
      <c r="C34" s="1205">
        <v>139</v>
      </c>
      <c r="D34" s="1205">
        <v>19</v>
      </c>
      <c r="E34" s="1205">
        <v>31</v>
      </c>
      <c r="F34" s="1208"/>
    </row>
    <row r="35" spans="1:6" s="1189" customFormat="1" ht="12.95" customHeight="1" x14ac:dyDescent="0.25">
      <c r="A35" s="1207" t="s">
        <v>883</v>
      </c>
      <c r="B35" s="1206">
        <f t="shared" si="1"/>
        <v>49</v>
      </c>
      <c r="C35" s="1205">
        <v>41</v>
      </c>
      <c r="D35" s="1205">
        <v>5</v>
      </c>
      <c r="E35" s="1205">
        <v>3</v>
      </c>
      <c r="F35" s="1208"/>
    </row>
    <row r="36" spans="1:6" s="1189" customFormat="1" ht="12.95" customHeight="1" x14ac:dyDescent="0.25">
      <c r="A36" s="1207" t="s">
        <v>882</v>
      </c>
      <c r="B36" s="1206">
        <f t="shared" si="1"/>
        <v>163</v>
      </c>
      <c r="C36" s="1205">
        <v>135</v>
      </c>
      <c r="D36" s="1205">
        <v>15</v>
      </c>
      <c r="E36" s="1205">
        <v>13</v>
      </c>
      <c r="F36" s="1208"/>
    </row>
    <row r="37" spans="1:6" s="1189" customFormat="1" ht="12.95" customHeight="1" x14ac:dyDescent="0.25">
      <c r="A37" s="1207" t="s">
        <v>881</v>
      </c>
      <c r="B37" s="1206">
        <f t="shared" si="1"/>
        <v>212</v>
      </c>
      <c r="C37" s="1205">
        <v>166</v>
      </c>
      <c r="D37" s="1205">
        <v>27</v>
      </c>
      <c r="E37" s="1205">
        <v>19</v>
      </c>
      <c r="F37" s="1208"/>
    </row>
    <row r="38" spans="1:6" s="1189" customFormat="1" ht="9" customHeight="1" x14ac:dyDescent="0.25">
      <c r="A38" s="1204"/>
      <c r="B38" s="1206"/>
      <c r="C38" s="1205"/>
      <c r="D38" s="1205"/>
      <c r="E38" s="1205"/>
      <c r="F38" s="1208"/>
    </row>
    <row r="39" spans="1:6" ht="12.95" customHeight="1" x14ac:dyDescent="0.25">
      <c r="A39" s="1204" t="s">
        <v>880</v>
      </c>
      <c r="B39" s="1203">
        <f>SUM(C39:E39)</f>
        <v>670</v>
      </c>
      <c r="C39" s="1205">
        <v>486</v>
      </c>
      <c r="D39" s="1205">
        <v>140</v>
      </c>
      <c r="E39" s="1205">
        <v>44</v>
      </c>
      <c r="F39" s="1193"/>
    </row>
    <row r="40" spans="1:6" ht="9" customHeight="1" x14ac:dyDescent="0.25">
      <c r="A40" s="1204"/>
      <c r="B40" s="1206"/>
      <c r="C40" s="1205"/>
      <c r="D40" s="1205"/>
      <c r="E40" s="1205"/>
      <c r="F40" s="1193"/>
    </row>
    <row r="41" spans="1:6" ht="12.95" customHeight="1" x14ac:dyDescent="0.25">
      <c r="A41" s="1204" t="s">
        <v>879</v>
      </c>
      <c r="B41" s="1206">
        <f>SUM(C41:E41)</f>
        <v>736</v>
      </c>
      <c r="C41" s="1206">
        <f>SUM(C43:C47)</f>
        <v>486</v>
      </c>
      <c r="D41" s="1206">
        <f>SUM(D43:D47)</f>
        <v>88</v>
      </c>
      <c r="E41" s="1206">
        <f>SUM(E43:E47)</f>
        <v>162</v>
      </c>
      <c r="F41" s="1193"/>
    </row>
    <row r="42" spans="1:6" ht="7.5" customHeight="1" x14ac:dyDescent="0.25">
      <c r="A42" s="1204"/>
      <c r="B42" s="1206"/>
      <c r="C42" s="1205"/>
      <c r="D42" s="1205"/>
      <c r="E42" s="1205"/>
      <c r="F42" s="1193"/>
    </row>
    <row r="43" spans="1:6" ht="12.95" customHeight="1" x14ac:dyDescent="0.25">
      <c r="A43" s="1207" t="s">
        <v>878</v>
      </c>
      <c r="B43" s="1206">
        <f>SUM(C43:E43)</f>
        <v>54</v>
      </c>
      <c r="C43" s="1205">
        <v>39</v>
      </c>
      <c r="D43" s="1205">
        <v>3</v>
      </c>
      <c r="E43" s="1205">
        <v>12</v>
      </c>
      <c r="F43" s="1193"/>
    </row>
    <row r="44" spans="1:6" ht="12.95" customHeight="1" x14ac:dyDescent="0.25">
      <c r="A44" s="1207" t="s">
        <v>877</v>
      </c>
      <c r="B44" s="1206">
        <f>SUM(C44:E44)</f>
        <v>120</v>
      </c>
      <c r="C44" s="1205">
        <v>91</v>
      </c>
      <c r="D44" s="1205">
        <v>12</v>
      </c>
      <c r="E44" s="1205">
        <v>17</v>
      </c>
      <c r="F44" s="1193"/>
    </row>
    <row r="45" spans="1:6" ht="12.95" customHeight="1" x14ac:dyDescent="0.25">
      <c r="A45" s="1207" t="s">
        <v>876</v>
      </c>
      <c r="B45" s="1206">
        <f>SUM(C45:E45)</f>
        <v>85</v>
      </c>
      <c r="C45" s="1205">
        <v>66</v>
      </c>
      <c r="D45" s="1205">
        <v>12</v>
      </c>
      <c r="E45" s="1205">
        <v>7</v>
      </c>
      <c r="F45" s="1193"/>
    </row>
    <row r="46" spans="1:6" ht="12.95" customHeight="1" x14ac:dyDescent="0.25">
      <c r="A46" s="1207" t="s">
        <v>875</v>
      </c>
      <c r="B46" s="1206">
        <f>SUM(C46:E46)</f>
        <v>210</v>
      </c>
      <c r="C46" s="1205">
        <v>122</v>
      </c>
      <c r="D46" s="1205">
        <v>19</v>
      </c>
      <c r="E46" s="1205">
        <v>69</v>
      </c>
      <c r="F46" s="1193"/>
    </row>
    <row r="47" spans="1:6" ht="12.95" customHeight="1" x14ac:dyDescent="0.25">
      <c r="A47" s="1207" t="s">
        <v>874</v>
      </c>
      <c r="B47" s="1206">
        <f>SUM(C47:E47)</f>
        <v>267</v>
      </c>
      <c r="C47" s="1205">
        <v>168</v>
      </c>
      <c r="D47" s="1205">
        <v>42</v>
      </c>
      <c r="E47" s="1205">
        <v>57</v>
      </c>
      <c r="F47" s="1193"/>
    </row>
    <row r="48" spans="1:6" ht="9" customHeight="1" x14ac:dyDescent="0.25">
      <c r="A48" s="1204"/>
      <c r="B48" s="1206"/>
      <c r="C48" s="1205"/>
      <c r="D48" s="1205"/>
      <c r="E48" s="1205"/>
      <c r="F48" s="1193"/>
    </row>
    <row r="49" spans="1:6" ht="11.25" customHeight="1" x14ac:dyDescent="0.25">
      <c r="A49" s="1204" t="s">
        <v>873</v>
      </c>
      <c r="B49" s="1203">
        <f>SUM(C49:E49)</f>
        <v>182</v>
      </c>
      <c r="C49" s="1202">
        <v>134</v>
      </c>
      <c r="D49" s="1202">
        <v>22</v>
      </c>
      <c r="E49" s="1202">
        <v>26</v>
      </c>
      <c r="F49" s="1193"/>
    </row>
    <row r="50" spans="1:6" ht="10.5" customHeight="1" x14ac:dyDescent="0.25">
      <c r="B50" s="1201"/>
      <c r="C50" s="1193"/>
      <c r="D50" s="1193"/>
      <c r="E50" s="1193"/>
      <c r="F50" s="1193"/>
    </row>
    <row r="51" spans="1:6" ht="12.95" customHeight="1" x14ac:dyDescent="0.25">
      <c r="A51" s="1196" t="s">
        <v>872</v>
      </c>
      <c r="B51" s="1195">
        <f>SUM(C51:E51)</f>
        <v>315</v>
      </c>
      <c r="C51" s="1200">
        <v>303</v>
      </c>
      <c r="D51" s="1200">
        <v>7</v>
      </c>
      <c r="E51" s="1199">
        <v>5</v>
      </c>
      <c r="F51" s="1193"/>
    </row>
    <row r="52" spans="1:6" ht="4.5" customHeight="1" x14ac:dyDescent="0.25">
      <c r="A52" s="1196"/>
      <c r="B52" s="1198"/>
      <c r="C52" s="1198"/>
      <c r="D52" s="1198"/>
      <c r="E52" s="1197"/>
      <c r="F52" s="1193"/>
    </row>
    <row r="53" spans="1:6" ht="12.95" customHeight="1" x14ac:dyDescent="0.25">
      <c r="A53" s="1196" t="s">
        <v>871</v>
      </c>
      <c r="B53" s="1195">
        <f>SUM(C53:E53)</f>
        <v>179</v>
      </c>
      <c r="C53" s="1194">
        <v>172</v>
      </c>
      <c r="D53" s="1194">
        <v>7</v>
      </c>
      <c r="E53" s="1194">
        <v>0</v>
      </c>
      <c r="F53" s="1193"/>
    </row>
    <row r="54" spans="1:6" ht="6.95" customHeight="1" thickBot="1" x14ac:dyDescent="0.3">
      <c r="A54" s="1192"/>
      <c r="B54" s="1191"/>
      <c r="C54" s="1191"/>
      <c r="D54" s="1191"/>
      <c r="E54" s="1191"/>
    </row>
    <row r="55" spans="1:6" ht="3.75" customHeight="1" thickTop="1" x14ac:dyDescent="0.25">
      <c r="B55" s="1190"/>
      <c r="C55" s="1190"/>
      <c r="D55" s="1190"/>
      <c r="E55" s="1190"/>
    </row>
    <row r="56" spans="1:6" s="1189" customFormat="1" ht="12.95" customHeight="1" x14ac:dyDescent="0.25">
      <c r="A56" s="2194" t="s">
        <v>870</v>
      </c>
      <c r="B56" s="2194"/>
      <c r="C56" s="2194"/>
      <c r="D56" s="2194"/>
      <c r="E56" s="2194"/>
    </row>
    <row r="57" spans="1:6" ht="12.95" customHeight="1" x14ac:dyDescent="0.25">
      <c r="A57" s="2190" t="s">
        <v>869</v>
      </c>
      <c r="B57" s="2190"/>
      <c r="C57" s="2190"/>
      <c r="D57" s="2190"/>
      <c r="E57" s="2190"/>
    </row>
    <row r="58" spans="1:6" s="1188" customFormat="1" ht="12.95" customHeight="1" x14ac:dyDescent="0.25">
      <c r="A58" s="2190" t="s">
        <v>868</v>
      </c>
      <c r="B58" s="2190"/>
      <c r="C58" s="2190"/>
      <c r="D58" s="2190"/>
      <c r="E58" s="2190"/>
    </row>
    <row r="59" spans="1:6" s="1104" customFormat="1" ht="13.5" customHeight="1" x14ac:dyDescent="0.25">
      <c r="A59" s="1167" t="s">
        <v>280</v>
      </c>
      <c r="B59" s="1106"/>
      <c r="C59" s="1107"/>
      <c r="D59" s="1106"/>
      <c r="E59" s="1106"/>
      <c r="F59" s="1106"/>
    </row>
    <row r="60" spans="1:6" s="1142" customFormat="1" ht="12" customHeight="1" x14ac:dyDescent="0.25">
      <c r="A60" s="1126" t="s">
        <v>867</v>
      </c>
      <c r="B60" s="1106"/>
      <c r="C60" s="1107"/>
      <c r="D60" s="1106"/>
      <c r="E60" s="1106"/>
      <c r="F60" s="1106"/>
    </row>
    <row r="61" spans="1:6" ht="12" customHeight="1" x14ac:dyDescent="0.25"/>
    <row r="62" spans="1:6" ht="12" customHeight="1" x14ac:dyDescent="0.25"/>
    <row r="63" spans="1:6" ht="12" customHeight="1" x14ac:dyDescent="0.25"/>
    <row r="64" spans="1:6" ht="12" customHeight="1" x14ac:dyDescent="0.25"/>
    <row r="65" s="1187" customFormat="1" ht="12" customHeight="1" x14ac:dyDescent="0.25"/>
    <row r="66" s="1187" customFormat="1" ht="12" customHeight="1" x14ac:dyDescent="0.25"/>
    <row r="67" s="1187" customFormat="1" ht="12" customHeight="1" x14ac:dyDescent="0.25"/>
    <row r="68" s="1187" customFormat="1" ht="12" customHeight="1" x14ac:dyDescent="0.25"/>
    <row r="69" s="1187" customFormat="1" ht="12" customHeight="1" x14ac:dyDescent="0.25"/>
    <row r="70" s="1187" customFormat="1" ht="12" customHeight="1" x14ac:dyDescent="0.25"/>
    <row r="71" s="1187" customFormat="1" ht="12" customHeight="1" x14ac:dyDescent="0.25"/>
    <row r="72" s="1187" customFormat="1" ht="12" customHeight="1" x14ac:dyDescent="0.25"/>
    <row r="73" s="1187" customFormat="1" ht="12" customHeight="1" x14ac:dyDescent="0.25"/>
    <row r="74" s="1187" customFormat="1" ht="12" customHeight="1" x14ac:dyDescent="0.25"/>
    <row r="75" s="1187" customFormat="1" ht="12" customHeight="1" x14ac:dyDescent="0.25"/>
    <row r="76" s="1187" customFormat="1" ht="12" customHeight="1" x14ac:dyDescent="0.25"/>
    <row r="77" s="1187" customFormat="1" ht="12" customHeight="1" x14ac:dyDescent="0.25"/>
    <row r="78" s="1187" customFormat="1" ht="12" customHeight="1" x14ac:dyDescent="0.25"/>
    <row r="79" s="1187" customFormat="1" ht="12" customHeight="1" x14ac:dyDescent="0.25"/>
    <row r="80" s="1187" customFormat="1" ht="12" customHeight="1" x14ac:dyDescent="0.25"/>
    <row r="81" s="1187" customFormat="1" ht="12" customHeight="1" x14ac:dyDescent="0.25"/>
    <row r="82" s="1187" customFormat="1" ht="12" customHeight="1" x14ac:dyDescent="0.25"/>
    <row r="83" s="1187" customFormat="1" ht="12" customHeight="1" x14ac:dyDescent="0.25"/>
    <row r="84" s="1187" customFormat="1" ht="12" customHeight="1" x14ac:dyDescent="0.25"/>
    <row r="85" s="1187" customFormat="1" ht="12" customHeight="1" x14ac:dyDescent="0.25"/>
    <row r="86" s="1187" customFormat="1" ht="12" customHeight="1" x14ac:dyDescent="0.25"/>
    <row r="87" s="1187" customFormat="1" ht="12" customHeight="1" x14ac:dyDescent="0.25"/>
    <row r="88" s="1187" customFormat="1" ht="12" customHeight="1" x14ac:dyDescent="0.25"/>
    <row r="89" s="1187" customFormat="1" ht="12" customHeight="1" x14ac:dyDescent="0.25"/>
    <row r="90" s="1187" customFormat="1" ht="12" customHeight="1" x14ac:dyDescent="0.25"/>
    <row r="91" s="1187" customFormat="1" ht="12" customHeight="1" x14ac:dyDescent="0.25"/>
    <row r="92" s="1187" customFormat="1" ht="12" customHeight="1" x14ac:dyDescent="0.25"/>
    <row r="93" s="1187" customFormat="1" ht="12" customHeight="1" x14ac:dyDescent="0.25"/>
    <row r="94" s="1187" customFormat="1" ht="12" customHeight="1" x14ac:dyDescent="0.25"/>
    <row r="95" s="1187" customFormat="1" ht="12" customHeight="1" x14ac:dyDescent="0.25"/>
    <row r="96" s="1187" customFormat="1" ht="12" customHeight="1" x14ac:dyDescent="0.25"/>
    <row r="97" s="1187" customFormat="1" ht="12" customHeight="1" x14ac:dyDescent="0.25"/>
    <row r="98" s="1187" customFormat="1" ht="12" customHeight="1" x14ac:dyDescent="0.25"/>
    <row r="99" s="1187" customFormat="1" ht="12" customHeight="1" x14ac:dyDescent="0.25"/>
    <row r="100" s="1187" customFormat="1" ht="12" customHeight="1" x14ac:dyDescent="0.25"/>
    <row r="101" s="1187" customFormat="1" ht="12" customHeight="1" x14ac:dyDescent="0.25"/>
    <row r="102" s="1187" customFormat="1" ht="12" customHeight="1" x14ac:dyDescent="0.25"/>
    <row r="103" s="1187" customFormat="1" ht="12" customHeight="1" x14ac:dyDescent="0.25"/>
    <row r="104" s="1187" customFormat="1" ht="12" customHeight="1" x14ac:dyDescent="0.25"/>
    <row r="105" s="1187" customFormat="1" ht="12" customHeight="1" x14ac:dyDescent="0.25"/>
    <row r="106" s="1187" customFormat="1" ht="12" customHeight="1" x14ac:dyDescent="0.25"/>
    <row r="107" s="1187" customFormat="1" ht="12" customHeight="1" x14ac:dyDescent="0.25"/>
    <row r="108" s="1187" customFormat="1" ht="12" customHeight="1" x14ac:dyDescent="0.25"/>
    <row r="109" s="1187" customFormat="1" ht="12" customHeight="1" x14ac:dyDescent="0.25"/>
    <row r="110" s="1187" customFormat="1" ht="12" customHeight="1" x14ac:dyDescent="0.25"/>
    <row r="111" s="1187" customFormat="1" ht="12" customHeight="1" x14ac:dyDescent="0.25"/>
    <row r="112" s="1187" customFormat="1" ht="12" customHeight="1" x14ac:dyDescent="0.25"/>
    <row r="113" s="1187" customFormat="1" ht="12" customHeight="1" x14ac:dyDescent="0.25"/>
    <row r="114" s="1187" customFormat="1" ht="12" customHeight="1" x14ac:dyDescent="0.25"/>
    <row r="115" s="1187" customFormat="1" ht="12" customHeight="1" x14ac:dyDescent="0.25"/>
    <row r="116" s="1187" customFormat="1" ht="12" customHeight="1" x14ac:dyDescent="0.25"/>
    <row r="117" s="1187" customFormat="1" ht="12" customHeight="1" x14ac:dyDescent="0.25"/>
    <row r="118" s="1187" customFormat="1" ht="12" customHeight="1" x14ac:dyDescent="0.25"/>
    <row r="119" s="1187" customFormat="1" ht="12" customHeight="1" x14ac:dyDescent="0.25"/>
    <row r="120" s="1187" customFormat="1" ht="12" customHeight="1" x14ac:dyDescent="0.25"/>
    <row r="121" s="1187" customFormat="1" ht="12" customHeight="1" x14ac:dyDescent="0.25"/>
    <row r="122" s="1187" customFormat="1" ht="12" customHeight="1" x14ac:dyDescent="0.25"/>
    <row r="123" s="1187" customFormat="1" ht="12" customHeight="1" x14ac:dyDescent="0.25"/>
    <row r="124" s="1187" customFormat="1" ht="12" customHeight="1" x14ac:dyDescent="0.25"/>
    <row r="125" s="1187" customFormat="1" ht="12" customHeight="1" x14ac:dyDescent="0.25"/>
    <row r="126" s="1187" customFormat="1" ht="12" customHeight="1" x14ac:dyDescent="0.25"/>
    <row r="127" s="1187" customFormat="1" ht="12" customHeight="1" x14ac:dyDescent="0.25"/>
    <row r="128" s="1187" customFormat="1" ht="12" customHeight="1" x14ac:dyDescent="0.25"/>
    <row r="129" s="1187" customFormat="1" ht="12" customHeight="1" x14ac:dyDescent="0.25"/>
    <row r="130" s="1187" customFormat="1" ht="12" customHeight="1" x14ac:dyDescent="0.25"/>
    <row r="131" s="1187" customFormat="1" ht="12" customHeight="1" x14ac:dyDescent="0.25"/>
    <row r="132" s="1187" customFormat="1" ht="12" customHeight="1" x14ac:dyDescent="0.25"/>
    <row r="133" s="1187" customFormat="1" ht="12" customHeight="1" x14ac:dyDescent="0.25"/>
    <row r="134" s="1187" customFormat="1" ht="12" customHeight="1" x14ac:dyDescent="0.25"/>
    <row r="135" s="1187" customFormat="1" ht="12" customHeight="1" x14ac:dyDescent="0.25"/>
    <row r="136" s="1187" customFormat="1" ht="12" customHeight="1" x14ac:dyDescent="0.25"/>
    <row r="137" s="1187" customFormat="1" ht="12" customHeight="1" x14ac:dyDescent="0.25"/>
    <row r="138" s="1187" customFormat="1" ht="12" customHeight="1" x14ac:dyDescent="0.25"/>
    <row r="139" s="1187" customFormat="1" ht="12" customHeight="1" x14ac:dyDescent="0.25"/>
    <row r="140" s="1187" customFormat="1" ht="12" customHeight="1" x14ac:dyDescent="0.25"/>
    <row r="141" s="1187" customFormat="1" ht="12" customHeight="1" x14ac:dyDescent="0.25"/>
    <row r="142" s="1187" customFormat="1" ht="12" customHeight="1" x14ac:dyDescent="0.25"/>
    <row r="143" s="1187" customFormat="1" ht="12" customHeight="1" x14ac:dyDescent="0.25"/>
    <row r="144" s="1187" customFormat="1" ht="12" customHeight="1" x14ac:dyDescent="0.25"/>
    <row r="145" s="1187" customFormat="1" ht="12" customHeight="1" x14ac:dyDescent="0.25"/>
    <row r="146" s="1187" customFormat="1" ht="12" customHeight="1" x14ac:dyDescent="0.25"/>
    <row r="147" s="1187" customFormat="1" ht="12" customHeight="1" x14ac:dyDescent="0.25"/>
    <row r="148" s="1187" customFormat="1" ht="12" customHeight="1" x14ac:dyDescent="0.25"/>
    <row r="149" s="1187" customFormat="1" ht="12" customHeight="1" x14ac:dyDescent="0.25"/>
    <row r="150" s="1187" customFormat="1" ht="12" customHeight="1" x14ac:dyDescent="0.25"/>
    <row r="151" s="1187" customFormat="1" ht="12" customHeight="1" x14ac:dyDescent="0.25"/>
    <row r="152" s="1187" customFormat="1" ht="12" customHeight="1" x14ac:dyDescent="0.25"/>
    <row r="153" s="1187" customFormat="1" ht="12" customHeight="1" x14ac:dyDescent="0.25"/>
    <row r="154" s="1187" customFormat="1" ht="12" customHeight="1" x14ac:dyDescent="0.25"/>
    <row r="155" s="1187" customFormat="1" ht="12" customHeight="1" x14ac:dyDescent="0.25"/>
    <row r="156" s="1187" customFormat="1" ht="12" customHeight="1" x14ac:dyDescent="0.25"/>
    <row r="157" s="1187" customFormat="1" ht="12" customHeight="1" x14ac:dyDescent="0.25"/>
    <row r="158" s="1187" customFormat="1" ht="12" customHeight="1" x14ac:dyDescent="0.25"/>
    <row r="159" s="1187" customFormat="1" ht="12" customHeight="1" x14ac:dyDescent="0.25"/>
    <row r="160" s="1187" customFormat="1" ht="12" customHeight="1" x14ac:dyDescent="0.25"/>
    <row r="161" s="1187" customFormat="1" ht="12" customHeight="1" x14ac:dyDescent="0.25"/>
    <row r="162" s="1187" customFormat="1" ht="12" customHeight="1" x14ac:dyDescent="0.25"/>
    <row r="163" s="1187" customFormat="1" ht="12" customHeight="1" x14ac:dyDescent="0.25"/>
    <row r="164" s="1187" customFormat="1" ht="12" customHeight="1" x14ac:dyDescent="0.25"/>
    <row r="165" s="1187" customFormat="1" ht="12" customHeight="1" x14ac:dyDescent="0.25"/>
    <row r="166" s="1187" customFormat="1" ht="12" customHeight="1" x14ac:dyDescent="0.25"/>
    <row r="167" s="1187" customFormat="1" ht="12" customHeight="1" x14ac:dyDescent="0.25"/>
    <row r="168" s="1187" customFormat="1" ht="12" customHeight="1" x14ac:dyDescent="0.25"/>
    <row r="169" s="1187" customFormat="1" ht="12" customHeight="1" x14ac:dyDescent="0.25"/>
    <row r="170" s="1187" customFormat="1" ht="12" customHeight="1" x14ac:dyDescent="0.25"/>
    <row r="171" s="1187" customFormat="1" ht="12" customHeight="1" x14ac:dyDescent="0.25"/>
    <row r="172" s="1187" customFormat="1" ht="12" customHeight="1" x14ac:dyDescent="0.25"/>
    <row r="173" s="1187" customFormat="1" ht="12" customHeight="1" x14ac:dyDescent="0.25"/>
    <row r="174" s="1187" customFormat="1" ht="12" customHeight="1" x14ac:dyDescent="0.25"/>
    <row r="175" s="1187" customFormat="1" ht="12" customHeight="1" x14ac:dyDescent="0.25"/>
    <row r="176" s="1187" customFormat="1" ht="12" customHeight="1" x14ac:dyDescent="0.25"/>
    <row r="177" s="1187" customFormat="1" ht="12" customHeight="1" x14ac:dyDescent="0.25"/>
    <row r="178" s="1187" customFormat="1" ht="12" customHeight="1" x14ac:dyDescent="0.25"/>
    <row r="179" s="1187" customFormat="1" ht="12" customHeight="1" x14ac:dyDescent="0.25"/>
    <row r="180" s="1187" customFormat="1" ht="12" customHeight="1" x14ac:dyDescent="0.25"/>
    <row r="181" s="1187" customFormat="1" ht="12" customHeight="1" x14ac:dyDescent="0.25"/>
    <row r="182" s="1187" customFormat="1" ht="12" customHeight="1" x14ac:dyDescent="0.25"/>
    <row r="183" s="1187" customFormat="1" ht="12" customHeight="1" x14ac:dyDescent="0.25"/>
    <row r="184" s="1187" customFormat="1" ht="12" customHeight="1" x14ac:dyDescent="0.25"/>
    <row r="185" s="1187" customFormat="1" ht="12" customHeight="1" x14ac:dyDescent="0.25"/>
    <row r="186" s="1187" customFormat="1" ht="12" customHeight="1" x14ac:dyDescent="0.25"/>
    <row r="187" s="1187" customFormat="1" ht="12" customHeight="1" x14ac:dyDescent="0.25"/>
    <row r="188" s="1187" customFormat="1" ht="12" customHeight="1" x14ac:dyDescent="0.25"/>
    <row r="189" s="1187" customFormat="1" ht="12" customHeight="1" x14ac:dyDescent="0.25"/>
    <row r="190" s="1187" customFormat="1" ht="12" customHeight="1" x14ac:dyDescent="0.25"/>
    <row r="191" s="1187" customFormat="1" ht="12" customHeight="1" x14ac:dyDescent="0.25"/>
    <row r="192" s="1187" customFormat="1" ht="12" customHeight="1" x14ac:dyDescent="0.25"/>
    <row r="193" s="1187" customFormat="1" ht="12" customHeight="1" x14ac:dyDescent="0.25"/>
    <row r="194" s="1187" customFormat="1" ht="12" customHeight="1" x14ac:dyDescent="0.25"/>
    <row r="195" s="1187" customFormat="1" ht="12" customHeight="1" x14ac:dyDescent="0.25"/>
    <row r="196" s="1187" customFormat="1" ht="12" customHeight="1" x14ac:dyDescent="0.25"/>
    <row r="197" s="1187" customFormat="1" ht="12" customHeight="1" x14ac:dyDescent="0.25"/>
    <row r="198" s="1187" customFormat="1" ht="12" customHeight="1" x14ac:dyDescent="0.25"/>
    <row r="199" s="1187" customFormat="1" ht="12" customHeight="1" x14ac:dyDescent="0.25"/>
    <row r="200" s="1187" customFormat="1" ht="12" customHeight="1" x14ac:dyDescent="0.25"/>
    <row r="201" s="1187" customFormat="1" ht="12" customHeight="1" x14ac:dyDescent="0.25"/>
    <row r="202" s="1187" customFormat="1" ht="12" customHeight="1" x14ac:dyDescent="0.25"/>
    <row r="203" s="1187" customFormat="1" ht="12" customHeight="1" x14ac:dyDescent="0.25"/>
    <row r="204" s="1187" customFormat="1" ht="12" customHeight="1" x14ac:dyDescent="0.25"/>
    <row r="205" s="1187" customFormat="1" ht="12" customHeight="1" x14ac:dyDescent="0.25"/>
    <row r="206" s="1187" customFormat="1" ht="12" customHeight="1" x14ac:dyDescent="0.25"/>
    <row r="207" s="1187" customFormat="1" ht="12" customHeight="1" x14ac:dyDescent="0.25"/>
    <row r="208" s="1187" customFormat="1" ht="12" customHeight="1" x14ac:dyDescent="0.25"/>
    <row r="209" s="1187" customFormat="1" ht="12" customHeight="1" x14ac:dyDescent="0.25"/>
    <row r="210" s="1187" customFormat="1" ht="12" customHeight="1" x14ac:dyDescent="0.25"/>
    <row r="211" s="1187" customFormat="1" ht="12" customHeight="1" x14ac:dyDescent="0.25"/>
    <row r="212" s="1187" customFormat="1" ht="12" customHeight="1" x14ac:dyDescent="0.25"/>
    <row r="213" s="1187" customFormat="1" ht="12" customHeight="1" x14ac:dyDescent="0.25"/>
    <row r="214" s="1187" customFormat="1" ht="12" customHeight="1" x14ac:dyDescent="0.25"/>
    <row r="215" s="1187" customFormat="1" ht="12" customHeight="1" x14ac:dyDescent="0.25"/>
    <row r="216" s="1187" customFormat="1" ht="12" customHeight="1" x14ac:dyDescent="0.25"/>
    <row r="217" s="1187" customFormat="1" ht="12" customHeight="1" x14ac:dyDescent="0.25"/>
    <row r="218" s="1187" customFormat="1" ht="12" customHeight="1" x14ac:dyDescent="0.25"/>
    <row r="219" s="1187" customFormat="1" ht="12" customHeight="1" x14ac:dyDescent="0.25"/>
    <row r="220" s="1187" customFormat="1" ht="12" customHeight="1" x14ac:dyDescent="0.25"/>
    <row r="221" s="1187" customFormat="1" ht="12" customHeight="1" x14ac:dyDescent="0.25"/>
    <row r="222" s="1187" customFormat="1" ht="12" customHeight="1" x14ac:dyDescent="0.25"/>
    <row r="223" s="1187" customFormat="1" ht="12" customHeight="1" x14ac:dyDescent="0.25"/>
    <row r="224" s="1187" customFormat="1" ht="12" customHeight="1" x14ac:dyDescent="0.25"/>
    <row r="225" s="1187" customFormat="1" ht="12" customHeight="1" x14ac:dyDescent="0.25"/>
    <row r="226" s="1187" customFormat="1" ht="12" customHeight="1" x14ac:dyDescent="0.25"/>
    <row r="227" s="1187" customFormat="1" ht="12" customHeight="1" x14ac:dyDescent="0.25"/>
    <row r="228" s="1187" customFormat="1" ht="12" customHeight="1" x14ac:dyDescent="0.25"/>
    <row r="229" s="1187" customFormat="1" ht="12" customHeight="1" x14ac:dyDescent="0.25"/>
    <row r="230" s="1187" customFormat="1" ht="12" customHeight="1" x14ac:dyDescent="0.25"/>
    <row r="231" s="1187" customFormat="1" ht="12" customHeight="1" x14ac:dyDescent="0.25"/>
    <row r="232" s="1187" customFormat="1" ht="12" customHeight="1" x14ac:dyDescent="0.25"/>
    <row r="233" s="1187" customFormat="1" ht="12" customHeight="1" x14ac:dyDescent="0.25"/>
    <row r="234" s="1187" customFormat="1" ht="12" customHeight="1" x14ac:dyDescent="0.25"/>
    <row r="235" s="1187" customFormat="1" ht="12" customHeight="1" x14ac:dyDescent="0.25"/>
    <row r="236" s="1187" customFormat="1" ht="12" customHeight="1" x14ac:dyDescent="0.25"/>
    <row r="237" s="1187" customFormat="1" ht="12" customHeight="1" x14ac:dyDescent="0.25"/>
    <row r="238" s="1187" customFormat="1" ht="12" customHeight="1" x14ac:dyDescent="0.25"/>
    <row r="239" s="1187" customFormat="1" ht="12" customHeight="1" x14ac:dyDescent="0.25"/>
    <row r="240" s="1187" customFormat="1" ht="12" customHeight="1" x14ac:dyDescent="0.25"/>
    <row r="241" s="1187" customFormat="1" ht="12" customHeight="1" x14ac:dyDescent="0.25"/>
    <row r="242" s="1187" customFormat="1" ht="12" customHeight="1" x14ac:dyDescent="0.25"/>
    <row r="243" s="1187" customFormat="1" ht="12" customHeight="1" x14ac:dyDescent="0.25"/>
    <row r="244" s="1187" customFormat="1" ht="12" customHeight="1" x14ac:dyDescent="0.25"/>
    <row r="245" s="1187" customFormat="1" ht="12" customHeight="1" x14ac:dyDescent="0.25"/>
    <row r="246" s="1187" customFormat="1" ht="12" customHeight="1" x14ac:dyDescent="0.25"/>
    <row r="247" s="1187" customFormat="1" ht="12" customHeight="1" x14ac:dyDescent="0.25"/>
    <row r="248" s="1187" customFormat="1" ht="12" customHeight="1" x14ac:dyDescent="0.25"/>
    <row r="249" s="1187" customFormat="1" ht="12" customHeight="1" x14ac:dyDescent="0.25"/>
    <row r="250" s="1187" customFormat="1" ht="12" customHeight="1" x14ac:dyDescent="0.25"/>
    <row r="251" s="1187" customFormat="1" ht="12" customHeight="1" x14ac:dyDescent="0.25"/>
    <row r="252" s="1187" customFormat="1" ht="12" customHeight="1" x14ac:dyDescent="0.25"/>
    <row r="253" s="1187" customFormat="1" ht="12" customHeight="1" x14ac:dyDescent="0.25"/>
    <row r="254" s="1187" customFormat="1" ht="12" customHeight="1" x14ac:dyDescent="0.25"/>
    <row r="255" s="1187" customFormat="1" ht="12" customHeight="1" x14ac:dyDescent="0.25"/>
    <row r="256" s="1187" customFormat="1" ht="12" customHeight="1" x14ac:dyDescent="0.25"/>
    <row r="257" s="1187" customFormat="1" ht="12" customHeight="1" x14ac:dyDescent="0.25"/>
    <row r="258" s="1187" customFormat="1" ht="12" customHeight="1" x14ac:dyDescent="0.25"/>
    <row r="259" s="1187" customFormat="1" ht="12" customHeight="1" x14ac:dyDescent="0.25"/>
    <row r="260" s="1187" customFormat="1" ht="12" customHeight="1" x14ac:dyDescent="0.25"/>
    <row r="261" s="1187" customFormat="1" ht="12" customHeight="1" x14ac:dyDescent="0.25"/>
    <row r="262" s="1187" customFormat="1" ht="12" customHeight="1" x14ac:dyDescent="0.25"/>
    <row r="263" s="1187" customFormat="1" ht="12" customHeight="1" x14ac:dyDescent="0.25"/>
    <row r="264" s="1187" customFormat="1" ht="12" customHeight="1" x14ac:dyDescent="0.25"/>
    <row r="265" s="1187" customFormat="1" ht="12" customHeight="1" x14ac:dyDescent="0.25"/>
    <row r="266" s="1187" customFormat="1" ht="12" customHeight="1" x14ac:dyDescent="0.25"/>
    <row r="267" s="1187" customFormat="1" ht="12" customHeight="1" x14ac:dyDescent="0.25"/>
    <row r="268" s="1187" customFormat="1" ht="12" customHeight="1" x14ac:dyDescent="0.25"/>
    <row r="269" s="1187" customFormat="1" ht="12" customHeight="1" x14ac:dyDescent="0.25"/>
    <row r="270" s="1187" customFormat="1" ht="12" customHeight="1" x14ac:dyDescent="0.25"/>
    <row r="271" s="1187" customFormat="1" ht="12" customHeight="1" x14ac:dyDescent="0.25"/>
    <row r="272" s="1187" customFormat="1" ht="12" customHeight="1" x14ac:dyDescent="0.25"/>
    <row r="273" s="1187" customFormat="1" ht="12" customHeight="1" x14ac:dyDescent="0.25"/>
    <row r="274" s="1187" customFormat="1" ht="12" customHeight="1" x14ac:dyDescent="0.25"/>
    <row r="275" s="1187" customFormat="1" ht="12" customHeight="1" x14ac:dyDescent="0.25"/>
    <row r="276" s="1187" customFormat="1" ht="12" customHeight="1" x14ac:dyDescent="0.25"/>
    <row r="277" s="1187" customFormat="1" ht="12" customHeight="1" x14ac:dyDescent="0.25"/>
    <row r="278" s="1187" customFormat="1" ht="12" customHeight="1" x14ac:dyDescent="0.25"/>
    <row r="279" s="1187" customFormat="1" ht="12" customHeight="1" x14ac:dyDescent="0.25"/>
    <row r="280" s="1187" customFormat="1" ht="12" customHeight="1" x14ac:dyDescent="0.25"/>
    <row r="281" s="1187" customFormat="1" ht="12" customHeight="1" x14ac:dyDescent="0.25"/>
    <row r="282" s="1187" customFormat="1" ht="12" customHeight="1" x14ac:dyDescent="0.25"/>
    <row r="283" s="1187" customFormat="1" ht="12" customHeight="1" x14ac:dyDescent="0.25"/>
    <row r="284" s="1187" customFormat="1" ht="12" customHeight="1" x14ac:dyDescent="0.25"/>
    <row r="285" s="1187" customFormat="1" ht="12" customHeight="1" x14ac:dyDescent="0.25"/>
    <row r="286" s="1187" customFormat="1" ht="12" customHeight="1" x14ac:dyDescent="0.25"/>
    <row r="287" s="1187" customFormat="1" ht="12" customHeight="1" x14ac:dyDescent="0.25"/>
    <row r="288" s="1187" customFormat="1" ht="12" customHeight="1" x14ac:dyDescent="0.25"/>
    <row r="289" s="1187" customFormat="1" ht="12" customHeight="1" x14ac:dyDescent="0.25"/>
    <row r="290" s="1187" customFormat="1" ht="12" customHeight="1" x14ac:dyDescent="0.25"/>
    <row r="291" s="1187" customFormat="1" ht="12" customHeight="1" x14ac:dyDescent="0.25"/>
    <row r="292" s="1187" customFormat="1" ht="12" customHeight="1" x14ac:dyDescent="0.25"/>
    <row r="293" s="1187" customFormat="1" ht="12" customHeight="1" x14ac:dyDescent="0.25"/>
    <row r="294" s="1187" customFormat="1" ht="12" customHeight="1" x14ac:dyDescent="0.25"/>
    <row r="295" s="1187" customFormat="1" ht="12" customHeight="1" x14ac:dyDescent="0.25"/>
    <row r="296" s="1187" customFormat="1" ht="12" customHeight="1" x14ac:dyDescent="0.25"/>
    <row r="297" s="1187" customFormat="1" ht="12" customHeight="1" x14ac:dyDescent="0.25"/>
    <row r="298" s="1187" customFormat="1" ht="12" customHeight="1" x14ac:dyDescent="0.25"/>
    <row r="299" s="1187" customFormat="1" ht="12" customHeight="1" x14ac:dyDescent="0.25"/>
    <row r="300" s="1187" customFormat="1" ht="12" customHeight="1" x14ac:dyDescent="0.25"/>
    <row r="301" s="1187" customFormat="1" ht="12" customHeight="1" x14ac:dyDescent="0.25"/>
    <row r="302" s="1187" customFormat="1" ht="12" customHeight="1" x14ac:dyDescent="0.25"/>
    <row r="303" s="1187" customFormat="1" ht="12" customHeight="1" x14ac:dyDescent="0.25"/>
    <row r="304" s="1187" customFormat="1" ht="12" customHeight="1" x14ac:dyDescent="0.25"/>
    <row r="305" s="1187" customFormat="1" ht="12" customHeight="1" x14ac:dyDescent="0.25"/>
    <row r="306" s="1187" customFormat="1" ht="12" customHeight="1" x14ac:dyDescent="0.25"/>
    <row r="307" s="1187" customFormat="1" ht="12" customHeight="1" x14ac:dyDescent="0.25"/>
    <row r="308" s="1187" customFormat="1" ht="12" customHeight="1" x14ac:dyDescent="0.25"/>
    <row r="309" s="1187" customFormat="1" ht="12" customHeight="1" x14ac:dyDescent="0.25"/>
    <row r="310" s="1187" customFormat="1" ht="12" customHeight="1" x14ac:dyDescent="0.25"/>
    <row r="311" s="1187" customFormat="1" ht="12" customHeight="1" x14ac:dyDescent="0.25"/>
    <row r="312" s="1187" customFormat="1" ht="12" customHeight="1" x14ac:dyDescent="0.25"/>
    <row r="313" s="1187" customFormat="1" ht="12" customHeight="1" x14ac:dyDescent="0.25"/>
    <row r="314" s="1187" customFormat="1" ht="12" customHeight="1" x14ac:dyDescent="0.25"/>
    <row r="315" s="1187" customFormat="1" ht="12" customHeight="1" x14ac:dyDescent="0.25"/>
    <row r="316" s="1187" customFormat="1" ht="12" customHeight="1" x14ac:dyDescent="0.25"/>
    <row r="317" s="1187" customFormat="1" ht="12" customHeight="1" x14ac:dyDescent="0.25"/>
    <row r="318" s="1187" customFormat="1" ht="12" customHeight="1" x14ac:dyDescent="0.25"/>
    <row r="319" s="1187" customFormat="1" ht="12" customHeight="1" x14ac:dyDescent="0.25"/>
    <row r="320" s="1187" customFormat="1" ht="12" customHeight="1" x14ac:dyDescent="0.25"/>
    <row r="321" s="1187" customFormat="1" ht="12" customHeight="1" x14ac:dyDescent="0.25"/>
    <row r="322" s="1187" customFormat="1" ht="12" customHeight="1" x14ac:dyDescent="0.25"/>
    <row r="323" s="1187" customFormat="1" ht="12" customHeight="1" x14ac:dyDescent="0.25"/>
    <row r="324" s="1187" customFormat="1" ht="12" customHeight="1" x14ac:dyDescent="0.25"/>
    <row r="325" s="1187" customFormat="1" ht="12" customHeight="1" x14ac:dyDescent="0.25"/>
    <row r="326" s="1187" customFormat="1" ht="12" customHeight="1" x14ac:dyDescent="0.25"/>
    <row r="327" s="1187" customFormat="1" ht="12" customHeight="1" x14ac:dyDescent="0.25"/>
    <row r="328" s="1187" customFormat="1" ht="12" customHeight="1" x14ac:dyDescent="0.25"/>
    <row r="329" s="1187" customFormat="1" ht="12" customHeight="1" x14ac:dyDescent="0.25"/>
    <row r="330" s="1187" customFormat="1" ht="12" customHeight="1" x14ac:dyDescent="0.25"/>
    <row r="331" s="1187" customFormat="1" ht="12" customHeight="1" x14ac:dyDescent="0.25"/>
    <row r="332" s="1187" customFormat="1" ht="12" customHeight="1" x14ac:dyDescent="0.25"/>
    <row r="333" s="1187" customFormat="1" ht="12" customHeight="1" x14ac:dyDescent="0.25"/>
    <row r="334" s="1187" customFormat="1" ht="12" customHeight="1" x14ac:dyDescent="0.25"/>
    <row r="335" s="1187" customFormat="1" ht="12" customHeight="1" x14ac:dyDescent="0.25"/>
    <row r="336" s="1187" customFormat="1" ht="12" customHeight="1" x14ac:dyDescent="0.25"/>
    <row r="337" s="1187" customFormat="1" ht="12" customHeight="1" x14ac:dyDescent="0.25"/>
    <row r="338" s="1187" customFormat="1" ht="12" customHeight="1" x14ac:dyDescent="0.25"/>
    <row r="339" s="1187" customFormat="1" ht="12" customHeight="1" x14ac:dyDescent="0.25"/>
    <row r="340" s="1187" customFormat="1" ht="12" customHeight="1" x14ac:dyDescent="0.25"/>
    <row r="341" s="1187" customFormat="1" ht="12" customHeight="1" x14ac:dyDescent="0.25"/>
    <row r="342" s="1187" customFormat="1" ht="12" customHeight="1" x14ac:dyDescent="0.25"/>
    <row r="343" s="1187" customFormat="1" ht="12" customHeight="1" x14ac:dyDescent="0.25"/>
    <row r="344" s="1187" customFormat="1" ht="12" customHeight="1" x14ac:dyDescent="0.25"/>
    <row r="345" s="1187" customFormat="1" ht="12" customHeight="1" x14ac:dyDescent="0.25"/>
    <row r="346" s="1187" customFormat="1" ht="12" customHeight="1" x14ac:dyDescent="0.25"/>
    <row r="347" s="1187" customFormat="1" ht="12" customHeight="1" x14ac:dyDescent="0.25"/>
    <row r="348" s="1187" customFormat="1" ht="12" customHeight="1" x14ac:dyDescent="0.25"/>
    <row r="349" s="1187" customFormat="1" ht="12" customHeight="1" x14ac:dyDescent="0.25"/>
    <row r="350" s="1187" customFormat="1" ht="12" customHeight="1" x14ac:dyDescent="0.25"/>
    <row r="351" s="1187" customFormat="1" ht="12" customHeight="1" x14ac:dyDescent="0.25"/>
    <row r="352" s="1187" customFormat="1" ht="12" customHeight="1" x14ac:dyDescent="0.25"/>
    <row r="353" s="1187" customFormat="1" ht="12" customHeight="1" x14ac:dyDescent="0.25"/>
    <row r="354" s="1187" customFormat="1" ht="12" customHeight="1" x14ac:dyDescent="0.25"/>
    <row r="355" s="1187" customFormat="1" ht="12" customHeight="1" x14ac:dyDescent="0.25"/>
    <row r="356" s="1187" customFormat="1" ht="12" customHeight="1" x14ac:dyDescent="0.25"/>
    <row r="357" s="1187" customFormat="1" ht="12" customHeight="1" x14ac:dyDescent="0.25"/>
    <row r="358" s="1187" customFormat="1" ht="12" customHeight="1" x14ac:dyDescent="0.25"/>
    <row r="359" s="1187" customFormat="1" ht="12" customHeight="1" x14ac:dyDescent="0.25"/>
    <row r="360" s="1187" customFormat="1" ht="12" customHeight="1" x14ac:dyDescent="0.25"/>
    <row r="361" s="1187" customFormat="1" ht="12" customHeight="1" x14ac:dyDescent="0.25"/>
    <row r="362" s="1187" customFormat="1" ht="12" customHeight="1" x14ac:dyDescent="0.25"/>
    <row r="363" s="1187" customFormat="1" ht="12" customHeight="1" x14ac:dyDescent="0.25"/>
    <row r="364" s="1187" customFormat="1" ht="12" customHeight="1" x14ac:dyDescent="0.25"/>
    <row r="365" s="1187" customFormat="1" ht="12" customHeight="1" x14ac:dyDescent="0.25"/>
    <row r="366" s="1187" customFormat="1" ht="12" customHeight="1" x14ac:dyDescent="0.25"/>
    <row r="367" s="1187" customFormat="1" ht="12" customHeight="1" x14ac:dyDescent="0.25"/>
    <row r="368" s="1187" customFormat="1" ht="12" customHeight="1" x14ac:dyDescent="0.25"/>
    <row r="369" s="1187" customFormat="1" ht="12" customHeight="1" x14ac:dyDescent="0.25"/>
    <row r="370" s="1187" customFormat="1" ht="12" customHeight="1" x14ac:dyDescent="0.25"/>
    <row r="371" s="1187" customFormat="1" ht="12" customHeight="1" x14ac:dyDescent="0.25"/>
    <row r="372" s="1187" customFormat="1" ht="12" customHeight="1" x14ac:dyDescent="0.25"/>
    <row r="373" s="1187" customFormat="1" ht="12" customHeight="1" x14ac:dyDescent="0.25"/>
    <row r="374" s="1187" customFormat="1" ht="12" customHeight="1" x14ac:dyDescent="0.25"/>
    <row r="375" s="1187" customFormat="1" ht="12" customHeight="1" x14ac:dyDescent="0.25"/>
    <row r="376" s="1187" customFormat="1" ht="12" customHeight="1" x14ac:dyDescent="0.25"/>
    <row r="377" s="1187" customFormat="1" ht="12" customHeight="1" x14ac:dyDescent="0.25"/>
    <row r="378" s="1187" customFormat="1" ht="12" customHeight="1" x14ac:dyDescent="0.25"/>
    <row r="379" s="1187" customFormat="1" ht="12" customHeight="1" x14ac:dyDescent="0.25"/>
    <row r="380" s="1187" customFormat="1" ht="12" customHeight="1" x14ac:dyDescent="0.25"/>
    <row r="381" s="1187" customFormat="1" ht="12" customHeight="1" x14ac:dyDescent="0.25"/>
    <row r="382" s="1187" customFormat="1" ht="12" customHeight="1" x14ac:dyDescent="0.25"/>
    <row r="383" s="1187" customFormat="1" ht="12" customHeight="1" x14ac:dyDescent="0.25"/>
    <row r="384" s="1187" customFormat="1" ht="12" customHeight="1" x14ac:dyDescent="0.25"/>
    <row r="385" s="1187" customFormat="1" ht="12" customHeight="1" x14ac:dyDescent="0.25"/>
    <row r="386" s="1187" customFormat="1" ht="12" customHeight="1" x14ac:dyDescent="0.25"/>
    <row r="387" s="1187" customFormat="1" ht="12" customHeight="1" x14ac:dyDescent="0.25"/>
    <row r="388" s="1187" customFormat="1" ht="12" customHeight="1" x14ac:dyDescent="0.25"/>
    <row r="389" s="1187" customFormat="1" ht="12" customHeight="1" x14ac:dyDescent="0.25"/>
    <row r="390" s="1187" customFormat="1" ht="12" customHeight="1" x14ac:dyDescent="0.25"/>
    <row r="391" s="1187" customFormat="1" ht="12" customHeight="1" x14ac:dyDescent="0.25"/>
    <row r="392" s="1187" customFormat="1" ht="12" customHeight="1" x14ac:dyDescent="0.25"/>
    <row r="393" s="1187" customFormat="1" ht="12" customHeight="1" x14ac:dyDescent="0.25"/>
    <row r="394" s="1187" customFormat="1" ht="12" customHeight="1" x14ac:dyDescent="0.25"/>
    <row r="395" s="1187" customFormat="1" ht="12" customHeight="1" x14ac:dyDescent="0.25"/>
    <row r="396" s="1187" customFormat="1" ht="12" customHeight="1" x14ac:dyDescent="0.25"/>
    <row r="397" s="1187" customFormat="1" ht="12" customHeight="1" x14ac:dyDescent="0.25"/>
    <row r="398" s="1187" customFormat="1" ht="12" customHeight="1" x14ac:dyDescent="0.25"/>
    <row r="399" s="1187" customFormat="1" ht="12" customHeight="1" x14ac:dyDescent="0.25"/>
    <row r="400" s="1187" customFormat="1" ht="12" customHeight="1" x14ac:dyDescent="0.25"/>
    <row r="401" s="1187" customFormat="1" ht="12" customHeight="1" x14ac:dyDescent="0.25"/>
    <row r="402" s="1187" customFormat="1" ht="12" customHeight="1" x14ac:dyDescent="0.25"/>
    <row r="403" s="1187" customFormat="1" ht="12" customHeight="1" x14ac:dyDescent="0.25"/>
    <row r="404" s="1187" customFormat="1" ht="12" customHeight="1" x14ac:dyDescent="0.25"/>
    <row r="405" s="1187" customFormat="1" ht="12" customHeight="1" x14ac:dyDescent="0.25"/>
    <row r="406" s="1187" customFormat="1" ht="12" customHeight="1" x14ac:dyDescent="0.25"/>
    <row r="407" s="1187" customFormat="1" ht="12" customHeight="1" x14ac:dyDescent="0.25"/>
    <row r="408" s="1187" customFormat="1" ht="12" customHeight="1" x14ac:dyDescent="0.25"/>
    <row r="409" s="1187" customFormat="1" ht="12" customHeight="1" x14ac:dyDescent="0.25"/>
    <row r="410" s="1187" customFormat="1" ht="12" customHeight="1" x14ac:dyDescent="0.25"/>
    <row r="411" s="1187" customFormat="1" ht="12" customHeight="1" x14ac:dyDescent="0.25"/>
    <row r="412" s="1187" customFormat="1" ht="12" customHeight="1" x14ac:dyDescent="0.25"/>
    <row r="413" s="1187" customFormat="1" ht="12" customHeight="1" x14ac:dyDescent="0.25"/>
    <row r="414" s="1187" customFormat="1" ht="12" customHeight="1" x14ac:dyDescent="0.25"/>
    <row r="415" s="1187" customFormat="1" ht="12" customHeight="1" x14ac:dyDescent="0.25"/>
    <row r="416" s="1187" customFormat="1" ht="12" customHeight="1" x14ac:dyDescent="0.25"/>
    <row r="417" s="1187" customFormat="1" ht="12" customHeight="1" x14ac:dyDescent="0.25"/>
    <row r="418" s="1187" customFormat="1" ht="12" customHeight="1" x14ac:dyDescent="0.25"/>
    <row r="419" s="1187" customFormat="1" ht="12" customHeight="1" x14ac:dyDescent="0.25"/>
    <row r="420" s="1187" customFormat="1" ht="12" customHeight="1" x14ac:dyDescent="0.25"/>
    <row r="421" s="1187" customFormat="1" ht="12" customHeight="1" x14ac:dyDescent="0.25"/>
    <row r="422" s="1187" customFormat="1" ht="12" customHeight="1" x14ac:dyDescent="0.25"/>
    <row r="423" s="1187" customFormat="1" ht="12" customHeight="1" x14ac:dyDescent="0.25"/>
    <row r="424" s="1187" customFormat="1" ht="12" customHeight="1" x14ac:dyDescent="0.25"/>
    <row r="425" s="1187" customFormat="1" ht="12" customHeight="1" x14ac:dyDescent="0.25"/>
    <row r="426" s="1187" customFormat="1" ht="12" customHeight="1" x14ac:dyDescent="0.25"/>
    <row r="427" s="1187" customFormat="1" ht="12" customHeight="1" x14ac:dyDescent="0.25"/>
    <row r="428" s="1187" customFormat="1" ht="12" customHeight="1" x14ac:dyDescent="0.25"/>
    <row r="429" s="1187" customFormat="1" ht="12" customHeight="1" x14ac:dyDescent="0.25"/>
    <row r="430" s="1187" customFormat="1" ht="12" customHeight="1" x14ac:dyDescent="0.25"/>
    <row r="431" s="1187" customFormat="1" ht="12" customHeight="1" x14ac:dyDescent="0.25"/>
    <row r="432" s="1187" customFormat="1" ht="12" customHeight="1" x14ac:dyDescent="0.25"/>
    <row r="433" s="1187" customFormat="1" ht="12" customHeight="1" x14ac:dyDescent="0.25"/>
    <row r="434" s="1187" customFormat="1" ht="12" customHeight="1" x14ac:dyDescent="0.25"/>
    <row r="435" s="1187" customFormat="1" ht="12" customHeight="1" x14ac:dyDescent="0.25"/>
    <row r="436" s="1187" customFormat="1" ht="12" customHeight="1" x14ac:dyDescent="0.25"/>
    <row r="437" s="1187" customFormat="1" ht="12" customHeight="1" x14ac:dyDescent="0.25"/>
    <row r="438" s="1187" customFormat="1" ht="12" customHeight="1" x14ac:dyDescent="0.25"/>
    <row r="439" s="1187" customFormat="1" ht="12" customHeight="1" x14ac:dyDescent="0.25"/>
    <row r="440" s="1187" customFormat="1" ht="12" customHeight="1" x14ac:dyDescent="0.25"/>
    <row r="441" s="1187" customFormat="1" ht="12" customHeight="1" x14ac:dyDescent="0.25"/>
    <row r="442" s="1187" customFormat="1" ht="12" customHeight="1" x14ac:dyDescent="0.25"/>
    <row r="443" s="1187" customFormat="1" ht="12" customHeight="1" x14ac:dyDescent="0.25"/>
    <row r="444" s="1187" customFormat="1" ht="12" customHeight="1" x14ac:dyDescent="0.25"/>
    <row r="445" s="1187" customFormat="1" ht="12" customHeight="1" x14ac:dyDescent="0.25"/>
    <row r="446" s="1187" customFormat="1" ht="12" customHeight="1" x14ac:dyDescent="0.25"/>
    <row r="447" s="1187" customFormat="1" ht="12" customHeight="1" x14ac:dyDescent="0.25"/>
    <row r="448" s="1187" customFormat="1" ht="12" customHeight="1" x14ac:dyDescent="0.25"/>
    <row r="449" s="1187" customFormat="1" ht="12" customHeight="1" x14ac:dyDescent="0.25"/>
    <row r="450" s="1187" customFormat="1" ht="12" customHeight="1" x14ac:dyDescent="0.25"/>
    <row r="451" s="1187" customFormat="1" ht="12" customHeight="1" x14ac:dyDescent="0.25"/>
    <row r="452" s="1187" customFormat="1" ht="12" customHeight="1" x14ac:dyDescent="0.25"/>
    <row r="453" s="1187" customFormat="1" ht="12" customHeight="1" x14ac:dyDescent="0.25"/>
    <row r="454" s="1187" customFormat="1" ht="12" customHeight="1" x14ac:dyDescent="0.25"/>
    <row r="455" s="1187" customFormat="1" ht="12" customHeight="1" x14ac:dyDescent="0.25"/>
    <row r="456" s="1187" customFormat="1" ht="12" customHeight="1" x14ac:dyDescent="0.25"/>
    <row r="457" s="1187" customFormat="1" ht="12" customHeight="1" x14ac:dyDescent="0.25"/>
    <row r="458" s="1187" customFormat="1" ht="12" customHeight="1" x14ac:dyDescent="0.25"/>
    <row r="459" s="1187" customFormat="1" ht="12" customHeight="1" x14ac:dyDescent="0.25"/>
    <row r="460" s="1187" customFormat="1" ht="12" customHeight="1" x14ac:dyDescent="0.25"/>
    <row r="461" s="1187" customFormat="1" ht="12" customHeight="1" x14ac:dyDescent="0.25"/>
    <row r="462" s="1187" customFormat="1" ht="12" customHeight="1" x14ac:dyDescent="0.25"/>
    <row r="463" s="1187" customFormat="1" ht="12" customHeight="1" x14ac:dyDescent="0.25"/>
    <row r="464" s="1187" customFormat="1" ht="12" customHeight="1" x14ac:dyDescent="0.25"/>
    <row r="465" s="1187" customFormat="1" ht="12" customHeight="1" x14ac:dyDescent="0.25"/>
    <row r="466" s="1187" customFormat="1" ht="12" customHeight="1" x14ac:dyDescent="0.25"/>
    <row r="467" s="1187" customFormat="1" ht="12" customHeight="1" x14ac:dyDescent="0.25"/>
    <row r="468" s="1187" customFormat="1" ht="12" customHeight="1" x14ac:dyDescent="0.25"/>
    <row r="469" s="1187" customFormat="1" ht="12" customHeight="1" x14ac:dyDescent="0.25"/>
    <row r="470" s="1187" customFormat="1" ht="12" customHeight="1" x14ac:dyDescent="0.25"/>
    <row r="471" s="1187" customFormat="1" ht="12" customHeight="1" x14ac:dyDescent="0.25"/>
    <row r="472" s="1187" customFormat="1" ht="12" customHeight="1" x14ac:dyDescent="0.25"/>
    <row r="473" s="1187" customFormat="1" ht="12" customHeight="1" x14ac:dyDescent="0.25"/>
    <row r="474" s="1187" customFormat="1" ht="12" customHeight="1" x14ac:dyDescent="0.25"/>
    <row r="475" s="1187" customFormat="1" ht="12" customHeight="1" x14ac:dyDescent="0.25"/>
    <row r="476" s="1187" customFormat="1" ht="12" customHeight="1" x14ac:dyDescent="0.25"/>
    <row r="477" s="1187" customFormat="1" ht="12" customHeight="1" x14ac:dyDescent="0.25"/>
    <row r="478" s="1187" customFormat="1" ht="12" customHeight="1" x14ac:dyDescent="0.25"/>
    <row r="479" s="1187" customFormat="1" ht="12" customHeight="1" x14ac:dyDescent="0.25"/>
    <row r="480" s="1187" customFormat="1" ht="12" customHeight="1" x14ac:dyDescent="0.25"/>
    <row r="481" s="1187" customFormat="1" ht="12" customHeight="1" x14ac:dyDescent="0.25"/>
    <row r="482" s="1187" customFormat="1" ht="12" customHeight="1" x14ac:dyDescent="0.25"/>
    <row r="483" s="1187" customFormat="1" ht="12" customHeight="1" x14ac:dyDescent="0.25"/>
    <row r="484" s="1187" customFormat="1" ht="12" customHeight="1" x14ac:dyDescent="0.25"/>
    <row r="485" s="1187" customFormat="1" ht="12" customHeight="1" x14ac:dyDescent="0.25"/>
    <row r="486" s="1187" customFormat="1" ht="12" customHeight="1" x14ac:dyDescent="0.25"/>
    <row r="487" s="1187" customFormat="1" ht="12" customHeight="1" x14ac:dyDescent="0.25"/>
    <row r="488" s="1187" customFormat="1" ht="12" customHeight="1" x14ac:dyDescent="0.25"/>
    <row r="489" s="1187" customFormat="1" ht="12" customHeight="1" x14ac:dyDescent="0.25"/>
    <row r="490" s="1187" customFormat="1" ht="12" customHeight="1" x14ac:dyDescent="0.25"/>
    <row r="491" s="1187" customFormat="1" ht="12" customHeight="1" x14ac:dyDescent="0.25"/>
    <row r="492" s="1187" customFormat="1" ht="12" customHeight="1" x14ac:dyDescent="0.25"/>
    <row r="493" s="1187" customFormat="1" ht="12" customHeight="1" x14ac:dyDescent="0.25"/>
    <row r="494" s="1187" customFormat="1" ht="12" customHeight="1" x14ac:dyDescent="0.25"/>
    <row r="495" s="1187" customFormat="1" ht="12" customHeight="1" x14ac:dyDescent="0.25"/>
    <row r="496" s="1187" customFormat="1" ht="12" customHeight="1" x14ac:dyDescent="0.25"/>
    <row r="497" s="1187" customFormat="1" ht="12" customHeight="1" x14ac:dyDescent="0.25"/>
    <row r="498" s="1187" customFormat="1" ht="12" customHeight="1" x14ac:dyDescent="0.25"/>
    <row r="499" s="1187" customFormat="1" ht="12" customHeight="1" x14ac:dyDescent="0.25"/>
    <row r="500" s="1187" customFormat="1" ht="12" customHeight="1" x14ac:dyDescent="0.25"/>
    <row r="501" s="1187" customFormat="1" ht="12" customHeight="1" x14ac:dyDescent="0.25"/>
  </sheetData>
  <mergeCells count="7">
    <mergeCell ref="A58:E58"/>
    <mergeCell ref="A2:E2"/>
    <mergeCell ref="A3:E3"/>
    <mergeCell ref="A5:A8"/>
    <mergeCell ref="B5:E5"/>
    <mergeCell ref="A56:E56"/>
    <mergeCell ref="A57:E57"/>
  </mergeCells>
  <hyperlinks>
    <hyperlink ref="A60" r:id="rId1" xr:uid="{3C363BCD-A703-46F8-89B7-69B77C375B05}"/>
    <hyperlink ref="A1" location="Índice!A1" display="Voltar ao índice" xr:uid="{301488C1-1E48-40F2-96EF-15AFE279276D}"/>
  </hyperlinks>
  <printOptions horizontalCentered="1" gridLinesSet="0"/>
  <pageMargins left="0.78740157480314965" right="0.78740157480314965" top="1.1811023622047243" bottom="0.78740157480314965" header="0" footer="0"/>
  <pageSetup paperSize="9" orientation="portrait" r:id="rId2"/>
  <headerFooter alignWithMargins="0"/>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EB1954-ADE1-4657-88DA-26FC697DD89C}">
  <sheetPr syncVertical="1" syncRef="A1" transitionEvaluation="1"/>
  <dimension ref="A1:IV509"/>
  <sheetViews>
    <sheetView showGridLines="0" zoomScaleNormal="100" zoomScaleSheetLayoutView="100" workbookViewId="0">
      <selection activeCell="A2" sqref="A2"/>
    </sheetView>
  </sheetViews>
  <sheetFormatPr defaultColWidth="9.7109375" defaultRowHeight="12.75" x14ac:dyDescent="0.25"/>
  <cols>
    <col min="1" max="1" width="41.5703125" style="1187" customWidth="1"/>
    <col min="2" max="2" width="11" style="1187" customWidth="1"/>
    <col min="3" max="3" width="11.7109375" style="1187" customWidth="1"/>
    <col min="4" max="4" width="10.85546875" style="1187" customWidth="1"/>
    <col min="5" max="5" width="12.7109375" style="1187" customWidth="1"/>
    <col min="6" max="16384" width="9.7109375" style="1187"/>
  </cols>
  <sheetData>
    <row r="1" spans="1:256" ht="15" customHeight="1" x14ac:dyDescent="0.25">
      <c r="A1" s="2027" t="s">
        <v>1926</v>
      </c>
    </row>
    <row r="2" spans="1:256" ht="15" customHeight="1" x14ac:dyDescent="0.25">
      <c r="A2" s="2191" t="s">
        <v>916</v>
      </c>
      <c r="B2" s="2191"/>
      <c r="C2" s="2191"/>
      <c r="D2" s="2191"/>
      <c r="E2" s="2191"/>
    </row>
    <row r="3" spans="1:256" ht="21.75" customHeight="1" x14ac:dyDescent="0.25">
      <c r="A3" s="2192" t="s">
        <v>1079</v>
      </c>
      <c r="B3" s="2192"/>
      <c r="C3" s="2192"/>
      <c r="D3" s="2192"/>
      <c r="E3" s="2192"/>
      <c r="G3" s="1218"/>
      <c r="H3" s="1218"/>
      <c r="I3" s="1218"/>
      <c r="J3" s="1218"/>
      <c r="K3" s="1218"/>
    </row>
    <row r="4" spans="1:256" ht="12.95" customHeight="1" x14ac:dyDescent="0.25">
      <c r="A4" s="1217"/>
      <c r="E4" s="1220" t="s">
        <v>736</v>
      </c>
      <c r="F4" s="1219"/>
      <c r="G4" s="1218"/>
      <c r="H4" s="1218"/>
      <c r="I4" s="1218"/>
      <c r="J4" s="1218"/>
      <c r="K4" s="1218"/>
    </row>
    <row r="5" spans="1:256" ht="22.5" customHeight="1" x14ac:dyDescent="0.25">
      <c r="A5" s="2193" t="s">
        <v>904</v>
      </c>
      <c r="B5" s="2193" t="s">
        <v>915</v>
      </c>
      <c r="C5" s="2193"/>
      <c r="D5" s="2193"/>
      <c r="E5" s="2193"/>
      <c r="G5" s="1218"/>
      <c r="I5" s="1218"/>
      <c r="J5" s="1218"/>
      <c r="K5" s="1218"/>
    </row>
    <row r="6" spans="1:256" ht="12" customHeight="1" x14ac:dyDescent="0.25">
      <c r="A6" s="2193"/>
      <c r="B6" s="2193" t="s">
        <v>0</v>
      </c>
      <c r="C6" s="2193" t="s">
        <v>914</v>
      </c>
      <c r="D6" s="1289" t="s">
        <v>913</v>
      </c>
      <c r="E6" s="1289" t="s">
        <v>913</v>
      </c>
    </row>
    <row r="7" spans="1:256" ht="12" customHeight="1" x14ac:dyDescent="0.25">
      <c r="A7" s="2193"/>
      <c r="B7" s="2193"/>
      <c r="C7" s="2193"/>
      <c r="D7" s="1292" t="s">
        <v>912</v>
      </c>
      <c r="E7" s="1292" t="s">
        <v>912</v>
      </c>
    </row>
    <row r="8" spans="1:256" ht="12" customHeight="1" x14ac:dyDescent="0.25">
      <c r="A8" s="2193"/>
      <c r="B8" s="2193"/>
      <c r="C8" s="2193"/>
      <c r="D8" s="1290" t="s">
        <v>911</v>
      </c>
      <c r="E8" s="1290" t="s">
        <v>910</v>
      </c>
    </row>
    <row r="9" spans="1:256" ht="7.5" customHeight="1" x14ac:dyDescent="0.25">
      <c r="A9" s="1211"/>
      <c r="B9" s="1201"/>
      <c r="C9" s="1215"/>
    </row>
    <row r="10" spans="1:256" ht="12" customHeight="1" x14ac:dyDescent="0.25">
      <c r="A10" s="1217">
        <v>2019</v>
      </c>
      <c r="B10" s="1201">
        <v>4568</v>
      </c>
      <c r="C10" s="1228">
        <v>826</v>
      </c>
      <c r="D10" s="1193">
        <v>2902</v>
      </c>
      <c r="E10" s="1187">
        <v>840</v>
      </c>
    </row>
    <row r="11" spans="1:256" ht="7.5" customHeight="1" x14ac:dyDescent="0.25">
      <c r="A11" s="1217"/>
      <c r="B11" s="1193"/>
      <c r="C11" s="1233"/>
    </row>
    <row r="12" spans="1:256" ht="12" customHeight="1" x14ac:dyDescent="0.25">
      <c r="A12" s="1211">
        <v>2020</v>
      </c>
      <c r="B12" s="1201"/>
      <c r="C12" s="1215"/>
    </row>
    <row r="13" spans="1:256" ht="12" customHeight="1" x14ac:dyDescent="0.25">
      <c r="A13" s="1214" t="s">
        <v>390</v>
      </c>
      <c r="B13" s="1232">
        <f>+B15+B51+B53</f>
        <v>4622</v>
      </c>
      <c r="C13" s="1232">
        <f>+C15+C51+C53</f>
        <v>826</v>
      </c>
      <c r="D13" s="1232">
        <f>+D15+D51+D53</f>
        <v>2949</v>
      </c>
      <c r="E13" s="1232">
        <f>+E15+E51+E53</f>
        <v>847</v>
      </c>
      <c r="G13" s="1230"/>
    </row>
    <row r="14" spans="1:256" ht="7.5" customHeight="1" x14ac:dyDescent="0.25">
      <c r="A14" s="1211"/>
      <c r="B14" s="1201"/>
      <c r="C14" s="1215"/>
      <c r="D14" s="1215"/>
      <c r="E14" s="1215"/>
    </row>
    <row r="15" spans="1:256" ht="12" customHeight="1" x14ac:dyDescent="0.25">
      <c r="A15" s="1204" t="s">
        <v>899</v>
      </c>
      <c r="B15" s="1195">
        <f>SUM(C15:E15)</f>
        <v>4128</v>
      </c>
      <c r="C15" s="1231">
        <f>+C17+C28+C39+C41+C49</f>
        <v>816</v>
      </c>
      <c r="D15" s="1231">
        <f>+D17+D28+D39+D41+D49</f>
        <v>2729</v>
      </c>
      <c r="E15" s="1231">
        <f>+E17+E28+E39+E41+E49</f>
        <v>583</v>
      </c>
      <c r="G15" s="1230"/>
      <c r="I15" s="1189"/>
      <c r="J15" s="1189"/>
      <c r="K15" s="1189"/>
      <c r="L15" s="1189"/>
      <c r="M15" s="1189"/>
      <c r="N15" s="1189"/>
      <c r="O15" s="1189"/>
      <c r="P15" s="1189"/>
      <c r="Q15" s="1189"/>
      <c r="R15" s="1189"/>
      <c r="S15" s="1189"/>
      <c r="T15" s="1189"/>
      <c r="U15" s="1189"/>
      <c r="V15" s="1189"/>
      <c r="W15" s="1189"/>
      <c r="X15" s="1189"/>
      <c r="Y15" s="1189"/>
      <c r="Z15" s="1189"/>
      <c r="AA15" s="1189"/>
      <c r="AB15" s="1189"/>
      <c r="AC15" s="1189"/>
      <c r="AD15" s="1189"/>
      <c r="AE15" s="1189"/>
      <c r="AF15" s="1189"/>
      <c r="AG15" s="1189"/>
      <c r="AH15" s="1189"/>
      <c r="AI15" s="1189"/>
      <c r="AJ15" s="1189"/>
      <c r="AK15" s="1189"/>
      <c r="AL15" s="1189"/>
      <c r="AM15" s="1189"/>
      <c r="AN15" s="1189"/>
      <c r="AO15" s="1189"/>
      <c r="AP15" s="1189"/>
      <c r="AQ15" s="1189"/>
      <c r="AR15" s="1189"/>
      <c r="AS15" s="1189"/>
      <c r="AT15" s="1189"/>
      <c r="AU15" s="1189"/>
      <c r="AV15" s="1189"/>
      <c r="AW15" s="1189"/>
      <c r="AX15" s="1189"/>
      <c r="AY15" s="1189"/>
      <c r="AZ15" s="1189"/>
      <c r="BA15" s="1189"/>
      <c r="BB15" s="1189"/>
      <c r="BC15" s="1189"/>
      <c r="BD15" s="1189"/>
      <c r="BE15" s="1189"/>
      <c r="BF15" s="1189"/>
      <c r="BG15" s="1189"/>
      <c r="BH15" s="1189"/>
      <c r="BI15" s="1189"/>
      <c r="BJ15" s="1189"/>
      <c r="BK15" s="1189"/>
      <c r="BL15" s="1189"/>
      <c r="BM15" s="1189"/>
      <c r="BN15" s="1189"/>
      <c r="BO15" s="1189"/>
      <c r="BP15" s="1189"/>
      <c r="BQ15" s="1189"/>
      <c r="BR15" s="1189"/>
      <c r="BS15" s="1189"/>
      <c r="BT15" s="1189"/>
      <c r="BU15" s="1189"/>
      <c r="BV15" s="1189"/>
      <c r="BW15" s="1189"/>
      <c r="BX15" s="1189"/>
      <c r="BY15" s="1189"/>
      <c r="BZ15" s="1189"/>
      <c r="CA15" s="1189"/>
      <c r="CB15" s="1189"/>
      <c r="CC15" s="1189"/>
      <c r="CD15" s="1189"/>
      <c r="CE15" s="1189"/>
      <c r="CF15" s="1189"/>
      <c r="CG15" s="1189"/>
      <c r="CH15" s="1189"/>
      <c r="CI15" s="1189"/>
      <c r="CJ15" s="1189"/>
      <c r="CK15" s="1189"/>
      <c r="CL15" s="1189"/>
      <c r="CM15" s="1189"/>
      <c r="CN15" s="1189"/>
      <c r="CO15" s="1189"/>
      <c r="CP15" s="1189"/>
      <c r="CQ15" s="1189"/>
      <c r="CR15" s="1189"/>
      <c r="CS15" s="1189"/>
      <c r="CT15" s="1189"/>
      <c r="CU15" s="1189"/>
      <c r="CV15" s="1189"/>
      <c r="CW15" s="1189"/>
      <c r="CX15" s="1189"/>
      <c r="CY15" s="1189"/>
      <c r="CZ15" s="1189"/>
      <c r="DA15" s="1189"/>
      <c r="DB15" s="1189"/>
      <c r="DC15" s="1189"/>
      <c r="DD15" s="1189"/>
      <c r="DE15" s="1189"/>
      <c r="DF15" s="1189"/>
      <c r="DG15" s="1189"/>
      <c r="DH15" s="1189"/>
      <c r="DI15" s="1189"/>
      <c r="DJ15" s="1189"/>
      <c r="DK15" s="1189"/>
      <c r="DL15" s="1189"/>
      <c r="DM15" s="1189"/>
      <c r="DN15" s="1189"/>
      <c r="DO15" s="1189"/>
      <c r="DP15" s="1189"/>
      <c r="DQ15" s="1189"/>
      <c r="DR15" s="1189"/>
      <c r="DS15" s="1189"/>
      <c r="DT15" s="1189"/>
      <c r="DU15" s="1189"/>
      <c r="DV15" s="1189"/>
      <c r="DW15" s="1189"/>
      <c r="DX15" s="1189"/>
      <c r="DY15" s="1189"/>
      <c r="DZ15" s="1189"/>
      <c r="EA15" s="1189"/>
      <c r="EB15" s="1189"/>
      <c r="EC15" s="1189"/>
      <c r="ED15" s="1189"/>
      <c r="EE15" s="1189"/>
      <c r="EF15" s="1189"/>
      <c r="EG15" s="1189"/>
      <c r="EH15" s="1189"/>
      <c r="EI15" s="1189"/>
      <c r="EJ15" s="1189"/>
      <c r="EK15" s="1189"/>
      <c r="EL15" s="1189"/>
      <c r="EM15" s="1189"/>
      <c r="EN15" s="1189"/>
      <c r="EO15" s="1189"/>
      <c r="EP15" s="1189"/>
      <c r="EQ15" s="1189"/>
      <c r="ER15" s="1189"/>
      <c r="ES15" s="1189"/>
      <c r="ET15" s="1189"/>
      <c r="EU15" s="1189"/>
      <c r="EV15" s="1189"/>
      <c r="EW15" s="1189"/>
      <c r="EX15" s="1189"/>
      <c r="EY15" s="1189"/>
      <c r="EZ15" s="1189"/>
      <c r="FA15" s="1189"/>
      <c r="FB15" s="1189"/>
      <c r="FC15" s="1189"/>
      <c r="FD15" s="1189"/>
      <c r="FE15" s="1189"/>
      <c r="FF15" s="1189"/>
      <c r="FG15" s="1189"/>
      <c r="FH15" s="1189"/>
      <c r="FI15" s="1189"/>
      <c r="FJ15" s="1189"/>
      <c r="FK15" s="1189"/>
      <c r="FL15" s="1189"/>
      <c r="FM15" s="1189"/>
      <c r="FN15" s="1189"/>
      <c r="FO15" s="1189"/>
      <c r="FP15" s="1189"/>
      <c r="FQ15" s="1189"/>
      <c r="FR15" s="1189"/>
      <c r="FS15" s="1189"/>
      <c r="FT15" s="1189"/>
      <c r="FU15" s="1189"/>
      <c r="FV15" s="1189"/>
      <c r="FW15" s="1189"/>
      <c r="FX15" s="1189"/>
      <c r="FY15" s="1189"/>
      <c r="FZ15" s="1189"/>
      <c r="GA15" s="1189"/>
      <c r="GB15" s="1189"/>
      <c r="GC15" s="1189"/>
      <c r="GD15" s="1189"/>
      <c r="GE15" s="1189"/>
      <c r="GF15" s="1189"/>
      <c r="GG15" s="1189"/>
      <c r="GH15" s="1189"/>
      <c r="GI15" s="1189"/>
      <c r="GJ15" s="1189"/>
      <c r="GK15" s="1189"/>
      <c r="GL15" s="1189"/>
      <c r="GM15" s="1189"/>
      <c r="GN15" s="1189"/>
      <c r="GO15" s="1189"/>
      <c r="GP15" s="1189"/>
      <c r="GQ15" s="1189"/>
      <c r="GR15" s="1189"/>
      <c r="GS15" s="1189"/>
      <c r="GT15" s="1189"/>
      <c r="GU15" s="1189"/>
      <c r="GV15" s="1189"/>
      <c r="GW15" s="1189"/>
      <c r="GX15" s="1189"/>
      <c r="GY15" s="1189"/>
      <c r="GZ15" s="1189"/>
      <c r="HA15" s="1189"/>
      <c r="HB15" s="1189"/>
      <c r="HC15" s="1189"/>
      <c r="HD15" s="1189"/>
      <c r="HE15" s="1189"/>
      <c r="HF15" s="1189"/>
      <c r="HG15" s="1189"/>
      <c r="HH15" s="1189"/>
      <c r="HI15" s="1189"/>
      <c r="HJ15" s="1189"/>
      <c r="HK15" s="1189"/>
      <c r="HL15" s="1189"/>
      <c r="HM15" s="1189"/>
      <c r="HN15" s="1189"/>
      <c r="HO15" s="1189"/>
      <c r="HP15" s="1189"/>
      <c r="HQ15" s="1189"/>
      <c r="HR15" s="1189"/>
      <c r="HS15" s="1189"/>
      <c r="HT15" s="1189"/>
      <c r="HU15" s="1189"/>
      <c r="HV15" s="1189"/>
      <c r="HW15" s="1189"/>
      <c r="HX15" s="1189"/>
      <c r="HY15" s="1189"/>
      <c r="HZ15" s="1189"/>
      <c r="IA15" s="1189"/>
      <c r="IB15" s="1189"/>
      <c r="IC15" s="1189"/>
      <c r="ID15" s="1189"/>
      <c r="IE15" s="1189"/>
      <c r="IF15" s="1189"/>
      <c r="IG15" s="1189"/>
      <c r="IH15" s="1189"/>
      <c r="II15" s="1189"/>
      <c r="IJ15" s="1189"/>
      <c r="IK15" s="1189"/>
      <c r="IL15" s="1189"/>
      <c r="IM15" s="1189"/>
      <c r="IN15" s="1189"/>
      <c r="IO15" s="1189"/>
      <c r="IP15" s="1189"/>
      <c r="IQ15" s="1189"/>
      <c r="IR15" s="1189"/>
      <c r="IS15" s="1189"/>
      <c r="IT15" s="1189"/>
      <c r="IU15" s="1189"/>
      <c r="IV15" s="1189"/>
    </row>
    <row r="16" spans="1:256" ht="7.5" customHeight="1" x14ac:dyDescent="0.25">
      <c r="A16" s="1207"/>
      <c r="B16" s="1195"/>
      <c r="C16" s="1228"/>
      <c r="D16" s="1228"/>
      <c r="E16" s="1228"/>
      <c r="F16" s="1218"/>
    </row>
    <row r="17" spans="1:256" s="1189" customFormat="1" ht="12" customHeight="1" x14ac:dyDescent="0.25">
      <c r="A17" s="1204" t="s">
        <v>898</v>
      </c>
      <c r="B17" s="1195">
        <f>SUM(C17:E17)</f>
        <v>1393</v>
      </c>
      <c r="C17" s="1229">
        <f>SUM(C19:C26)</f>
        <v>275</v>
      </c>
      <c r="D17" s="1229">
        <f>SUM(D19:D26)</f>
        <v>1008</v>
      </c>
      <c r="E17" s="1229">
        <f>SUM(E19:E26)</f>
        <v>110</v>
      </c>
      <c r="F17" s="1187"/>
      <c r="G17" s="1187"/>
      <c r="H17" s="1187"/>
      <c r="I17" s="1187"/>
      <c r="J17" s="1187"/>
      <c r="K17" s="1187"/>
      <c r="L17" s="1187"/>
      <c r="M17" s="1187"/>
      <c r="N17" s="1187"/>
      <c r="O17" s="1187"/>
      <c r="P17" s="1187"/>
      <c r="Q17" s="1187"/>
      <c r="R17" s="1187"/>
      <c r="S17" s="1187"/>
      <c r="T17" s="1187"/>
      <c r="U17" s="1187"/>
      <c r="V17" s="1187"/>
      <c r="W17" s="1187"/>
      <c r="X17" s="1187"/>
      <c r="Y17" s="1187"/>
      <c r="Z17" s="1187"/>
      <c r="AA17" s="1187"/>
      <c r="AB17" s="1187"/>
      <c r="AC17" s="1187"/>
      <c r="AD17" s="1187"/>
      <c r="AE17" s="1187"/>
      <c r="AF17" s="1187"/>
      <c r="AG17" s="1187"/>
      <c r="AH17" s="1187"/>
      <c r="AI17" s="1187"/>
      <c r="AJ17" s="1187"/>
      <c r="AK17" s="1187"/>
      <c r="AL17" s="1187"/>
      <c r="AM17" s="1187"/>
      <c r="AN17" s="1187"/>
      <c r="AO17" s="1187"/>
      <c r="AP17" s="1187"/>
      <c r="AQ17" s="1187"/>
      <c r="AR17" s="1187"/>
      <c r="AS17" s="1187"/>
      <c r="AT17" s="1187"/>
      <c r="AU17" s="1187"/>
      <c r="AV17" s="1187"/>
      <c r="AW17" s="1187"/>
      <c r="AX17" s="1187"/>
      <c r="AY17" s="1187"/>
      <c r="AZ17" s="1187"/>
      <c r="BA17" s="1187"/>
      <c r="BB17" s="1187"/>
      <c r="BC17" s="1187"/>
      <c r="BD17" s="1187"/>
      <c r="BE17" s="1187"/>
      <c r="BF17" s="1187"/>
      <c r="BG17" s="1187"/>
      <c r="BH17" s="1187"/>
      <c r="BI17" s="1187"/>
      <c r="BJ17" s="1187"/>
      <c r="BK17" s="1187"/>
      <c r="BL17" s="1187"/>
      <c r="BM17" s="1187"/>
      <c r="BN17" s="1187"/>
      <c r="BO17" s="1187"/>
      <c r="BP17" s="1187"/>
      <c r="BQ17" s="1187"/>
      <c r="BR17" s="1187"/>
      <c r="BS17" s="1187"/>
      <c r="BT17" s="1187"/>
      <c r="BU17" s="1187"/>
      <c r="BV17" s="1187"/>
      <c r="BW17" s="1187"/>
      <c r="BX17" s="1187"/>
      <c r="BY17" s="1187"/>
      <c r="BZ17" s="1187"/>
      <c r="CA17" s="1187"/>
      <c r="CB17" s="1187"/>
      <c r="CC17" s="1187"/>
      <c r="CD17" s="1187"/>
      <c r="CE17" s="1187"/>
      <c r="CF17" s="1187"/>
      <c r="CG17" s="1187"/>
      <c r="CH17" s="1187"/>
      <c r="CI17" s="1187"/>
      <c r="CJ17" s="1187"/>
      <c r="CK17" s="1187"/>
      <c r="CL17" s="1187"/>
      <c r="CM17" s="1187"/>
      <c r="CN17" s="1187"/>
      <c r="CO17" s="1187"/>
      <c r="CP17" s="1187"/>
      <c r="CQ17" s="1187"/>
      <c r="CR17" s="1187"/>
      <c r="CS17" s="1187"/>
      <c r="CT17" s="1187"/>
      <c r="CU17" s="1187"/>
      <c r="CV17" s="1187"/>
      <c r="CW17" s="1187"/>
      <c r="CX17" s="1187"/>
      <c r="CY17" s="1187"/>
      <c r="CZ17" s="1187"/>
      <c r="DA17" s="1187"/>
      <c r="DB17" s="1187"/>
      <c r="DC17" s="1187"/>
      <c r="DD17" s="1187"/>
      <c r="DE17" s="1187"/>
      <c r="DF17" s="1187"/>
      <c r="DG17" s="1187"/>
      <c r="DH17" s="1187"/>
      <c r="DI17" s="1187"/>
      <c r="DJ17" s="1187"/>
      <c r="DK17" s="1187"/>
      <c r="DL17" s="1187"/>
      <c r="DM17" s="1187"/>
      <c r="DN17" s="1187"/>
      <c r="DO17" s="1187"/>
      <c r="DP17" s="1187"/>
      <c r="DQ17" s="1187"/>
      <c r="DR17" s="1187"/>
      <c r="DS17" s="1187"/>
      <c r="DT17" s="1187"/>
      <c r="DU17" s="1187"/>
      <c r="DV17" s="1187"/>
      <c r="DW17" s="1187"/>
      <c r="DX17" s="1187"/>
      <c r="DY17" s="1187"/>
      <c r="DZ17" s="1187"/>
      <c r="EA17" s="1187"/>
      <c r="EB17" s="1187"/>
      <c r="EC17" s="1187"/>
      <c r="ED17" s="1187"/>
      <c r="EE17" s="1187"/>
      <c r="EF17" s="1187"/>
      <c r="EG17" s="1187"/>
      <c r="EH17" s="1187"/>
      <c r="EI17" s="1187"/>
      <c r="EJ17" s="1187"/>
      <c r="EK17" s="1187"/>
      <c r="EL17" s="1187"/>
      <c r="EM17" s="1187"/>
      <c r="EN17" s="1187"/>
      <c r="EO17" s="1187"/>
      <c r="EP17" s="1187"/>
      <c r="EQ17" s="1187"/>
      <c r="ER17" s="1187"/>
      <c r="ES17" s="1187"/>
      <c r="ET17" s="1187"/>
      <c r="EU17" s="1187"/>
      <c r="EV17" s="1187"/>
      <c r="EW17" s="1187"/>
      <c r="EX17" s="1187"/>
      <c r="EY17" s="1187"/>
      <c r="EZ17" s="1187"/>
      <c r="FA17" s="1187"/>
      <c r="FB17" s="1187"/>
      <c r="FC17" s="1187"/>
      <c r="FD17" s="1187"/>
      <c r="FE17" s="1187"/>
      <c r="FF17" s="1187"/>
      <c r="FG17" s="1187"/>
      <c r="FH17" s="1187"/>
      <c r="FI17" s="1187"/>
      <c r="FJ17" s="1187"/>
      <c r="FK17" s="1187"/>
      <c r="FL17" s="1187"/>
      <c r="FM17" s="1187"/>
      <c r="FN17" s="1187"/>
      <c r="FO17" s="1187"/>
      <c r="FP17" s="1187"/>
      <c r="FQ17" s="1187"/>
      <c r="FR17" s="1187"/>
      <c r="FS17" s="1187"/>
      <c r="FT17" s="1187"/>
      <c r="FU17" s="1187"/>
      <c r="FV17" s="1187"/>
      <c r="FW17" s="1187"/>
      <c r="FX17" s="1187"/>
      <c r="FY17" s="1187"/>
      <c r="FZ17" s="1187"/>
      <c r="GA17" s="1187"/>
      <c r="GB17" s="1187"/>
      <c r="GC17" s="1187"/>
      <c r="GD17" s="1187"/>
      <c r="GE17" s="1187"/>
      <c r="GF17" s="1187"/>
      <c r="GG17" s="1187"/>
      <c r="GH17" s="1187"/>
      <c r="GI17" s="1187"/>
      <c r="GJ17" s="1187"/>
      <c r="GK17" s="1187"/>
      <c r="GL17" s="1187"/>
      <c r="GM17" s="1187"/>
      <c r="GN17" s="1187"/>
      <c r="GO17" s="1187"/>
      <c r="GP17" s="1187"/>
      <c r="GQ17" s="1187"/>
      <c r="GR17" s="1187"/>
      <c r="GS17" s="1187"/>
      <c r="GT17" s="1187"/>
      <c r="GU17" s="1187"/>
      <c r="GV17" s="1187"/>
      <c r="GW17" s="1187"/>
      <c r="GX17" s="1187"/>
      <c r="GY17" s="1187"/>
      <c r="GZ17" s="1187"/>
      <c r="HA17" s="1187"/>
      <c r="HB17" s="1187"/>
      <c r="HC17" s="1187"/>
      <c r="HD17" s="1187"/>
      <c r="HE17" s="1187"/>
      <c r="HF17" s="1187"/>
      <c r="HG17" s="1187"/>
      <c r="HH17" s="1187"/>
      <c r="HI17" s="1187"/>
      <c r="HJ17" s="1187"/>
      <c r="HK17" s="1187"/>
      <c r="HL17" s="1187"/>
      <c r="HM17" s="1187"/>
      <c r="HN17" s="1187"/>
      <c r="HO17" s="1187"/>
      <c r="HP17" s="1187"/>
      <c r="HQ17" s="1187"/>
      <c r="HR17" s="1187"/>
      <c r="HS17" s="1187"/>
      <c r="HT17" s="1187"/>
      <c r="HU17" s="1187"/>
      <c r="HV17" s="1187"/>
      <c r="HW17" s="1187"/>
      <c r="HX17" s="1187"/>
      <c r="HY17" s="1187"/>
      <c r="HZ17" s="1187"/>
      <c r="IA17" s="1187"/>
      <c r="IB17" s="1187"/>
      <c r="IC17" s="1187"/>
      <c r="ID17" s="1187"/>
      <c r="IE17" s="1187"/>
      <c r="IF17" s="1187"/>
      <c r="IG17" s="1187"/>
      <c r="IH17" s="1187"/>
      <c r="II17" s="1187"/>
      <c r="IJ17" s="1187"/>
      <c r="IK17" s="1187"/>
      <c r="IL17" s="1187"/>
      <c r="IM17" s="1187"/>
      <c r="IN17" s="1187"/>
      <c r="IO17" s="1187"/>
      <c r="IP17" s="1187"/>
      <c r="IQ17" s="1187"/>
      <c r="IR17" s="1187"/>
      <c r="IS17" s="1187"/>
      <c r="IT17" s="1187"/>
      <c r="IU17" s="1187"/>
      <c r="IV17" s="1187"/>
    </row>
    <row r="18" spans="1:256" s="1189" customFormat="1" ht="6.75" customHeight="1" x14ac:dyDescent="0.25">
      <c r="A18" s="1204"/>
      <c r="B18" s="1195"/>
      <c r="C18" s="1228"/>
      <c r="D18" s="1228"/>
      <c r="E18" s="1228"/>
      <c r="F18" s="1218"/>
      <c r="G18" s="1187"/>
      <c r="H18" s="1187"/>
      <c r="I18" s="1187"/>
      <c r="J18" s="1187"/>
      <c r="K18" s="1187"/>
      <c r="L18" s="1187"/>
      <c r="M18" s="1187"/>
      <c r="N18" s="1187"/>
      <c r="O18" s="1187"/>
      <c r="P18" s="1187"/>
      <c r="Q18" s="1187"/>
      <c r="R18" s="1187"/>
      <c r="S18" s="1187"/>
      <c r="T18" s="1187"/>
      <c r="U18" s="1187"/>
      <c r="V18" s="1187"/>
      <c r="W18" s="1187"/>
      <c r="X18" s="1187"/>
      <c r="Y18" s="1187"/>
      <c r="Z18" s="1187"/>
      <c r="AA18" s="1187"/>
      <c r="AB18" s="1187"/>
      <c r="AC18" s="1187"/>
      <c r="AD18" s="1187"/>
      <c r="AE18" s="1187"/>
      <c r="AF18" s="1187"/>
      <c r="AG18" s="1187"/>
      <c r="AH18" s="1187"/>
      <c r="AI18" s="1187"/>
      <c r="AJ18" s="1187"/>
      <c r="AK18" s="1187"/>
      <c r="AL18" s="1187"/>
      <c r="AM18" s="1187"/>
      <c r="AN18" s="1187"/>
      <c r="AO18" s="1187"/>
      <c r="AP18" s="1187"/>
      <c r="AQ18" s="1187"/>
      <c r="AR18" s="1187"/>
      <c r="AS18" s="1187"/>
      <c r="AT18" s="1187"/>
      <c r="AU18" s="1187"/>
      <c r="AV18" s="1187"/>
      <c r="AW18" s="1187"/>
      <c r="AX18" s="1187"/>
      <c r="AY18" s="1187"/>
      <c r="AZ18" s="1187"/>
      <c r="BA18" s="1187"/>
      <c r="BB18" s="1187"/>
      <c r="BC18" s="1187"/>
      <c r="BD18" s="1187"/>
      <c r="BE18" s="1187"/>
      <c r="BF18" s="1187"/>
      <c r="BG18" s="1187"/>
      <c r="BH18" s="1187"/>
      <c r="BI18" s="1187"/>
      <c r="BJ18" s="1187"/>
      <c r="BK18" s="1187"/>
      <c r="BL18" s="1187"/>
      <c r="BM18" s="1187"/>
      <c r="BN18" s="1187"/>
      <c r="BO18" s="1187"/>
      <c r="BP18" s="1187"/>
      <c r="BQ18" s="1187"/>
      <c r="BR18" s="1187"/>
      <c r="BS18" s="1187"/>
      <c r="BT18" s="1187"/>
      <c r="BU18" s="1187"/>
      <c r="BV18" s="1187"/>
      <c r="BW18" s="1187"/>
      <c r="BX18" s="1187"/>
      <c r="BY18" s="1187"/>
      <c r="BZ18" s="1187"/>
      <c r="CA18" s="1187"/>
      <c r="CB18" s="1187"/>
      <c r="CC18" s="1187"/>
      <c r="CD18" s="1187"/>
      <c r="CE18" s="1187"/>
      <c r="CF18" s="1187"/>
      <c r="CG18" s="1187"/>
      <c r="CH18" s="1187"/>
      <c r="CI18" s="1187"/>
      <c r="CJ18" s="1187"/>
      <c r="CK18" s="1187"/>
      <c r="CL18" s="1187"/>
      <c r="CM18" s="1187"/>
      <c r="CN18" s="1187"/>
      <c r="CO18" s="1187"/>
      <c r="CP18" s="1187"/>
      <c r="CQ18" s="1187"/>
      <c r="CR18" s="1187"/>
      <c r="CS18" s="1187"/>
      <c r="CT18" s="1187"/>
      <c r="CU18" s="1187"/>
      <c r="CV18" s="1187"/>
      <c r="CW18" s="1187"/>
      <c r="CX18" s="1187"/>
      <c r="CY18" s="1187"/>
      <c r="CZ18" s="1187"/>
      <c r="DA18" s="1187"/>
      <c r="DB18" s="1187"/>
      <c r="DC18" s="1187"/>
      <c r="DD18" s="1187"/>
      <c r="DE18" s="1187"/>
      <c r="DF18" s="1187"/>
      <c r="DG18" s="1187"/>
      <c r="DH18" s="1187"/>
      <c r="DI18" s="1187"/>
      <c r="DJ18" s="1187"/>
      <c r="DK18" s="1187"/>
      <c r="DL18" s="1187"/>
      <c r="DM18" s="1187"/>
      <c r="DN18" s="1187"/>
      <c r="DO18" s="1187"/>
      <c r="DP18" s="1187"/>
      <c r="DQ18" s="1187"/>
      <c r="DR18" s="1187"/>
      <c r="DS18" s="1187"/>
      <c r="DT18" s="1187"/>
      <c r="DU18" s="1187"/>
      <c r="DV18" s="1187"/>
      <c r="DW18" s="1187"/>
      <c r="DX18" s="1187"/>
      <c r="DY18" s="1187"/>
      <c r="DZ18" s="1187"/>
      <c r="EA18" s="1187"/>
      <c r="EB18" s="1187"/>
      <c r="EC18" s="1187"/>
      <c r="ED18" s="1187"/>
      <c r="EE18" s="1187"/>
      <c r="EF18" s="1187"/>
      <c r="EG18" s="1187"/>
      <c r="EH18" s="1187"/>
      <c r="EI18" s="1187"/>
      <c r="EJ18" s="1187"/>
      <c r="EK18" s="1187"/>
      <c r="EL18" s="1187"/>
      <c r="EM18" s="1187"/>
      <c r="EN18" s="1187"/>
      <c r="EO18" s="1187"/>
      <c r="EP18" s="1187"/>
      <c r="EQ18" s="1187"/>
      <c r="ER18" s="1187"/>
      <c r="ES18" s="1187"/>
      <c r="ET18" s="1187"/>
      <c r="EU18" s="1187"/>
      <c r="EV18" s="1187"/>
      <c r="EW18" s="1187"/>
      <c r="EX18" s="1187"/>
      <c r="EY18" s="1187"/>
      <c r="EZ18" s="1187"/>
      <c r="FA18" s="1187"/>
      <c r="FB18" s="1187"/>
      <c r="FC18" s="1187"/>
      <c r="FD18" s="1187"/>
      <c r="FE18" s="1187"/>
      <c r="FF18" s="1187"/>
      <c r="FG18" s="1187"/>
      <c r="FH18" s="1187"/>
      <c r="FI18" s="1187"/>
      <c r="FJ18" s="1187"/>
      <c r="FK18" s="1187"/>
      <c r="FL18" s="1187"/>
      <c r="FM18" s="1187"/>
      <c r="FN18" s="1187"/>
      <c r="FO18" s="1187"/>
      <c r="FP18" s="1187"/>
      <c r="FQ18" s="1187"/>
      <c r="FR18" s="1187"/>
      <c r="FS18" s="1187"/>
      <c r="FT18" s="1187"/>
      <c r="FU18" s="1187"/>
      <c r="FV18" s="1187"/>
      <c r="FW18" s="1187"/>
      <c r="FX18" s="1187"/>
      <c r="FY18" s="1187"/>
      <c r="FZ18" s="1187"/>
      <c r="GA18" s="1187"/>
      <c r="GB18" s="1187"/>
      <c r="GC18" s="1187"/>
      <c r="GD18" s="1187"/>
      <c r="GE18" s="1187"/>
      <c r="GF18" s="1187"/>
      <c r="GG18" s="1187"/>
      <c r="GH18" s="1187"/>
      <c r="GI18" s="1187"/>
      <c r="GJ18" s="1187"/>
      <c r="GK18" s="1187"/>
      <c r="GL18" s="1187"/>
      <c r="GM18" s="1187"/>
      <c r="GN18" s="1187"/>
      <c r="GO18" s="1187"/>
      <c r="GP18" s="1187"/>
      <c r="GQ18" s="1187"/>
      <c r="GR18" s="1187"/>
      <c r="GS18" s="1187"/>
      <c r="GT18" s="1187"/>
      <c r="GU18" s="1187"/>
      <c r="GV18" s="1187"/>
      <c r="GW18" s="1187"/>
      <c r="GX18" s="1187"/>
      <c r="GY18" s="1187"/>
      <c r="GZ18" s="1187"/>
      <c r="HA18" s="1187"/>
      <c r="HB18" s="1187"/>
      <c r="HC18" s="1187"/>
      <c r="HD18" s="1187"/>
      <c r="HE18" s="1187"/>
      <c r="HF18" s="1187"/>
      <c r="HG18" s="1187"/>
      <c r="HH18" s="1187"/>
      <c r="HI18" s="1187"/>
      <c r="HJ18" s="1187"/>
      <c r="HK18" s="1187"/>
      <c r="HL18" s="1187"/>
      <c r="HM18" s="1187"/>
      <c r="HN18" s="1187"/>
      <c r="HO18" s="1187"/>
      <c r="HP18" s="1187"/>
      <c r="HQ18" s="1187"/>
      <c r="HR18" s="1187"/>
      <c r="HS18" s="1187"/>
      <c r="HT18" s="1187"/>
      <c r="HU18" s="1187"/>
      <c r="HV18" s="1187"/>
      <c r="HW18" s="1187"/>
      <c r="HX18" s="1187"/>
      <c r="HY18" s="1187"/>
      <c r="HZ18" s="1187"/>
      <c r="IA18" s="1187"/>
      <c r="IB18" s="1187"/>
      <c r="IC18" s="1187"/>
      <c r="ID18" s="1187"/>
      <c r="IE18" s="1187"/>
      <c r="IF18" s="1187"/>
      <c r="IG18" s="1187"/>
      <c r="IH18" s="1187"/>
      <c r="II18" s="1187"/>
      <c r="IJ18" s="1187"/>
      <c r="IK18" s="1187"/>
      <c r="IL18" s="1187"/>
      <c r="IM18" s="1187"/>
      <c r="IN18" s="1187"/>
      <c r="IO18" s="1187"/>
      <c r="IP18" s="1187"/>
      <c r="IQ18" s="1187"/>
      <c r="IR18" s="1187"/>
      <c r="IS18" s="1187"/>
      <c r="IT18" s="1187"/>
      <c r="IU18" s="1187"/>
      <c r="IV18" s="1187"/>
    </row>
    <row r="19" spans="1:256" s="1189" customFormat="1" ht="12.95" customHeight="1" x14ac:dyDescent="0.25">
      <c r="A19" s="1226" t="s">
        <v>897</v>
      </c>
      <c r="B19" s="1195">
        <f t="shared" ref="B19:B26" si="0">SUM(C19:E19)</f>
        <v>203</v>
      </c>
      <c r="C19" s="1228">
        <v>54</v>
      </c>
      <c r="D19" s="1228">
        <v>133</v>
      </c>
      <c r="E19" s="1228">
        <v>16</v>
      </c>
      <c r="F19" s="1218"/>
      <c r="G19" s="1187"/>
      <c r="H19" s="1187"/>
      <c r="I19" s="1187"/>
      <c r="J19" s="1187"/>
      <c r="K19" s="1187"/>
      <c r="L19" s="1187"/>
      <c r="M19" s="1187"/>
      <c r="N19" s="1187"/>
      <c r="O19" s="1187"/>
      <c r="P19" s="1187"/>
      <c r="Q19" s="1187"/>
      <c r="R19" s="1187"/>
      <c r="S19" s="1187"/>
      <c r="T19" s="1187"/>
      <c r="U19" s="1187"/>
      <c r="V19" s="1187"/>
      <c r="W19" s="1187"/>
      <c r="X19" s="1187"/>
      <c r="Y19" s="1187"/>
      <c r="Z19" s="1187"/>
      <c r="AA19" s="1187"/>
      <c r="AB19" s="1187"/>
      <c r="AC19" s="1187"/>
      <c r="AD19" s="1187"/>
      <c r="AE19" s="1187"/>
      <c r="AF19" s="1187"/>
      <c r="AG19" s="1187"/>
      <c r="AH19" s="1187"/>
      <c r="AI19" s="1187"/>
      <c r="AJ19" s="1187"/>
      <c r="AK19" s="1187"/>
      <c r="AL19" s="1187"/>
      <c r="AM19" s="1187"/>
      <c r="AN19" s="1187"/>
      <c r="AO19" s="1187"/>
      <c r="AP19" s="1187"/>
      <c r="AQ19" s="1187"/>
      <c r="AR19" s="1187"/>
      <c r="AS19" s="1187"/>
      <c r="AT19" s="1187"/>
      <c r="AU19" s="1187"/>
      <c r="AV19" s="1187"/>
      <c r="AW19" s="1187"/>
      <c r="AX19" s="1187"/>
      <c r="AY19" s="1187"/>
      <c r="AZ19" s="1187"/>
      <c r="BA19" s="1187"/>
      <c r="BB19" s="1187"/>
      <c r="BC19" s="1187"/>
      <c r="BD19" s="1187"/>
      <c r="BE19" s="1187"/>
      <c r="BF19" s="1187"/>
      <c r="BG19" s="1187"/>
      <c r="BH19" s="1187"/>
      <c r="BI19" s="1187"/>
      <c r="BJ19" s="1187"/>
      <c r="BK19" s="1187"/>
      <c r="BL19" s="1187"/>
      <c r="BM19" s="1187"/>
      <c r="BN19" s="1187"/>
      <c r="BO19" s="1187"/>
      <c r="BP19" s="1187"/>
      <c r="BQ19" s="1187"/>
      <c r="BR19" s="1187"/>
      <c r="BS19" s="1187"/>
      <c r="BT19" s="1187"/>
      <c r="BU19" s="1187"/>
      <c r="BV19" s="1187"/>
      <c r="BW19" s="1187"/>
      <c r="BX19" s="1187"/>
      <c r="BY19" s="1187"/>
      <c r="BZ19" s="1187"/>
      <c r="CA19" s="1187"/>
      <c r="CB19" s="1187"/>
      <c r="CC19" s="1187"/>
      <c r="CD19" s="1187"/>
      <c r="CE19" s="1187"/>
      <c r="CF19" s="1187"/>
      <c r="CG19" s="1187"/>
      <c r="CH19" s="1187"/>
      <c r="CI19" s="1187"/>
      <c r="CJ19" s="1187"/>
      <c r="CK19" s="1187"/>
      <c r="CL19" s="1187"/>
      <c r="CM19" s="1187"/>
      <c r="CN19" s="1187"/>
      <c r="CO19" s="1187"/>
      <c r="CP19" s="1187"/>
      <c r="CQ19" s="1187"/>
      <c r="CR19" s="1187"/>
      <c r="CS19" s="1187"/>
      <c r="CT19" s="1187"/>
      <c r="CU19" s="1187"/>
      <c r="CV19" s="1187"/>
      <c r="CW19" s="1187"/>
      <c r="CX19" s="1187"/>
      <c r="CY19" s="1187"/>
      <c r="CZ19" s="1187"/>
      <c r="DA19" s="1187"/>
      <c r="DB19" s="1187"/>
      <c r="DC19" s="1187"/>
      <c r="DD19" s="1187"/>
      <c r="DE19" s="1187"/>
      <c r="DF19" s="1187"/>
      <c r="DG19" s="1187"/>
      <c r="DH19" s="1187"/>
      <c r="DI19" s="1187"/>
      <c r="DJ19" s="1187"/>
      <c r="DK19" s="1187"/>
      <c r="DL19" s="1187"/>
      <c r="DM19" s="1187"/>
      <c r="DN19" s="1187"/>
      <c r="DO19" s="1187"/>
      <c r="DP19" s="1187"/>
      <c r="DQ19" s="1187"/>
      <c r="DR19" s="1187"/>
      <c r="DS19" s="1187"/>
      <c r="DT19" s="1187"/>
      <c r="DU19" s="1187"/>
      <c r="DV19" s="1187"/>
      <c r="DW19" s="1187"/>
      <c r="DX19" s="1187"/>
      <c r="DY19" s="1187"/>
      <c r="DZ19" s="1187"/>
      <c r="EA19" s="1187"/>
      <c r="EB19" s="1187"/>
      <c r="EC19" s="1187"/>
      <c r="ED19" s="1187"/>
      <c r="EE19" s="1187"/>
      <c r="EF19" s="1187"/>
      <c r="EG19" s="1187"/>
      <c r="EH19" s="1187"/>
      <c r="EI19" s="1187"/>
      <c r="EJ19" s="1187"/>
      <c r="EK19" s="1187"/>
      <c r="EL19" s="1187"/>
      <c r="EM19" s="1187"/>
      <c r="EN19" s="1187"/>
      <c r="EO19" s="1187"/>
      <c r="EP19" s="1187"/>
      <c r="EQ19" s="1187"/>
      <c r="ER19" s="1187"/>
      <c r="ES19" s="1187"/>
      <c r="ET19" s="1187"/>
      <c r="EU19" s="1187"/>
      <c r="EV19" s="1187"/>
      <c r="EW19" s="1187"/>
      <c r="EX19" s="1187"/>
      <c r="EY19" s="1187"/>
      <c r="EZ19" s="1187"/>
      <c r="FA19" s="1187"/>
      <c r="FB19" s="1187"/>
      <c r="FC19" s="1187"/>
      <c r="FD19" s="1187"/>
      <c r="FE19" s="1187"/>
      <c r="FF19" s="1187"/>
      <c r="FG19" s="1187"/>
      <c r="FH19" s="1187"/>
      <c r="FI19" s="1187"/>
      <c r="FJ19" s="1187"/>
      <c r="FK19" s="1187"/>
      <c r="FL19" s="1187"/>
      <c r="FM19" s="1187"/>
      <c r="FN19" s="1187"/>
      <c r="FO19" s="1187"/>
      <c r="FP19" s="1187"/>
      <c r="FQ19" s="1187"/>
      <c r="FR19" s="1187"/>
      <c r="FS19" s="1187"/>
      <c r="FT19" s="1187"/>
      <c r="FU19" s="1187"/>
      <c r="FV19" s="1187"/>
      <c r="FW19" s="1187"/>
      <c r="FX19" s="1187"/>
      <c r="FY19" s="1187"/>
      <c r="FZ19" s="1187"/>
      <c r="GA19" s="1187"/>
      <c r="GB19" s="1187"/>
      <c r="GC19" s="1187"/>
      <c r="GD19" s="1187"/>
      <c r="GE19" s="1187"/>
      <c r="GF19" s="1187"/>
      <c r="GG19" s="1187"/>
      <c r="GH19" s="1187"/>
      <c r="GI19" s="1187"/>
      <c r="GJ19" s="1187"/>
      <c r="GK19" s="1187"/>
      <c r="GL19" s="1187"/>
      <c r="GM19" s="1187"/>
      <c r="GN19" s="1187"/>
      <c r="GO19" s="1187"/>
      <c r="GP19" s="1187"/>
      <c r="GQ19" s="1187"/>
      <c r="GR19" s="1187"/>
      <c r="GS19" s="1187"/>
      <c r="GT19" s="1187"/>
      <c r="GU19" s="1187"/>
      <c r="GV19" s="1187"/>
      <c r="GW19" s="1187"/>
      <c r="GX19" s="1187"/>
      <c r="GY19" s="1187"/>
      <c r="GZ19" s="1187"/>
      <c r="HA19" s="1187"/>
      <c r="HB19" s="1187"/>
      <c r="HC19" s="1187"/>
      <c r="HD19" s="1187"/>
      <c r="HE19" s="1187"/>
      <c r="HF19" s="1187"/>
      <c r="HG19" s="1187"/>
      <c r="HH19" s="1187"/>
      <c r="HI19" s="1187"/>
      <c r="HJ19" s="1187"/>
      <c r="HK19" s="1187"/>
      <c r="HL19" s="1187"/>
      <c r="HM19" s="1187"/>
      <c r="HN19" s="1187"/>
      <c r="HO19" s="1187"/>
      <c r="HP19" s="1187"/>
      <c r="HQ19" s="1187"/>
      <c r="HR19" s="1187"/>
      <c r="HS19" s="1187"/>
      <c r="HT19" s="1187"/>
      <c r="HU19" s="1187"/>
      <c r="HV19" s="1187"/>
      <c r="HW19" s="1187"/>
      <c r="HX19" s="1187"/>
      <c r="HY19" s="1187"/>
      <c r="HZ19" s="1187"/>
      <c r="IA19" s="1187"/>
      <c r="IB19" s="1187"/>
      <c r="IC19" s="1187"/>
      <c r="ID19" s="1187"/>
      <c r="IE19" s="1187"/>
      <c r="IF19" s="1187"/>
      <c r="IG19" s="1187"/>
      <c r="IH19" s="1187"/>
      <c r="II19" s="1187"/>
      <c r="IJ19" s="1187"/>
      <c r="IK19" s="1187"/>
      <c r="IL19" s="1187"/>
      <c r="IM19" s="1187"/>
      <c r="IN19" s="1187"/>
      <c r="IO19" s="1187"/>
      <c r="IP19" s="1187"/>
      <c r="IQ19" s="1187"/>
      <c r="IR19" s="1187"/>
      <c r="IS19" s="1187"/>
      <c r="IT19" s="1187"/>
      <c r="IU19" s="1187"/>
      <c r="IV19" s="1187"/>
    </row>
    <row r="20" spans="1:256" s="1189" customFormat="1" ht="12.95" customHeight="1" x14ac:dyDescent="0.25">
      <c r="A20" s="1226" t="s">
        <v>896</v>
      </c>
      <c r="B20" s="1195">
        <f t="shared" si="0"/>
        <v>129</v>
      </c>
      <c r="C20" s="1228">
        <v>32</v>
      </c>
      <c r="D20" s="1228">
        <v>93</v>
      </c>
      <c r="E20" s="1228">
        <v>4</v>
      </c>
      <c r="F20" s="1218"/>
      <c r="G20" s="1187"/>
      <c r="H20" s="1187"/>
      <c r="I20" s="1187"/>
      <c r="J20" s="1187"/>
      <c r="K20" s="1187"/>
      <c r="L20" s="1187"/>
      <c r="M20" s="1187"/>
      <c r="N20" s="1187"/>
      <c r="O20" s="1187"/>
      <c r="P20" s="1187"/>
      <c r="Q20" s="1187"/>
      <c r="R20" s="1187"/>
      <c r="S20" s="1187"/>
      <c r="T20" s="1187"/>
      <c r="U20" s="1187"/>
      <c r="V20" s="1187"/>
      <c r="W20" s="1187"/>
      <c r="X20" s="1187"/>
      <c r="Y20" s="1187"/>
      <c r="Z20" s="1187"/>
      <c r="AA20" s="1187"/>
      <c r="AB20" s="1187"/>
      <c r="AC20" s="1187"/>
      <c r="AD20" s="1187"/>
      <c r="AE20" s="1187"/>
      <c r="AF20" s="1187"/>
      <c r="AG20" s="1187"/>
      <c r="AH20" s="1187"/>
      <c r="AI20" s="1187"/>
      <c r="AJ20" s="1187"/>
      <c r="AK20" s="1187"/>
      <c r="AL20" s="1187"/>
      <c r="AM20" s="1187"/>
      <c r="AN20" s="1187"/>
      <c r="AO20" s="1187"/>
      <c r="AP20" s="1187"/>
      <c r="AQ20" s="1187"/>
      <c r="AR20" s="1187"/>
      <c r="AS20" s="1187"/>
      <c r="AT20" s="1187"/>
      <c r="AU20" s="1187"/>
      <c r="AV20" s="1187"/>
      <c r="AW20" s="1187"/>
      <c r="AX20" s="1187"/>
      <c r="AY20" s="1187"/>
      <c r="AZ20" s="1187"/>
      <c r="BA20" s="1187"/>
      <c r="BB20" s="1187"/>
      <c r="BC20" s="1187"/>
      <c r="BD20" s="1187"/>
      <c r="BE20" s="1187"/>
      <c r="BF20" s="1187"/>
      <c r="BG20" s="1187"/>
      <c r="BH20" s="1187"/>
      <c r="BI20" s="1187"/>
      <c r="BJ20" s="1187"/>
      <c r="BK20" s="1187"/>
      <c r="BL20" s="1187"/>
      <c r="BM20" s="1187"/>
      <c r="BN20" s="1187"/>
      <c r="BO20" s="1187"/>
      <c r="BP20" s="1187"/>
      <c r="BQ20" s="1187"/>
      <c r="BR20" s="1187"/>
      <c r="BS20" s="1187"/>
      <c r="BT20" s="1187"/>
      <c r="BU20" s="1187"/>
      <c r="BV20" s="1187"/>
      <c r="BW20" s="1187"/>
      <c r="BX20" s="1187"/>
      <c r="BY20" s="1187"/>
      <c r="BZ20" s="1187"/>
      <c r="CA20" s="1187"/>
      <c r="CB20" s="1187"/>
      <c r="CC20" s="1187"/>
      <c r="CD20" s="1187"/>
      <c r="CE20" s="1187"/>
      <c r="CF20" s="1187"/>
      <c r="CG20" s="1187"/>
      <c r="CH20" s="1187"/>
      <c r="CI20" s="1187"/>
      <c r="CJ20" s="1187"/>
      <c r="CK20" s="1187"/>
      <c r="CL20" s="1187"/>
      <c r="CM20" s="1187"/>
      <c r="CN20" s="1187"/>
      <c r="CO20" s="1187"/>
      <c r="CP20" s="1187"/>
      <c r="CQ20" s="1187"/>
      <c r="CR20" s="1187"/>
      <c r="CS20" s="1187"/>
      <c r="CT20" s="1187"/>
      <c r="CU20" s="1187"/>
      <c r="CV20" s="1187"/>
      <c r="CW20" s="1187"/>
      <c r="CX20" s="1187"/>
      <c r="CY20" s="1187"/>
      <c r="CZ20" s="1187"/>
      <c r="DA20" s="1187"/>
      <c r="DB20" s="1187"/>
      <c r="DC20" s="1187"/>
      <c r="DD20" s="1187"/>
      <c r="DE20" s="1187"/>
      <c r="DF20" s="1187"/>
      <c r="DG20" s="1187"/>
      <c r="DH20" s="1187"/>
      <c r="DI20" s="1187"/>
      <c r="DJ20" s="1187"/>
      <c r="DK20" s="1187"/>
      <c r="DL20" s="1187"/>
      <c r="DM20" s="1187"/>
      <c r="DN20" s="1187"/>
      <c r="DO20" s="1187"/>
      <c r="DP20" s="1187"/>
      <c r="DQ20" s="1187"/>
      <c r="DR20" s="1187"/>
      <c r="DS20" s="1187"/>
      <c r="DT20" s="1187"/>
      <c r="DU20" s="1187"/>
      <c r="DV20" s="1187"/>
      <c r="DW20" s="1187"/>
      <c r="DX20" s="1187"/>
      <c r="DY20" s="1187"/>
      <c r="DZ20" s="1187"/>
      <c r="EA20" s="1187"/>
      <c r="EB20" s="1187"/>
      <c r="EC20" s="1187"/>
      <c r="ED20" s="1187"/>
      <c r="EE20" s="1187"/>
      <c r="EF20" s="1187"/>
      <c r="EG20" s="1187"/>
      <c r="EH20" s="1187"/>
      <c r="EI20" s="1187"/>
      <c r="EJ20" s="1187"/>
      <c r="EK20" s="1187"/>
      <c r="EL20" s="1187"/>
      <c r="EM20" s="1187"/>
      <c r="EN20" s="1187"/>
      <c r="EO20" s="1187"/>
      <c r="EP20" s="1187"/>
      <c r="EQ20" s="1187"/>
      <c r="ER20" s="1187"/>
      <c r="ES20" s="1187"/>
      <c r="ET20" s="1187"/>
      <c r="EU20" s="1187"/>
      <c r="EV20" s="1187"/>
      <c r="EW20" s="1187"/>
      <c r="EX20" s="1187"/>
      <c r="EY20" s="1187"/>
      <c r="EZ20" s="1187"/>
      <c r="FA20" s="1187"/>
      <c r="FB20" s="1187"/>
      <c r="FC20" s="1187"/>
      <c r="FD20" s="1187"/>
      <c r="FE20" s="1187"/>
      <c r="FF20" s="1187"/>
      <c r="FG20" s="1187"/>
      <c r="FH20" s="1187"/>
      <c r="FI20" s="1187"/>
      <c r="FJ20" s="1187"/>
      <c r="FK20" s="1187"/>
      <c r="FL20" s="1187"/>
      <c r="FM20" s="1187"/>
      <c r="FN20" s="1187"/>
      <c r="FO20" s="1187"/>
      <c r="FP20" s="1187"/>
      <c r="FQ20" s="1187"/>
      <c r="FR20" s="1187"/>
      <c r="FS20" s="1187"/>
      <c r="FT20" s="1187"/>
      <c r="FU20" s="1187"/>
      <c r="FV20" s="1187"/>
      <c r="FW20" s="1187"/>
      <c r="FX20" s="1187"/>
      <c r="FY20" s="1187"/>
      <c r="FZ20" s="1187"/>
      <c r="GA20" s="1187"/>
      <c r="GB20" s="1187"/>
      <c r="GC20" s="1187"/>
      <c r="GD20" s="1187"/>
      <c r="GE20" s="1187"/>
      <c r="GF20" s="1187"/>
      <c r="GG20" s="1187"/>
      <c r="GH20" s="1187"/>
      <c r="GI20" s="1187"/>
      <c r="GJ20" s="1187"/>
      <c r="GK20" s="1187"/>
      <c r="GL20" s="1187"/>
      <c r="GM20" s="1187"/>
      <c r="GN20" s="1187"/>
      <c r="GO20" s="1187"/>
      <c r="GP20" s="1187"/>
      <c r="GQ20" s="1187"/>
      <c r="GR20" s="1187"/>
      <c r="GS20" s="1187"/>
      <c r="GT20" s="1187"/>
      <c r="GU20" s="1187"/>
      <c r="GV20" s="1187"/>
      <c r="GW20" s="1187"/>
      <c r="GX20" s="1187"/>
      <c r="GY20" s="1187"/>
      <c r="GZ20" s="1187"/>
      <c r="HA20" s="1187"/>
      <c r="HB20" s="1187"/>
      <c r="HC20" s="1187"/>
      <c r="HD20" s="1187"/>
      <c r="HE20" s="1187"/>
      <c r="HF20" s="1187"/>
      <c r="HG20" s="1187"/>
      <c r="HH20" s="1187"/>
      <c r="HI20" s="1187"/>
      <c r="HJ20" s="1187"/>
      <c r="HK20" s="1187"/>
      <c r="HL20" s="1187"/>
      <c r="HM20" s="1187"/>
      <c r="HN20" s="1187"/>
      <c r="HO20" s="1187"/>
      <c r="HP20" s="1187"/>
      <c r="HQ20" s="1187"/>
      <c r="HR20" s="1187"/>
      <c r="HS20" s="1187"/>
      <c r="HT20" s="1187"/>
      <c r="HU20" s="1187"/>
      <c r="HV20" s="1187"/>
      <c r="HW20" s="1187"/>
      <c r="HX20" s="1187"/>
      <c r="HY20" s="1187"/>
      <c r="HZ20" s="1187"/>
      <c r="IA20" s="1187"/>
      <c r="IB20" s="1187"/>
      <c r="IC20" s="1187"/>
      <c r="ID20" s="1187"/>
      <c r="IE20" s="1187"/>
      <c r="IF20" s="1187"/>
      <c r="IG20" s="1187"/>
      <c r="IH20" s="1187"/>
      <c r="II20" s="1187"/>
      <c r="IJ20" s="1187"/>
      <c r="IK20" s="1187"/>
      <c r="IL20" s="1187"/>
      <c r="IM20" s="1187"/>
      <c r="IN20" s="1187"/>
      <c r="IO20" s="1187"/>
      <c r="IP20" s="1187"/>
      <c r="IQ20" s="1187"/>
      <c r="IR20" s="1187"/>
      <c r="IS20" s="1187"/>
      <c r="IT20" s="1187"/>
      <c r="IU20" s="1187"/>
      <c r="IV20" s="1187"/>
    </row>
    <row r="21" spans="1:256" s="1189" customFormat="1" ht="12.95" customHeight="1" x14ac:dyDescent="0.25">
      <c r="A21" s="1226" t="s">
        <v>895</v>
      </c>
      <c r="B21" s="1195">
        <f t="shared" si="0"/>
        <v>121</v>
      </c>
      <c r="C21" s="1228">
        <v>29</v>
      </c>
      <c r="D21" s="1228">
        <v>75</v>
      </c>
      <c r="E21" s="1228">
        <v>17</v>
      </c>
      <c r="F21" s="1218"/>
      <c r="G21" s="1187"/>
      <c r="H21" s="1187"/>
      <c r="I21" s="1187"/>
      <c r="J21" s="1187"/>
      <c r="K21" s="1187"/>
      <c r="L21" s="1187"/>
      <c r="M21" s="1187"/>
      <c r="N21" s="1187"/>
      <c r="O21" s="1187"/>
      <c r="P21" s="1187"/>
      <c r="Q21" s="1187"/>
      <c r="R21" s="1187"/>
      <c r="S21" s="1187"/>
      <c r="T21" s="1187"/>
      <c r="U21" s="1187"/>
      <c r="V21" s="1187"/>
      <c r="W21" s="1187"/>
      <c r="X21" s="1187"/>
      <c r="Y21" s="1187"/>
      <c r="Z21" s="1187"/>
      <c r="AA21" s="1187"/>
      <c r="AB21" s="1187"/>
      <c r="AC21" s="1187"/>
      <c r="AD21" s="1187"/>
      <c r="AE21" s="1187"/>
      <c r="AF21" s="1187"/>
      <c r="AG21" s="1187"/>
      <c r="AH21" s="1187"/>
      <c r="AI21" s="1187"/>
      <c r="AJ21" s="1187"/>
      <c r="AK21" s="1187"/>
      <c r="AL21" s="1187"/>
      <c r="AM21" s="1187"/>
      <c r="AN21" s="1187"/>
      <c r="AO21" s="1187"/>
      <c r="AP21" s="1187"/>
      <c r="AQ21" s="1187"/>
      <c r="AR21" s="1187"/>
      <c r="AS21" s="1187"/>
      <c r="AT21" s="1187"/>
      <c r="AU21" s="1187"/>
      <c r="AV21" s="1187"/>
      <c r="AW21" s="1187"/>
      <c r="AX21" s="1187"/>
      <c r="AY21" s="1187"/>
      <c r="AZ21" s="1187"/>
      <c r="BA21" s="1187"/>
      <c r="BB21" s="1187"/>
      <c r="BC21" s="1187"/>
      <c r="BD21" s="1187"/>
      <c r="BE21" s="1187"/>
      <c r="BF21" s="1187"/>
      <c r="BG21" s="1187"/>
      <c r="BH21" s="1187"/>
      <c r="BI21" s="1187"/>
      <c r="BJ21" s="1187"/>
      <c r="BK21" s="1187"/>
      <c r="BL21" s="1187"/>
      <c r="BM21" s="1187"/>
      <c r="BN21" s="1187"/>
      <c r="BO21" s="1187"/>
      <c r="BP21" s="1187"/>
      <c r="BQ21" s="1187"/>
      <c r="BR21" s="1187"/>
      <c r="BS21" s="1187"/>
      <c r="BT21" s="1187"/>
      <c r="BU21" s="1187"/>
      <c r="BV21" s="1187"/>
      <c r="BW21" s="1187"/>
      <c r="BX21" s="1187"/>
      <c r="BY21" s="1187"/>
      <c r="BZ21" s="1187"/>
      <c r="CA21" s="1187"/>
      <c r="CB21" s="1187"/>
      <c r="CC21" s="1187"/>
      <c r="CD21" s="1187"/>
      <c r="CE21" s="1187"/>
      <c r="CF21" s="1187"/>
      <c r="CG21" s="1187"/>
      <c r="CH21" s="1187"/>
      <c r="CI21" s="1187"/>
      <c r="CJ21" s="1187"/>
      <c r="CK21" s="1187"/>
      <c r="CL21" s="1187"/>
      <c r="CM21" s="1187"/>
      <c r="CN21" s="1187"/>
      <c r="CO21" s="1187"/>
      <c r="CP21" s="1187"/>
      <c r="CQ21" s="1187"/>
      <c r="CR21" s="1187"/>
      <c r="CS21" s="1187"/>
      <c r="CT21" s="1187"/>
      <c r="CU21" s="1187"/>
      <c r="CV21" s="1187"/>
      <c r="CW21" s="1187"/>
      <c r="CX21" s="1187"/>
      <c r="CY21" s="1187"/>
      <c r="CZ21" s="1187"/>
      <c r="DA21" s="1187"/>
      <c r="DB21" s="1187"/>
      <c r="DC21" s="1187"/>
      <c r="DD21" s="1187"/>
      <c r="DE21" s="1187"/>
      <c r="DF21" s="1187"/>
      <c r="DG21" s="1187"/>
      <c r="DH21" s="1187"/>
      <c r="DI21" s="1187"/>
      <c r="DJ21" s="1187"/>
      <c r="DK21" s="1187"/>
      <c r="DL21" s="1187"/>
      <c r="DM21" s="1187"/>
      <c r="DN21" s="1187"/>
      <c r="DO21" s="1187"/>
      <c r="DP21" s="1187"/>
      <c r="DQ21" s="1187"/>
      <c r="DR21" s="1187"/>
      <c r="DS21" s="1187"/>
      <c r="DT21" s="1187"/>
      <c r="DU21" s="1187"/>
      <c r="DV21" s="1187"/>
      <c r="DW21" s="1187"/>
      <c r="DX21" s="1187"/>
      <c r="DY21" s="1187"/>
      <c r="DZ21" s="1187"/>
      <c r="EA21" s="1187"/>
      <c r="EB21" s="1187"/>
      <c r="EC21" s="1187"/>
      <c r="ED21" s="1187"/>
      <c r="EE21" s="1187"/>
      <c r="EF21" s="1187"/>
      <c r="EG21" s="1187"/>
      <c r="EH21" s="1187"/>
      <c r="EI21" s="1187"/>
      <c r="EJ21" s="1187"/>
      <c r="EK21" s="1187"/>
      <c r="EL21" s="1187"/>
      <c r="EM21" s="1187"/>
      <c r="EN21" s="1187"/>
      <c r="EO21" s="1187"/>
      <c r="EP21" s="1187"/>
      <c r="EQ21" s="1187"/>
      <c r="ER21" s="1187"/>
      <c r="ES21" s="1187"/>
      <c r="ET21" s="1187"/>
      <c r="EU21" s="1187"/>
      <c r="EV21" s="1187"/>
      <c r="EW21" s="1187"/>
      <c r="EX21" s="1187"/>
      <c r="EY21" s="1187"/>
      <c r="EZ21" s="1187"/>
      <c r="FA21" s="1187"/>
      <c r="FB21" s="1187"/>
      <c r="FC21" s="1187"/>
      <c r="FD21" s="1187"/>
      <c r="FE21" s="1187"/>
      <c r="FF21" s="1187"/>
      <c r="FG21" s="1187"/>
      <c r="FH21" s="1187"/>
      <c r="FI21" s="1187"/>
      <c r="FJ21" s="1187"/>
      <c r="FK21" s="1187"/>
      <c r="FL21" s="1187"/>
      <c r="FM21" s="1187"/>
      <c r="FN21" s="1187"/>
      <c r="FO21" s="1187"/>
      <c r="FP21" s="1187"/>
      <c r="FQ21" s="1187"/>
      <c r="FR21" s="1187"/>
      <c r="FS21" s="1187"/>
      <c r="FT21" s="1187"/>
      <c r="FU21" s="1187"/>
      <c r="FV21" s="1187"/>
      <c r="FW21" s="1187"/>
      <c r="FX21" s="1187"/>
      <c r="FY21" s="1187"/>
      <c r="FZ21" s="1187"/>
      <c r="GA21" s="1187"/>
      <c r="GB21" s="1187"/>
      <c r="GC21" s="1187"/>
      <c r="GD21" s="1187"/>
      <c r="GE21" s="1187"/>
      <c r="GF21" s="1187"/>
      <c r="GG21" s="1187"/>
      <c r="GH21" s="1187"/>
      <c r="GI21" s="1187"/>
      <c r="GJ21" s="1187"/>
      <c r="GK21" s="1187"/>
      <c r="GL21" s="1187"/>
      <c r="GM21" s="1187"/>
      <c r="GN21" s="1187"/>
      <c r="GO21" s="1187"/>
      <c r="GP21" s="1187"/>
      <c r="GQ21" s="1187"/>
      <c r="GR21" s="1187"/>
      <c r="GS21" s="1187"/>
      <c r="GT21" s="1187"/>
      <c r="GU21" s="1187"/>
      <c r="GV21" s="1187"/>
      <c r="GW21" s="1187"/>
      <c r="GX21" s="1187"/>
      <c r="GY21" s="1187"/>
      <c r="GZ21" s="1187"/>
      <c r="HA21" s="1187"/>
      <c r="HB21" s="1187"/>
      <c r="HC21" s="1187"/>
      <c r="HD21" s="1187"/>
      <c r="HE21" s="1187"/>
      <c r="HF21" s="1187"/>
      <c r="HG21" s="1187"/>
      <c r="HH21" s="1187"/>
      <c r="HI21" s="1187"/>
      <c r="HJ21" s="1187"/>
      <c r="HK21" s="1187"/>
      <c r="HL21" s="1187"/>
      <c r="HM21" s="1187"/>
      <c r="HN21" s="1187"/>
      <c r="HO21" s="1187"/>
      <c r="HP21" s="1187"/>
      <c r="HQ21" s="1187"/>
      <c r="HR21" s="1187"/>
      <c r="HS21" s="1187"/>
      <c r="HT21" s="1187"/>
      <c r="HU21" s="1187"/>
      <c r="HV21" s="1187"/>
      <c r="HW21" s="1187"/>
      <c r="HX21" s="1187"/>
      <c r="HY21" s="1187"/>
      <c r="HZ21" s="1187"/>
      <c r="IA21" s="1187"/>
      <c r="IB21" s="1187"/>
      <c r="IC21" s="1187"/>
      <c r="ID21" s="1187"/>
      <c r="IE21" s="1187"/>
      <c r="IF21" s="1187"/>
      <c r="IG21" s="1187"/>
      <c r="IH21" s="1187"/>
      <c r="II21" s="1187"/>
      <c r="IJ21" s="1187"/>
      <c r="IK21" s="1187"/>
      <c r="IL21" s="1187"/>
      <c r="IM21" s="1187"/>
      <c r="IN21" s="1187"/>
      <c r="IO21" s="1187"/>
      <c r="IP21" s="1187"/>
      <c r="IQ21" s="1187"/>
      <c r="IR21" s="1187"/>
      <c r="IS21" s="1187"/>
      <c r="IT21" s="1187"/>
      <c r="IU21" s="1187"/>
      <c r="IV21" s="1187"/>
    </row>
    <row r="22" spans="1:256" s="1189" customFormat="1" ht="12.95" customHeight="1" x14ac:dyDescent="0.25">
      <c r="A22" s="1226" t="s">
        <v>894</v>
      </c>
      <c r="B22" s="1195">
        <f t="shared" si="0"/>
        <v>286</v>
      </c>
      <c r="C22" s="1228">
        <v>56</v>
      </c>
      <c r="D22" s="1228">
        <v>205</v>
      </c>
      <c r="E22" s="1228">
        <v>25</v>
      </c>
      <c r="F22" s="1218"/>
      <c r="G22" s="1187"/>
      <c r="H22" s="1187"/>
      <c r="I22" s="1187"/>
      <c r="J22" s="1187"/>
      <c r="K22" s="1187"/>
      <c r="L22" s="1187"/>
      <c r="M22" s="1187"/>
      <c r="N22" s="1187"/>
      <c r="O22" s="1187"/>
      <c r="P22" s="1187"/>
      <c r="Q22" s="1187"/>
      <c r="R22" s="1187"/>
      <c r="S22" s="1187"/>
      <c r="T22" s="1187"/>
      <c r="U22" s="1187"/>
      <c r="V22" s="1187"/>
      <c r="W22" s="1187"/>
      <c r="X22" s="1187"/>
      <c r="Y22" s="1187"/>
      <c r="Z22" s="1187"/>
      <c r="AA22" s="1187"/>
      <c r="AB22" s="1187"/>
      <c r="AC22" s="1187"/>
      <c r="AD22" s="1187"/>
      <c r="AE22" s="1187"/>
      <c r="AF22" s="1187"/>
      <c r="AG22" s="1187"/>
      <c r="AH22" s="1187"/>
      <c r="AI22" s="1187"/>
      <c r="AJ22" s="1187"/>
      <c r="AK22" s="1187"/>
      <c r="AL22" s="1187"/>
      <c r="AM22" s="1187"/>
      <c r="AN22" s="1187"/>
      <c r="AO22" s="1187"/>
      <c r="AP22" s="1187"/>
      <c r="AQ22" s="1187"/>
      <c r="AR22" s="1187"/>
      <c r="AS22" s="1187"/>
      <c r="AT22" s="1187"/>
      <c r="AU22" s="1187"/>
      <c r="AV22" s="1187"/>
      <c r="AW22" s="1187"/>
      <c r="AX22" s="1187"/>
      <c r="AY22" s="1187"/>
      <c r="AZ22" s="1187"/>
      <c r="BA22" s="1187"/>
      <c r="BB22" s="1187"/>
      <c r="BC22" s="1187"/>
      <c r="BD22" s="1187"/>
      <c r="BE22" s="1187"/>
      <c r="BF22" s="1187"/>
      <c r="BG22" s="1187"/>
      <c r="BH22" s="1187"/>
      <c r="BI22" s="1187"/>
      <c r="BJ22" s="1187"/>
      <c r="BK22" s="1187"/>
      <c r="BL22" s="1187"/>
      <c r="BM22" s="1187"/>
      <c r="BN22" s="1187"/>
      <c r="BO22" s="1187"/>
      <c r="BP22" s="1187"/>
      <c r="BQ22" s="1187"/>
      <c r="BR22" s="1187"/>
      <c r="BS22" s="1187"/>
      <c r="BT22" s="1187"/>
      <c r="BU22" s="1187"/>
      <c r="BV22" s="1187"/>
      <c r="BW22" s="1187"/>
      <c r="BX22" s="1187"/>
      <c r="BY22" s="1187"/>
      <c r="BZ22" s="1187"/>
      <c r="CA22" s="1187"/>
      <c r="CB22" s="1187"/>
      <c r="CC22" s="1187"/>
      <c r="CD22" s="1187"/>
      <c r="CE22" s="1187"/>
      <c r="CF22" s="1187"/>
      <c r="CG22" s="1187"/>
      <c r="CH22" s="1187"/>
      <c r="CI22" s="1187"/>
      <c r="CJ22" s="1187"/>
      <c r="CK22" s="1187"/>
      <c r="CL22" s="1187"/>
      <c r="CM22" s="1187"/>
      <c r="CN22" s="1187"/>
      <c r="CO22" s="1187"/>
      <c r="CP22" s="1187"/>
      <c r="CQ22" s="1187"/>
      <c r="CR22" s="1187"/>
      <c r="CS22" s="1187"/>
      <c r="CT22" s="1187"/>
      <c r="CU22" s="1187"/>
      <c r="CV22" s="1187"/>
      <c r="CW22" s="1187"/>
      <c r="CX22" s="1187"/>
      <c r="CY22" s="1187"/>
      <c r="CZ22" s="1187"/>
      <c r="DA22" s="1187"/>
      <c r="DB22" s="1187"/>
      <c r="DC22" s="1187"/>
      <c r="DD22" s="1187"/>
      <c r="DE22" s="1187"/>
      <c r="DF22" s="1187"/>
      <c r="DG22" s="1187"/>
      <c r="DH22" s="1187"/>
      <c r="DI22" s="1187"/>
      <c r="DJ22" s="1187"/>
      <c r="DK22" s="1187"/>
      <c r="DL22" s="1187"/>
      <c r="DM22" s="1187"/>
      <c r="DN22" s="1187"/>
      <c r="DO22" s="1187"/>
      <c r="DP22" s="1187"/>
      <c r="DQ22" s="1187"/>
      <c r="DR22" s="1187"/>
      <c r="DS22" s="1187"/>
      <c r="DT22" s="1187"/>
      <c r="DU22" s="1187"/>
      <c r="DV22" s="1187"/>
      <c r="DW22" s="1187"/>
      <c r="DX22" s="1187"/>
      <c r="DY22" s="1187"/>
      <c r="DZ22" s="1187"/>
      <c r="EA22" s="1187"/>
      <c r="EB22" s="1187"/>
      <c r="EC22" s="1187"/>
      <c r="ED22" s="1187"/>
      <c r="EE22" s="1187"/>
      <c r="EF22" s="1187"/>
      <c r="EG22" s="1187"/>
      <c r="EH22" s="1187"/>
      <c r="EI22" s="1187"/>
      <c r="EJ22" s="1187"/>
      <c r="EK22" s="1187"/>
      <c r="EL22" s="1187"/>
      <c r="EM22" s="1187"/>
      <c r="EN22" s="1187"/>
      <c r="EO22" s="1187"/>
      <c r="EP22" s="1187"/>
      <c r="EQ22" s="1187"/>
      <c r="ER22" s="1187"/>
      <c r="ES22" s="1187"/>
      <c r="ET22" s="1187"/>
      <c r="EU22" s="1187"/>
      <c r="EV22" s="1187"/>
      <c r="EW22" s="1187"/>
      <c r="EX22" s="1187"/>
      <c r="EY22" s="1187"/>
      <c r="EZ22" s="1187"/>
      <c r="FA22" s="1187"/>
      <c r="FB22" s="1187"/>
      <c r="FC22" s="1187"/>
      <c r="FD22" s="1187"/>
      <c r="FE22" s="1187"/>
      <c r="FF22" s="1187"/>
      <c r="FG22" s="1187"/>
      <c r="FH22" s="1187"/>
      <c r="FI22" s="1187"/>
      <c r="FJ22" s="1187"/>
      <c r="FK22" s="1187"/>
      <c r="FL22" s="1187"/>
      <c r="FM22" s="1187"/>
      <c r="FN22" s="1187"/>
      <c r="FO22" s="1187"/>
      <c r="FP22" s="1187"/>
      <c r="FQ22" s="1187"/>
      <c r="FR22" s="1187"/>
      <c r="FS22" s="1187"/>
      <c r="FT22" s="1187"/>
      <c r="FU22" s="1187"/>
      <c r="FV22" s="1187"/>
      <c r="FW22" s="1187"/>
      <c r="FX22" s="1187"/>
      <c r="FY22" s="1187"/>
      <c r="FZ22" s="1187"/>
      <c r="GA22" s="1187"/>
      <c r="GB22" s="1187"/>
      <c r="GC22" s="1187"/>
      <c r="GD22" s="1187"/>
      <c r="GE22" s="1187"/>
      <c r="GF22" s="1187"/>
      <c r="GG22" s="1187"/>
      <c r="GH22" s="1187"/>
      <c r="GI22" s="1187"/>
      <c r="GJ22" s="1187"/>
      <c r="GK22" s="1187"/>
      <c r="GL22" s="1187"/>
      <c r="GM22" s="1187"/>
      <c r="GN22" s="1187"/>
      <c r="GO22" s="1187"/>
      <c r="GP22" s="1187"/>
      <c r="GQ22" s="1187"/>
      <c r="GR22" s="1187"/>
      <c r="GS22" s="1187"/>
      <c r="GT22" s="1187"/>
      <c r="GU22" s="1187"/>
      <c r="GV22" s="1187"/>
      <c r="GW22" s="1187"/>
      <c r="GX22" s="1187"/>
      <c r="GY22" s="1187"/>
      <c r="GZ22" s="1187"/>
      <c r="HA22" s="1187"/>
      <c r="HB22" s="1187"/>
      <c r="HC22" s="1187"/>
      <c r="HD22" s="1187"/>
      <c r="HE22" s="1187"/>
      <c r="HF22" s="1187"/>
      <c r="HG22" s="1187"/>
      <c r="HH22" s="1187"/>
      <c r="HI22" s="1187"/>
      <c r="HJ22" s="1187"/>
      <c r="HK22" s="1187"/>
      <c r="HL22" s="1187"/>
      <c r="HM22" s="1187"/>
      <c r="HN22" s="1187"/>
      <c r="HO22" s="1187"/>
      <c r="HP22" s="1187"/>
      <c r="HQ22" s="1187"/>
      <c r="HR22" s="1187"/>
      <c r="HS22" s="1187"/>
      <c r="HT22" s="1187"/>
      <c r="HU22" s="1187"/>
      <c r="HV22" s="1187"/>
      <c r="HW22" s="1187"/>
      <c r="HX22" s="1187"/>
      <c r="HY22" s="1187"/>
      <c r="HZ22" s="1187"/>
      <c r="IA22" s="1187"/>
      <c r="IB22" s="1187"/>
      <c r="IC22" s="1187"/>
      <c r="ID22" s="1187"/>
      <c r="IE22" s="1187"/>
      <c r="IF22" s="1187"/>
      <c r="IG22" s="1187"/>
      <c r="IH22" s="1187"/>
      <c r="II22" s="1187"/>
      <c r="IJ22" s="1187"/>
      <c r="IK22" s="1187"/>
      <c r="IL22" s="1187"/>
      <c r="IM22" s="1187"/>
      <c r="IN22" s="1187"/>
      <c r="IO22" s="1187"/>
      <c r="IP22" s="1187"/>
      <c r="IQ22" s="1187"/>
      <c r="IR22" s="1187"/>
      <c r="IS22" s="1187"/>
      <c r="IT22" s="1187"/>
      <c r="IU22" s="1187"/>
      <c r="IV22" s="1187"/>
    </row>
    <row r="23" spans="1:256" s="1189" customFormat="1" ht="12.95" customHeight="1" x14ac:dyDescent="0.25">
      <c r="A23" s="1226" t="s">
        <v>909</v>
      </c>
      <c r="B23" s="1195">
        <f t="shared" si="0"/>
        <v>84</v>
      </c>
      <c r="C23" s="1228">
        <v>12</v>
      </c>
      <c r="D23" s="1228">
        <v>63</v>
      </c>
      <c r="E23" s="1228">
        <v>9</v>
      </c>
      <c r="F23" s="1218"/>
      <c r="G23" s="1187"/>
      <c r="H23" s="1187"/>
      <c r="I23" s="1187"/>
      <c r="J23" s="1187"/>
      <c r="K23" s="1187"/>
      <c r="L23" s="1187"/>
      <c r="M23" s="1187"/>
      <c r="N23" s="1187"/>
      <c r="O23" s="1187"/>
      <c r="P23" s="1187"/>
      <c r="Q23" s="1187"/>
      <c r="R23" s="1187"/>
      <c r="S23" s="1187"/>
      <c r="T23" s="1187"/>
      <c r="U23" s="1187"/>
      <c r="V23" s="1187"/>
      <c r="W23" s="1187"/>
      <c r="X23" s="1187"/>
      <c r="Y23" s="1187"/>
      <c r="Z23" s="1187"/>
      <c r="AA23" s="1187"/>
      <c r="AB23" s="1187"/>
      <c r="AC23" s="1187"/>
      <c r="AD23" s="1187"/>
      <c r="AE23" s="1187"/>
      <c r="AF23" s="1187"/>
      <c r="AG23" s="1187"/>
      <c r="AH23" s="1187"/>
      <c r="AI23" s="1187"/>
      <c r="AJ23" s="1187"/>
      <c r="AK23" s="1187"/>
      <c r="AL23" s="1187"/>
      <c r="AM23" s="1187"/>
      <c r="AN23" s="1187"/>
      <c r="AO23" s="1187"/>
      <c r="AP23" s="1187"/>
      <c r="AQ23" s="1187"/>
      <c r="AR23" s="1187"/>
      <c r="AS23" s="1187"/>
      <c r="AT23" s="1187"/>
      <c r="AU23" s="1187"/>
      <c r="AV23" s="1187"/>
      <c r="AW23" s="1187"/>
      <c r="AX23" s="1187"/>
      <c r="AY23" s="1187"/>
      <c r="AZ23" s="1187"/>
      <c r="BA23" s="1187"/>
      <c r="BB23" s="1187"/>
      <c r="BC23" s="1187"/>
      <c r="BD23" s="1187"/>
      <c r="BE23" s="1187"/>
      <c r="BF23" s="1187"/>
      <c r="BG23" s="1187"/>
      <c r="BH23" s="1187"/>
      <c r="BI23" s="1187"/>
      <c r="BJ23" s="1187"/>
      <c r="BK23" s="1187"/>
      <c r="BL23" s="1187"/>
      <c r="BM23" s="1187"/>
      <c r="BN23" s="1187"/>
      <c r="BO23" s="1187"/>
      <c r="BP23" s="1187"/>
      <c r="BQ23" s="1187"/>
      <c r="BR23" s="1187"/>
      <c r="BS23" s="1187"/>
      <c r="BT23" s="1187"/>
      <c r="BU23" s="1187"/>
      <c r="BV23" s="1187"/>
      <c r="BW23" s="1187"/>
      <c r="BX23" s="1187"/>
      <c r="BY23" s="1187"/>
      <c r="BZ23" s="1187"/>
      <c r="CA23" s="1187"/>
      <c r="CB23" s="1187"/>
      <c r="CC23" s="1187"/>
      <c r="CD23" s="1187"/>
      <c r="CE23" s="1187"/>
      <c r="CF23" s="1187"/>
      <c r="CG23" s="1187"/>
      <c r="CH23" s="1187"/>
      <c r="CI23" s="1187"/>
      <c r="CJ23" s="1187"/>
      <c r="CK23" s="1187"/>
      <c r="CL23" s="1187"/>
      <c r="CM23" s="1187"/>
      <c r="CN23" s="1187"/>
      <c r="CO23" s="1187"/>
      <c r="CP23" s="1187"/>
      <c r="CQ23" s="1187"/>
      <c r="CR23" s="1187"/>
      <c r="CS23" s="1187"/>
      <c r="CT23" s="1187"/>
      <c r="CU23" s="1187"/>
      <c r="CV23" s="1187"/>
      <c r="CW23" s="1187"/>
      <c r="CX23" s="1187"/>
      <c r="CY23" s="1187"/>
      <c r="CZ23" s="1187"/>
      <c r="DA23" s="1187"/>
      <c r="DB23" s="1187"/>
      <c r="DC23" s="1187"/>
      <c r="DD23" s="1187"/>
      <c r="DE23" s="1187"/>
      <c r="DF23" s="1187"/>
      <c r="DG23" s="1187"/>
      <c r="DH23" s="1187"/>
      <c r="DI23" s="1187"/>
      <c r="DJ23" s="1187"/>
      <c r="DK23" s="1187"/>
      <c r="DL23" s="1187"/>
      <c r="DM23" s="1187"/>
      <c r="DN23" s="1187"/>
      <c r="DO23" s="1187"/>
      <c r="DP23" s="1187"/>
      <c r="DQ23" s="1187"/>
      <c r="DR23" s="1187"/>
      <c r="DS23" s="1187"/>
      <c r="DT23" s="1187"/>
      <c r="DU23" s="1187"/>
      <c r="DV23" s="1187"/>
      <c r="DW23" s="1187"/>
      <c r="DX23" s="1187"/>
      <c r="DY23" s="1187"/>
      <c r="DZ23" s="1187"/>
      <c r="EA23" s="1187"/>
      <c r="EB23" s="1187"/>
      <c r="EC23" s="1187"/>
      <c r="ED23" s="1187"/>
      <c r="EE23" s="1187"/>
      <c r="EF23" s="1187"/>
      <c r="EG23" s="1187"/>
      <c r="EH23" s="1187"/>
      <c r="EI23" s="1187"/>
      <c r="EJ23" s="1187"/>
      <c r="EK23" s="1187"/>
      <c r="EL23" s="1187"/>
      <c r="EM23" s="1187"/>
      <c r="EN23" s="1187"/>
      <c r="EO23" s="1187"/>
      <c r="EP23" s="1187"/>
      <c r="EQ23" s="1187"/>
      <c r="ER23" s="1187"/>
      <c r="ES23" s="1187"/>
      <c r="ET23" s="1187"/>
      <c r="EU23" s="1187"/>
      <c r="EV23" s="1187"/>
      <c r="EW23" s="1187"/>
      <c r="EX23" s="1187"/>
      <c r="EY23" s="1187"/>
      <c r="EZ23" s="1187"/>
      <c r="FA23" s="1187"/>
      <c r="FB23" s="1187"/>
      <c r="FC23" s="1187"/>
      <c r="FD23" s="1187"/>
      <c r="FE23" s="1187"/>
      <c r="FF23" s="1187"/>
      <c r="FG23" s="1187"/>
      <c r="FH23" s="1187"/>
      <c r="FI23" s="1187"/>
      <c r="FJ23" s="1187"/>
      <c r="FK23" s="1187"/>
      <c r="FL23" s="1187"/>
      <c r="FM23" s="1187"/>
      <c r="FN23" s="1187"/>
      <c r="FO23" s="1187"/>
      <c r="FP23" s="1187"/>
      <c r="FQ23" s="1187"/>
      <c r="FR23" s="1187"/>
      <c r="FS23" s="1187"/>
      <c r="FT23" s="1187"/>
      <c r="FU23" s="1187"/>
      <c r="FV23" s="1187"/>
      <c r="FW23" s="1187"/>
      <c r="FX23" s="1187"/>
      <c r="FY23" s="1187"/>
      <c r="FZ23" s="1187"/>
      <c r="GA23" s="1187"/>
      <c r="GB23" s="1187"/>
      <c r="GC23" s="1187"/>
      <c r="GD23" s="1187"/>
      <c r="GE23" s="1187"/>
      <c r="GF23" s="1187"/>
      <c r="GG23" s="1187"/>
      <c r="GH23" s="1187"/>
      <c r="GI23" s="1187"/>
      <c r="GJ23" s="1187"/>
      <c r="GK23" s="1187"/>
      <c r="GL23" s="1187"/>
      <c r="GM23" s="1187"/>
      <c r="GN23" s="1187"/>
      <c r="GO23" s="1187"/>
      <c r="GP23" s="1187"/>
      <c r="GQ23" s="1187"/>
      <c r="GR23" s="1187"/>
      <c r="GS23" s="1187"/>
      <c r="GT23" s="1187"/>
      <c r="GU23" s="1187"/>
      <c r="GV23" s="1187"/>
      <c r="GW23" s="1187"/>
      <c r="GX23" s="1187"/>
      <c r="GY23" s="1187"/>
      <c r="GZ23" s="1187"/>
      <c r="HA23" s="1187"/>
      <c r="HB23" s="1187"/>
      <c r="HC23" s="1187"/>
      <c r="HD23" s="1187"/>
      <c r="HE23" s="1187"/>
      <c r="HF23" s="1187"/>
      <c r="HG23" s="1187"/>
      <c r="HH23" s="1187"/>
      <c r="HI23" s="1187"/>
      <c r="HJ23" s="1187"/>
      <c r="HK23" s="1187"/>
      <c r="HL23" s="1187"/>
      <c r="HM23" s="1187"/>
      <c r="HN23" s="1187"/>
      <c r="HO23" s="1187"/>
      <c r="HP23" s="1187"/>
      <c r="HQ23" s="1187"/>
      <c r="HR23" s="1187"/>
      <c r="HS23" s="1187"/>
      <c r="HT23" s="1187"/>
      <c r="HU23" s="1187"/>
      <c r="HV23" s="1187"/>
      <c r="HW23" s="1187"/>
      <c r="HX23" s="1187"/>
      <c r="HY23" s="1187"/>
      <c r="HZ23" s="1187"/>
      <c r="IA23" s="1187"/>
      <c r="IB23" s="1187"/>
      <c r="IC23" s="1187"/>
      <c r="ID23" s="1187"/>
      <c r="IE23" s="1187"/>
      <c r="IF23" s="1187"/>
      <c r="IG23" s="1187"/>
      <c r="IH23" s="1187"/>
      <c r="II23" s="1187"/>
      <c r="IJ23" s="1187"/>
      <c r="IK23" s="1187"/>
      <c r="IL23" s="1187"/>
      <c r="IM23" s="1187"/>
      <c r="IN23" s="1187"/>
      <c r="IO23" s="1187"/>
      <c r="IP23" s="1187"/>
      <c r="IQ23" s="1187"/>
      <c r="IR23" s="1187"/>
      <c r="IS23" s="1187"/>
      <c r="IT23" s="1187"/>
      <c r="IU23" s="1187"/>
      <c r="IV23" s="1187"/>
    </row>
    <row r="24" spans="1:256" s="1189" customFormat="1" ht="12.95" customHeight="1" x14ac:dyDescent="0.25">
      <c r="A24" s="1226" t="s">
        <v>892</v>
      </c>
      <c r="B24" s="1195">
        <f t="shared" si="0"/>
        <v>145</v>
      </c>
      <c r="C24" s="1228">
        <v>41</v>
      </c>
      <c r="D24" s="1228">
        <v>93</v>
      </c>
      <c r="E24" s="1228">
        <v>11</v>
      </c>
      <c r="F24" s="1218"/>
      <c r="G24" s="1187"/>
      <c r="H24" s="1187"/>
      <c r="I24" s="1187"/>
      <c r="J24" s="1187"/>
      <c r="K24" s="1187"/>
      <c r="L24" s="1187"/>
      <c r="M24" s="1187"/>
      <c r="N24" s="1187"/>
      <c r="O24" s="1187"/>
      <c r="P24" s="1187"/>
      <c r="Q24" s="1187"/>
      <c r="R24" s="1187"/>
      <c r="S24" s="1187"/>
      <c r="T24" s="1187"/>
      <c r="U24" s="1187"/>
      <c r="V24" s="1187"/>
      <c r="W24" s="1187"/>
      <c r="X24" s="1187"/>
      <c r="Y24" s="1187"/>
      <c r="Z24" s="1187"/>
      <c r="AA24" s="1187"/>
      <c r="AB24" s="1187"/>
      <c r="AC24" s="1187"/>
      <c r="AD24" s="1187"/>
      <c r="AE24" s="1187"/>
      <c r="AF24" s="1187"/>
      <c r="AG24" s="1187"/>
      <c r="AH24" s="1187"/>
      <c r="AI24" s="1187"/>
      <c r="AJ24" s="1187"/>
      <c r="AK24" s="1187"/>
      <c r="AL24" s="1187"/>
      <c r="AM24" s="1187"/>
      <c r="AN24" s="1187"/>
      <c r="AO24" s="1187"/>
      <c r="AP24" s="1187"/>
      <c r="AQ24" s="1187"/>
      <c r="AR24" s="1187"/>
      <c r="AS24" s="1187"/>
      <c r="AT24" s="1187"/>
      <c r="AU24" s="1187"/>
      <c r="AV24" s="1187"/>
      <c r="AW24" s="1187"/>
      <c r="AX24" s="1187"/>
      <c r="AY24" s="1187"/>
      <c r="AZ24" s="1187"/>
      <c r="BA24" s="1187"/>
      <c r="BB24" s="1187"/>
      <c r="BC24" s="1187"/>
      <c r="BD24" s="1187"/>
      <c r="BE24" s="1187"/>
      <c r="BF24" s="1187"/>
      <c r="BG24" s="1187"/>
      <c r="BH24" s="1187"/>
      <c r="BI24" s="1187"/>
      <c r="BJ24" s="1187"/>
      <c r="BK24" s="1187"/>
      <c r="BL24" s="1187"/>
      <c r="BM24" s="1187"/>
      <c r="BN24" s="1187"/>
      <c r="BO24" s="1187"/>
      <c r="BP24" s="1187"/>
      <c r="BQ24" s="1187"/>
      <c r="BR24" s="1187"/>
      <c r="BS24" s="1187"/>
      <c r="BT24" s="1187"/>
      <c r="BU24" s="1187"/>
      <c r="BV24" s="1187"/>
      <c r="BW24" s="1187"/>
      <c r="BX24" s="1187"/>
      <c r="BY24" s="1187"/>
      <c r="BZ24" s="1187"/>
      <c r="CA24" s="1187"/>
      <c r="CB24" s="1187"/>
      <c r="CC24" s="1187"/>
      <c r="CD24" s="1187"/>
      <c r="CE24" s="1187"/>
      <c r="CF24" s="1187"/>
      <c r="CG24" s="1187"/>
      <c r="CH24" s="1187"/>
      <c r="CI24" s="1187"/>
      <c r="CJ24" s="1187"/>
      <c r="CK24" s="1187"/>
      <c r="CL24" s="1187"/>
      <c r="CM24" s="1187"/>
      <c r="CN24" s="1187"/>
      <c r="CO24" s="1187"/>
      <c r="CP24" s="1187"/>
      <c r="CQ24" s="1187"/>
      <c r="CR24" s="1187"/>
      <c r="CS24" s="1187"/>
      <c r="CT24" s="1187"/>
      <c r="CU24" s="1187"/>
      <c r="CV24" s="1187"/>
      <c r="CW24" s="1187"/>
      <c r="CX24" s="1187"/>
      <c r="CY24" s="1187"/>
      <c r="CZ24" s="1187"/>
      <c r="DA24" s="1187"/>
      <c r="DB24" s="1187"/>
      <c r="DC24" s="1187"/>
      <c r="DD24" s="1187"/>
      <c r="DE24" s="1187"/>
      <c r="DF24" s="1187"/>
      <c r="DG24" s="1187"/>
      <c r="DH24" s="1187"/>
      <c r="DI24" s="1187"/>
      <c r="DJ24" s="1187"/>
      <c r="DK24" s="1187"/>
      <c r="DL24" s="1187"/>
      <c r="DM24" s="1187"/>
      <c r="DN24" s="1187"/>
      <c r="DO24" s="1187"/>
      <c r="DP24" s="1187"/>
      <c r="DQ24" s="1187"/>
      <c r="DR24" s="1187"/>
      <c r="DS24" s="1187"/>
      <c r="DT24" s="1187"/>
      <c r="DU24" s="1187"/>
      <c r="DV24" s="1187"/>
      <c r="DW24" s="1187"/>
      <c r="DX24" s="1187"/>
      <c r="DY24" s="1187"/>
      <c r="DZ24" s="1187"/>
      <c r="EA24" s="1187"/>
      <c r="EB24" s="1187"/>
      <c r="EC24" s="1187"/>
      <c r="ED24" s="1187"/>
      <c r="EE24" s="1187"/>
      <c r="EF24" s="1187"/>
      <c r="EG24" s="1187"/>
      <c r="EH24" s="1187"/>
      <c r="EI24" s="1187"/>
      <c r="EJ24" s="1187"/>
      <c r="EK24" s="1187"/>
      <c r="EL24" s="1187"/>
      <c r="EM24" s="1187"/>
      <c r="EN24" s="1187"/>
      <c r="EO24" s="1187"/>
      <c r="EP24" s="1187"/>
      <c r="EQ24" s="1187"/>
      <c r="ER24" s="1187"/>
      <c r="ES24" s="1187"/>
      <c r="ET24" s="1187"/>
      <c r="EU24" s="1187"/>
      <c r="EV24" s="1187"/>
      <c r="EW24" s="1187"/>
      <c r="EX24" s="1187"/>
      <c r="EY24" s="1187"/>
      <c r="EZ24" s="1187"/>
      <c r="FA24" s="1187"/>
      <c r="FB24" s="1187"/>
      <c r="FC24" s="1187"/>
      <c r="FD24" s="1187"/>
      <c r="FE24" s="1187"/>
      <c r="FF24" s="1187"/>
      <c r="FG24" s="1187"/>
      <c r="FH24" s="1187"/>
      <c r="FI24" s="1187"/>
      <c r="FJ24" s="1187"/>
      <c r="FK24" s="1187"/>
      <c r="FL24" s="1187"/>
      <c r="FM24" s="1187"/>
      <c r="FN24" s="1187"/>
      <c r="FO24" s="1187"/>
      <c r="FP24" s="1187"/>
      <c r="FQ24" s="1187"/>
      <c r="FR24" s="1187"/>
      <c r="FS24" s="1187"/>
      <c r="FT24" s="1187"/>
      <c r="FU24" s="1187"/>
      <c r="FV24" s="1187"/>
      <c r="FW24" s="1187"/>
      <c r="FX24" s="1187"/>
      <c r="FY24" s="1187"/>
      <c r="FZ24" s="1187"/>
      <c r="GA24" s="1187"/>
      <c r="GB24" s="1187"/>
      <c r="GC24" s="1187"/>
      <c r="GD24" s="1187"/>
      <c r="GE24" s="1187"/>
      <c r="GF24" s="1187"/>
      <c r="GG24" s="1187"/>
      <c r="GH24" s="1187"/>
      <c r="GI24" s="1187"/>
      <c r="GJ24" s="1187"/>
      <c r="GK24" s="1187"/>
      <c r="GL24" s="1187"/>
      <c r="GM24" s="1187"/>
      <c r="GN24" s="1187"/>
      <c r="GO24" s="1187"/>
      <c r="GP24" s="1187"/>
      <c r="GQ24" s="1187"/>
      <c r="GR24" s="1187"/>
      <c r="GS24" s="1187"/>
      <c r="GT24" s="1187"/>
      <c r="GU24" s="1187"/>
      <c r="GV24" s="1187"/>
      <c r="GW24" s="1187"/>
      <c r="GX24" s="1187"/>
      <c r="GY24" s="1187"/>
      <c r="GZ24" s="1187"/>
      <c r="HA24" s="1187"/>
      <c r="HB24" s="1187"/>
      <c r="HC24" s="1187"/>
      <c r="HD24" s="1187"/>
      <c r="HE24" s="1187"/>
      <c r="HF24" s="1187"/>
      <c r="HG24" s="1187"/>
      <c r="HH24" s="1187"/>
      <c r="HI24" s="1187"/>
      <c r="HJ24" s="1187"/>
      <c r="HK24" s="1187"/>
      <c r="HL24" s="1187"/>
      <c r="HM24" s="1187"/>
      <c r="HN24" s="1187"/>
      <c r="HO24" s="1187"/>
      <c r="HP24" s="1187"/>
      <c r="HQ24" s="1187"/>
      <c r="HR24" s="1187"/>
      <c r="HS24" s="1187"/>
      <c r="HT24" s="1187"/>
      <c r="HU24" s="1187"/>
      <c r="HV24" s="1187"/>
      <c r="HW24" s="1187"/>
      <c r="HX24" s="1187"/>
      <c r="HY24" s="1187"/>
      <c r="HZ24" s="1187"/>
      <c r="IA24" s="1187"/>
      <c r="IB24" s="1187"/>
      <c r="IC24" s="1187"/>
      <c r="ID24" s="1187"/>
      <c r="IE24" s="1187"/>
      <c r="IF24" s="1187"/>
      <c r="IG24" s="1187"/>
      <c r="IH24" s="1187"/>
      <c r="II24" s="1187"/>
      <c r="IJ24" s="1187"/>
      <c r="IK24" s="1187"/>
      <c r="IL24" s="1187"/>
      <c r="IM24" s="1187"/>
      <c r="IN24" s="1187"/>
      <c r="IO24" s="1187"/>
      <c r="IP24" s="1187"/>
      <c r="IQ24" s="1187"/>
      <c r="IR24" s="1187"/>
      <c r="IS24" s="1187"/>
      <c r="IT24" s="1187"/>
      <c r="IU24" s="1187"/>
      <c r="IV24" s="1187"/>
    </row>
    <row r="25" spans="1:256" s="1189" customFormat="1" ht="12.95" customHeight="1" x14ac:dyDescent="0.25">
      <c r="A25" s="1226" t="s">
        <v>891</v>
      </c>
      <c r="B25" s="1195">
        <f t="shared" si="0"/>
        <v>318</v>
      </c>
      <c r="C25" s="1228">
        <v>38</v>
      </c>
      <c r="D25" s="1228">
        <v>256</v>
      </c>
      <c r="E25" s="1228">
        <v>24</v>
      </c>
      <c r="F25" s="1218"/>
      <c r="G25" s="1187"/>
      <c r="H25" s="1187"/>
      <c r="I25" s="1187"/>
      <c r="J25" s="1187"/>
      <c r="K25" s="1187"/>
      <c r="L25" s="1187"/>
      <c r="M25" s="1187"/>
      <c r="N25" s="1187"/>
      <c r="O25" s="1187"/>
      <c r="P25" s="1187"/>
      <c r="Q25" s="1187"/>
      <c r="R25" s="1187"/>
      <c r="S25" s="1187"/>
      <c r="T25" s="1187"/>
      <c r="U25" s="1187"/>
      <c r="V25" s="1187"/>
      <c r="W25" s="1187"/>
      <c r="X25" s="1187"/>
      <c r="Y25" s="1187"/>
      <c r="Z25" s="1187"/>
      <c r="AA25" s="1187"/>
      <c r="AB25" s="1187"/>
      <c r="AC25" s="1187"/>
      <c r="AD25" s="1187"/>
      <c r="AE25" s="1187"/>
      <c r="AF25" s="1187"/>
      <c r="AG25" s="1187"/>
      <c r="AH25" s="1187"/>
      <c r="AI25" s="1187"/>
      <c r="AJ25" s="1187"/>
      <c r="AK25" s="1187"/>
      <c r="AL25" s="1187"/>
      <c r="AM25" s="1187"/>
      <c r="AN25" s="1187"/>
      <c r="AO25" s="1187"/>
      <c r="AP25" s="1187"/>
      <c r="AQ25" s="1187"/>
      <c r="AR25" s="1187"/>
      <c r="AS25" s="1187"/>
      <c r="AT25" s="1187"/>
      <c r="AU25" s="1187"/>
      <c r="AV25" s="1187"/>
      <c r="AW25" s="1187"/>
      <c r="AX25" s="1187"/>
      <c r="AY25" s="1187"/>
      <c r="AZ25" s="1187"/>
      <c r="BA25" s="1187"/>
      <c r="BB25" s="1187"/>
      <c r="BC25" s="1187"/>
      <c r="BD25" s="1187"/>
      <c r="BE25" s="1187"/>
      <c r="BF25" s="1187"/>
      <c r="BG25" s="1187"/>
      <c r="BH25" s="1187"/>
      <c r="BI25" s="1187"/>
      <c r="BJ25" s="1187"/>
      <c r="BK25" s="1187"/>
      <c r="BL25" s="1187"/>
      <c r="BM25" s="1187"/>
      <c r="BN25" s="1187"/>
      <c r="BO25" s="1187"/>
      <c r="BP25" s="1187"/>
      <c r="BQ25" s="1187"/>
      <c r="BR25" s="1187"/>
      <c r="BS25" s="1187"/>
      <c r="BT25" s="1187"/>
      <c r="BU25" s="1187"/>
      <c r="BV25" s="1187"/>
      <c r="BW25" s="1187"/>
      <c r="BX25" s="1187"/>
      <c r="BY25" s="1187"/>
      <c r="BZ25" s="1187"/>
      <c r="CA25" s="1187"/>
      <c r="CB25" s="1187"/>
      <c r="CC25" s="1187"/>
      <c r="CD25" s="1187"/>
      <c r="CE25" s="1187"/>
      <c r="CF25" s="1187"/>
      <c r="CG25" s="1187"/>
      <c r="CH25" s="1187"/>
      <c r="CI25" s="1187"/>
      <c r="CJ25" s="1187"/>
      <c r="CK25" s="1187"/>
      <c r="CL25" s="1187"/>
      <c r="CM25" s="1187"/>
      <c r="CN25" s="1187"/>
      <c r="CO25" s="1187"/>
      <c r="CP25" s="1187"/>
      <c r="CQ25" s="1187"/>
      <c r="CR25" s="1187"/>
      <c r="CS25" s="1187"/>
      <c r="CT25" s="1187"/>
      <c r="CU25" s="1187"/>
      <c r="CV25" s="1187"/>
      <c r="CW25" s="1187"/>
      <c r="CX25" s="1187"/>
      <c r="CY25" s="1187"/>
      <c r="CZ25" s="1187"/>
      <c r="DA25" s="1187"/>
      <c r="DB25" s="1187"/>
      <c r="DC25" s="1187"/>
      <c r="DD25" s="1187"/>
      <c r="DE25" s="1187"/>
      <c r="DF25" s="1187"/>
      <c r="DG25" s="1187"/>
      <c r="DH25" s="1187"/>
      <c r="DI25" s="1187"/>
      <c r="DJ25" s="1187"/>
      <c r="DK25" s="1187"/>
      <c r="DL25" s="1187"/>
      <c r="DM25" s="1187"/>
      <c r="DN25" s="1187"/>
      <c r="DO25" s="1187"/>
      <c r="DP25" s="1187"/>
      <c r="DQ25" s="1187"/>
      <c r="DR25" s="1187"/>
      <c r="DS25" s="1187"/>
      <c r="DT25" s="1187"/>
      <c r="DU25" s="1187"/>
      <c r="DV25" s="1187"/>
      <c r="DW25" s="1187"/>
      <c r="DX25" s="1187"/>
      <c r="DY25" s="1187"/>
      <c r="DZ25" s="1187"/>
      <c r="EA25" s="1187"/>
      <c r="EB25" s="1187"/>
      <c r="EC25" s="1187"/>
      <c r="ED25" s="1187"/>
      <c r="EE25" s="1187"/>
      <c r="EF25" s="1187"/>
      <c r="EG25" s="1187"/>
      <c r="EH25" s="1187"/>
      <c r="EI25" s="1187"/>
      <c r="EJ25" s="1187"/>
      <c r="EK25" s="1187"/>
      <c r="EL25" s="1187"/>
      <c r="EM25" s="1187"/>
      <c r="EN25" s="1187"/>
      <c r="EO25" s="1187"/>
      <c r="EP25" s="1187"/>
      <c r="EQ25" s="1187"/>
      <c r="ER25" s="1187"/>
      <c r="ES25" s="1187"/>
      <c r="ET25" s="1187"/>
      <c r="EU25" s="1187"/>
      <c r="EV25" s="1187"/>
      <c r="EW25" s="1187"/>
      <c r="EX25" s="1187"/>
      <c r="EY25" s="1187"/>
      <c r="EZ25" s="1187"/>
      <c r="FA25" s="1187"/>
      <c r="FB25" s="1187"/>
      <c r="FC25" s="1187"/>
      <c r="FD25" s="1187"/>
      <c r="FE25" s="1187"/>
      <c r="FF25" s="1187"/>
      <c r="FG25" s="1187"/>
      <c r="FH25" s="1187"/>
      <c r="FI25" s="1187"/>
      <c r="FJ25" s="1187"/>
      <c r="FK25" s="1187"/>
      <c r="FL25" s="1187"/>
      <c r="FM25" s="1187"/>
      <c r="FN25" s="1187"/>
      <c r="FO25" s="1187"/>
      <c r="FP25" s="1187"/>
      <c r="FQ25" s="1187"/>
      <c r="FR25" s="1187"/>
      <c r="FS25" s="1187"/>
      <c r="FT25" s="1187"/>
      <c r="FU25" s="1187"/>
      <c r="FV25" s="1187"/>
      <c r="FW25" s="1187"/>
      <c r="FX25" s="1187"/>
      <c r="FY25" s="1187"/>
      <c r="FZ25" s="1187"/>
      <c r="GA25" s="1187"/>
      <c r="GB25" s="1187"/>
      <c r="GC25" s="1187"/>
      <c r="GD25" s="1187"/>
      <c r="GE25" s="1187"/>
      <c r="GF25" s="1187"/>
      <c r="GG25" s="1187"/>
      <c r="GH25" s="1187"/>
      <c r="GI25" s="1187"/>
      <c r="GJ25" s="1187"/>
      <c r="GK25" s="1187"/>
      <c r="GL25" s="1187"/>
      <c r="GM25" s="1187"/>
      <c r="GN25" s="1187"/>
      <c r="GO25" s="1187"/>
      <c r="GP25" s="1187"/>
      <c r="GQ25" s="1187"/>
      <c r="GR25" s="1187"/>
      <c r="GS25" s="1187"/>
      <c r="GT25" s="1187"/>
      <c r="GU25" s="1187"/>
      <c r="GV25" s="1187"/>
      <c r="GW25" s="1187"/>
      <c r="GX25" s="1187"/>
      <c r="GY25" s="1187"/>
      <c r="GZ25" s="1187"/>
      <c r="HA25" s="1187"/>
      <c r="HB25" s="1187"/>
      <c r="HC25" s="1187"/>
      <c r="HD25" s="1187"/>
      <c r="HE25" s="1187"/>
      <c r="HF25" s="1187"/>
      <c r="HG25" s="1187"/>
      <c r="HH25" s="1187"/>
      <c r="HI25" s="1187"/>
      <c r="HJ25" s="1187"/>
      <c r="HK25" s="1187"/>
      <c r="HL25" s="1187"/>
      <c r="HM25" s="1187"/>
      <c r="HN25" s="1187"/>
      <c r="HO25" s="1187"/>
      <c r="HP25" s="1187"/>
      <c r="HQ25" s="1187"/>
      <c r="HR25" s="1187"/>
      <c r="HS25" s="1187"/>
      <c r="HT25" s="1187"/>
      <c r="HU25" s="1187"/>
      <c r="HV25" s="1187"/>
      <c r="HW25" s="1187"/>
      <c r="HX25" s="1187"/>
      <c r="HY25" s="1187"/>
      <c r="HZ25" s="1187"/>
      <c r="IA25" s="1187"/>
      <c r="IB25" s="1187"/>
      <c r="IC25" s="1187"/>
      <c r="ID25" s="1187"/>
      <c r="IE25" s="1187"/>
      <c r="IF25" s="1187"/>
      <c r="IG25" s="1187"/>
      <c r="IH25" s="1187"/>
      <c r="II25" s="1187"/>
      <c r="IJ25" s="1187"/>
      <c r="IK25" s="1187"/>
      <c r="IL25" s="1187"/>
      <c r="IM25" s="1187"/>
      <c r="IN25" s="1187"/>
      <c r="IO25" s="1187"/>
      <c r="IP25" s="1187"/>
      <c r="IQ25" s="1187"/>
      <c r="IR25" s="1187"/>
      <c r="IS25" s="1187"/>
      <c r="IT25" s="1187"/>
      <c r="IU25" s="1187"/>
      <c r="IV25" s="1187"/>
    </row>
    <row r="26" spans="1:256" s="1189" customFormat="1" ht="12.95" customHeight="1" x14ac:dyDescent="0.25">
      <c r="A26" s="1226" t="s">
        <v>890</v>
      </c>
      <c r="B26" s="1195">
        <f t="shared" si="0"/>
        <v>107</v>
      </c>
      <c r="C26" s="1228">
        <v>13</v>
      </c>
      <c r="D26" s="1228">
        <v>90</v>
      </c>
      <c r="E26" s="1228">
        <v>4</v>
      </c>
      <c r="F26" s="1218"/>
      <c r="G26" s="1187"/>
      <c r="H26" s="1187"/>
      <c r="I26" s="1187"/>
      <c r="J26" s="1187"/>
      <c r="K26" s="1187"/>
      <c r="L26" s="1187"/>
      <c r="M26" s="1187"/>
      <c r="N26" s="1187"/>
      <c r="O26" s="1187"/>
      <c r="P26" s="1187"/>
      <c r="Q26" s="1187"/>
      <c r="R26" s="1187"/>
      <c r="S26" s="1187"/>
      <c r="T26" s="1187"/>
      <c r="U26" s="1187"/>
      <c r="V26" s="1187"/>
      <c r="W26" s="1187"/>
      <c r="X26" s="1187"/>
      <c r="Y26" s="1187"/>
      <c r="Z26" s="1187"/>
      <c r="AA26" s="1187"/>
      <c r="AB26" s="1187"/>
      <c r="AC26" s="1187"/>
      <c r="AD26" s="1187"/>
      <c r="AE26" s="1187"/>
      <c r="AF26" s="1187"/>
      <c r="AG26" s="1187"/>
      <c r="AH26" s="1187"/>
      <c r="AI26" s="1187"/>
      <c r="AJ26" s="1187"/>
      <c r="AK26" s="1187"/>
      <c r="AL26" s="1187"/>
      <c r="AM26" s="1187"/>
      <c r="AN26" s="1187"/>
      <c r="AO26" s="1187"/>
      <c r="AP26" s="1187"/>
      <c r="AQ26" s="1187"/>
      <c r="AR26" s="1187"/>
      <c r="AS26" s="1187"/>
      <c r="AT26" s="1187"/>
      <c r="AU26" s="1187"/>
      <c r="AV26" s="1187"/>
      <c r="AW26" s="1187"/>
      <c r="AX26" s="1187"/>
      <c r="AY26" s="1187"/>
      <c r="AZ26" s="1187"/>
      <c r="BA26" s="1187"/>
      <c r="BB26" s="1187"/>
      <c r="BC26" s="1187"/>
      <c r="BD26" s="1187"/>
      <c r="BE26" s="1187"/>
      <c r="BF26" s="1187"/>
      <c r="BG26" s="1187"/>
      <c r="BH26" s="1187"/>
      <c r="BI26" s="1187"/>
      <c r="BJ26" s="1187"/>
      <c r="BK26" s="1187"/>
      <c r="BL26" s="1187"/>
      <c r="BM26" s="1187"/>
      <c r="BN26" s="1187"/>
      <c r="BO26" s="1187"/>
      <c r="BP26" s="1187"/>
      <c r="BQ26" s="1187"/>
      <c r="BR26" s="1187"/>
      <c r="BS26" s="1187"/>
      <c r="BT26" s="1187"/>
      <c r="BU26" s="1187"/>
      <c r="BV26" s="1187"/>
      <c r="BW26" s="1187"/>
      <c r="BX26" s="1187"/>
      <c r="BY26" s="1187"/>
      <c r="BZ26" s="1187"/>
      <c r="CA26" s="1187"/>
      <c r="CB26" s="1187"/>
      <c r="CC26" s="1187"/>
      <c r="CD26" s="1187"/>
      <c r="CE26" s="1187"/>
      <c r="CF26" s="1187"/>
      <c r="CG26" s="1187"/>
      <c r="CH26" s="1187"/>
      <c r="CI26" s="1187"/>
      <c r="CJ26" s="1187"/>
      <c r="CK26" s="1187"/>
      <c r="CL26" s="1187"/>
      <c r="CM26" s="1187"/>
      <c r="CN26" s="1187"/>
      <c r="CO26" s="1187"/>
      <c r="CP26" s="1187"/>
      <c r="CQ26" s="1187"/>
      <c r="CR26" s="1187"/>
      <c r="CS26" s="1187"/>
      <c r="CT26" s="1187"/>
      <c r="CU26" s="1187"/>
      <c r="CV26" s="1187"/>
      <c r="CW26" s="1187"/>
      <c r="CX26" s="1187"/>
      <c r="CY26" s="1187"/>
      <c r="CZ26" s="1187"/>
      <c r="DA26" s="1187"/>
      <c r="DB26" s="1187"/>
      <c r="DC26" s="1187"/>
      <c r="DD26" s="1187"/>
      <c r="DE26" s="1187"/>
      <c r="DF26" s="1187"/>
      <c r="DG26" s="1187"/>
      <c r="DH26" s="1187"/>
      <c r="DI26" s="1187"/>
      <c r="DJ26" s="1187"/>
      <c r="DK26" s="1187"/>
      <c r="DL26" s="1187"/>
      <c r="DM26" s="1187"/>
      <c r="DN26" s="1187"/>
      <c r="DO26" s="1187"/>
      <c r="DP26" s="1187"/>
      <c r="DQ26" s="1187"/>
      <c r="DR26" s="1187"/>
      <c r="DS26" s="1187"/>
      <c r="DT26" s="1187"/>
      <c r="DU26" s="1187"/>
      <c r="DV26" s="1187"/>
      <c r="DW26" s="1187"/>
      <c r="DX26" s="1187"/>
      <c r="DY26" s="1187"/>
      <c r="DZ26" s="1187"/>
      <c r="EA26" s="1187"/>
      <c r="EB26" s="1187"/>
      <c r="EC26" s="1187"/>
      <c r="ED26" s="1187"/>
      <c r="EE26" s="1187"/>
      <c r="EF26" s="1187"/>
      <c r="EG26" s="1187"/>
      <c r="EH26" s="1187"/>
      <c r="EI26" s="1187"/>
      <c r="EJ26" s="1187"/>
      <c r="EK26" s="1187"/>
      <c r="EL26" s="1187"/>
      <c r="EM26" s="1187"/>
      <c r="EN26" s="1187"/>
      <c r="EO26" s="1187"/>
      <c r="EP26" s="1187"/>
      <c r="EQ26" s="1187"/>
      <c r="ER26" s="1187"/>
      <c r="ES26" s="1187"/>
      <c r="ET26" s="1187"/>
      <c r="EU26" s="1187"/>
      <c r="EV26" s="1187"/>
      <c r="EW26" s="1187"/>
      <c r="EX26" s="1187"/>
      <c r="EY26" s="1187"/>
      <c r="EZ26" s="1187"/>
      <c r="FA26" s="1187"/>
      <c r="FB26" s="1187"/>
      <c r="FC26" s="1187"/>
      <c r="FD26" s="1187"/>
      <c r="FE26" s="1187"/>
      <c r="FF26" s="1187"/>
      <c r="FG26" s="1187"/>
      <c r="FH26" s="1187"/>
      <c r="FI26" s="1187"/>
      <c r="FJ26" s="1187"/>
      <c r="FK26" s="1187"/>
      <c r="FL26" s="1187"/>
      <c r="FM26" s="1187"/>
      <c r="FN26" s="1187"/>
      <c r="FO26" s="1187"/>
      <c r="FP26" s="1187"/>
      <c r="FQ26" s="1187"/>
      <c r="FR26" s="1187"/>
      <c r="FS26" s="1187"/>
      <c r="FT26" s="1187"/>
      <c r="FU26" s="1187"/>
      <c r="FV26" s="1187"/>
      <c r="FW26" s="1187"/>
      <c r="FX26" s="1187"/>
      <c r="FY26" s="1187"/>
      <c r="FZ26" s="1187"/>
      <c r="GA26" s="1187"/>
      <c r="GB26" s="1187"/>
      <c r="GC26" s="1187"/>
      <c r="GD26" s="1187"/>
      <c r="GE26" s="1187"/>
      <c r="GF26" s="1187"/>
      <c r="GG26" s="1187"/>
      <c r="GH26" s="1187"/>
      <c r="GI26" s="1187"/>
      <c r="GJ26" s="1187"/>
      <c r="GK26" s="1187"/>
      <c r="GL26" s="1187"/>
      <c r="GM26" s="1187"/>
      <c r="GN26" s="1187"/>
      <c r="GO26" s="1187"/>
      <c r="GP26" s="1187"/>
      <c r="GQ26" s="1187"/>
      <c r="GR26" s="1187"/>
      <c r="GS26" s="1187"/>
      <c r="GT26" s="1187"/>
      <c r="GU26" s="1187"/>
      <c r="GV26" s="1187"/>
      <c r="GW26" s="1187"/>
      <c r="GX26" s="1187"/>
      <c r="GY26" s="1187"/>
      <c r="GZ26" s="1187"/>
      <c r="HA26" s="1187"/>
      <c r="HB26" s="1187"/>
      <c r="HC26" s="1187"/>
      <c r="HD26" s="1187"/>
      <c r="HE26" s="1187"/>
      <c r="HF26" s="1187"/>
      <c r="HG26" s="1187"/>
      <c r="HH26" s="1187"/>
      <c r="HI26" s="1187"/>
      <c r="HJ26" s="1187"/>
      <c r="HK26" s="1187"/>
      <c r="HL26" s="1187"/>
      <c r="HM26" s="1187"/>
      <c r="HN26" s="1187"/>
      <c r="HO26" s="1187"/>
      <c r="HP26" s="1187"/>
      <c r="HQ26" s="1187"/>
      <c r="HR26" s="1187"/>
      <c r="HS26" s="1187"/>
      <c r="HT26" s="1187"/>
      <c r="HU26" s="1187"/>
      <c r="HV26" s="1187"/>
      <c r="HW26" s="1187"/>
      <c r="HX26" s="1187"/>
      <c r="HY26" s="1187"/>
      <c r="HZ26" s="1187"/>
      <c r="IA26" s="1187"/>
      <c r="IB26" s="1187"/>
      <c r="IC26" s="1187"/>
      <c r="ID26" s="1187"/>
      <c r="IE26" s="1187"/>
      <c r="IF26" s="1187"/>
      <c r="IG26" s="1187"/>
      <c r="IH26" s="1187"/>
      <c r="II26" s="1187"/>
      <c r="IJ26" s="1187"/>
      <c r="IK26" s="1187"/>
      <c r="IL26" s="1187"/>
      <c r="IM26" s="1187"/>
      <c r="IN26" s="1187"/>
      <c r="IO26" s="1187"/>
      <c r="IP26" s="1187"/>
      <c r="IQ26" s="1187"/>
      <c r="IR26" s="1187"/>
      <c r="IS26" s="1187"/>
      <c r="IT26" s="1187"/>
      <c r="IU26" s="1187"/>
      <c r="IV26" s="1187"/>
    </row>
    <row r="27" spans="1:256" s="1189" customFormat="1" ht="7.5" customHeight="1" x14ac:dyDescent="0.25">
      <c r="A27" s="1204"/>
      <c r="B27" s="1195"/>
      <c r="C27" s="1228"/>
      <c r="D27" s="1228"/>
      <c r="E27" s="1228"/>
      <c r="F27" s="1218"/>
      <c r="G27" s="1187"/>
      <c r="H27" s="1187"/>
      <c r="I27" s="1187"/>
      <c r="J27" s="1187"/>
      <c r="K27" s="1187"/>
      <c r="L27" s="1187"/>
      <c r="M27" s="1187"/>
      <c r="N27" s="1187"/>
      <c r="O27" s="1187"/>
      <c r="P27" s="1187"/>
      <c r="Q27" s="1187"/>
      <c r="R27" s="1187"/>
      <c r="S27" s="1187"/>
      <c r="T27" s="1187"/>
      <c r="U27" s="1187"/>
      <c r="V27" s="1187"/>
      <c r="W27" s="1187"/>
      <c r="X27" s="1187"/>
      <c r="Y27" s="1187"/>
      <c r="Z27" s="1187"/>
      <c r="AA27" s="1187"/>
      <c r="AB27" s="1187"/>
      <c r="AC27" s="1187"/>
      <c r="AD27" s="1187"/>
      <c r="AE27" s="1187"/>
      <c r="AF27" s="1187"/>
      <c r="AG27" s="1187"/>
      <c r="AH27" s="1187"/>
      <c r="AI27" s="1187"/>
      <c r="AJ27" s="1187"/>
      <c r="AK27" s="1187"/>
      <c r="AL27" s="1187"/>
      <c r="AM27" s="1187"/>
      <c r="AN27" s="1187"/>
      <c r="AO27" s="1187"/>
      <c r="AP27" s="1187"/>
      <c r="AQ27" s="1187"/>
      <c r="AR27" s="1187"/>
      <c r="AS27" s="1187"/>
      <c r="AT27" s="1187"/>
      <c r="AU27" s="1187"/>
      <c r="AV27" s="1187"/>
      <c r="AW27" s="1187"/>
      <c r="AX27" s="1187"/>
      <c r="AY27" s="1187"/>
      <c r="AZ27" s="1187"/>
      <c r="BA27" s="1187"/>
      <c r="BB27" s="1187"/>
      <c r="BC27" s="1187"/>
      <c r="BD27" s="1187"/>
      <c r="BE27" s="1187"/>
      <c r="BF27" s="1187"/>
      <c r="BG27" s="1187"/>
      <c r="BH27" s="1187"/>
      <c r="BI27" s="1187"/>
      <c r="BJ27" s="1187"/>
      <c r="BK27" s="1187"/>
      <c r="BL27" s="1187"/>
      <c r="BM27" s="1187"/>
      <c r="BN27" s="1187"/>
      <c r="BO27" s="1187"/>
      <c r="BP27" s="1187"/>
      <c r="BQ27" s="1187"/>
      <c r="BR27" s="1187"/>
      <c r="BS27" s="1187"/>
      <c r="BT27" s="1187"/>
      <c r="BU27" s="1187"/>
      <c r="BV27" s="1187"/>
      <c r="BW27" s="1187"/>
      <c r="BX27" s="1187"/>
      <c r="BY27" s="1187"/>
      <c r="BZ27" s="1187"/>
      <c r="CA27" s="1187"/>
      <c r="CB27" s="1187"/>
      <c r="CC27" s="1187"/>
      <c r="CD27" s="1187"/>
      <c r="CE27" s="1187"/>
      <c r="CF27" s="1187"/>
      <c r="CG27" s="1187"/>
      <c r="CH27" s="1187"/>
      <c r="CI27" s="1187"/>
      <c r="CJ27" s="1187"/>
      <c r="CK27" s="1187"/>
      <c r="CL27" s="1187"/>
      <c r="CM27" s="1187"/>
      <c r="CN27" s="1187"/>
      <c r="CO27" s="1187"/>
      <c r="CP27" s="1187"/>
      <c r="CQ27" s="1187"/>
      <c r="CR27" s="1187"/>
      <c r="CS27" s="1187"/>
      <c r="CT27" s="1187"/>
      <c r="CU27" s="1187"/>
      <c r="CV27" s="1187"/>
      <c r="CW27" s="1187"/>
      <c r="CX27" s="1187"/>
      <c r="CY27" s="1187"/>
      <c r="CZ27" s="1187"/>
      <c r="DA27" s="1187"/>
      <c r="DB27" s="1187"/>
      <c r="DC27" s="1187"/>
      <c r="DD27" s="1187"/>
      <c r="DE27" s="1187"/>
      <c r="DF27" s="1187"/>
      <c r="DG27" s="1187"/>
      <c r="DH27" s="1187"/>
      <c r="DI27" s="1187"/>
      <c r="DJ27" s="1187"/>
      <c r="DK27" s="1187"/>
      <c r="DL27" s="1187"/>
      <c r="DM27" s="1187"/>
      <c r="DN27" s="1187"/>
      <c r="DO27" s="1187"/>
      <c r="DP27" s="1187"/>
      <c r="DQ27" s="1187"/>
      <c r="DR27" s="1187"/>
      <c r="DS27" s="1187"/>
      <c r="DT27" s="1187"/>
      <c r="DU27" s="1187"/>
      <c r="DV27" s="1187"/>
      <c r="DW27" s="1187"/>
      <c r="DX27" s="1187"/>
      <c r="DY27" s="1187"/>
      <c r="DZ27" s="1187"/>
      <c r="EA27" s="1187"/>
      <c r="EB27" s="1187"/>
      <c r="EC27" s="1187"/>
      <c r="ED27" s="1187"/>
      <c r="EE27" s="1187"/>
      <c r="EF27" s="1187"/>
      <c r="EG27" s="1187"/>
      <c r="EH27" s="1187"/>
      <c r="EI27" s="1187"/>
      <c r="EJ27" s="1187"/>
      <c r="EK27" s="1187"/>
      <c r="EL27" s="1187"/>
      <c r="EM27" s="1187"/>
      <c r="EN27" s="1187"/>
      <c r="EO27" s="1187"/>
      <c r="EP27" s="1187"/>
      <c r="EQ27" s="1187"/>
      <c r="ER27" s="1187"/>
      <c r="ES27" s="1187"/>
      <c r="ET27" s="1187"/>
      <c r="EU27" s="1187"/>
      <c r="EV27" s="1187"/>
      <c r="EW27" s="1187"/>
      <c r="EX27" s="1187"/>
      <c r="EY27" s="1187"/>
      <c r="EZ27" s="1187"/>
      <c r="FA27" s="1187"/>
      <c r="FB27" s="1187"/>
      <c r="FC27" s="1187"/>
      <c r="FD27" s="1187"/>
      <c r="FE27" s="1187"/>
      <c r="FF27" s="1187"/>
      <c r="FG27" s="1187"/>
      <c r="FH27" s="1187"/>
      <c r="FI27" s="1187"/>
      <c r="FJ27" s="1187"/>
      <c r="FK27" s="1187"/>
      <c r="FL27" s="1187"/>
      <c r="FM27" s="1187"/>
      <c r="FN27" s="1187"/>
      <c r="FO27" s="1187"/>
      <c r="FP27" s="1187"/>
      <c r="FQ27" s="1187"/>
      <c r="FR27" s="1187"/>
      <c r="FS27" s="1187"/>
      <c r="FT27" s="1187"/>
      <c r="FU27" s="1187"/>
      <c r="FV27" s="1187"/>
      <c r="FW27" s="1187"/>
      <c r="FX27" s="1187"/>
      <c r="FY27" s="1187"/>
      <c r="FZ27" s="1187"/>
      <c r="GA27" s="1187"/>
      <c r="GB27" s="1187"/>
      <c r="GC27" s="1187"/>
      <c r="GD27" s="1187"/>
      <c r="GE27" s="1187"/>
      <c r="GF27" s="1187"/>
      <c r="GG27" s="1187"/>
      <c r="GH27" s="1187"/>
      <c r="GI27" s="1187"/>
      <c r="GJ27" s="1187"/>
      <c r="GK27" s="1187"/>
      <c r="GL27" s="1187"/>
      <c r="GM27" s="1187"/>
      <c r="GN27" s="1187"/>
      <c r="GO27" s="1187"/>
      <c r="GP27" s="1187"/>
      <c r="GQ27" s="1187"/>
      <c r="GR27" s="1187"/>
      <c r="GS27" s="1187"/>
      <c r="GT27" s="1187"/>
      <c r="GU27" s="1187"/>
      <c r="GV27" s="1187"/>
      <c r="GW27" s="1187"/>
      <c r="GX27" s="1187"/>
      <c r="GY27" s="1187"/>
      <c r="GZ27" s="1187"/>
      <c r="HA27" s="1187"/>
      <c r="HB27" s="1187"/>
      <c r="HC27" s="1187"/>
      <c r="HD27" s="1187"/>
      <c r="HE27" s="1187"/>
      <c r="HF27" s="1187"/>
      <c r="HG27" s="1187"/>
      <c r="HH27" s="1187"/>
      <c r="HI27" s="1187"/>
      <c r="HJ27" s="1187"/>
      <c r="HK27" s="1187"/>
      <c r="HL27" s="1187"/>
      <c r="HM27" s="1187"/>
      <c r="HN27" s="1187"/>
      <c r="HO27" s="1187"/>
      <c r="HP27" s="1187"/>
      <c r="HQ27" s="1187"/>
      <c r="HR27" s="1187"/>
      <c r="HS27" s="1187"/>
      <c r="HT27" s="1187"/>
      <c r="HU27" s="1187"/>
      <c r="HV27" s="1187"/>
      <c r="HW27" s="1187"/>
      <c r="HX27" s="1187"/>
      <c r="HY27" s="1187"/>
      <c r="HZ27" s="1187"/>
      <c r="IA27" s="1187"/>
      <c r="IB27" s="1187"/>
      <c r="IC27" s="1187"/>
      <c r="ID27" s="1187"/>
      <c r="IE27" s="1187"/>
      <c r="IF27" s="1187"/>
      <c r="IG27" s="1187"/>
      <c r="IH27" s="1187"/>
      <c r="II27" s="1187"/>
      <c r="IJ27" s="1187"/>
      <c r="IK27" s="1187"/>
      <c r="IL27" s="1187"/>
      <c r="IM27" s="1187"/>
      <c r="IN27" s="1187"/>
      <c r="IO27" s="1187"/>
      <c r="IP27" s="1187"/>
      <c r="IQ27" s="1187"/>
      <c r="IR27" s="1187"/>
      <c r="IS27" s="1187"/>
      <c r="IT27" s="1187"/>
      <c r="IU27" s="1187"/>
      <c r="IV27" s="1187"/>
    </row>
    <row r="28" spans="1:256" s="1189" customFormat="1" ht="12" customHeight="1" x14ac:dyDescent="0.25">
      <c r="A28" s="1204" t="s">
        <v>889</v>
      </c>
      <c r="B28" s="1195">
        <f>SUM(C28:E28)</f>
        <v>1147</v>
      </c>
      <c r="C28" s="1195">
        <f>SUM(C30:C37)</f>
        <v>189</v>
      </c>
      <c r="D28" s="1195">
        <f>SUM(D30:D37)</f>
        <v>720</v>
      </c>
      <c r="E28" s="1195">
        <f>SUM(E30:E37)</f>
        <v>238</v>
      </c>
      <c r="F28" s="1187"/>
      <c r="G28" s="1187"/>
      <c r="H28" s="1187"/>
      <c r="I28" s="1187"/>
      <c r="J28" s="1187"/>
      <c r="K28" s="1187"/>
      <c r="L28" s="1187"/>
      <c r="M28" s="1187"/>
      <c r="N28" s="1187"/>
      <c r="O28" s="1187"/>
      <c r="P28" s="1187"/>
      <c r="Q28" s="1187"/>
      <c r="R28" s="1187"/>
      <c r="S28" s="1187"/>
      <c r="T28" s="1187"/>
      <c r="U28" s="1187"/>
      <c r="V28" s="1187"/>
      <c r="W28" s="1187"/>
      <c r="X28" s="1187"/>
      <c r="Y28" s="1187"/>
      <c r="Z28" s="1187"/>
      <c r="AA28" s="1187"/>
      <c r="AB28" s="1187"/>
      <c r="AC28" s="1187"/>
      <c r="AD28" s="1187"/>
      <c r="AE28" s="1187"/>
      <c r="AF28" s="1187"/>
      <c r="AG28" s="1187"/>
      <c r="AH28" s="1187"/>
      <c r="AI28" s="1187"/>
      <c r="AJ28" s="1187"/>
      <c r="AK28" s="1187"/>
      <c r="AL28" s="1187"/>
      <c r="AM28" s="1187"/>
      <c r="AN28" s="1187"/>
      <c r="AO28" s="1187"/>
      <c r="AP28" s="1187"/>
      <c r="AQ28" s="1187"/>
      <c r="AR28" s="1187"/>
      <c r="AS28" s="1187"/>
      <c r="AT28" s="1187"/>
      <c r="AU28" s="1187"/>
      <c r="AV28" s="1187"/>
      <c r="AW28" s="1187"/>
      <c r="AX28" s="1187"/>
      <c r="AY28" s="1187"/>
      <c r="AZ28" s="1187"/>
      <c r="BA28" s="1187"/>
      <c r="BB28" s="1187"/>
      <c r="BC28" s="1187"/>
      <c r="BD28" s="1187"/>
      <c r="BE28" s="1187"/>
      <c r="BF28" s="1187"/>
      <c r="BG28" s="1187"/>
      <c r="BH28" s="1187"/>
      <c r="BI28" s="1187"/>
      <c r="BJ28" s="1187"/>
      <c r="BK28" s="1187"/>
      <c r="BL28" s="1187"/>
      <c r="BM28" s="1187"/>
      <c r="BN28" s="1187"/>
      <c r="BO28" s="1187"/>
      <c r="BP28" s="1187"/>
      <c r="BQ28" s="1187"/>
      <c r="BR28" s="1187"/>
      <c r="BS28" s="1187"/>
      <c r="BT28" s="1187"/>
      <c r="BU28" s="1187"/>
      <c r="BV28" s="1187"/>
      <c r="BW28" s="1187"/>
      <c r="BX28" s="1187"/>
      <c r="BY28" s="1187"/>
      <c r="BZ28" s="1187"/>
      <c r="CA28" s="1187"/>
      <c r="CB28" s="1187"/>
      <c r="CC28" s="1187"/>
      <c r="CD28" s="1187"/>
      <c r="CE28" s="1187"/>
      <c r="CF28" s="1187"/>
      <c r="CG28" s="1187"/>
      <c r="CH28" s="1187"/>
      <c r="CI28" s="1187"/>
      <c r="CJ28" s="1187"/>
      <c r="CK28" s="1187"/>
      <c r="CL28" s="1187"/>
      <c r="CM28" s="1187"/>
      <c r="CN28" s="1187"/>
      <c r="CO28" s="1187"/>
      <c r="CP28" s="1187"/>
      <c r="CQ28" s="1187"/>
      <c r="CR28" s="1187"/>
      <c r="CS28" s="1187"/>
      <c r="CT28" s="1187"/>
      <c r="CU28" s="1187"/>
      <c r="CV28" s="1187"/>
      <c r="CW28" s="1187"/>
      <c r="CX28" s="1187"/>
      <c r="CY28" s="1187"/>
      <c r="CZ28" s="1187"/>
      <c r="DA28" s="1187"/>
      <c r="DB28" s="1187"/>
      <c r="DC28" s="1187"/>
      <c r="DD28" s="1187"/>
      <c r="DE28" s="1187"/>
      <c r="DF28" s="1187"/>
      <c r="DG28" s="1187"/>
      <c r="DH28" s="1187"/>
      <c r="DI28" s="1187"/>
      <c r="DJ28" s="1187"/>
      <c r="DK28" s="1187"/>
      <c r="DL28" s="1187"/>
      <c r="DM28" s="1187"/>
      <c r="DN28" s="1187"/>
      <c r="DO28" s="1187"/>
      <c r="DP28" s="1187"/>
      <c r="DQ28" s="1187"/>
      <c r="DR28" s="1187"/>
      <c r="DS28" s="1187"/>
      <c r="DT28" s="1187"/>
      <c r="DU28" s="1187"/>
      <c r="DV28" s="1187"/>
      <c r="DW28" s="1187"/>
      <c r="DX28" s="1187"/>
      <c r="DY28" s="1187"/>
      <c r="DZ28" s="1187"/>
      <c r="EA28" s="1187"/>
      <c r="EB28" s="1187"/>
      <c r="EC28" s="1187"/>
      <c r="ED28" s="1187"/>
      <c r="EE28" s="1187"/>
      <c r="EF28" s="1187"/>
      <c r="EG28" s="1187"/>
      <c r="EH28" s="1187"/>
      <c r="EI28" s="1187"/>
      <c r="EJ28" s="1187"/>
      <c r="EK28" s="1187"/>
      <c r="EL28" s="1187"/>
      <c r="EM28" s="1187"/>
      <c r="EN28" s="1187"/>
      <c r="EO28" s="1187"/>
      <c r="EP28" s="1187"/>
      <c r="EQ28" s="1187"/>
      <c r="ER28" s="1187"/>
      <c r="ES28" s="1187"/>
      <c r="ET28" s="1187"/>
      <c r="EU28" s="1187"/>
      <c r="EV28" s="1187"/>
      <c r="EW28" s="1187"/>
      <c r="EX28" s="1187"/>
      <c r="EY28" s="1187"/>
      <c r="EZ28" s="1187"/>
      <c r="FA28" s="1187"/>
      <c r="FB28" s="1187"/>
      <c r="FC28" s="1187"/>
      <c r="FD28" s="1187"/>
      <c r="FE28" s="1187"/>
      <c r="FF28" s="1187"/>
      <c r="FG28" s="1187"/>
      <c r="FH28" s="1187"/>
      <c r="FI28" s="1187"/>
      <c r="FJ28" s="1187"/>
      <c r="FK28" s="1187"/>
      <c r="FL28" s="1187"/>
      <c r="FM28" s="1187"/>
      <c r="FN28" s="1187"/>
      <c r="FO28" s="1187"/>
      <c r="FP28" s="1187"/>
      <c r="FQ28" s="1187"/>
      <c r="FR28" s="1187"/>
      <c r="FS28" s="1187"/>
      <c r="FT28" s="1187"/>
      <c r="FU28" s="1187"/>
      <c r="FV28" s="1187"/>
      <c r="FW28" s="1187"/>
      <c r="FX28" s="1187"/>
      <c r="FY28" s="1187"/>
      <c r="FZ28" s="1187"/>
      <c r="GA28" s="1187"/>
      <c r="GB28" s="1187"/>
      <c r="GC28" s="1187"/>
      <c r="GD28" s="1187"/>
      <c r="GE28" s="1187"/>
      <c r="GF28" s="1187"/>
      <c r="GG28" s="1187"/>
      <c r="GH28" s="1187"/>
      <c r="GI28" s="1187"/>
      <c r="GJ28" s="1187"/>
      <c r="GK28" s="1187"/>
      <c r="GL28" s="1187"/>
      <c r="GM28" s="1187"/>
      <c r="GN28" s="1187"/>
      <c r="GO28" s="1187"/>
      <c r="GP28" s="1187"/>
      <c r="GQ28" s="1187"/>
      <c r="GR28" s="1187"/>
      <c r="GS28" s="1187"/>
      <c r="GT28" s="1187"/>
      <c r="GU28" s="1187"/>
      <c r="GV28" s="1187"/>
      <c r="GW28" s="1187"/>
      <c r="GX28" s="1187"/>
      <c r="GY28" s="1187"/>
      <c r="GZ28" s="1187"/>
      <c r="HA28" s="1187"/>
      <c r="HB28" s="1187"/>
      <c r="HC28" s="1187"/>
      <c r="HD28" s="1187"/>
      <c r="HE28" s="1187"/>
      <c r="HF28" s="1187"/>
      <c r="HG28" s="1187"/>
      <c r="HH28" s="1187"/>
      <c r="HI28" s="1187"/>
      <c r="HJ28" s="1187"/>
      <c r="HK28" s="1187"/>
      <c r="HL28" s="1187"/>
      <c r="HM28" s="1187"/>
      <c r="HN28" s="1187"/>
      <c r="HO28" s="1187"/>
      <c r="HP28" s="1187"/>
      <c r="HQ28" s="1187"/>
      <c r="HR28" s="1187"/>
      <c r="HS28" s="1187"/>
      <c r="HT28" s="1187"/>
      <c r="HU28" s="1187"/>
      <c r="HV28" s="1187"/>
      <c r="HW28" s="1187"/>
      <c r="HX28" s="1187"/>
      <c r="HY28" s="1187"/>
      <c r="HZ28" s="1187"/>
      <c r="IA28" s="1187"/>
      <c r="IB28" s="1187"/>
      <c r="IC28" s="1187"/>
      <c r="ID28" s="1187"/>
      <c r="IE28" s="1187"/>
      <c r="IF28" s="1187"/>
      <c r="IG28" s="1187"/>
      <c r="IH28" s="1187"/>
      <c r="II28" s="1187"/>
      <c r="IJ28" s="1187"/>
      <c r="IK28" s="1187"/>
      <c r="IL28" s="1187"/>
      <c r="IM28" s="1187"/>
      <c r="IN28" s="1187"/>
      <c r="IO28" s="1187"/>
      <c r="IP28" s="1187"/>
      <c r="IQ28" s="1187"/>
      <c r="IR28" s="1187"/>
      <c r="IS28" s="1187"/>
      <c r="IT28" s="1187"/>
      <c r="IU28" s="1187"/>
      <c r="IV28" s="1187"/>
    </row>
    <row r="29" spans="1:256" s="1189" customFormat="1" ht="3.75" customHeight="1" x14ac:dyDescent="0.25">
      <c r="A29" s="1204"/>
      <c r="B29" s="1195"/>
      <c r="C29" s="1225"/>
      <c r="D29" s="1225"/>
      <c r="E29" s="1225"/>
      <c r="F29" s="1187"/>
      <c r="G29" s="1187"/>
      <c r="H29" s="1187"/>
      <c r="I29" s="1187"/>
      <c r="J29" s="1187"/>
      <c r="K29" s="1187"/>
      <c r="L29" s="1187"/>
      <c r="M29" s="1187"/>
      <c r="N29" s="1187"/>
      <c r="O29" s="1187"/>
      <c r="P29" s="1187"/>
      <c r="Q29" s="1187"/>
      <c r="R29" s="1187"/>
      <c r="S29" s="1187"/>
      <c r="T29" s="1187"/>
      <c r="U29" s="1187"/>
      <c r="V29" s="1187"/>
      <c r="W29" s="1187"/>
      <c r="X29" s="1187"/>
      <c r="Y29" s="1187"/>
      <c r="Z29" s="1187"/>
      <c r="AA29" s="1187"/>
      <c r="AB29" s="1187"/>
      <c r="AC29" s="1187"/>
      <c r="AD29" s="1187"/>
      <c r="AE29" s="1187"/>
      <c r="AF29" s="1187"/>
      <c r="AG29" s="1187"/>
      <c r="AH29" s="1187"/>
      <c r="AI29" s="1187"/>
      <c r="AJ29" s="1187"/>
      <c r="AK29" s="1187"/>
      <c r="AL29" s="1187"/>
      <c r="AM29" s="1187"/>
      <c r="AN29" s="1187"/>
      <c r="AO29" s="1187"/>
      <c r="AP29" s="1187"/>
      <c r="AQ29" s="1187"/>
      <c r="AR29" s="1187"/>
      <c r="AS29" s="1187"/>
      <c r="AT29" s="1187"/>
      <c r="AU29" s="1187"/>
      <c r="AV29" s="1187"/>
      <c r="AW29" s="1187"/>
      <c r="AX29" s="1187"/>
      <c r="AY29" s="1187"/>
      <c r="AZ29" s="1187"/>
      <c r="BA29" s="1187"/>
      <c r="BB29" s="1187"/>
      <c r="BC29" s="1187"/>
      <c r="BD29" s="1187"/>
      <c r="BE29" s="1187"/>
      <c r="BF29" s="1187"/>
      <c r="BG29" s="1187"/>
      <c r="BH29" s="1187"/>
      <c r="BI29" s="1187"/>
      <c r="BJ29" s="1187"/>
      <c r="BK29" s="1187"/>
      <c r="BL29" s="1187"/>
      <c r="BM29" s="1187"/>
      <c r="BN29" s="1187"/>
      <c r="BO29" s="1187"/>
      <c r="BP29" s="1187"/>
      <c r="BQ29" s="1187"/>
      <c r="BR29" s="1187"/>
      <c r="BS29" s="1187"/>
      <c r="BT29" s="1187"/>
      <c r="BU29" s="1187"/>
      <c r="BV29" s="1187"/>
      <c r="BW29" s="1187"/>
      <c r="BX29" s="1187"/>
      <c r="BY29" s="1187"/>
      <c r="BZ29" s="1187"/>
      <c r="CA29" s="1187"/>
      <c r="CB29" s="1187"/>
      <c r="CC29" s="1187"/>
      <c r="CD29" s="1187"/>
      <c r="CE29" s="1187"/>
      <c r="CF29" s="1187"/>
      <c r="CG29" s="1187"/>
      <c r="CH29" s="1187"/>
      <c r="CI29" s="1187"/>
      <c r="CJ29" s="1187"/>
      <c r="CK29" s="1187"/>
      <c r="CL29" s="1187"/>
      <c r="CM29" s="1187"/>
      <c r="CN29" s="1187"/>
      <c r="CO29" s="1187"/>
      <c r="CP29" s="1187"/>
      <c r="CQ29" s="1187"/>
      <c r="CR29" s="1187"/>
      <c r="CS29" s="1187"/>
      <c r="CT29" s="1187"/>
      <c r="CU29" s="1187"/>
      <c r="CV29" s="1187"/>
      <c r="CW29" s="1187"/>
      <c r="CX29" s="1187"/>
      <c r="CY29" s="1187"/>
      <c r="CZ29" s="1187"/>
      <c r="DA29" s="1187"/>
      <c r="DB29" s="1187"/>
      <c r="DC29" s="1187"/>
      <c r="DD29" s="1187"/>
      <c r="DE29" s="1187"/>
      <c r="DF29" s="1187"/>
      <c r="DG29" s="1187"/>
      <c r="DH29" s="1187"/>
      <c r="DI29" s="1187"/>
      <c r="DJ29" s="1187"/>
      <c r="DK29" s="1187"/>
      <c r="DL29" s="1187"/>
      <c r="DM29" s="1187"/>
      <c r="DN29" s="1187"/>
      <c r="DO29" s="1187"/>
      <c r="DP29" s="1187"/>
      <c r="DQ29" s="1187"/>
      <c r="DR29" s="1187"/>
      <c r="DS29" s="1187"/>
      <c r="DT29" s="1187"/>
      <c r="DU29" s="1187"/>
      <c r="DV29" s="1187"/>
      <c r="DW29" s="1187"/>
      <c r="DX29" s="1187"/>
      <c r="DY29" s="1187"/>
      <c r="DZ29" s="1187"/>
      <c r="EA29" s="1187"/>
      <c r="EB29" s="1187"/>
      <c r="EC29" s="1187"/>
      <c r="ED29" s="1187"/>
      <c r="EE29" s="1187"/>
      <c r="EF29" s="1187"/>
      <c r="EG29" s="1187"/>
      <c r="EH29" s="1187"/>
      <c r="EI29" s="1187"/>
      <c r="EJ29" s="1187"/>
      <c r="EK29" s="1187"/>
      <c r="EL29" s="1187"/>
      <c r="EM29" s="1187"/>
      <c r="EN29" s="1187"/>
      <c r="EO29" s="1187"/>
      <c r="EP29" s="1187"/>
      <c r="EQ29" s="1187"/>
      <c r="ER29" s="1187"/>
      <c r="ES29" s="1187"/>
      <c r="ET29" s="1187"/>
      <c r="EU29" s="1187"/>
      <c r="EV29" s="1187"/>
      <c r="EW29" s="1187"/>
      <c r="EX29" s="1187"/>
      <c r="EY29" s="1187"/>
      <c r="EZ29" s="1187"/>
      <c r="FA29" s="1187"/>
      <c r="FB29" s="1187"/>
      <c r="FC29" s="1187"/>
      <c r="FD29" s="1187"/>
      <c r="FE29" s="1187"/>
      <c r="FF29" s="1187"/>
      <c r="FG29" s="1187"/>
      <c r="FH29" s="1187"/>
      <c r="FI29" s="1187"/>
      <c r="FJ29" s="1187"/>
      <c r="FK29" s="1187"/>
      <c r="FL29" s="1187"/>
      <c r="FM29" s="1187"/>
      <c r="FN29" s="1187"/>
      <c r="FO29" s="1187"/>
      <c r="FP29" s="1187"/>
      <c r="FQ29" s="1187"/>
      <c r="FR29" s="1187"/>
      <c r="FS29" s="1187"/>
      <c r="FT29" s="1187"/>
      <c r="FU29" s="1187"/>
      <c r="FV29" s="1187"/>
      <c r="FW29" s="1187"/>
      <c r="FX29" s="1187"/>
      <c r="FY29" s="1187"/>
      <c r="FZ29" s="1187"/>
      <c r="GA29" s="1187"/>
      <c r="GB29" s="1187"/>
      <c r="GC29" s="1187"/>
      <c r="GD29" s="1187"/>
      <c r="GE29" s="1187"/>
      <c r="GF29" s="1187"/>
      <c r="GG29" s="1187"/>
      <c r="GH29" s="1187"/>
      <c r="GI29" s="1187"/>
      <c r="GJ29" s="1187"/>
      <c r="GK29" s="1187"/>
      <c r="GL29" s="1187"/>
      <c r="GM29" s="1187"/>
      <c r="GN29" s="1187"/>
      <c r="GO29" s="1187"/>
      <c r="GP29" s="1187"/>
      <c r="GQ29" s="1187"/>
      <c r="GR29" s="1187"/>
      <c r="GS29" s="1187"/>
      <c r="GT29" s="1187"/>
      <c r="GU29" s="1187"/>
      <c r="GV29" s="1187"/>
      <c r="GW29" s="1187"/>
      <c r="GX29" s="1187"/>
      <c r="GY29" s="1187"/>
      <c r="GZ29" s="1187"/>
      <c r="HA29" s="1187"/>
      <c r="HB29" s="1187"/>
      <c r="HC29" s="1187"/>
      <c r="HD29" s="1187"/>
      <c r="HE29" s="1187"/>
      <c r="HF29" s="1187"/>
      <c r="HG29" s="1187"/>
      <c r="HH29" s="1187"/>
      <c r="HI29" s="1187"/>
      <c r="HJ29" s="1187"/>
      <c r="HK29" s="1187"/>
      <c r="HL29" s="1187"/>
      <c r="HM29" s="1187"/>
      <c r="HN29" s="1187"/>
      <c r="HO29" s="1187"/>
      <c r="HP29" s="1187"/>
      <c r="HQ29" s="1187"/>
      <c r="HR29" s="1187"/>
      <c r="HS29" s="1187"/>
      <c r="HT29" s="1187"/>
      <c r="HU29" s="1187"/>
      <c r="HV29" s="1187"/>
      <c r="HW29" s="1187"/>
      <c r="HX29" s="1187"/>
      <c r="HY29" s="1187"/>
      <c r="HZ29" s="1187"/>
      <c r="IA29" s="1187"/>
      <c r="IB29" s="1187"/>
      <c r="IC29" s="1187"/>
      <c r="ID29" s="1187"/>
      <c r="IE29" s="1187"/>
      <c r="IF29" s="1187"/>
      <c r="IG29" s="1187"/>
      <c r="IH29" s="1187"/>
      <c r="II29" s="1187"/>
      <c r="IJ29" s="1187"/>
      <c r="IK29" s="1187"/>
      <c r="IL29" s="1187"/>
      <c r="IM29" s="1187"/>
      <c r="IN29" s="1187"/>
      <c r="IO29" s="1187"/>
      <c r="IP29" s="1187"/>
      <c r="IQ29" s="1187"/>
      <c r="IR29" s="1187"/>
      <c r="IS29" s="1187"/>
      <c r="IT29" s="1187"/>
      <c r="IU29" s="1187"/>
      <c r="IV29" s="1187"/>
    </row>
    <row r="30" spans="1:256" s="1189" customFormat="1" ht="12.95" customHeight="1" x14ac:dyDescent="0.25">
      <c r="A30" s="1226" t="s">
        <v>888</v>
      </c>
      <c r="B30" s="1195">
        <f t="shared" ref="B30:B37" si="1">SUM(C30:E30)</f>
        <v>149</v>
      </c>
      <c r="C30" s="1225">
        <v>32</v>
      </c>
      <c r="D30" s="1225">
        <v>98</v>
      </c>
      <c r="E30" s="1225">
        <v>19</v>
      </c>
      <c r="F30" s="1187"/>
      <c r="G30" s="1187"/>
      <c r="H30" s="1187"/>
      <c r="I30" s="1187"/>
      <c r="J30" s="1187"/>
      <c r="K30" s="1187"/>
      <c r="L30" s="1187"/>
      <c r="M30" s="1187"/>
      <c r="N30" s="1187"/>
      <c r="O30" s="1187"/>
      <c r="P30" s="1187"/>
      <c r="Q30" s="1187"/>
      <c r="R30" s="1187"/>
      <c r="S30" s="1187"/>
      <c r="T30" s="1187"/>
      <c r="U30" s="1187"/>
      <c r="V30" s="1187"/>
      <c r="W30" s="1187"/>
      <c r="X30" s="1187"/>
      <c r="Y30" s="1187"/>
      <c r="Z30" s="1187"/>
      <c r="AA30" s="1187"/>
      <c r="AB30" s="1187"/>
      <c r="AC30" s="1187"/>
      <c r="AD30" s="1187"/>
      <c r="AE30" s="1187"/>
      <c r="AF30" s="1187"/>
      <c r="AG30" s="1187"/>
      <c r="AH30" s="1187"/>
      <c r="AI30" s="1187"/>
      <c r="AJ30" s="1187"/>
      <c r="AK30" s="1187"/>
      <c r="AL30" s="1187"/>
      <c r="AM30" s="1187"/>
      <c r="AN30" s="1187"/>
      <c r="AO30" s="1187"/>
      <c r="AP30" s="1187"/>
      <c r="AQ30" s="1187"/>
      <c r="AR30" s="1187"/>
      <c r="AS30" s="1187"/>
      <c r="AT30" s="1187"/>
      <c r="AU30" s="1187"/>
      <c r="AV30" s="1187"/>
      <c r="AW30" s="1187"/>
      <c r="AX30" s="1187"/>
      <c r="AY30" s="1187"/>
      <c r="AZ30" s="1187"/>
      <c r="BA30" s="1187"/>
      <c r="BB30" s="1187"/>
      <c r="BC30" s="1187"/>
      <c r="BD30" s="1187"/>
      <c r="BE30" s="1187"/>
      <c r="BF30" s="1187"/>
      <c r="BG30" s="1187"/>
      <c r="BH30" s="1187"/>
      <c r="BI30" s="1187"/>
      <c r="BJ30" s="1187"/>
      <c r="BK30" s="1187"/>
      <c r="BL30" s="1187"/>
      <c r="BM30" s="1187"/>
      <c r="BN30" s="1187"/>
      <c r="BO30" s="1187"/>
      <c r="BP30" s="1187"/>
      <c r="BQ30" s="1187"/>
      <c r="BR30" s="1187"/>
      <c r="BS30" s="1187"/>
      <c r="BT30" s="1187"/>
      <c r="BU30" s="1187"/>
      <c r="BV30" s="1187"/>
      <c r="BW30" s="1187"/>
      <c r="BX30" s="1187"/>
      <c r="BY30" s="1187"/>
      <c r="BZ30" s="1187"/>
      <c r="CA30" s="1187"/>
      <c r="CB30" s="1187"/>
      <c r="CC30" s="1187"/>
      <c r="CD30" s="1187"/>
      <c r="CE30" s="1187"/>
      <c r="CF30" s="1187"/>
      <c r="CG30" s="1187"/>
      <c r="CH30" s="1187"/>
      <c r="CI30" s="1187"/>
      <c r="CJ30" s="1187"/>
      <c r="CK30" s="1187"/>
      <c r="CL30" s="1187"/>
      <c r="CM30" s="1187"/>
      <c r="CN30" s="1187"/>
      <c r="CO30" s="1187"/>
      <c r="CP30" s="1187"/>
      <c r="CQ30" s="1187"/>
      <c r="CR30" s="1187"/>
      <c r="CS30" s="1187"/>
      <c r="CT30" s="1187"/>
      <c r="CU30" s="1187"/>
      <c r="CV30" s="1187"/>
      <c r="CW30" s="1187"/>
      <c r="CX30" s="1187"/>
      <c r="CY30" s="1187"/>
      <c r="CZ30" s="1187"/>
      <c r="DA30" s="1187"/>
      <c r="DB30" s="1187"/>
      <c r="DC30" s="1187"/>
      <c r="DD30" s="1187"/>
      <c r="DE30" s="1187"/>
      <c r="DF30" s="1187"/>
      <c r="DG30" s="1187"/>
      <c r="DH30" s="1187"/>
      <c r="DI30" s="1187"/>
      <c r="DJ30" s="1187"/>
      <c r="DK30" s="1187"/>
      <c r="DL30" s="1187"/>
      <c r="DM30" s="1187"/>
      <c r="DN30" s="1187"/>
      <c r="DO30" s="1187"/>
      <c r="DP30" s="1187"/>
      <c r="DQ30" s="1187"/>
      <c r="DR30" s="1187"/>
      <c r="DS30" s="1187"/>
      <c r="DT30" s="1187"/>
      <c r="DU30" s="1187"/>
      <c r="DV30" s="1187"/>
      <c r="DW30" s="1187"/>
      <c r="DX30" s="1187"/>
      <c r="DY30" s="1187"/>
      <c r="DZ30" s="1187"/>
      <c r="EA30" s="1187"/>
      <c r="EB30" s="1187"/>
      <c r="EC30" s="1187"/>
      <c r="ED30" s="1187"/>
      <c r="EE30" s="1187"/>
      <c r="EF30" s="1187"/>
      <c r="EG30" s="1187"/>
      <c r="EH30" s="1187"/>
      <c r="EI30" s="1187"/>
      <c r="EJ30" s="1187"/>
      <c r="EK30" s="1187"/>
      <c r="EL30" s="1187"/>
      <c r="EM30" s="1187"/>
      <c r="EN30" s="1187"/>
      <c r="EO30" s="1187"/>
      <c r="EP30" s="1187"/>
      <c r="EQ30" s="1187"/>
      <c r="ER30" s="1187"/>
      <c r="ES30" s="1187"/>
      <c r="ET30" s="1187"/>
      <c r="EU30" s="1187"/>
      <c r="EV30" s="1187"/>
      <c r="EW30" s="1187"/>
      <c r="EX30" s="1187"/>
      <c r="EY30" s="1187"/>
      <c r="EZ30" s="1187"/>
      <c r="FA30" s="1187"/>
      <c r="FB30" s="1187"/>
      <c r="FC30" s="1187"/>
      <c r="FD30" s="1187"/>
      <c r="FE30" s="1187"/>
      <c r="FF30" s="1187"/>
      <c r="FG30" s="1187"/>
      <c r="FH30" s="1187"/>
      <c r="FI30" s="1187"/>
      <c r="FJ30" s="1187"/>
      <c r="FK30" s="1187"/>
      <c r="FL30" s="1187"/>
      <c r="FM30" s="1187"/>
      <c r="FN30" s="1187"/>
      <c r="FO30" s="1187"/>
      <c r="FP30" s="1187"/>
      <c r="FQ30" s="1187"/>
      <c r="FR30" s="1187"/>
      <c r="FS30" s="1187"/>
      <c r="FT30" s="1187"/>
      <c r="FU30" s="1187"/>
      <c r="FV30" s="1187"/>
      <c r="FW30" s="1187"/>
      <c r="FX30" s="1187"/>
      <c r="FY30" s="1187"/>
      <c r="FZ30" s="1187"/>
      <c r="GA30" s="1187"/>
      <c r="GB30" s="1187"/>
      <c r="GC30" s="1187"/>
      <c r="GD30" s="1187"/>
      <c r="GE30" s="1187"/>
      <c r="GF30" s="1187"/>
      <c r="GG30" s="1187"/>
      <c r="GH30" s="1187"/>
      <c r="GI30" s="1187"/>
      <c r="GJ30" s="1187"/>
      <c r="GK30" s="1187"/>
      <c r="GL30" s="1187"/>
      <c r="GM30" s="1187"/>
      <c r="GN30" s="1187"/>
      <c r="GO30" s="1187"/>
      <c r="GP30" s="1187"/>
      <c r="GQ30" s="1187"/>
      <c r="GR30" s="1187"/>
      <c r="GS30" s="1187"/>
      <c r="GT30" s="1187"/>
      <c r="GU30" s="1187"/>
      <c r="GV30" s="1187"/>
      <c r="GW30" s="1187"/>
      <c r="GX30" s="1187"/>
      <c r="GY30" s="1187"/>
      <c r="GZ30" s="1187"/>
      <c r="HA30" s="1187"/>
      <c r="HB30" s="1187"/>
      <c r="HC30" s="1187"/>
      <c r="HD30" s="1187"/>
      <c r="HE30" s="1187"/>
      <c r="HF30" s="1187"/>
      <c r="HG30" s="1187"/>
      <c r="HH30" s="1187"/>
      <c r="HI30" s="1187"/>
      <c r="HJ30" s="1187"/>
      <c r="HK30" s="1187"/>
      <c r="HL30" s="1187"/>
      <c r="HM30" s="1187"/>
      <c r="HN30" s="1187"/>
      <c r="HO30" s="1187"/>
      <c r="HP30" s="1187"/>
      <c r="HQ30" s="1187"/>
      <c r="HR30" s="1187"/>
      <c r="HS30" s="1187"/>
      <c r="HT30" s="1187"/>
      <c r="HU30" s="1187"/>
      <c r="HV30" s="1187"/>
      <c r="HW30" s="1187"/>
      <c r="HX30" s="1187"/>
      <c r="HY30" s="1187"/>
      <c r="HZ30" s="1187"/>
      <c r="IA30" s="1187"/>
      <c r="IB30" s="1187"/>
      <c r="IC30" s="1187"/>
      <c r="ID30" s="1187"/>
      <c r="IE30" s="1187"/>
      <c r="IF30" s="1187"/>
      <c r="IG30" s="1187"/>
      <c r="IH30" s="1187"/>
      <c r="II30" s="1187"/>
      <c r="IJ30" s="1187"/>
      <c r="IK30" s="1187"/>
      <c r="IL30" s="1187"/>
      <c r="IM30" s="1187"/>
      <c r="IN30" s="1187"/>
      <c r="IO30" s="1187"/>
      <c r="IP30" s="1187"/>
      <c r="IQ30" s="1187"/>
      <c r="IR30" s="1187"/>
      <c r="IS30" s="1187"/>
      <c r="IT30" s="1187"/>
      <c r="IU30" s="1187"/>
      <c r="IV30" s="1187"/>
    </row>
    <row r="31" spans="1:256" s="1189" customFormat="1" ht="12.95" customHeight="1" x14ac:dyDescent="0.25">
      <c r="A31" s="1226" t="s">
        <v>887</v>
      </c>
      <c r="B31" s="1195">
        <f t="shared" si="1"/>
        <v>72</v>
      </c>
      <c r="C31" s="1225">
        <v>6</v>
      </c>
      <c r="D31" s="1225">
        <v>51</v>
      </c>
      <c r="E31" s="1225">
        <v>15</v>
      </c>
      <c r="F31" s="1187"/>
      <c r="G31" s="1187"/>
      <c r="H31" s="1187"/>
      <c r="I31" s="1187"/>
      <c r="J31" s="1187"/>
      <c r="K31" s="1187"/>
      <c r="L31" s="1187"/>
      <c r="M31" s="1187"/>
      <c r="N31" s="1187"/>
      <c r="O31" s="1187"/>
      <c r="P31" s="1187"/>
      <c r="Q31" s="1187"/>
      <c r="R31" s="1187"/>
      <c r="S31" s="1187"/>
      <c r="T31" s="1187"/>
      <c r="U31" s="1187"/>
      <c r="V31" s="1187"/>
      <c r="W31" s="1187"/>
      <c r="X31" s="1187"/>
      <c r="Y31" s="1187"/>
      <c r="Z31" s="1187"/>
      <c r="AA31" s="1187"/>
      <c r="AB31" s="1187"/>
      <c r="AC31" s="1187"/>
      <c r="AD31" s="1187"/>
      <c r="AE31" s="1187"/>
      <c r="AF31" s="1187"/>
      <c r="AG31" s="1187"/>
      <c r="AH31" s="1187"/>
      <c r="AI31" s="1187"/>
      <c r="AJ31" s="1187"/>
      <c r="AK31" s="1187"/>
      <c r="AL31" s="1187"/>
      <c r="AM31" s="1187"/>
      <c r="AN31" s="1187"/>
      <c r="AO31" s="1187"/>
      <c r="AP31" s="1187"/>
      <c r="AQ31" s="1187"/>
      <c r="AR31" s="1187"/>
      <c r="AS31" s="1187"/>
      <c r="AT31" s="1187"/>
      <c r="AU31" s="1187"/>
      <c r="AV31" s="1187"/>
      <c r="AW31" s="1187"/>
      <c r="AX31" s="1187"/>
      <c r="AY31" s="1187"/>
      <c r="AZ31" s="1187"/>
      <c r="BA31" s="1187"/>
      <c r="BB31" s="1187"/>
      <c r="BC31" s="1187"/>
      <c r="BD31" s="1187"/>
      <c r="BE31" s="1187"/>
      <c r="BF31" s="1187"/>
      <c r="BG31" s="1187"/>
      <c r="BH31" s="1187"/>
      <c r="BI31" s="1187"/>
      <c r="BJ31" s="1187"/>
      <c r="BK31" s="1187"/>
      <c r="BL31" s="1187"/>
      <c r="BM31" s="1187"/>
      <c r="BN31" s="1187"/>
      <c r="BO31" s="1187"/>
      <c r="BP31" s="1187"/>
      <c r="BQ31" s="1187"/>
      <c r="BR31" s="1187"/>
      <c r="BS31" s="1187"/>
      <c r="BT31" s="1187"/>
      <c r="BU31" s="1187"/>
      <c r="BV31" s="1187"/>
      <c r="BW31" s="1187"/>
      <c r="BX31" s="1187"/>
      <c r="BY31" s="1187"/>
      <c r="BZ31" s="1187"/>
      <c r="CA31" s="1187"/>
      <c r="CB31" s="1187"/>
      <c r="CC31" s="1187"/>
      <c r="CD31" s="1187"/>
      <c r="CE31" s="1187"/>
      <c r="CF31" s="1187"/>
      <c r="CG31" s="1187"/>
      <c r="CH31" s="1187"/>
      <c r="CI31" s="1187"/>
      <c r="CJ31" s="1187"/>
      <c r="CK31" s="1187"/>
      <c r="CL31" s="1187"/>
      <c r="CM31" s="1187"/>
      <c r="CN31" s="1187"/>
      <c r="CO31" s="1187"/>
      <c r="CP31" s="1187"/>
      <c r="CQ31" s="1187"/>
      <c r="CR31" s="1187"/>
      <c r="CS31" s="1187"/>
      <c r="CT31" s="1187"/>
      <c r="CU31" s="1187"/>
      <c r="CV31" s="1187"/>
      <c r="CW31" s="1187"/>
      <c r="CX31" s="1187"/>
      <c r="CY31" s="1187"/>
      <c r="CZ31" s="1187"/>
      <c r="DA31" s="1187"/>
      <c r="DB31" s="1187"/>
      <c r="DC31" s="1187"/>
      <c r="DD31" s="1187"/>
      <c r="DE31" s="1187"/>
      <c r="DF31" s="1187"/>
      <c r="DG31" s="1187"/>
      <c r="DH31" s="1187"/>
      <c r="DI31" s="1187"/>
      <c r="DJ31" s="1187"/>
      <c r="DK31" s="1187"/>
      <c r="DL31" s="1187"/>
      <c r="DM31" s="1187"/>
      <c r="DN31" s="1187"/>
      <c r="DO31" s="1187"/>
      <c r="DP31" s="1187"/>
      <c r="DQ31" s="1187"/>
      <c r="DR31" s="1187"/>
      <c r="DS31" s="1187"/>
      <c r="DT31" s="1187"/>
      <c r="DU31" s="1187"/>
      <c r="DV31" s="1187"/>
      <c r="DW31" s="1187"/>
      <c r="DX31" s="1187"/>
      <c r="DY31" s="1187"/>
      <c r="DZ31" s="1187"/>
      <c r="EA31" s="1187"/>
      <c r="EB31" s="1187"/>
      <c r="EC31" s="1187"/>
      <c r="ED31" s="1187"/>
      <c r="EE31" s="1187"/>
      <c r="EF31" s="1187"/>
      <c r="EG31" s="1187"/>
      <c r="EH31" s="1187"/>
      <c r="EI31" s="1187"/>
      <c r="EJ31" s="1187"/>
      <c r="EK31" s="1187"/>
      <c r="EL31" s="1187"/>
      <c r="EM31" s="1187"/>
      <c r="EN31" s="1187"/>
      <c r="EO31" s="1187"/>
      <c r="EP31" s="1187"/>
      <c r="EQ31" s="1187"/>
      <c r="ER31" s="1187"/>
      <c r="ES31" s="1187"/>
      <c r="ET31" s="1187"/>
      <c r="EU31" s="1187"/>
      <c r="EV31" s="1187"/>
      <c r="EW31" s="1187"/>
      <c r="EX31" s="1187"/>
      <c r="EY31" s="1187"/>
      <c r="EZ31" s="1187"/>
      <c r="FA31" s="1187"/>
      <c r="FB31" s="1187"/>
      <c r="FC31" s="1187"/>
      <c r="FD31" s="1187"/>
      <c r="FE31" s="1187"/>
      <c r="FF31" s="1187"/>
      <c r="FG31" s="1187"/>
      <c r="FH31" s="1187"/>
      <c r="FI31" s="1187"/>
      <c r="FJ31" s="1187"/>
      <c r="FK31" s="1187"/>
      <c r="FL31" s="1187"/>
      <c r="FM31" s="1187"/>
      <c r="FN31" s="1187"/>
      <c r="FO31" s="1187"/>
      <c r="FP31" s="1187"/>
      <c r="FQ31" s="1187"/>
      <c r="FR31" s="1187"/>
      <c r="FS31" s="1187"/>
      <c r="FT31" s="1187"/>
      <c r="FU31" s="1187"/>
      <c r="FV31" s="1187"/>
      <c r="FW31" s="1187"/>
      <c r="FX31" s="1187"/>
      <c r="FY31" s="1187"/>
      <c r="FZ31" s="1187"/>
      <c r="GA31" s="1187"/>
      <c r="GB31" s="1187"/>
      <c r="GC31" s="1187"/>
      <c r="GD31" s="1187"/>
      <c r="GE31" s="1187"/>
      <c r="GF31" s="1187"/>
      <c r="GG31" s="1187"/>
      <c r="GH31" s="1187"/>
      <c r="GI31" s="1187"/>
      <c r="GJ31" s="1187"/>
      <c r="GK31" s="1187"/>
      <c r="GL31" s="1187"/>
      <c r="GM31" s="1187"/>
      <c r="GN31" s="1187"/>
      <c r="GO31" s="1187"/>
      <c r="GP31" s="1187"/>
      <c r="GQ31" s="1187"/>
      <c r="GR31" s="1187"/>
      <c r="GS31" s="1187"/>
      <c r="GT31" s="1187"/>
      <c r="GU31" s="1187"/>
      <c r="GV31" s="1187"/>
      <c r="GW31" s="1187"/>
      <c r="GX31" s="1187"/>
      <c r="GY31" s="1187"/>
      <c r="GZ31" s="1187"/>
      <c r="HA31" s="1187"/>
      <c r="HB31" s="1187"/>
      <c r="HC31" s="1187"/>
      <c r="HD31" s="1187"/>
      <c r="HE31" s="1187"/>
      <c r="HF31" s="1187"/>
      <c r="HG31" s="1187"/>
      <c r="HH31" s="1187"/>
      <c r="HI31" s="1187"/>
      <c r="HJ31" s="1187"/>
      <c r="HK31" s="1187"/>
      <c r="HL31" s="1187"/>
      <c r="HM31" s="1187"/>
      <c r="HN31" s="1187"/>
      <c r="HO31" s="1187"/>
      <c r="HP31" s="1187"/>
      <c r="HQ31" s="1187"/>
      <c r="HR31" s="1187"/>
      <c r="HS31" s="1187"/>
      <c r="HT31" s="1187"/>
      <c r="HU31" s="1187"/>
      <c r="HV31" s="1187"/>
      <c r="HW31" s="1187"/>
      <c r="HX31" s="1187"/>
      <c r="HY31" s="1187"/>
      <c r="HZ31" s="1187"/>
      <c r="IA31" s="1187"/>
      <c r="IB31" s="1187"/>
      <c r="IC31" s="1187"/>
      <c r="ID31" s="1187"/>
      <c r="IE31" s="1187"/>
      <c r="IF31" s="1187"/>
      <c r="IG31" s="1187"/>
      <c r="IH31" s="1187"/>
      <c r="II31" s="1187"/>
      <c r="IJ31" s="1187"/>
      <c r="IK31" s="1187"/>
      <c r="IL31" s="1187"/>
      <c r="IM31" s="1187"/>
      <c r="IN31" s="1187"/>
      <c r="IO31" s="1187"/>
      <c r="IP31" s="1187"/>
      <c r="IQ31" s="1187"/>
      <c r="IR31" s="1187"/>
      <c r="IS31" s="1187"/>
      <c r="IT31" s="1187"/>
      <c r="IU31" s="1187"/>
      <c r="IV31" s="1187"/>
    </row>
    <row r="32" spans="1:256" s="1189" customFormat="1" ht="12.95" customHeight="1" x14ac:dyDescent="0.25">
      <c r="A32" s="1226" t="s">
        <v>886</v>
      </c>
      <c r="B32" s="1195">
        <f t="shared" si="1"/>
        <v>238</v>
      </c>
      <c r="C32" s="1225">
        <v>48</v>
      </c>
      <c r="D32" s="1225">
        <v>141</v>
      </c>
      <c r="E32" s="1225">
        <v>49</v>
      </c>
      <c r="F32" s="1187"/>
      <c r="G32" s="1187"/>
      <c r="H32" s="1187"/>
      <c r="I32" s="1187"/>
      <c r="J32" s="1187"/>
      <c r="K32" s="1187"/>
      <c r="L32" s="1187"/>
      <c r="M32" s="1187"/>
      <c r="N32" s="1187"/>
      <c r="O32" s="1187"/>
      <c r="P32" s="1187"/>
      <c r="Q32" s="1187"/>
      <c r="R32" s="1187"/>
      <c r="S32" s="1187"/>
      <c r="T32" s="1187"/>
      <c r="U32" s="1187"/>
      <c r="V32" s="1187"/>
      <c r="W32" s="1187"/>
      <c r="X32" s="1187"/>
      <c r="Y32" s="1187"/>
      <c r="Z32" s="1187"/>
      <c r="AA32" s="1187"/>
      <c r="AB32" s="1187"/>
      <c r="AC32" s="1187"/>
      <c r="AD32" s="1187"/>
      <c r="AE32" s="1187"/>
      <c r="AF32" s="1187"/>
      <c r="AG32" s="1187"/>
      <c r="AH32" s="1187"/>
      <c r="AI32" s="1187"/>
      <c r="AJ32" s="1187"/>
      <c r="AK32" s="1187"/>
      <c r="AL32" s="1187"/>
      <c r="AM32" s="1187"/>
      <c r="AN32" s="1187"/>
      <c r="AO32" s="1187"/>
      <c r="AP32" s="1187"/>
      <c r="AQ32" s="1187"/>
      <c r="AR32" s="1187"/>
      <c r="AS32" s="1187"/>
      <c r="AT32" s="1187"/>
      <c r="AU32" s="1187"/>
      <c r="AV32" s="1187"/>
      <c r="AW32" s="1187"/>
      <c r="AX32" s="1187"/>
      <c r="AY32" s="1187"/>
      <c r="AZ32" s="1187"/>
      <c r="BA32" s="1187"/>
      <c r="BB32" s="1187"/>
      <c r="BC32" s="1187"/>
      <c r="BD32" s="1187"/>
      <c r="BE32" s="1187"/>
      <c r="BF32" s="1187"/>
      <c r="BG32" s="1187"/>
      <c r="BH32" s="1187"/>
      <c r="BI32" s="1187"/>
      <c r="BJ32" s="1187"/>
      <c r="BK32" s="1187"/>
      <c r="BL32" s="1187"/>
      <c r="BM32" s="1187"/>
      <c r="BN32" s="1187"/>
      <c r="BO32" s="1187"/>
      <c r="BP32" s="1187"/>
      <c r="BQ32" s="1187"/>
      <c r="BR32" s="1187"/>
      <c r="BS32" s="1187"/>
      <c r="BT32" s="1187"/>
      <c r="BU32" s="1187"/>
      <c r="BV32" s="1187"/>
      <c r="BW32" s="1187"/>
      <c r="BX32" s="1187"/>
      <c r="BY32" s="1187"/>
      <c r="BZ32" s="1187"/>
      <c r="CA32" s="1187"/>
      <c r="CB32" s="1187"/>
      <c r="CC32" s="1187"/>
      <c r="CD32" s="1187"/>
      <c r="CE32" s="1187"/>
      <c r="CF32" s="1187"/>
      <c r="CG32" s="1187"/>
      <c r="CH32" s="1187"/>
      <c r="CI32" s="1187"/>
      <c r="CJ32" s="1187"/>
      <c r="CK32" s="1187"/>
      <c r="CL32" s="1187"/>
      <c r="CM32" s="1187"/>
      <c r="CN32" s="1187"/>
      <c r="CO32" s="1187"/>
      <c r="CP32" s="1187"/>
      <c r="CQ32" s="1187"/>
      <c r="CR32" s="1187"/>
      <c r="CS32" s="1187"/>
      <c r="CT32" s="1187"/>
      <c r="CU32" s="1187"/>
      <c r="CV32" s="1187"/>
      <c r="CW32" s="1187"/>
      <c r="CX32" s="1187"/>
      <c r="CY32" s="1187"/>
      <c r="CZ32" s="1187"/>
      <c r="DA32" s="1187"/>
      <c r="DB32" s="1187"/>
      <c r="DC32" s="1187"/>
      <c r="DD32" s="1187"/>
      <c r="DE32" s="1187"/>
      <c r="DF32" s="1187"/>
      <c r="DG32" s="1187"/>
      <c r="DH32" s="1187"/>
      <c r="DI32" s="1187"/>
      <c r="DJ32" s="1187"/>
      <c r="DK32" s="1187"/>
      <c r="DL32" s="1187"/>
      <c r="DM32" s="1187"/>
      <c r="DN32" s="1187"/>
      <c r="DO32" s="1187"/>
      <c r="DP32" s="1187"/>
      <c r="DQ32" s="1187"/>
      <c r="DR32" s="1187"/>
      <c r="DS32" s="1187"/>
      <c r="DT32" s="1187"/>
      <c r="DU32" s="1187"/>
      <c r="DV32" s="1187"/>
      <c r="DW32" s="1187"/>
      <c r="DX32" s="1187"/>
      <c r="DY32" s="1187"/>
      <c r="DZ32" s="1187"/>
      <c r="EA32" s="1187"/>
      <c r="EB32" s="1187"/>
      <c r="EC32" s="1187"/>
      <c r="ED32" s="1187"/>
      <c r="EE32" s="1187"/>
      <c r="EF32" s="1187"/>
      <c r="EG32" s="1187"/>
      <c r="EH32" s="1187"/>
      <c r="EI32" s="1187"/>
      <c r="EJ32" s="1187"/>
      <c r="EK32" s="1187"/>
      <c r="EL32" s="1187"/>
      <c r="EM32" s="1187"/>
      <c r="EN32" s="1187"/>
      <c r="EO32" s="1187"/>
      <c r="EP32" s="1187"/>
      <c r="EQ32" s="1187"/>
      <c r="ER32" s="1187"/>
      <c r="ES32" s="1187"/>
      <c r="ET32" s="1187"/>
      <c r="EU32" s="1187"/>
      <c r="EV32" s="1187"/>
      <c r="EW32" s="1187"/>
      <c r="EX32" s="1187"/>
      <c r="EY32" s="1187"/>
      <c r="EZ32" s="1187"/>
      <c r="FA32" s="1187"/>
      <c r="FB32" s="1187"/>
      <c r="FC32" s="1187"/>
      <c r="FD32" s="1187"/>
      <c r="FE32" s="1187"/>
      <c r="FF32" s="1187"/>
      <c r="FG32" s="1187"/>
      <c r="FH32" s="1187"/>
      <c r="FI32" s="1187"/>
      <c r="FJ32" s="1187"/>
      <c r="FK32" s="1187"/>
      <c r="FL32" s="1187"/>
      <c r="FM32" s="1187"/>
      <c r="FN32" s="1187"/>
      <c r="FO32" s="1187"/>
      <c r="FP32" s="1187"/>
      <c r="FQ32" s="1187"/>
      <c r="FR32" s="1187"/>
      <c r="FS32" s="1187"/>
      <c r="FT32" s="1187"/>
      <c r="FU32" s="1187"/>
      <c r="FV32" s="1187"/>
      <c r="FW32" s="1187"/>
      <c r="FX32" s="1187"/>
      <c r="FY32" s="1187"/>
      <c r="FZ32" s="1187"/>
      <c r="GA32" s="1187"/>
      <c r="GB32" s="1187"/>
      <c r="GC32" s="1187"/>
      <c r="GD32" s="1187"/>
      <c r="GE32" s="1187"/>
      <c r="GF32" s="1187"/>
      <c r="GG32" s="1187"/>
      <c r="GH32" s="1187"/>
      <c r="GI32" s="1187"/>
      <c r="GJ32" s="1187"/>
      <c r="GK32" s="1187"/>
      <c r="GL32" s="1187"/>
      <c r="GM32" s="1187"/>
      <c r="GN32" s="1187"/>
      <c r="GO32" s="1187"/>
      <c r="GP32" s="1187"/>
      <c r="GQ32" s="1187"/>
      <c r="GR32" s="1187"/>
      <c r="GS32" s="1187"/>
      <c r="GT32" s="1187"/>
      <c r="GU32" s="1187"/>
      <c r="GV32" s="1187"/>
      <c r="GW32" s="1187"/>
      <c r="GX32" s="1187"/>
      <c r="GY32" s="1187"/>
      <c r="GZ32" s="1187"/>
      <c r="HA32" s="1187"/>
      <c r="HB32" s="1187"/>
      <c r="HC32" s="1187"/>
      <c r="HD32" s="1187"/>
      <c r="HE32" s="1187"/>
      <c r="HF32" s="1187"/>
      <c r="HG32" s="1187"/>
      <c r="HH32" s="1187"/>
      <c r="HI32" s="1187"/>
      <c r="HJ32" s="1187"/>
      <c r="HK32" s="1187"/>
      <c r="HL32" s="1187"/>
      <c r="HM32" s="1187"/>
      <c r="HN32" s="1187"/>
      <c r="HO32" s="1187"/>
      <c r="HP32" s="1187"/>
      <c r="HQ32" s="1187"/>
      <c r="HR32" s="1187"/>
      <c r="HS32" s="1187"/>
      <c r="HT32" s="1187"/>
      <c r="HU32" s="1187"/>
      <c r="HV32" s="1187"/>
      <c r="HW32" s="1187"/>
      <c r="HX32" s="1187"/>
      <c r="HY32" s="1187"/>
      <c r="HZ32" s="1187"/>
      <c r="IA32" s="1187"/>
      <c r="IB32" s="1187"/>
      <c r="IC32" s="1187"/>
      <c r="ID32" s="1187"/>
      <c r="IE32" s="1187"/>
      <c r="IF32" s="1187"/>
      <c r="IG32" s="1187"/>
      <c r="IH32" s="1187"/>
      <c r="II32" s="1187"/>
      <c r="IJ32" s="1187"/>
      <c r="IK32" s="1187"/>
      <c r="IL32" s="1187"/>
      <c r="IM32" s="1187"/>
      <c r="IN32" s="1187"/>
      <c r="IO32" s="1187"/>
      <c r="IP32" s="1187"/>
      <c r="IQ32" s="1187"/>
      <c r="IR32" s="1187"/>
      <c r="IS32" s="1187"/>
      <c r="IT32" s="1187"/>
      <c r="IU32" s="1187"/>
      <c r="IV32" s="1187"/>
    </row>
    <row r="33" spans="1:256" s="1189" customFormat="1" ht="12.95" customHeight="1" x14ac:dyDescent="0.25">
      <c r="A33" s="1226" t="s">
        <v>885</v>
      </c>
      <c r="B33" s="1195">
        <f t="shared" si="1"/>
        <v>75</v>
      </c>
      <c r="C33" s="1225">
        <v>15</v>
      </c>
      <c r="D33" s="1225">
        <v>45</v>
      </c>
      <c r="E33" s="1225">
        <v>15</v>
      </c>
      <c r="F33" s="1187"/>
      <c r="G33" s="1187"/>
      <c r="H33" s="1187"/>
      <c r="I33" s="1187"/>
      <c r="J33" s="1187"/>
      <c r="K33" s="1187"/>
      <c r="L33" s="1187"/>
      <c r="M33" s="1187"/>
      <c r="N33" s="1187"/>
      <c r="O33" s="1187"/>
      <c r="P33" s="1187"/>
      <c r="Q33" s="1187"/>
      <c r="R33" s="1187"/>
      <c r="S33" s="1187"/>
      <c r="T33" s="1187"/>
      <c r="U33" s="1187"/>
      <c r="V33" s="1187"/>
      <c r="W33" s="1187"/>
      <c r="X33" s="1187"/>
      <c r="Y33" s="1187"/>
      <c r="Z33" s="1187"/>
      <c r="AA33" s="1187"/>
      <c r="AB33" s="1187"/>
      <c r="AC33" s="1187"/>
      <c r="AD33" s="1187"/>
      <c r="AE33" s="1187"/>
      <c r="AF33" s="1187"/>
      <c r="AG33" s="1187"/>
      <c r="AH33" s="1187"/>
      <c r="AI33" s="1187"/>
      <c r="AJ33" s="1187"/>
      <c r="AK33" s="1187"/>
      <c r="AL33" s="1187"/>
      <c r="AM33" s="1187"/>
      <c r="AN33" s="1187"/>
      <c r="AO33" s="1187"/>
      <c r="AP33" s="1187"/>
      <c r="AQ33" s="1187"/>
      <c r="AR33" s="1187"/>
      <c r="AS33" s="1187"/>
      <c r="AT33" s="1187"/>
      <c r="AU33" s="1187"/>
      <c r="AV33" s="1187"/>
      <c r="AW33" s="1187"/>
      <c r="AX33" s="1187"/>
      <c r="AY33" s="1187"/>
      <c r="AZ33" s="1187"/>
      <c r="BA33" s="1187"/>
      <c r="BB33" s="1187"/>
      <c r="BC33" s="1187"/>
      <c r="BD33" s="1187"/>
      <c r="BE33" s="1187"/>
      <c r="BF33" s="1187"/>
      <c r="BG33" s="1187"/>
      <c r="BH33" s="1187"/>
      <c r="BI33" s="1187"/>
      <c r="BJ33" s="1187"/>
      <c r="BK33" s="1187"/>
      <c r="BL33" s="1187"/>
      <c r="BM33" s="1187"/>
      <c r="BN33" s="1187"/>
      <c r="BO33" s="1187"/>
      <c r="BP33" s="1187"/>
      <c r="BQ33" s="1187"/>
      <c r="BR33" s="1187"/>
      <c r="BS33" s="1187"/>
      <c r="BT33" s="1187"/>
      <c r="BU33" s="1187"/>
      <c r="BV33" s="1187"/>
      <c r="BW33" s="1187"/>
      <c r="BX33" s="1187"/>
      <c r="BY33" s="1187"/>
      <c r="BZ33" s="1187"/>
      <c r="CA33" s="1187"/>
      <c r="CB33" s="1187"/>
      <c r="CC33" s="1187"/>
      <c r="CD33" s="1187"/>
      <c r="CE33" s="1187"/>
      <c r="CF33" s="1187"/>
      <c r="CG33" s="1187"/>
      <c r="CH33" s="1187"/>
      <c r="CI33" s="1187"/>
      <c r="CJ33" s="1187"/>
      <c r="CK33" s="1187"/>
      <c r="CL33" s="1187"/>
      <c r="CM33" s="1187"/>
      <c r="CN33" s="1187"/>
      <c r="CO33" s="1187"/>
      <c r="CP33" s="1187"/>
      <c r="CQ33" s="1187"/>
      <c r="CR33" s="1187"/>
      <c r="CS33" s="1187"/>
      <c r="CT33" s="1187"/>
      <c r="CU33" s="1187"/>
      <c r="CV33" s="1187"/>
      <c r="CW33" s="1187"/>
      <c r="CX33" s="1187"/>
      <c r="CY33" s="1187"/>
      <c r="CZ33" s="1187"/>
      <c r="DA33" s="1187"/>
      <c r="DB33" s="1187"/>
      <c r="DC33" s="1187"/>
      <c r="DD33" s="1187"/>
      <c r="DE33" s="1187"/>
      <c r="DF33" s="1187"/>
      <c r="DG33" s="1187"/>
      <c r="DH33" s="1187"/>
      <c r="DI33" s="1187"/>
      <c r="DJ33" s="1187"/>
      <c r="DK33" s="1187"/>
      <c r="DL33" s="1187"/>
      <c r="DM33" s="1187"/>
      <c r="DN33" s="1187"/>
      <c r="DO33" s="1187"/>
      <c r="DP33" s="1187"/>
      <c r="DQ33" s="1187"/>
      <c r="DR33" s="1187"/>
      <c r="DS33" s="1187"/>
      <c r="DT33" s="1187"/>
      <c r="DU33" s="1187"/>
      <c r="DV33" s="1187"/>
      <c r="DW33" s="1187"/>
      <c r="DX33" s="1187"/>
      <c r="DY33" s="1187"/>
      <c r="DZ33" s="1187"/>
      <c r="EA33" s="1187"/>
      <c r="EB33" s="1187"/>
      <c r="EC33" s="1187"/>
      <c r="ED33" s="1187"/>
      <c r="EE33" s="1187"/>
      <c r="EF33" s="1187"/>
      <c r="EG33" s="1187"/>
      <c r="EH33" s="1187"/>
      <c r="EI33" s="1187"/>
      <c r="EJ33" s="1187"/>
      <c r="EK33" s="1187"/>
      <c r="EL33" s="1187"/>
      <c r="EM33" s="1187"/>
      <c r="EN33" s="1187"/>
      <c r="EO33" s="1187"/>
      <c r="EP33" s="1187"/>
      <c r="EQ33" s="1187"/>
      <c r="ER33" s="1187"/>
      <c r="ES33" s="1187"/>
      <c r="ET33" s="1187"/>
      <c r="EU33" s="1187"/>
      <c r="EV33" s="1187"/>
      <c r="EW33" s="1187"/>
      <c r="EX33" s="1187"/>
      <c r="EY33" s="1187"/>
      <c r="EZ33" s="1187"/>
      <c r="FA33" s="1187"/>
      <c r="FB33" s="1187"/>
      <c r="FC33" s="1187"/>
      <c r="FD33" s="1187"/>
      <c r="FE33" s="1187"/>
      <c r="FF33" s="1187"/>
      <c r="FG33" s="1187"/>
      <c r="FH33" s="1187"/>
      <c r="FI33" s="1187"/>
      <c r="FJ33" s="1187"/>
      <c r="FK33" s="1187"/>
      <c r="FL33" s="1187"/>
      <c r="FM33" s="1187"/>
      <c r="FN33" s="1187"/>
      <c r="FO33" s="1187"/>
      <c r="FP33" s="1187"/>
      <c r="FQ33" s="1187"/>
      <c r="FR33" s="1187"/>
      <c r="FS33" s="1187"/>
      <c r="FT33" s="1187"/>
      <c r="FU33" s="1187"/>
      <c r="FV33" s="1187"/>
      <c r="FW33" s="1187"/>
      <c r="FX33" s="1187"/>
      <c r="FY33" s="1187"/>
      <c r="FZ33" s="1187"/>
      <c r="GA33" s="1187"/>
      <c r="GB33" s="1187"/>
      <c r="GC33" s="1187"/>
      <c r="GD33" s="1187"/>
      <c r="GE33" s="1187"/>
      <c r="GF33" s="1187"/>
      <c r="GG33" s="1187"/>
      <c r="GH33" s="1187"/>
      <c r="GI33" s="1187"/>
      <c r="GJ33" s="1187"/>
      <c r="GK33" s="1187"/>
      <c r="GL33" s="1187"/>
      <c r="GM33" s="1187"/>
      <c r="GN33" s="1187"/>
      <c r="GO33" s="1187"/>
      <c r="GP33" s="1187"/>
      <c r="GQ33" s="1187"/>
      <c r="GR33" s="1187"/>
      <c r="GS33" s="1187"/>
      <c r="GT33" s="1187"/>
      <c r="GU33" s="1187"/>
      <c r="GV33" s="1187"/>
      <c r="GW33" s="1187"/>
      <c r="GX33" s="1187"/>
      <c r="GY33" s="1187"/>
      <c r="GZ33" s="1187"/>
      <c r="HA33" s="1187"/>
      <c r="HB33" s="1187"/>
      <c r="HC33" s="1187"/>
      <c r="HD33" s="1187"/>
      <c r="HE33" s="1187"/>
      <c r="HF33" s="1187"/>
      <c r="HG33" s="1187"/>
      <c r="HH33" s="1187"/>
      <c r="HI33" s="1187"/>
      <c r="HJ33" s="1187"/>
      <c r="HK33" s="1187"/>
      <c r="HL33" s="1187"/>
      <c r="HM33" s="1187"/>
      <c r="HN33" s="1187"/>
      <c r="HO33" s="1187"/>
      <c r="HP33" s="1187"/>
      <c r="HQ33" s="1187"/>
      <c r="HR33" s="1187"/>
      <c r="HS33" s="1187"/>
      <c r="HT33" s="1187"/>
      <c r="HU33" s="1187"/>
      <c r="HV33" s="1187"/>
      <c r="HW33" s="1187"/>
      <c r="HX33" s="1187"/>
      <c r="HY33" s="1187"/>
      <c r="HZ33" s="1187"/>
      <c r="IA33" s="1187"/>
      <c r="IB33" s="1187"/>
      <c r="IC33" s="1187"/>
      <c r="ID33" s="1187"/>
      <c r="IE33" s="1187"/>
      <c r="IF33" s="1187"/>
      <c r="IG33" s="1187"/>
      <c r="IH33" s="1187"/>
      <c r="II33" s="1187"/>
      <c r="IJ33" s="1187"/>
      <c r="IK33" s="1187"/>
      <c r="IL33" s="1187"/>
      <c r="IM33" s="1187"/>
      <c r="IN33" s="1187"/>
      <c r="IO33" s="1187"/>
      <c r="IP33" s="1187"/>
      <c r="IQ33" s="1187"/>
      <c r="IR33" s="1187"/>
      <c r="IS33" s="1187"/>
      <c r="IT33" s="1187"/>
      <c r="IU33" s="1187"/>
      <c r="IV33" s="1187"/>
    </row>
    <row r="34" spans="1:256" s="1189" customFormat="1" ht="12.95" customHeight="1" x14ac:dyDescent="0.25">
      <c r="A34" s="1226" t="s">
        <v>884</v>
      </c>
      <c r="B34" s="1195">
        <f t="shared" si="1"/>
        <v>189</v>
      </c>
      <c r="C34" s="1225">
        <v>26</v>
      </c>
      <c r="D34" s="1225">
        <v>128</v>
      </c>
      <c r="E34" s="1225">
        <v>35</v>
      </c>
      <c r="F34" s="1187"/>
      <c r="G34" s="1187"/>
      <c r="H34" s="1187"/>
      <c r="I34" s="1187"/>
      <c r="J34" s="1187"/>
      <c r="K34" s="1187"/>
      <c r="L34" s="1187"/>
      <c r="M34" s="1187"/>
      <c r="N34" s="1187"/>
      <c r="O34" s="1187"/>
      <c r="P34" s="1187"/>
      <c r="Q34" s="1187"/>
      <c r="R34" s="1187"/>
      <c r="S34" s="1187"/>
      <c r="T34" s="1187"/>
      <c r="U34" s="1187"/>
      <c r="V34" s="1187"/>
      <c r="W34" s="1187"/>
      <c r="X34" s="1187"/>
      <c r="Y34" s="1187"/>
      <c r="Z34" s="1187"/>
      <c r="AA34" s="1187"/>
      <c r="AB34" s="1187"/>
      <c r="AC34" s="1187"/>
      <c r="AD34" s="1187"/>
      <c r="AE34" s="1187"/>
      <c r="AF34" s="1187"/>
      <c r="AG34" s="1187"/>
      <c r="AH34" s="1187"/>
      <c r="AI34" s="1187"/>
      <c r="AJ34" s="1187"/>
      <c r="AK34" s="1187"/>
      <c r="AL34" s="1187"/>
      <c r="AM34" s="1187"/>
      <c r="AN34" s="1187"/>
      <c r="AO34" s="1187"/>
      <c r="AP34" s="1187"/>
      <c r="AQ34" s="1187"/>
      <c r="AR34" s="1187"/>
      <c r="AS34" s="1187"/>
      <c r="AT34" s="1187"/>
      <c r="AU34" s="1187"/>
      <c r="AV34" s="1187"/>
      <c r="AW34" s="1187"/>
      <c r="AX34" s="1187"/>
      <c r="AY34" s="1187"/>
      <c r="AZ34" s="1187"/>
      <c r="BA34" s="1187"/>
      <c r="BB34" s="1187"/>
      <c r="BC34" s="1187"/>
      <c r="BD34" s="1187"/>
      <c r="BE34" s="1187"/>
      <c r="BF34" s="1187"/>
      <c r="BG34" s="1187"/>
      <c r="BH34" s="1187"/>
      <c r="BI34" s="1187"/>
      <c r="BJ34" s="1187"/>
      <c r="BK34" s="1187"/>
      <c r="BL34" s="1187"/>
      <c r="BM34" s="1187"/>
      <c r="BN34" s="1187"/>
      <c r="BO34" s="1187"/>
      <c r="BP34" s="1187"/>
      <c r="BQ34" s="1187"/>
      <c r="BR34" s="1187"/>
      <c r="BS34" s="1187"/>
      <c r="BT34" s="1187"/>
      <c r="BU34" s="1187"/>
      <c r="BV34" s="1187"/>
      <c r="BW34" s="1187"/>
      <c r="BX34" s="1187"/>
      <c r="BY34" s="1187"/>
      <c r="BZ34" s="1187"/>
      <c r="CA34" s="1187"/>
      <c r="CB34" s="1187"/>
      <c r="CC34" s="1187"/>
      <c r="CD34" s="1187"/>
      <c r="CE34" s="1187"/>
      <c r="CF34" s="1187"/>
      <c r="CG34" s="1187"/>
      <c r="CH34" s="1187"/>
      <c r="CI34" s="1187"/>
      <c r="CJ34" s="1187"/>
      <c r="CK34" s="1187"/>
      <c r="CL34" s="1187"/>
      <c r="CM34" s="1187"/>
      <c r="CN34" s="1187"/>
      <c r="CO34" s="1187"/>
      <c r="CP34" s="1187"/>
      <c r="CQ34" s="1187"/>
      <c r="CR34" s="1187"/>
      <c r="CS34" s="1187"/>
      <c r="CT34" s="1187"/>
      <c r="CU34" s="1187"/>
      <c r="CV34" s="1187"/>
      <c r="CW34" s="1187"/>
      <c r="CX34" s="1187"/>
      <c r="CY34" s="1187"/>
      <c r="CZ34" s="1187"/>
      <c r="DA34" s="1187"/>
      <c r="DB34" s="1187"/>
      <c r="DC34" s="1187"/>
      <c r="DD34" s="1187"/>
      <c r="DE34" s="1187"/>
      <c r="DF34" s="1187"/>
      <c r="DG34" s="1187"/>
      <c r="DH34" s="1187"/>
      <c r="DI34" s="1187"/>
      <c r="DJ34" s="1187"/>
      <c r="DK34" s="1187"/>
      <c r="DL34" s="1187"/>
      <c r="DM34" s="1187"/>
      <c r="DN34" s="1187"/>
      <c r="DO34" s="1187"/>
      <c r="DP34" s="1187"/>
      <c r="DQ34" s="1187"/>
      <c r="DR34" s="1187"/>
      <c r="DS34" s="1187"/>
      <c r="DT34" s="1187"/>
      <c r="DU34" s="1187"/>
      <c r="DV34" s="1187"/>
      <c r="DW34" s="1187"/>
      <c r="DX34" s="1187"/>
      <c r="DY34" s="1187"/>
      <c r="DZ34" s="1187"/>
      <c r="EA34" s="1187"/>
      <c r="EB34" s="1187"/>
      <c r="EC34" s="1187"/>
      <c r="ED34" s="1187"/>
      <c r="EE34" s="1187"/>
      <c r="EF34" s="1187"/>
      <c r="EG34" s="1187"/>
      <c r="EH34" s="1187"/>
      <c r="EI34" s="1187"/>
      <c r="EJ34" s="1187"/>
      <c r="EK34" s="1187"/>
      <c r="EL34" s="1187"/>
      <c r="EM34" s="1187"/>
      <c r="EN34" s="1187"/>
      <c r="EO34" s="1187"/>
      <c r="EP34" s="1187"/>
      <c r="EQ34" s="1187"/>
      <c r="ER34" s="1187"/>
      <c r="ES34" s="1187"/>
      <c r="ET34" s="1187"/>
      <c r="EU34" s="1187"/>
      <c r="EV34" s="1187"/>
      <c r="EW34" s="1187"/>
      <c r="EX34" s="1187"/>
      <c r="EY34" s="1187"/>
      <c r="EZ34" s="1187"/>
      <c r="FA34" s="1187"/>
      <c r="FB34" s="1187"/>
      <c r="FC34" s="1187"/>
      <c r="FD34" s="1187"/>
      <c r="FE34" s="1187"/>
      <c r="FF34" s="1187"/>
      <c r="FG34" s="1187"/>
      <c r="FH34" s="1187"/>
      <c r="FI34" s="1187"/>
      <c r="FJ34" s="1187"/>
      <c r="FK34" s="1187"/>
      <c r="FL34" s="1187"/>
      <c r="FM34" s="1187"/>
      <c r="FN34" s="1187"/>
      <c r="FO34" s="1187"/>
      <c r="FP34" s="1187"/>
      <c r="FQ34" s="1187"/>
      <c r="FR34" s="1187"/>
      <c r="FS34" s="1187"/>
      <c r="FT34" s="1187"/>
      <c r="FU34" s="1187"/>
      <c r="FV34" s="1187"/>
      <c r="FW34" s="1187"/>
      <c r="FX34" s="1187"/>
      <c r="FY34" s="1187"/>
      <c r="FZ34" s="1187"/>
      <c r="GA34" s="1187"/>
      <c r="GB34" s="1187"/>
      <c r="GC34" s="1187"/>
      <c r="GD34" s="1187"/>
      <c r="GE34" s="1187"/>
      <c r="GF34" s="1187"/>
      <c r="GG34" s="1187"/>
      <c r="GH34" s="1187"/>
      <c r="GI34" s="1187"/>
      <c r="GJ34" s="1187"/>
      <c r="GK34" s="1187"/>
      <c r="GL34" s="1187"/>
      <c r="GM34" s="1187"/>
      <c r="GN34" s="1187"/>
      <c r="GO34" s="1187"/>
      <c r="GP34" s="1187"/>
      <c r="GQ34" s="1187"/>
      <c r="GR34" s="1187"/>
      <c r="GS34" s="1187"/>
      <c r="GT34" s="1187"/>
      <c r="GU34" s="1187"/>
      <c r="GV34" s="1187"/>
      <c r="GW34" s="1187"/>
      <c r="GX34" s="1187"/>
      <c r="GY34" s="1187"/>
      <c r="GZ34" s="1187"/>
      <c r="HA34" s="1187"/>
      <c r="HB34" s="1187"/>
      <c r="HC34" s="1187"/>
      <c r="HD34" s="1187"/>
      <c r="HE34" s="1187"/>
      <c r="HF34" s="1187"/>
      <c r="HG34" s="1187"/>
      <c r="HH34" s="1187"/>
      <c r="HI34" s="1187"/>
      <c r="HJ34" s="1187"/>
      <c r="HK34" s="1187"/>
      <c r="HL34" s="1187"/>
      <c r="HM34" s="1187"/>
      <c r="HN34" s="1187"/>
      <c r="HO34" s="1187"/>
      <c r="HP34" s="1187"/>
      <c r="HQ34" s="1187"/>
      <c r="HR34" s="1187"/>
      <c r="HS34" s="1187"/>
      <c r="HT34" s="1187"/>
      <c r="HU34" s="1187"/>
      <c r="HV34" s="1187"/>
      <c r="HW34" s="1187"/>
      <c r="HX34" s="1187"/>
      <c r="HY34" s="1187"/>
      <c r="HZ34" s="1187"/>
      <c r="IA34" s="1187"/>
      <c r="IB34" s="1187"/>
      <c r="IC34" s="1187"/>
      <c r="ID34" s="1187"/>
      <c r="IE34" s="1187"/>
      <c r="IF34" s="1187"/>
      <c r="IG34" s="1187"/>
      <c r="IH34" s="1187"/>
      <c r="II34" s="1187"/>
      <c r="IJ34" s="1187"/>
      <c r="IK34" s="1187"/>
      <c r="IL34" s="1187"/>
      <c r="IM34" s="1187"/>
      <c r="IN34" s="1187"/>
      <c r="IO34" s="1187"/>
      <c r="IP34" s="1187"/>
      <c r="IQ34" s="1187"/>
      <c r="IR34" s="1187"/>
      <c r="IS34" s="1187"/>
      <c r="IT34" s="1187"/>
      <c r="IU34" s="1187"/>
      <c r="IV34" s="1187"/>
    </row>
    <row r="35" spans="1:256" s="1189" customFormat="1" ht="12.95" customHeight="1" x14ac:dyDescent="0.25">
      <c r="A35" s="1226" t="s">
        <v>883</v>
      </c>
      <c r="B35" s="1195">
        <f t="shared" si="1"/>
        <v>49</v>
      </c>
      <c r="C35" s="1225">
        <v>5</v>
      </c>
      <c r="D35" s="1225">
        <v>38</v>
      </c>
      <c r="E35" s="1225">
        <v>6</v>
      </c>
      <c r="F35" s="1187"/>
      <c r="G35" s="1187"/>
      <c r="H35" s="1187"/>
      <c r="I35" s="1187"/>
      <c r="J35" s="1187"/>
      <c r="K35" s="1187"/>
      <c r="L35" s="1187"/>
      <c r="M35" s="1187"/>
      <c r="N35" s="1187"/>
      <c r="O35" s="1187"/>
      <c r="P35" s="1187"/>
      <c r="Q35" s="1187"/>
      <c r="R35" s="1187"/>
      <c r="S35" s="1187"/>
      <c r="T35" s="1187"/>
      <c r="U35" s="1187"/>
      <c r="V35" s="1187"/>
      <c r="W35" s="1187"/>
      <c r="X35" s="1187"/>
      <c r="Y35" s="1187"/>
      <c r="Z35" s="1187"/>
      <c r="AA35" s="1187"/>
      <c r="AB35" s="1187"/>
      <c r="AC35" s="1187"/>
      <c r="AD35" s="1187"/>
      <c r="AE35" s="1187"/>
      <c r="AF35" s="1187"/>
      <c r="AG35" s="1187"/>
      <c r="AH35" s="1187"/>
      <c r="AI35" s="1187"/>
      <c r="AJ35" s="1187"/>
      <c r="AK35" s="1187"/>
      <c r="AL35" s="1187"/>
      <c r="AM35" s="1187"/>
      <c r="AN35" s="1187"/>
      <c r="AO35" s="1187"/>
      <c r="AP35" s="1187"/>
      <c r="AQ35" s="1187"/>
      <c r="AR35" s="1187"/>
      <c r="AS35" s="1187"/>
      <c r="AT35" s="1187"/>
      <c r="AU35" s="1187"/>
      <c r="AV35" s="1187"/>
      <c r="AW35" s="1187"/>
      <c r="AX35" s="1187"/>
      <c r="AY35" s="1187"/>
      <c r="AZ35" s="1187"/>
      <c r="BA35" s="1187"/>
      <c r="BB35" s="1187"/>
      <c r="BC35" s="1187"/>
      <c r="BD35" s="1187"/>
      <c r="BE35" s="1187"/>
      <c r="BF35" s="1187"/>
      <c r="BG35" s="1187"/>
      <c r="BH35" s="1187"/>
      <c r="BI35" s="1187"/>
      <c r="BJ35" s="1187"/>
      <c r="BK35" s="1187"/>
      <c r="BL35" s="1187"/>
      <c r="BM35" s="1187"/>
      <c r="BN35" s="1187"/>
      <c r="BO35" s="1187"/>
      <c r="BP35" s="1187"/>
      <c r="BQ35" s="1187"/>
      <c r="BR35" s="1187"/>
      <c r="BS35" s="1187"/>
      <c r="BT35" s="1187"/>
      <c r="BU35" s="1187"/>
      <c r="BV35" s="1187"/>
      <c r="BW35" s="1187"/>
      <c r="BX35" s="1187"/>
      <c r="BY35" s="1187"/>
      <c r="BZ35" s="1187"/>
      <c r="CA35" s="1187"/>
      <c r="CB35" s="1187"/>
      <c r="CC35" s="1187"/>
      <c r="CD35" s="1187"/>
      <c r="CE35" s="1187"/>
      <c r="CF35" s="1187"/>
      <c r="CG35" s="1187"/>
      <c r="CH35" s="1187"/>
      <c r="CI35" s="1187"/>
      <c r="CJ35" s="1187"/>
      <c r="CK35" s="1187"/>
      <c r="CL35" s="1187"/>
      <c r="CM35" s="1187"/>
      <c r="CN35" s="1187"/>
      <c r="CO35" s="1187"/>
      <c r="CP35" s="1187"/>
      <c r="CQ35" s="1187"/>
      <c r="CR35" s="1187"/>
      <c r="CS35" s="1187"/>
      <c r="CT35" s="1187"/>
      <c r="CU35" s="1187"/>
      <c r="CV35" s="1187"/>
      <c r="CW35" s="1187"/>
      <c r="CX35" s="1187"/>
      <c r="CY35" s="1187"/>
      <c r="CZ35" s="1187"/>
      <c r="DA35" s="1187"/>
      <c r="DB35" s="1187"/>
      <c r="DC35" s="1187"/>
      <c r="DD35" s="1187"/>
      <c r="DE35" s="1187"/>
      <c r="DF35" s="1187"/>
      <c r="DG35" s="1187"/>
      <c r="DH35" s="1187"/>
      <c r="DI35" s="1187"/>
      <c r="DJ35" s="1187"/>
      <c r="DK35" s="1187"/>
      <c r="DL35" s="1187"/>
      <c r="DM35" s="1187"/>
      <c r="DN35" s="1187"/>
      <c r="DO35" s="1187"/>
      <c r="DP35" s="1187"/>
      <c r="DQ35" s="1187"/>
      <c r="DR35" s="1187"/>
      <c r="DS35" s="1187"/>
      <c r="DT35" s="1187"/>
      <c r="DU35" s="1187"/>
      <c r="DV35" s="1187"/>
      <c r="DW35" s="1187"/>
      <c r="DX35" s="1187"/>
      <c r="DY35" s="1187"/>
      <c r="DZ35" s="1187"/>
      <c r="EA35" s="1187"/>
      <c r="EB35" s="1187"/>
      <c r="EC35" s="1187"/>
      <c r="ED35" s="1187"/>
      <c r="EE35" s="1187"/>
      <c r="EF35" s="1187"/>
      <c r="EG35" s="1187"/>
      <c r="EH35" s="1187"/>
      <c r="EI35" s="1187"/>
      <c r="EJ35" s="1187"/>
      <c r="EK35" s="1187"/>
      <c r="EL35" s="1187"/>
      <c r="EM35" s="1187"/>
      <c r="EN35" s="1187"/>
      <c r="EO35" s="1187"/>
      <c r="EP35" s="1187"/>
      <c r="EQ35" s="1187"/>
      <c r="ER35" s="1187"/>
      <c r="ES35" s="1187"/>
      <c r="ET35" s="1187"/>
      <c r="EU35" s="1187"/>
      <c r="EV35" s="1187"/>
      <c r="EW35" s="1187"/>
      <c r="EX35" s="1187"/>
      <c r="EY35" s="1187"/>
      <c r="EZ35" s="1187"/>
      <c r="FA35" s="1187"/>
      <c r="FB35" s="1187"/>
      <c r="FC35" s="1187"/>
      <c r="FD35" s="1187"/>
      <c r="FE35" s="1187"/>
      <c r="FF35" s="1187"/>
      <c r="FG35" s="1187"/>
      <c r="FH35" s="1187"/>
      <c r="FI35" s="1187"/>
      <c r="FJ35" s="1187"/>
      <c r="FK35" s="1187"/>
      <c r="FL35" s="1187"/>
      <c r="FM35" s="1187"/>
      <c r="FN35" s="1187"/>
      <c r="FO35" s="1187"/>
      <c r="FP35" s="1187"/>
      <c r="FQ35" s="1187"/>
      <c r="FR35" s="1187"/>
      <c r="FS35" s="1187"/>
      <c r="FT35" s="1187"/>
      <c r="FU35" s="1187"/>
      <c r="FV35" s="1187"/>
      <c r="FW35" s="1187"/>
      <c r="FX35" s="1187"/>
      <c r="FY35" s="1187"/>
      <c r="FZ35" s="1187"/>
      <c r="GA35" s="1187"/>
      <c r="GB35" s="1187"/>
      <c r="GC35" s="1187"/>
      <c r="GD35" s="1187"/>
      <c r="GE35" s="1187"/>
      <c r="GF35" s="1187"/>
      <c r="GG35" s="1187"/>
      <c r="GH35" s="1187"/>
      <c r="GI35" s="1187"/>
      <c r="GJ35" s="1187"/>
      <c r="GK35" s="1187"/>
      <c r="GL35" s="1187"/>
      <c r="GM35" s="1187"/>
      <c r="GN35" s="1187"/>
      <c r="GO35" s="1187"/>
      <c r="GP35" s="1187"/>
      <c r="GQ35" s="1187"/>
      <c r="GR35" s="1187"/>
      <c r="GS35" s="1187"/>
      <c r="GT35" s="1187"/>
      <c r="GU35" s="1187"/>
      <c r="GV35" s="1187"/>
      <c r="GW35" s="1187"/>
      <c r="GX35" s="1187"/>
      <c r="GY35" s="1187"/>
      <c r="GZ35" s="1187"/>
      <c r="HA35" s="1187"/>
      <c r="HB35" s="1187"/>
      <c r="HC35" s="1187"/>
      <c r="HD35" s="1187"/>
      <c r="HE35" s="1187"/>
      <c r="HF35" s="1187"/>
      <c r="HG35" s="1187"/>
      <c r="HH35" s="1187"/>
      <c r="HI35" s="1187"/>
      <c r="HJ35" s="1187"/>
      <c r="HK35" s="1187"/>
      <c r="HL35" s="1187"/>
      <c r="HM35" s="1187"/>
      <c r="HN35" s="1187"/>
      <c r="HO35" s="1187"/>
      <c r="HP35" s="1187"/>
      <c r="HQ35" s="1187"/>
      <c r="HR35" s="1187"/>
      <c r="HS35" s="1187"/>
      <c r="HT35" s="1187"/>
      <c r="HU35" s="1187"/>
      <c r="HV35" s="1187"/>
      <c r="HW35" s="1187"/>
      <c r="HX35" s="1187"/>
      <c r="HY35" s="1187"/>
      <c r="HZ35" s="1187"/>
      <c r="IA35" s="1187"/>
      <c r="IB35" s="1187"/>
      <c r="IC35" s="1187"/>
      <c r="ID35" s="1187"/>
      <c r="IE35" s="1187"/>
      <c r="IF35" s="1187"/>
      <c r="IG35" s="1187"/>
      <c r="IH35" s="1187"/>
      <c r="II35" s="1187"/>
      <c r="IJ35" s="1187"/>
      <c r="IK35" s="1187"/>
      <c r="IL35" s="1187"/>
      <c r="IM35" s="1187"/>
      <c r="IN35" s="1187"/>
      <c r="IO35" s="1187"/>
      <c r="IP35" s="1187"/>
      <c r="IQ35" s="1187"/>
      <c r="IR35" s="1187"/>
      <c r="IS35" s="1187"/>
      <c r="IT35" s="1187"/>
      <c r="IU35" s="1187"/>
      <c r="IV35" s="1187"/>
    </row>
    <row r="36" spans="1:256" s="1189" customFormat="1" ht="12.95" customHeight="1" x14ac:dyDescent="0.25">
      <c r="A36" s="1226" t="s">
        <v>882</v>
      </c>
      <c r="B36" s="1195">
        <f t="shared" si="1"/>
        <v>163</v>
      </c>
      <c r="C36" s="1225">
        <v>21</v>
      </c>
      <c r="D36" s="1225">
        <v>76</v>
      </c>
      <c r="E36" s="1225">
        <v>66</v>
      </c>
      <c r="F36" s="1187"/>
      <c r="G36" s="1187"/>
      <c r="H36" s="1187"/>
      <c r="I36" s="1187"/>
      <c r="J36" s="1187"/>
      <c r="K36" s="1187"/>
      <c r="L36" s="1187"/>
      <c r="M36" s="1187"/>
      <c r="N36" s="1187"/>
      <c r="O36" s="1187"/>
      <c r="P36" s="1187"/>
      <c r="Q36" s="1187"/>
      <c r="R36" s="1187"/>
      <c r="S36" s="1187"/>
      <c r="T36" s="1187"/>
      <c r="U36" s="1187"/>
      <c r="V36" s="1187"/>
      <c r="W36" s="1187"/>
      <c r="X36" s="1187"/>
      <c r="Y36" s="1187"/>
      <c r="Z36" s="1187"/>
      <c r="AA36" s="1187"/>
      <c r="AB36" s="1187"/>
      <c r="AC36" s="1187"/>
      <c r="AD36" s="1187"/>
      <c r="AE36" s="1187"/>
      <c r="AF36" s="1187"/>
      <c r="AG36" s="1187"/>
      <c r="AH36" s="1187"/>
      <c r="AI36" s="1187"/>
      <c r="AJ36" s="1187"/>
      <c r="AK36" s="1187"/>
      <c r="AL36" s="1187"/>
      <c r="AM36" s="1187"/>
      <c r="AN36" s="1187"/>
      <c r="AO36" s="1187"/>
      <c r="AP36" s="1187"/>
      <c r="AQ36" s="1187"/>
      <c r="AR36" s="1187"/>
      <c r="AS36" s="1187"/>
      <c r="AT36" s="1187"/>
      <c r="AU36" s="1187"/>
      <c r="AV36" s="1187"/>
      <c r="AW36" s="1187"/>
      <c r="AX36" s="1187"/>
      <c r="AY36" s="1187"/>
      <c r="AZ36" s="1187"/>
      <c r="BA36" s="1187"/>
      <c r="BB36" s="1187"/>
      <c r="BC36" s="1187"/>
      <c r="BD36" s="1187"/>
      <c r="BE36" s="1187"/>
      <c r="BF36" s="1187"/>
      <c r="BG36" s="1187"/>
      <c r="BH36" s="1187"/>
      <c r="BI36" s="1187"/>
      <c r="BJ36" s="1187"/>
      <c r="BK36" s="1187"/>
      <c r="BL36" s="1187"/>
      <c r="BM36" s="1187"/>
      <c r="BN36" s="1187"/>
      <c r="BO36" s="1187"/>
      <c r="BP36" s="1187"/>
      <c r="BQ36" s="1187"/>
      <c r="BR36" s="1187"/>
      <c r="BS36" s="1187"/>
      <c r="BT36" s="1187"/>
      <c r="BU36" s="1187"/>
      <c r="BV36" s="1187"/>
      <c r="BW36" s="1187"/>
      <c r="BX36" s="1187"/>
      <c r="BY36" s="1187"/>
      <c r="BZ36" s="1187"/>
      <c r="CA36" s="1187"/>
      <c r="CB36" s="1187"/>
      <c r="CC36" s="1187"/>
      <c r="CD36" s="1187"/>
      <c r="CE36" s="1187"/>
      <c r="CF36" s="1187"/>
      <c r="CG36" s="1187"/>
      <c r="CH36" s="1187"/>
      <c r="CI36" s="1187"/>
      <c r="CJ36" s="1187"/>
      <c r="CK36" s="1187"/>
      <c r="CL36" s="1187"/>
      <c r="CM36" s="1187"/>
      <c r="CN36" s="1187"/>
      <c r="CO36" s="1187"/>
      <c r="CP36" s="1187"/>
      <c r="CQ36" s="1187"/>
      <c r="CR36" s="1187"/>
      <c r="CS36" s="1187"/>
      <c r="CT36" s="1187"/>
      <c r="CU36" s="1187"/>
      <c r="CV36" s="1187"/>
      <c r="CW36" s="1187"/>
      <c r="CX36" s="1187"/>
      <c r="CY36" s="1187"/>
      <c r="CZ36" s="1187"/>
      <c r="DA36" s="1187"/>
      <c r="DB36" s="1187"/>
      <c r="DC36" s="1187"/>
      <c r="DD36" s="1187"/>
      <c r="DE36" s="1187"/>
      <c r="DF36" s="1187"/>
      <c r="DG36" s="1187"/>
      <c r="DH36" s="1187"/>
      <c r="DI36" s="1187"/>
      <c r="DJ36" s="1187"/>
      <c r="DK36" s="1187"/>
      <c r="DL36" s="1187"/>
      <c r="DM36" s="1187"/>
      <c r="DN36" s="1187"/>
      <c r="DO36" s="1187"/>
      <c r="DP36" s="1187"/>
      <c r="DQ36" s="1187"/>
      <c r="DR36" s="1187"/>
      <c r="DS36" s="1187"/>
      <c r="DT36" s="1187"/>
      <c r="DU36" s="1187"/>
      <c r="DV36" s="1187"/>
      <c r="DW36" s="1187"/>
      <c r="DX36" s="1187"/>
      <c r="DY36" s="1187"/>
      <c r="DZ36" s="1187"/>
      <c r="EA36" s="1187"/>
      <c r="EB36" s="1187"/>
      <c r="EC36" s="1187"/>
      <c r="ED36" s="1187"/>
      <c r="EE36" s="1187"/>
      <c r="EF36" s="1187"/>
      <c r="EG36" s="1187"/>
      <c r="EH36" s="1187"/>
      <c r="EI36" s="1187"/>
      <c r="EJ36" s="1187"/>
      <c r="EK36" s="1187"/>
      <c r="EL36" s="1187"/>
      <c r="EM36" s="1187"/>
      <c r="EN36" s="1187"/>
      <c r="EO36" s="1187"/>
      <c r="EP36" s="1187"/>
      <c r="EQ36" s="1187"/>
      <c r="ER36" s="1187"/>
      <c r="ES36" s="1187"/>
      <c r="ET36" s="1187"/>
      <c r="EU36" s="1187"/>
      <c r="EV36" s="1187"/>
      <c r="EW36" s="1187"/>
      <c r="EX36" s="1187"/>
      <c r="EY36" s="1187"/>
      <c r="EZ36" s="1187"/>
      <c r="FA36" s="1187"/>
      <c r="FB36" s="1187"/>
      <c r="FC36" s="1187"/>
      <c r="FD36" s="1187"/>
      <c r="FE36" s="1187"/>
      <c r="FF36" s="1187"/>
      <c r="FG36" s="1187"/>
      <c r="FH36" s="1187"/>
      <c r="FI36" s="1187"/>
      <c r="FJ36" s="1187"/>
      <c r="FK36" s="1187"/>
      <c r="FL36" s="1187"/>
      <c r="FM36" s="1187"/>
      <c r="FN36" s="1187"/>
      <c r="FO36" s="1187"/>
      <c r="FP36" s="1187"/>
      <c r="FQ36" s="1187"/>
      <c r="FR36" s="1187"/>
      <c r="FS36" s="1187"/>
      <c r="FT36" s="1187"/>
      <c r="FU36" s="1187"/>
      <c r="FV36" s="1187"/>
      <c r="FW36" s="1187"/>
      <c r="FX36" s="1187"/>
      <c r="FY36" s="1187"/>
      <c r="FZ36" s="1187"/>
      <c r="GA36" s="1187"/>
      <c r="GB36" s="1187"/>
      <c r="GC36" s="1187"/>
      <c r="GD36" s="1187"/>
      <c r="GE36" s="1187"/>
      <c r="GF36" s="1187"/>
      <c r="GG36" s="1187"/>
      <c r="GH36" s="1187"/>
      <c r="GI36" s="1187"/>
      <c r="GJ36" s="1187"/>
      <c r="GK36" s="1187"/>
      <c r="GL36" s="1187"/>
      <c r="GM36" s="1187"/>
      <c r="GN36" s="1187"/>
      <c r="GO36" s="1187"/>
      <c r="GP36" s="1187"/>
      <c r="GQ36" s="1187"/>
      <c r="GR36" s="1187"/>
      <c r="GS36" s="1187"/>
      <c r="GT36" s="1187"/>
      <c r="GU36" s="1187"/>
      <c r="GV36" s="1187"/>
      <c r="GW36" s="1187"/>
      <c r="GX36" s="1187"/>
      <c r="GY36" s="1187"/>
      <c r="GZ36" s="1187"/>
      <c r="HA36" s="1187"/>
      <c r="HB36" s="1187"/>
      <c r="HC36" s="1187"/>
      <c r="HD36" s="1187"/>
      <c r="HE36" s="1187"/>
      <c r="HF36" s="1187"/>
      <c r="HG36" s="1187"/>
      <c r="HH36" s="1187"/>
      <c r="HI36" s="1187"/>
      <c r="HJ36" s="1187"/>
      <c r="HK36" s="1187"/>
      <c r="HL36" s="1187"/>
      <c r="HM36" s="1187"/>
      <c r="HN36" s="1187"/>
      <c r="HO36" s="1187"/>
      <c r="HP36" s="1187"/>
      <c r="HQ36" s="1187"/>
      <c r="HR36" s="1187"/>
      <c r="HS36" s="1187"/>
      <c r="HT36" s="1187"/>
      <c r="HU36" s="1187"/>
      <c r="HV36" s="1187"/>
      <c r="HW36" s="1187"/>
      <c r="HX36" s="1187"/>
      <c r="HY36" s="1187"/>
      <c r="HZ36" s="1187"/>
      <c r="IA36" s="1187"/>
      <c r="IB36" s="1187"/>
      <c r="IC36" s="1187"/>
      <c r="ID36" s="1187"/>
      <c r="IE36" s="1187"/>
      <c r="IF36" s="1187"/>
      <c r="IG36" s="1187"/>
      <c r="IH36" s="1187"/>
      <c r="II36" s="1187"/>
      <c r="IJ36" s="1187"/>
      <c r="IK36" s="1187"/>
      <c r="IL36" s="1187"/>
      <c r="IM36" s="1187"/>
      <c r="IN36" s="1187"/>
      <c r="IO36" s="1187"/>
      <c r="IP36" s="1187"/>
      <c r="IQ36" s="1187"/>
      <c r="IR36" s="1187"/>
      <c r="IS36" s="1187"/>
      <c r="IT36" s="1187"/>
      <c r="IU36" s="1187"/>
      <c r="IV36" s="1187"/>
    </row>
    <row r="37" spans="1:256" s="1189" customFormat="1" ht="12.95" customHeight="1" x14ac:dyDescent="0.25">
      <c r="A37" s="1226" t="s">
        <v>881</v>
      </c>
      <c r="B37" s="1195">
        <f t="shared" si="1"/>
        <v>212</v>
      </c>
      <c r="C37" s="1225">
        <v>36</v>
      </c>
      <c r="D37" s="1225">
        <v>143</v>
      </c>
      <c r="E37" s="1225">
        <v>33</v>
      </c>
      <c r="F37" s="1187"/>
      <c r="G37" s="1187"/>
      <c r="H37" s="1187"/>
      <c r="I37" s="1187"/>
      <c r="J37" s="1187"/>
      <c r="K37" s="1187"/>
      <c r="L37" s="1187"/>
      <c r="M37" s="1187"/>
      <c r="N37" s="1187"/>
      <c r="O37" s="1187"/>
      <c r="P37" s="1187"/>
      <c r="Q37" s="1187"/>
      <c r="R37" s="1187"/>
      <c r="S37" s="1187"/>
      <c r="T37" s="1187"/>
      <c r="U37" s="1187"/>
      <c r="V37" s="1187"/>
      <c r="W37" s="1187"/>
      <c r="X37" s="1187"/>
      <c r="Y37" s="1187"/>
      <c r="Z37" s="1187"/>
      <c r="AA37" s="1187"/>
      <c r="AB37" s="1187"/>
      <c r="AC37" s="1187"/>
      <c r="AD37" s="1187"/>
      <c r="AE37" s="1187"/>
      <c r="AF37" s="1187"/>
      <c r="AG37" s="1187"/>
      <c r="AH37" s="1187"/>
      <c r="AI37" s="1187"/>
      <c r="AJ37" s="1187"/>
      <c r="AK37" s="1187"/>
      <c r="AL37" s="1187"/>
      <c r="AM37" s="1187"/>
      <c r="AN37" s="1187"/>
      <c r="AO37" s="1187"/>
      <c r="AP37" s="1187"/>
      <c r="AQ37" s="1187"/>
      <c r="AR37" s="1187"/>
      <c r="AS37" s="1187"/>
      <c r="AT37" s="1187"/>
      <c r="AU37" s="1187"/>
      <c r="AV37" s="1187"/>
      <c r="AW37" s="1187"/>
      <c r="AX37" s="1187"/>
      <c r="AY37" s="1187"/>
      <c r="AZ37" s="1187"/>
      <c r="BA37" s="1187"/>
      <c r="BB37" s="1187"/>
      <c r="BC37" s="1187"/>
      <c r="BD37" s="1187"/>
      <c r="BE37" s="1187"/>
      <c r="BF37" s="1187"/>
      <c r="BG37" s="1187"/>
      <c r="BH37" s="1187"/>
      <c r="BI37" s="1187"/>
      <c r="BJ37" s="1187"/>
      <c r="BK37" s="1187"/>
      <c r="BL37" s="1187"/>
      <c r="BM37" s="1187"/>
      <c r="BN37" s="1187"/>
      <c r="BO37" s="1187"/>
      <c r="BP37" s="1187"/>
      <c r="BQ37" s="1187"/>
      <c r="BR37" s="1187"/>
      <c r="BS37" s="1187"/>
      <c r="BT37" s="1187"/>
      <c r="BU37" s="1187"/>
      <c r="BV37" s="1187"/>
      <c r="BW37" s="1187"/>
      <c r="BX37" s="1187"/>
      <c r="BY37" s="1187"/>
      <c r="BZ37" s="1187"/>
      <c r="CA37" s="1187"/>
      <c r="CB37" s="1187"/>
      <c r="CC37" s="1187"/>
      <c r="CD37" s="1187"/>
      <c r="CE37" s="1187"/>
      <c r="CF37" s="1187"/>
      <c r="CG37" s="1187"/>
      <c r="CH37" s="1187"/>
      <c r="CI37" s="1187"/>
      <c r="CJ37" s="1187"/>
      <c r="CK37" s="1187"/>
      <c r="CL37" s="1187"/>
      <c r="CM37" s="1187"/>
      <c r="CN37" s="1187"/>
      <c r="CO37" s="1187"/>
      <c r="CP37" s="1187"/>
      <c r="CQ37" s="1187"/>
      <c r="CR37" s="1187"/>
      <c r="CS37" s="1187"/>
      <c r="CT37" s="1187"/>
      <c r="CU37" s="1187"/>
      <c r="CV37" s="1187"/>
      <c r="CW37" s="1187"/>
      <c r="CX37" s="1187"/>
      <c r="CY37" s="1187"/>
      <c r="CZ37" s="1187"/>
      <c r="DA37" s="1187"/>
      <c r="DB37" s="1187"/>
      <c r="DC37" s="1187"/>
      <c r="DD37" s="1187"/>
      <c r="DE37" s="1187"/>
      <c r="DF37" s="1187"/>
      <c r="DG37" s="1187"/>
      <c r="DH37" s="1187"/>
      <c r="DI37" s="1187"/>
      <c r="DJ37" s="1187"/>
      <c r="DK37" s="1187"/>
      <c r="DL37" s="1187"/>
      <c r="DM37" s="1187"/>
      <c r="DN37" s="1187"/>
      <c r="DO37" s="1187"/>
      <c r="DP37" s="1187"/>
      <c r="DQ37" s="1187"/>
      <c r="DR37" s="1187"/>
      <c r="DS37" s="1187"/>
      <c r="DT37" s="1187"/>
      <c r="DU37" s="1187"/>
      <c r="DV37" s="1187"/>
      <c r="DW37" s="1187"/>
      <c r="DX37" s="1187"/>
      <c r="DY37" s="1187"/>
      <c r="DZ37" s="1187"/>
      <c r="EA37" s="1187"/>
      <c r="EB37" s="1187"/>
      <c r="EC37" s="1187"/>
      <c r="ED37" s="1187"/>
      <c r="EE37" s="1187"/>
      <c r="EF37" s="1187"/>
      <c r="EG37" s="1187"/>
      <c r="EH37" s="1187"/>
      <c r="EI37" s="1187"/>
      <c r="EJ37" s="1187"/>
      <c r="EK37" s="1187"/>
      <c r="EL37" s="1187"/>
      <c r="EM37" s="1187"/>
      <c r="EN37" s="1187"/>
      <c r="EO37" s="1187"/>
      <c r="EP37" s="1187"/>
      <c r="EQ37" s="1187"/>
      <c r="ER37" s="1187"/>
      <c r="ES37" s="1187"/>
      <c r="ET37" s="1187"/>
      <c r="EU37" s="1187"/>
      <c r="EV37" s="1187"/>
      <c r="EW37" s="1187"/>
      <c r="EX37" s="1187"/>
      <c r="EY37" s="1187"/>
      <c r="EZ37" s="1187"/>
      <c r="FA37" s="1187"/>
      <c r="FB37" s="1187"/>
      <c r="FC37" s="1187"/>
      <c r="FD37" s="1187"/>
      <c r="FE37" s="1187"/>
      <c r="FF37" s="1187"/>
      <c r="FG37" s="1187"/>
      <c r="FH37" s="1187"/>
      <c r="FI37" s="1187"/>
      <c r="FJ37" s="1187"/>
      <c r="FK37" s="1187"/>
      <c r="FL37" s="1187"/>
      <c r="FM37" s="1187"/>
      <c r="FN37" s="1187"/>
      <c r="FO37" s="1187"/>
      <c r="FP37" s="1187"/>
      <c r="FQ37" s="1187"/>
      <c r="FR37" s="1187"/>
      <c r="FS37" s="1187"/>
      <c r="FT37" s="1187"/>
      <c r="FU37" s="1187"/>
      <c r="FV37" s="1187"/>
      <c r="FW37" s="1187"/>
      <c r="FX37" s="1187"/>
      <c r="FY37" s="1187"/>
      <c r="FZ37" s="1187"/>
      <c r="GA37" s="1187"/>
      <c r="GB37" s="1187"/>
      <c r="GC37" s="1187"/>
      <c r="GD37" s="1187"/>
      <c r="GE37" s="1187"/>
      <c r="GF37" s="1187"/>
      <c r="GG37" s="1187"/>
      <c r="GH37" s="1187"/>
      <c r="GI37" s="1187"/>
      <c r="GJ37" s="1187"/>
      <c r="GK37" s="1187"/>
      <c r="GL37" s="1187"/>
      <c r="GM37" s="1187"/>
      <c r="GN37" s="1187"/>
      <c r="GO37" s="1187"/>
      <c r="GP37" s="1187"/>
      <c r="GQ37" s="1187"/>
      <c r="GR37" s="1187"/>
      <c r="GS37" s="1187"/>
      <c r="GT37" s="1187"/>
      <c r="GU37" s="1187"/>
      <c r="GV37" s="1187"/>
      <c r="GW37" s="1187"/>
      <c r="GX37" s="1187"/>
      <c r="GY37" s="1187"/>
      <c r="GZ37" s="1187"/>
      <c r="HA37" s="1187"/>
      <c r="HB37" s="1187"/>
      <c r="HC37" s="1187"/>
      <c r="HD37" s="1187"/>
      <c r="HE37" s="1187"/>
      <c r="HF37" s="1187"/>
      <c r="HG37" s="1187"/>
      <c r="HH37" s="1187"/>
      <c r="HI37" s="1187"/>
      <c r="HJ37" s="1187"/>
      <c r="HK37" s="1187"/>
      <c r="HL37" s="1187"/>
      <c r="HM37" s="1187"/>
      <c r="HN37" s="1187"/>
      <c r="HO37" s="1187"/>
      <c r="HP37" s="1187"/>
      <c r="HQ37" s="1187"/>
      <c r="HR37" s="1187"/>
      <c r="HS37" s="1187"/>
      <c r="HT37" s="1187"/>
      <c r="HU37" s="1187"/>
      <c r="HV37" s="1187"/>
      <c r="HW37" s="1187"/>
      <c r="HX37" s="1187"/>
      <c r="HY37" s="1187"/>
      <c r="HZ37" s="1187"/>
      <c r="IA37" s="1187"/>
      <c r="IB37" s="1187"/>
      <c r="IC37" s="1187"/>
      <c r="ID37" s="1187"/>
      <c r="IE37" s="1187"/>
      <c r="IF37" s="1187"/>
      <c r="IG37" s="1187"/>
      <c r="IH37" s="1187"/>
      <c r="II37" s="1187"/>
      <c r="IJ37" s="1187"/>
      <c r="IK37" s="1187"/>
      <c r="IL37" s="1187"/>
      <c r="IM37" s="1187"/>
      <c r="IN37" s="1187"/>
      <c r="IO37" s="1187"/>
      <c r="IP37" s="1187"/>
      <c r="IQ37" s="1187"/>
      <c r="IR37" s="1187"/>
      <c r="IS37" s="1187"/>
      <c r="IT37" s="1187"/>
      <c r="IU37" s="1187"/>
      <c r="IV37" s="1187"/>
    </row>
    <row r="38" spans="1:256" s="1189" customFormat="1" ht="7.5" customHeight="1" x14ac:dyDescent="0.25">
      <c r="A38" s="1204"/>
      <c r="B38" s="1195"/>
      <c r="C38" s="1225"/>
      <c r="D38" s="1225"/>
      <c r="E38" s="1225"/>
      <c r="F38" s="1187"/>
      <c r="G38" s="1187"/>
      <c r="H38" s="1187"/>
      <c r="I38" s="1187"/>
      <c r="J38" s="1187"/>
      <c r="K38" s="1187"/>
      <c r="L38" s="1187"/>
      <c r="M38" s="1187"/>
      <c r="N38" s="1187"/>
      <c r="O38" s="1187"/>
      <c r="P38" s="1187"/>
      <c r="Q38" s="1187"/>
      <c r="R38" s="1187"/>
      <c r="S38" s="1187"/>
      <c r="T38" s="1187"/>
      <c r="U38" s="1187"/>
      <c r="V38" s="1187"/>
      <c r="W38" s="1187"/>
      <c r="X38" s="1187"/>
      <c r="Y38" s="1187"/>
      <c r="Z38" s="1187"/>
      <c r="AA38" s="1187"/>
      <c r="AB38" s="1187"/>
      <c r="AC38" s="1187"/>
      <c r="AD38" s="1187"/>
      <c r="AE38" s="1187"/>
      <c r="AF38" s="1187"/>
      <c r="AG38" s="1187"/>
      <c r="AH38" s="1187"/>
      <c r="AI38" s="1187"/>
      <c r="AJ38" s="1187"/>
      <c r="AK38" s="1187"/>
      <c r="AL38" s="1187"/>
      <c r="AM38" s="1187"/>
      <c r="AN38" s="1187"/>
      <c r="AO38" s="1187"/>
      <c r="AP38" s="1187"/>
      <c r="AQ38" s="1187"/>
      <c r="AR38" s="1187"/>
      <c r="AS38" s="1187"/>
      <c r="AT38" s="1187"/>
      <c r="AU38" s="1187"/>
      <c r="AV38" s="1187"/>
      <c r="AW38" s="1187"/>
      <c r="AX38" s="1187"/>
      <c r="AY38" s="1187"/>
      <c r="AZ38" s="1187"/>
      <c r="BA38" s="1187"/>
      <c r="BB38" s="1187"/>
      <c r="BC38" s="1187"/>
      <c r="BD38" s="1187"/>
      <c r="BE38" s="1187"/>
      <c r="BF38" s="1187"/>
      <c r="BG38" s="1187"/>
      <c r="BH38" s="1187"/>
      <c r="BI38" s="1187"/>
      <c r="BJ38" s="1187"/>
      <c r="BK38" s="1187"/>
      <c r="BL38" s="1187"/>
      <c r="BM38" s="1187"/>
      <c r="BN38" s="1187"/>
      <c r="BO38" s="1187"/>
      <c r="BP38" s="1187"/>
      <c r="BQ38" s="1187"/>
      <c r="BR38" s="1187"/>
      <c r="BS38" s="1187"/>
      <c r="BT38" s="1187"/>
      <c r="BU38" s="1187"/>
      <c r="BV38" s="1187"/>
      <c r="BW38" s="1187"/>
      <c r="BX38" s="1187"/>
      <c r="BY38" s="1187"/>
      <c r="BZ38" s="1187"/>
      <c r="CA38" s="1187"/>
      <c r="CB38" s="1187"/>
      <c r="CC38" s="1187"/>
      <c r="CD38" s="1187"/>
      <c r="CE38" s="1187"/>
      <c r="CF38" s="1187"/>
      <c r="CG38" s="1187"/>
      <c r="CH38" s="1187"/>
      <c r="CI38" s="1187"/>
      <c r="CJ38" s="1187"/>
      <c r="CK38" s="1187"/>
      <c r="CL38" s="1187"/>
      <c r="CM38" s="1187"/>
      <c r="CN38" s="1187"/>
      <c r="CO38" s="1187"/>
      <c r="CP38" s="1187"/>
      <c r="CQ38" s="1187"/>
      <c r="CR38" s="1187"/>
      <c r="CS38" s="1187"/>
      <c r="CT38" s="1187"/>
      <c r="CU38" s="1187"/>
      <c r="CV38" s="1187"/>
      <c r="CW38" s="1187"/>
      <c r="CX38" s="1187"/>
      <c r="CY38" s="1187"/>
      <c r="CZ38" s="1187"/>
      <c r="DA38" s="1187"/>
      <c r="DB38" s="1187"/>
      <c r="DC38" s="1187"/>
      <c r="DD38" s="1187"/>
      <c r="DE38" s="1187"/>
      <c r="DF38" s="1187"/>
      <c r="DG38" s="1187"/>
      <c r="DH38" s="1187"/>
      <c r="DI38" s="1187"/>
      <c r="DJ38" s="1187"/>
      <c r="DK38" s="1187"/>
      <c r="DL38" s="1187"/>
      <c r="DM38" s="1187"/>
      <c r="DN38" s="1187"/>
      <c r="DO38" s="1187"/>
      <c r="DP38" s="1187"/>
      <c r="DQ38" s="1187"/>
      <c r="DR38" s="1187"/>
      <c r="DS38" s="1187"/>
      <c r="DT38" s="1187"/>
      <c r="DU38" s="1187"/>
      <c r="DV38" s="1187"/>
      <c r="DW38" s="1187"/>
      <c r="DX38" s="1187"/>
      <c r="DY38" s="1187"/>
      <c r="DZ38" s="1187"/>
      <c r="EA38" s="1187"/>
      <c r="EB38" s="1187"/>
      <c r="EC38" s="1187"/>
      <c r="ED38" s="1187"/>
      <c r="EE38" s="1187"/>
      <c r="EF38" s="1187"/>
      <c r="EG38" s="1187"/>
      <c r="EH38" s="1187"/>
      <c r="EI38" s="1187"/>
      <c r="EJ38" s="1187"/>
      <c r="EK38" s="1187"/>
      <c r="EL38" s="1187"/>
      <c r="EM38" s="1187"/>
      <c r="EN38" s="1187"/>
      <c r="EO38" s="1187"/>
      <c r="EP38" s="1187"/>
      <c r="EQ38" s="1187"/>
      <c r="ER38" s="1187"/>
      <c r="ES38" s="1187"/>
      <c r="ET38" s="1187"/>
      <c r="EU38" s="1187"/>
      <c r="EV38" s="1187"/>
      <c r="EW38" s="1187"/>
      <c r="EX38" s="1187"/>
      <c r="EY38" s="1187"/>
      <c r="EZ38" s="1187"/>
      <c r="FA38" s="1187"/>
      <c r="FB38" s="1187"/>
      <c r="FC38" s="1187"/>
      <c r="FD38" s="1187"/>
      <c r="FE38" s="1187"/>
      <c r="FF38" s="1187"/>
      <c r="FG38" s="1187"/>
      <c r="FH38" s="1187"/>
      <c r="FI38" s="1187"/>
      <c r="FJ38" s="1187"/>
      <c r="FK38" s="1187"/>
      <c r="FL38" s="1187"/>
      <c r="FM38" s="1187"/>
      <c r="FN38" s="1187"/>
      <c r="FO38" s="1187"/>
      <c r="FP38" s="1187"/>
      <c r="FQ38" s="1187"/>
      <c r="FR38" s="1187"/>
      <c r="FS38" s="1187"/>
      <c r="FT38" s="1187"/>
      <c r="FU38" s="1187"/>
      <c r="FV38" s="1187"/>
      <c r="FW38" s="1187"/>
      <c r="FX38" s="1187"/>
      <c r="FY38" s="1187"/>
      <c r="FZ38" s="1187"/>
      <c r="GA38" s="1187"/>
      <c r="GB38" s="1187"/>
      <c r="GC38" s="1187"/>
      <c r="GD38" s="1187"/>
      <c r="GE38" s="1187"/>
      <c r="GF38" s="1187"/>
      <c r="GG38" s="1187"/>
      <c r="GH38" s="1187"/>
      <c r="GI38" s="1187"/>
      <c r="GJ38" s="1187"/>
      <c r="GK38" s="1187"/>
      <c r="GL38" s="1187"/>
      <c r="GM38" s="1187"/>
      <c r="GN38" s="1187"/>
      <c r="GO38" s="1187"/>
      <c r="GP38" s="1187"/>
      <c r="GQ38" s="1187"/>
      <c r="GR38" s="1187"/>
      <c r="GS38" s="1187"/>
      <c r="GT38" s="1187"/>
      <c r="GU38" s="1187"/>
      <c r="GV38" s="1187"/>
      <c r="GW38" s="1187"/>
      <c r="GX38" s="1187"/>
      <c r="GY38" s="1187"/>
      <c r="GZ38" s="1187"/>
      <c r="HA38" s="1187"/>
      <c r="HB38" s="1187"/>
      <c r="HC38" s="1187"/>
      <c r="HD38" s="1187"/>
      <c r="HE38" s="1187"/>
      <c r="HF38" s="1187"/>
      <c r="HG38" s="1187"/>
      <c r="HH38" s="1187"/>
      <c r="HI38" s="1187"/>
      <c r="HJ38" s="1187"/>
      <c r="HK38" s="1187"/>
      <c r="HL38" s="1187"/>
      <c r="HM38" s="1187"/>
      <c r="HN38" s="1187"/>
      <c r="HO38" s="1187"/>
      <c r="HP38" s="1187"/>
      <c r="HQ38" s="1187"/>
      <c r="HR38" s="1187"/>
      <c r="HS38" s="1187"/>
      <c r="HT38" s="1187"/>
      <c r="HU38" s="1187"/>
      <c r="HV38" s="1187"/>
      <c r="HW38" s="1187"/>
      <c r="HX38" s="1187"/>
      <c r="HY38" s="1187"/>
      <c r="HZ38" s="1187"/>
      <c r="IA38" s="1187"/>
      <c r="IB38" s="1187"/>
      <c r="IC38" s="1187"/>
      <c r="ID38" s="1187"/>
      <c r="IE38" s="1187"/>
      <c r="IF38" s="1187"/>
      <c r="IG38" s="1187"/>
      <c r="IH38" s="1187"/>
      <c r="II38" s="1187"/>
      <c r="IJ38" s="1187"/>
      <c r="IK38" s="1187"/>
      <c r="IL38" s="1187"/>
      <c r="IM38" s="1187"/>
      <c r="IN38" s="1187"/>
      <c r="IO38" s="1187"/>
      <c r="IP38" s="1187"/>
      <c r="IQ38" s="1187"/>
      <c r="IR38" s="1187"/>
      <c r="IS38" s="1187"/>
      <c r="IT38" s="1187"/>
      <c r="IU38" s="1187"/>
      <c r="IV38" s="1187"/>
    </row>
    <row r="39" spans="1:256" ht="12" customHeight="1" x14ac:dyDescent="0.25">
      <c r="A39" s="1204" t="s">
        <v>880</v>
      </c>
      <c r="B39" s="1195">
        <f>SUM(C39:E39)</f>
        <v>670</v>
      </c>
      <c r="C39" s="1195">
        <v>105</v>
      </c>
      <c r="D39" s="1195">
        <v>458</v>
      </c>
      <c r="E39" s="1227">
        <v>107</v>
      </c>
    </row>
    <row r="40" spans="1:256" ht="8.25" customHeight="1" x14ac:dyDescent="0.25">
      <c r="A40" s="1204"/>
      <c r="B40" s="1195"/>
      <c r="C40" s="1225"/>
      <c r="D40" s="1225"/>
      <c r="E40" s="1190"/>
    </row>
    <row r="41" spans="1:256" ht="12" customHeight="1" x14ac:dyDescent="0.25">
      <c r="A41" s="1204" t="s">
        <v>879</v>
      </c>
      <c r="B41" s="1195">
        <f>SUM(C41:E41)</f>
        <v>736</v>
      </c>
      <c r="C41" s="1195">
        <f>SUM(C43:C47)</f>
        <v>221</v>
      </c>
      <c r="D41" s="1195">
        <f>SUM(D43:D47)</f>
        <v>431</v>
      </c>
      <c r="E41" s="1195">
        <f>SUM(E43:E47)</f>
        <v>84</v>
      </c>
    </row>
    <row r="42" spans="1:256" ht="7.5" customHeight="1" x14ac:dyDescent="0.25">
      <c r="A42" s="1204"/>
      <c r="B42" s="1195"/>
      <c r="C42" s="1225"/>
      <c r="D42" s="1225"/>
      <c r="E42" s="1225"/>
      <c r="F42" s="1189"/>
    </row>
    <row r="43" spans="1:256" ht="12.95" customHeight="1" x14ac:dyDescent="0.25">
      <c r="A43" s="1226" t="s">
        <v>878</v>
      </c>
      <c r="B43" s="1195">
        <f>SUM(C43:E43)</f>
        <v>54</v>
      </c>
      <c r="C43" s="1225">
        <v>7</v>
      </c>
      <c r="D43" s="1225">
        <v>38</v>
      </c>
      <c r="E43" s="1225">
        <v>9</v>
      </c>
      <c r="F43" s="1189"/>
    </row>
    <row r="44" spans="1:256" ht="12.95" customHeight="1" x14ac:dyDescent="0.25">
      <c r="A44" s="1226" t="s">
        <v>877</v>
      </c>
      <c r="B44" s="1195">
        <f>SUM(C44:E44)</f>
        <v>120</v>
      </c>
      <c r="C44" s="1225">
        <v>24</v>
      </c>
      <c r="D44" s="1225">
        <v>81</v>
      </c>
      <c r="E44" s="1225">
        <v>15</v>
      </c>
      <c r="F44" s="1189"/>
    </row>
    <row r="45" spans="1:256" ht="12.95" customHeight="1" x14ac:dyDescent="0.25">
      <c r="A45" s="1226" t="s">
        <v>876</v>
      </c>
      <c r="B45" s="1195">
        <f>SUM(C45:E45)</f>
        <v>85</v>
      </c>
      <c r="C45" s="1225">
        <v>21</v>
      </c>
      <c r="D45" s="1225">
        <v>53</v>
      </c>
      <c r="E45" s="1225">
        <v>11</v>
      </c>
      <c r="F45" s="1189"/>
    </row>
    <row r="46" spans="1:256" ht="12.95" customHeight="1" x14ac:dyDescent="0.25">
      <c r="A46" s="1226" t="s">
        <v>875</v>
      </c>
      <c r="B46" s="1195">
        <f>SUM(C46:E46)</f>
        <v>210</v>
      </c>
      <c r="C46" s="1225">
        <v>62</v>
      </c>
      <c r="D46" s="1225">
        <v>118</v>
      </c>
      <c r="E46" s="1225">
        <v>30</v>
      </c>
      <c r="F46" s="1189"/>
    </row>
    <row r="47" spans="1:256" ht="12.95" customHeight="1" x14ac:dyDescent="0.25">
      <c r="A47" s="1226" t="s">
        <v>874</v>
      </c>
      <c r="B47" s="1195">
        <f>SUM(C47:E47)</f>
        <v>267</v>
      </c>
      <c r="C47" s="1225">
        <v>107</v>
      </c>
      <c r="D47" s="1225">
        <v>141</v>
      </c>
      <c r="E47" s="1225">
        <v>19</v>
      </c>
      <c r="F47" s="1189"/>
    </row>
    <row r="48" spans="1:256" ht="7.5" customHeight="1" x14ac:dyDescent="0.25">
      <c r="A48" s="1204"/>
      <c r="B48" s="1195"/>
      <c r="C48" s="1225"/>
      <c r="D48" s="1225"/>
      <c r="E48" s="1225"/>
      <c r="F48" s="1189"/>
    </row>
    <row r="49" spans="1:256" ht="12" customHeight="1" x14ac:dyDescent="0.25">
      <c r="A49" s="1204" t="s">
        <v>873</v>
      </c>
      <c r="B49" s="1195">
        <f>SUM(C49:E49)</f>
        <v>182</v>
      </c>
      <c r="C49" s="1224">
        <v>26</v>
      </c>
      <c r="D49" s="1224">
        <v>112</v>
      </c>
      <c r="E49" s="1221">
        <v>44</v>
      </c>
      <c r="F49" s="1188"/>
      <c r="I49" s="1189"/>
      <c r="J49" s="1189"/>
    </row>
    <row r="50" spans="1:256" ht="7.5" customHeight="1" x14ac:dyDescent="0.25">
      <c r="B50" s="1195"/>
      <c r="F50" s="1223"/>
      <c r="G50" s="1223"/>
    </row>
    <row r="51" spans="1:256" ht="13.5" customHeight="1" x14ac:dyDescent="0.25">
      <c r="A51" s="1196" t="s">
        <v>908</v>
      </c>
      <c r="B51" s="1195">
        <f>SUM(C51:E51)</f>
        <v>315</v>
      </c>
      <c r="C51" s="1194">
        <v>3</v>
      </c>
      <c r="D51" s="1194">
        <v>162</v>
      </c>
      <c r="E51" s="1194">
        <v>150</v>
      </c>
      <c r="F51" s="1222"/>
      <c r="G51" s="1222"/>
      <c r="H51" s="1188"/>
      <c r="I51" s="1188"/>
      <c r="J51" s="1188"/>
      <c r="K51" s="1188"/>
      <c r="L51" s="1188"/>
      <c r="M51" s="1188"/>
      <c r="N51" s="1188"/>
      <c r="O51" s="1188"/>
      <c r="P51" s="1188"/>
      <c r="Q51" s="1188"/>
      <c r="R51" s="1188"/>
      <c r="S51" s="1188"/>
      <c r="T51" s="1188"/>
      <c r="U51" s="1188"/>
      <c r="V51" s="1188"/>
      <c r="W51" s="1188"/>
      <c r="X51" s="1188"/>
      <c r="Y51" s="1188"/>
      <c r="Z51" s="1188"/>
      <c r="AA51" s="1188"/>
      <c r="AB51" s="1188"/>
      <c r="AC51" s="1188"/>
      <c r="AD51" s="1188"/>
      <c r="AE51" s="1188"/>
      <c r="AF51" s="1188"/>
      <c r="AG51" s="1188"/>
      <c r="AH51" s="1188"/>
      <c r="AI51" s="1188"/>
      <c r="AJ51" s="1188"/>
      <c r="AK51" s="1188"/>
      <c r="AL51" s="1188"/>
      <c r="AM51" s="1188"/>
      <c r="AN51" s="1188"/>
      <c r="AO51" s="1188"/>
      <c r="AP51" s="1188"/>
      <c r="AQ51" s="1188"/>
      <c r="AR51" s="1188"/>
      <c r="AS51" s="1188"/>
      <c r="AT51" s="1188"/>
      <c r="AU51" s="1188"/>
      <c r="AV51" s="1188"/>
      <c r="AW51" s="1188"/>
      <c r="AX51" s="1188"/>
      <c r="AY51" s="1188"/>
      <c r="AZ51" s="1188"/>
      <c r="BA51" s="1188"/>
      <c r="BB51" s="1188"/>
      <c r="BC51" s="1188"/>
      <c r="BD51" s="1188"/>
      <c r="BE51" s="1188"/>
      <c r="BF51" s="1188"/>
      <c r="BG51" s="1188"/>
      <c r="BH51" s="1188"/>
      <c r="BI51" s="1188"/>
      <c r="BJ51" s="1188"/>
      <c r="BK51" s="1188"/>
      <c r="BL51" s="1188"/>
      <c r="BM51" s="1188"/>
      <c r="BN51" s="1188"/>
      <c r="BO51" s="1188"/>
      <c r="BP51" s="1188"/>
      <c r="BQ51" s="1188"/>
      <c r="BR51" s="1188"/>
      <c r="BS51" s="1188"/>
      <c r="BT51" s="1188"/>
      <c r="BU51" s="1188"/>
      <c r="BV51" s="1188"/>
      <c r="BW51" s="1188"/>
      <c r="BX51" s="1188"/>
      <c r="BY51" s="1188"/>
      <c r="BZ51" s="1188"/>
      <c r="CA51" s="1188"/>
      <c r="CB51" s="1188"/>
      <c r="CC51" s="1188"/>
      <c r="CD51" s="1188"/>
      <c r="CE51" s="1188"/>
      <c r="CF51" s="1188"/>
      <c r="CG51" s="1188"/>
      <c r="CH51" s="1188"/>
      <c r="CI51" s="1188"/>
      <c r="CJ51" s="1188"/>
      <c r="CK51" s="1188"/>
      <c r="CL51" s="1188"/>
      <c r="CM51" s="1188"/>
      <c r="CN51" s="1188"/>
      <c r="CO51" s="1188"/>
      <c r="CP51" s="1188"/>
      <c r="CQ51" s="1188"/>
      <c r="CR51" s="1188"/>
      <c r="CS51" s="1188"/>
      <c r="CT51" s="1188"/>
      <c r="CU51" s="1188"/>
      <c r="CV51" s="1188"/>
      <c r="CW51" s="1188"/>
      <c r="CX51" s="1188"/>
      <c r="CY51" s="1188"/>
      <c r="CZ51" s="1188"/>
      <c r="DA51" s="1188"/>
      <c r="DB51" s="1188"/>
      <c r="DC51" s="1188"/>
      <c r="DD51" s="1188"/>
      <c r="DE51" s="1188"/>
      <c r="DF51" s="1188"/>
      <c r="DG51" s="1188"/>
      <c r="DH51" s="1188"/>
      <c r="DI51" s="1188"/>
      <c r="DJ51" s="1188"/>
      <c r="DK51" s="1188"/>
      <c r="DL51" s="1188"/>
      <c r="DM51" s="1188"/>
      <c r="DN51" s="1188"/>
      <c r="DO51" s="1188"/>
      <c r="DP51" s="1188"/>
      <c r="DQ51" s="1188"/>
      <c r="DR51" s="1188"/>
      <c r="DS51" s="1188"/>
      <c r="DT51" s="1188"/>
      <c r="DU51" s="1188"/>
      <c r="DV51" s="1188"/>
      <c r="DW51" s="1188"/>
      <c r="DX51" s="1188"/>
      <c r="DY51" s="1188"/>
      <c r="DZ51" s="1188"/>
      <c r="EA51" s="1188"/>
      <c r="EB51" s="1188"/>
      <c r="EC51" s="1188"/>
      <c r="ED51" s="1188"/>
      <c r="EE51" s="1188"/>
      <c r="EF51" s="1188"/>
      <c r="EG51" s="1188"/>
      <c r="EH51" s="1188"/>
      <c r="EI51" s="1188"/>
      <c r="EJ51" s="1188"/>
      <c r="EK51" s="1188"/>
      <c r="EL51" s="1188"/>
      <c r="EM51" s="1188"/>
      <c r="EN51" s="1188"/>
      <c r="EO51" s="1188"/>
      <c r="EP51" s="1188"/>
      <c r="EQ51" s="1188"/>
      <c r="ER51" s="1188"/>
      <c r="ES51" s="1188"/>
      <c r="ET51" s="1188"/>
      <c r="EU51" s="1188"/>
      <c r="EV51" s="1188"/>
      <c r="EW51" s="1188"/>
      <c r="EX51" s="1188"/>
      <c r="EY51" s="1188"/>
      <c r="EZ51" s="1188"/>
      <c r="FA51" s="1188"/>
      <c r="FB51" s="1188"/>
      <c r="FC51" s="1188"/>
      <c r="FD51" s="1188"/>
      <c r="FE51" s="1188"/>
      <c r="FF51" s="1188"/>
      <c r="FG51" s="1188"/>
      <c r="FH51" s="1188"/>
      <c r="FI51" s="1188"/>
      <c r="FJ51" s="1188"/>
      <c r="FK51" s="1188"/>
      <c r="FL51" s="1188"/>
      <c r="FM51" s="1188"/>
      <c r="FN51" s="1188"/>
      <c r="FO51" s="1188"/>
      <c r="FP51" s="1188"/>
      <c r="FQ51" s="1188"/>
      <c r="FR51" s="1188"/>
      <c r="FS51" s="1188"/>
      <c r="FT51" s="1188"/>
      <c r="FU51" s="1188"/>
      <c r="FV51" s="1188"/>
      <c r="FW51" s="1188"/>
      <c r="FX51" s="1188"/>
      <c r="FY51" s="1188"/>
      <c r="FZ51" s="1188"/>
      <c r="GA51" s="1188"/>
      <c r="GB51" s="1188"/>
      <c r="GC51" s="1188"/>
      <c r="GD51" s="1188"/>
      <c r="GE51" s="1188"/>
      <c r="GF51" s="1188"/>
      <c r="GG51" s="1188"/>
      <c r="GH51" s="1188"/>
      <c r="GI51" s="1188"/>
      <c r="GJ51" s="1188"/>
      <c r="GK51" s="1188"/>
      <c r="GL51" s="1188"/>
      <c r="GM51" s="1188"/>
      <c r="GN51" s="1188"/>
      <c r="GO51" s="1188"/>
      <c r="GP51" s="1188"/>
      <c r="GQ51" s="1188"/>
      <c r="GR51" s="1188"/>
      <c r="GS51" s="1188"/>
      <c r="GT51" s="1188"/>
      <c r="GU51" s="1188"/>
      <c r="GV51" s="1188"/>
      <c r="GW51" s="1188"/>
      <c r="GX51" s="1188"/>
      <c r="GY51" s="1188"/>
      <c r="GZ51" s="1188"/>
      <c r="HA51" s="1188"/>
      <c r="HB51" s="1188"/>
      <c r="HC51" s="1188"/>
      <c r="HD51" s="1188"/>
      <c r="HE51" s="1188"/>
      <c r="HF51" s="1188"/>
      <c r="HG51" s="1188"/>
      <c r="HH51" s="1188"/>
      <c r="HI51" s="1188"/>
      <c r="HJ51" s="1188"/>
      <c r="HK51" s="1188"/>
      <c r="HL51" s="1188"/>
      <c r="HM51" s="1188"/>
      <c r="HN51" s="1188"/>
      <c r="HO51" s="1188"/>
      <c r="HP51" s="1188"/>
      <c r="HQ51" s="1188"/>
      <c r="HR51" s="1188"/>
      <c r="HS51" s="1188"/>
      <c r="HT51" s="1188"/>
      <c r="HU51" s="1188"/>
      <c r="HV51" s="1188"/>
      <c r="HW51" s="1188"/>
      <c r="HX51" s="1188"/>
      <c r="HY51" s="1188"/>
      <c r="HZ51" s="1188"/>
      <c r="IA51" s="1188"/>
      <c r="IB51" s="1188"/>
      <c r="IC51" s="1188"/>
      <c r="ID51" s="1188"/>
      <c r="IE51" s="1188"/>
      <c r="IF51" s="1188"/>
      <c r="IG51" s="1188"/>
      <c r="IH51" s="1188"/>
      <c r="II51" s="1188"/>
      <c r="IJ51" s="1188"/>
      <c r="IK51" s="1188"/>
      <c r="IL51" s="1188"/>
      <c r="IM51" s="1188"/>
      <c r="IN51" s="1188"/>
      <c r="IO51" s="1188"/>
      <c r="IP51" s="1188"/>
      <c r="IQ51" s="1188"/>
      <c r="IR51" s="1188"/>
      <c r="IS51" s="1188"/>
      <c r="IT51" s="1188"/>
      <c r="IU51" s="1188"/>
      <c r="IV51" s="1188"/>
    </row>
    <row r="52" spans="1:256" ht="3.75" customHeight="1" x14ac:dyDescent="0.25">
      <c r="A52" s="1196"/>
      <c r="B52" s="1195"/>
      <c r="C52" s="1203"/>
      <c r="D52" s="1203"/>
      <c r="E52" s="1203"/>
      <c r="F52" s="1203"/>
      <c r="G52" s="1203"/>
      <c r="H52" s="1188"/>
      <c r="I52" s="1188"/>
      <c r="J52" s="1188"/>
      <c r="K52" s="1188"/>
      <c r="L52" s="1188"/>
      <c r="M52" s="1188"/>
      <c r="N52" s="1188"/>
      <c r="O52" s="1188"/>
      <c r="P52" s="1188"/>
      <c r="Q52" s="1188"/>
      <c r="R52" s="1188"/>
      <c r="S52" s="1188"/>
      <c r="T52" s="1188"/>
      <c r="U52" s="1188"/>
      <c r="V52" s="1188"/>
      <c r="W52" s="1188"/>
      <c r="X52" s="1188"/>
      <c r="Y52" s="1188"/>
      <c r="Z52" s="1188"/>
      <c r="AA52" s="1188"/>
      <c r="AB52" s="1188"/>
      <c r="AC52" s="1188"/>
      <c r="AD52" s="1188"/>
      <c r="AE52" s="1188"/>
      <c r="AF52" s="1188"/>
      <c r="AG52" s="1188"/>
      <c r="AH52" s="1188"/>
      <c r="AI52" s="1188"/>
      <c r="AJ52" s="1188"/>
      <c r="AK52" s="1188"/>
      <c r="AL52" s="1188"/>
      <c r="AM52" s="1188"/>
      <c r="AN52" s="1188"/>
      <c r="AO52" s="1188"/>
      <c r="AP52" s="1188"/>
      <c r="AQ52" s="1188"/>
      <c r="AR52" s="1188"/>
      <c r="AS52" s="1188"/>
      <c r="AT52" s="1188"/>
      <c r="AU52" s="1188"/>
      <c r="AV52" s="1188"/>
      <c r="AW52" s="1188"/>
      <c r="AX52" s="1188"/>
      <c r="AY52" s="1188"/>
      <c r="AZ52" s="1188"/>
      <c r="BA52" s="1188"/>
      <c r="BB52" s="1188"/>
      <c r="BC52" s="1188"/>
      <c r="BD52" s="1188"/>
      <c r="BE52" s="1188"/>
      <c r="BF52" s="1188"/>
      <c r="BG52" s="1188"/>
      <c r="BH52" s="1188"/>
      <c r="BI52" s="1188"/>
      <c r="BJ52" s="1188"/>
      <c r="BK52" s="1188"/>
      <c r="BL52" s="1188"/>
      <c r="BM52" s="1188"/>
      <c r="BN52" s="1188"/>
      <c r="BO52" s="1188"/>
      <c r="BP52" s="1188"/>
      <c r="BQ52" s="1188"/>
      <c r="BR52" s="1188"/>
      <c r="BS52" s="1188"/>
      <c r="BT52" s="1188"/>
      <c r="BU52" s="1188"/>
      <c r="BV52" s="1188"/>
      <c r="BW52" s="1188"/>
      <c r="BX52" s="1188"/>
      <c r="BY52" s="1188"/>
      <c r="BZ52" s="1188"/>
      <c r="CA52" s="1188"/>
      <c r="CB52" s="1188"/>
      <c r="CC52" s="1188"/>
      <c r="CD52" s="1188"/>
      <c r="CE52" s="1188"/>
      <c r="CF52" s="1188"/>
      <c r="CG52" s="1188"/>
      <c r="CH52" s="1188"/>
      <c r="CI52" s="1188"/>
      <c r="CJ52" s="1188"/>
      <c r="CK52" s="1188"/>
      <c r="CL52" s="1188"/>
      <c r="CM52" s="1188"/>
      <c r="CN52" s="1188"/>
      <c r="CO52" s="1188"/>
      <c r="CP52" s="1188"/>
      <c r="CQ52" s="1188"/>
      <c r="CR52" s="1188"/>
      <c r="CS52" s="1188"/>
      <c r="CT52" s="1188"/>
      <c r="CU52" s="1188"/>
      <c r="CV52" s="1188"/>
      <c r="CW52" s="1188"/>
      <c r="CX52" s="1188"/>
      <c r="CY52" s="1188"/>
      <c r="CZ52" s="1188"/>
      <c r="DA52" s="1188"/>
      <c r="DB52" s="1188"/>
      <c r="DC52" s="1188"/>
      <c r="DD52" s="1188"/>
      <c r="DE52" s="1188"/>
      <c r="DF52" s="1188"/>
      <c r="DG52" s="1188"/>
      <c r="DH52" s="1188"/>
      <c r="DI52" s="1188"/>
      <c r="DJ52" s="1188"/>
      <c r="DK52" s="1188"/>
      <c r="DL52" s="1188"/>
      <c r="DM52" s="1188"/>
      <c r="DN52" s="1188"/>
      <c r="DO52" s="1188"/>
      <c r="DP52" s="1188"/>
      <c r="DQ52" s="1188"/>
      <c r="DR52" s="1188"/>
      <c r="DS52" s="1188"/>
      <c r="DT52" s="1188"/>
      <c r="DU52" s="1188"/>
      <c r="DV52" s="1188"/>
      <c r="DW52" s="1188"/>
      <c r="DX52" s="1188"/>
      <c r="DY52" s="1188"/>
      <c r="DZ52" s="1188"/>
      <c r="EA52" s="1188"/>
      <c r="EB52" s="1188"/>
      <c r="EC52" s="1188"/>
      <c r="ED52" s="1188"/>
      <c r="EE52" s="1188"/>
      <c r="EF52" s="1188"/>
      <c r="EG52" s="1188"/>
      <c r="EH52" s="1188"/>
      <c r="EI52" s="1188"/>
      <c r="EJ52" s="1188"/>
      <c r="EK52" s="1188"/>
      <c r="EL52" s="1188"/>
      <c r="EM52" s="1188"/>
      <c r="EN52" s="1188"/>
      <c r="EO52" s="1188"/>
      <c r="EP52" s="1188"/>
      <c r="EQ52" s="1188"/>
      <c r="ER52" s="1188"/>
      <c r="ES52" s="1188"/>
      <c r="ET52" s="1188"/>
      <c r="EU52" s="1188"/>
      <c r="EV52" s="1188"/>
      <c r="EW52" s="1188"/>
      <c r="EX52" s="1188"/>
      <c r="EY52" s="1188"/>
      <c r="EZ52" s="1188"/>
      <c r="FA52" s="1188"/>
      <c r="FB52" s="1188"/>
      <c r="FC52" s="1188"/>
      <c r="FD52" s="1188"/>
      <c r="FE52" s="1188"/>
      <c r="FF52" s="1188"/>
      <c r="FG52" s="1188"/>
      <c r="FH52" s="1188"/>
      <c r="FI52" s="1188"/>
      <c r="FJ52" s="1188"/>
      <c r="FK52" s="1188"/>
      <c r="FL52" s="1188"/>
      <c r="FM52" s="1188"/>
      <c r="FN52" s="1188"/>
      <c r="FO52" s="1188"/>
      <c r="FP52" s="1188"/>
      <c r="FQ52" s="1188"/>
      <c r="FR52" s="1188"/>
      <c r="FS52" s="1188"/>
      <c r="FT52" s="1188"/>
      <c r="FU52" s="1188"/>
      <c r="FV52" s="1188"/>
      <c r="FW52" s="1188"/>
      <c r="FX52" s="1188"/>
      <c r="FY52" s="1188"/>
      <c r="FZ52" s="1188"/>
      <c r="GA52" s="1188"/>
      <c r="GB52" s="1188"/>
      <c r="GC52" s="1188"/>
      <c r="GD52" s="1188"/>
      <c r="GE52" s="1188"/>
      <c r="GF52" s="1188"/>
      <c r="GG52" s="1188"/>
      <c r="GH52" s="1188"/>
      <c r="GI52" s="1188"/>
      <c r="GJ52" s="1188"/>
      <c r="GK52" s="1188"/>
      <c r="GL52" s="1188"/>
      <c r="GM52" s="1188"/>
      <c r="GN52" s="1188"/>
      <c r="GO52" s="1188"/>
      <c r="GP52" s="1188"/>
      <c r="GQ52" s="1188"/>
      <c r="GR52" s="1188"/>
      <c r="GS52" s="1188"/>
      <c r="GT52" s="1188"/>
      <c r="GU52" s="1188"/>
      <c r="GV52" s="1188"/>
      <c r="GW52" s="1188"/>
      <c r="GX52" s="1188"/>
      <c r="GY52" s="1188"/>
      <c r="GZ52" s="1188"/>
      <c r="HA52" s="1188"/>
      <c r="HB52" s="1188"/>
      <c r="HC52" s="1188"/>
      <c r="HD52" s="1188"/>
      <c r="HE52" s="1188"/>
      <c r="HF52" s="1188"/>
      <c r="HG52" s="1188"/>
      <c r="HH52" s="1188"/>
      <c r="HI52" s="1188"/>
      <c r="HJ52" s="1188"/>
      <c r="HK52" s="1188"/>
      <c r="HL52" s="1188"/>
      <c r="HM52" s="1188"/>
      <c r="HN52" s="1188"/>
      <c r="HO52" s="1188"/>
      <c r="HP52" s="1188"/>
      <c r="HQ52" s="1188"/>
      <c r="HR52" s="1188"/>
      <c r="HS52" s="1188"/>
      <c r="HT52" s="1188"/>
      <c r="HU52" s="1188"/>
      <c r="HV52" s="1188"/>
      <c r="HW52" s="1188"/>
      <c r="HX52" s="1188"/>
      <c r="HY52" s="1188"/>
      <c r="HZ52" s="1188"/>
      <c r="IA52" s="1188"/>
      <c r="IB52" s="1188"/>
      <c r="IC52" s="1188"/>
      <c r="ID52" s="1188"/>
      <c r="IE52" s="1188"/>
      <c r="IF52" s="1188"/>
      <c r="IG52" s="1188"/>
      <c r="IH52" s="1188"/>
      <c r="II52" s="1188"/>
      <c r="IJ52" s="1188"/>
      <c r="IK52" s="1188"/>
      <c r="IL52" s="1188"/>
      <c r="IM52" s="1188"/>
      <c r="IN52" s="1188"/>
      <c r="IO52" s="1188"/>
      <c r="IP52" s="1188"/>
      <c r="IQ52" s="1188"/>
      <c r="IR52" s="1188"/>
      <c r="IS52" s="1188"/>
      <c r="IT52" s="1188"/>
      <c r="IU52" s="1188"/>
      <c r="IV52" s="1188"/>
    </row>
    <row r="53" spans="1:256" ht="12" customHeight="1" x14ac:dyDescent="0.25">
      <c r="A53" s="1196" t="s">
        <v>871</v>
      </c>
      <c r="B53" s="1195">
        <f>SUM(C53:E53)</f>
        <v>179</v>
      </c>
      <c r="C53" s="1194">
        <v>7</v>
      </c>
      <c r="D53" s="1194">
        <v>58</v>
      </c>
      <c r="E53" s="1194">
        <v>114</v>
      </c>
      <c r="F53" s="1222"/>
      <c r="G53" s="1222"/>
      <c r="H53" s="1188"/>
      <c r="I53" s="1188"/>
      <c r="J53" s="1188"/>
      <c r="K53" s="1188"/>
      <c r="L53" s="1188"/>
      <c r="M53" s="1188"/>
      <c r="N53" s="1188"/>
      <c r="O53" s="1188"/>
      <c r="P53" s="1188"/>
      <c r="Q53" s="1188"/>
      <c r="R53" s="1188"/>
      <c r="S53" s="1188"/>
      <c r="T53" s="1188"/>
      <c r="U53" s="1188"/>
      <c r="V53" s="1188"/>
      <c r="W53" s="1188"/>
      <c r="X53" s="1188"/>
      <c r="Y53" s="1188"/>
      <c r="Z53" s="1188"/>
      <c r="AA53" s="1188"/>
      <c r="AB53" s="1188"/>
      <c r="AC53" s="1188"/>
      <c r="AD53" s="1188"/>
      <c r="AE53" s="1188"/>
      <c r="AF53" s="1188"/>
      <c r="AG53" s="1188"/>
      <c r="AH53" s="1188"/>
      <c r="AI53" s="1188"/>
      <c r="AJ53" s="1188"/>
      <c r="AK53" s="1188"/>
      <c r="AL53" s="1188"/>
      <c r="AM53" s="1188"/>
      <c r="AN53" s="1188"/>
      <c r="AO53" s="1188"/>
      <c r="AP53" s="1188"/>
      <c r="AQ53" s="1188"/>
      <c r="AR53" s="1188"/>
      <c r="AS53" s="1188"/>
      <c r="AT53" s="1188"/>
      <c r="AU53" s="1188"/>
      <c r="AV53" s="1188"/>
      <c r="AW53" s="1188"/>
      <c r="AX53" s="1188"/>
      <c r="AY53" s="1188"/>
      <c r="AZ53" s="1188"/>
      <c r="BA53" s="1188"/>
      <c r="BB53" s="1188"/>
      <c r="BC53" s="1188"/>
      <c r="BD53" s="1188"/>
      <c r="BE53" s="1188"/>
      <c r="BF53" s="1188"/>
      <c r="BG53" s="1188"/>
      <c r="BH53" s="1188"/>
      <c r="BI53" s="1188"/>
      <c r="BJ53" s="1188"/>
      <c r="BK53" s="1188"/>
      <c r="BL53" s="1188"/>
      <c r="BM53" s="1188"/>
      <c r="BN53" s="1188"/>
      <c r="BO53" s="1188"/>
      <c r="BP53" s="1188"/>
      <c r="BQ53" s="1188"/>
      <c r="BR53" s="1188"/>
      <c r="BS53" s="1188"/>
      <c r="BT53" s="1188"/>
      <c r="BU53" s="1188"/>
      <c r="BV53" s="1188"/>
      <c r="BW53" s="1188"/>
      <c r="BX53" s="1188"/>
      <c r="BY53" s="1188"/>
      <c r="BZ53" s="1188"/>
      <c r="CA53" s="1188"/>
      <c r="CB53" s="1188"/>
      <c r="CC53" s="1188"/>
      <c r="CD53" s="1188"/>
      <c r="CE53" s="1188"/>
      <c r="CF53" s="1188"/>
      <c r="CG53" s="1188"/>
      <c r="CH53" s="1188"/>
      <c r="CI53" s="1188"/>
      <c r="CJ53" s="1188"/>
      <c r="CK53" s="1188"/>
      <c r="CL53" s="1188"/>
      <c r="CM53" s="1188"/>
      <c r="CN53" s="1188"/>
      <c r="CO53" s="1188"/>
      <c r="CP53" s="1188"/>
      <c r="CQ53" s="1188"/>
      <c r="CR53" s="1188"/>
      <c r="CS53" s="1188"/>
      <c r="CT53" s="1188"/>
      <c r="CU53" s="1188"/>
      <c r="CV53" s="1188"/>
      <c r="CW53" s="1188"/>
      <c r="CX53" s="1188"/>
      <c r="CY53" s="1188"/>
      <c r="CZ53" s="1188"/>
      <c r="DA53" s="1188"/>
      <c r="DB53" s="1188"/>
      <c r="DC53" s="1188"/>
      <c r="DD53" s="1188"/>
      <c r="DE53" s="1188"/>
      <c r="DF53" s="1188"/>
      <c r="DG53" s="1188"/>
      <c r="DH53" s="1188"/>
      <c r="DI53" s="1188"/>
      <c r="DJ53" s="1188"/>
      <c r="DK53" s="1188"/>
      <c r="DL53" s="1188"/>
      <c r="DM53" s="1188"/>
      <c r="DN53" s="1188"/>
      <c r="DO53" s="1188"/>
      <c r="DP53" s="1188"/>
      <c r="DQ53" s="1188"/>
      <c r="DR53" s="1188"/>
      <c r="DS53" s="1188"/>
      <c r="DT53" s="1188"/>
      <c r="DU53" s="1188"/>
      <c r="DV53" s="1188"/>
      <c r="DW53" s="1188"/>
      <c r="DX53" s="1188"/>
      <c r="DY53" s="1188"/>
      <c r="DZ53" s="1188"/>
      <c r="EA53" s="1188"/>
      <c r="EB53" s="1188"/>
      <c r="EC53" s="1188"/>
      <c r="ED53" s="1188"/>
      <c r="EE53" s="1188"/>
      <c r="EF53" s="1188"/>
      <c r="EG53" s="1188"/>
      <c r="EH53" s="1188"/>
      <c r="EI53" s="1188"/>
      <c r="EJ53" s="1188"/>
      <c r="EK53" s="1188"/>
      <c r="EL53" s="1188"/>
      <c r="EM53" s="1188"/>
      <c r="EN53" s="1188"/>
      <c r="EO53" s="1188"/>
      <c r="EP53" s="1188"/>
      <c r="EQ53" s="1188"/>
      <c r="ER53" s="1188"/>
      <c r="ES53" s="1188"/>
      <c r="ET53" s="1188"/>
      <c r="EU53" s="1188"/>
      <c r="EV53" s="1188"/>
      <c r="EW53" s="1188"/>
      <c r="EX53" s="1188"/>
      <c r="EY53" s="1188"/>
      <c r="EZ53" s="1188"/>
      <c r="FA53" s="1188"/>
      <c r="FB53" s="1188"/>
      <c r="FC53" s="1188"/>
      <c r="FD53" s="1188"/>
      <c r="FE53" s="1188"/>
      <c r="FF53" s="1188"/>
      <c r="FG53" s="1188"/>
      <c r="FH53" s="1188"/>
      <c r="FI53" s="1188"/>
      <c r="FJ53" s="1188"/>
      <c r="FK53" s="1188"/>
      <c r="FL53" s="1188"/>
      <c r="FM53" s="1188"/>
      <c r="FN53" s="1188"/>
      <c r="FO53" s="1188"/>
      <c r="FP53" s="1188"/>
      <c r="FQ53" s="1188"/>
      <c r="FR53" s="1188"/>
      <c r="FS53" s="1188"/>
      <c r="FT53" s="1188"/>
      <c r="FU53" s="1188"/>
      <c r="FV53" s="1188"/>
      <c r="FW53" s="1188"/>
      <c r="FX53" s="1188"/>
      <c r="FY53" s="1188"/>
      <c r="FZ53" s="1188"/>
      <c r="GA53" s="1188"/>
      <c r="GB53" s="1188"/>
      <c r="GC53" s="1188"/>
      <c r="GD53" s="1188"/>
      <c r="GE53" s="1188"/>
      <c r="GF53" s="1188"/>
      <c r="GG53" s="1188"/>
      <c r="GH53" s="1188"/>
      <c r="GI53" s="1188"/>
      <c r="GJ53" s="1188"/>
      <c r="GK53" s="1188"/>
      <c r="GL53" s="1188"/>
      <c r="GM53" s="1188"/>
      <c r="GN53" s="1188"/>
      <c r="GO53" s="1188"/>
      <c r="GP53" s="1188"/>
      <c r="GQ53" s="1188"/>
      <c r="GR53" s="1188"/>
      <c r="GS53" s="1188"/>
      <c r="GT53" s="1188"/>
      <c r="GU53" s="1188"/>
      <c r="GV53" s="1188"/>
      <c r="GW53" s="1188"/>
      <c r="GX53" s="1188"/>
      <c r="GY53" s="1188"/>
      <c r="GZ53" s="1188"/>
      <c r="HA53" s="1188"/>
      <c r="HB53" s="1188"/>
      <c r="HC53" s="1188"/>
      <c r="HD53" s="1188"/>
      <c r="HE53" s="1188"/>
      <c r="HF53" s="1188"/>
      <c r="HG53" s="1188"/>
      <c r="HH53" s="1188"/>
      <c r="HI53" s="1188"/>
      <c r="HJ53" s="1188"/>
      <c r="HK53" s="1188"/>
      <c r="HL53" s="1188"/>
      <c r="HM53" s="1188"/>
      <c r="HN53" s="1188"/>
      <c r="HO53" s="1188"/>
      <c r="HP53" s="1188"/>
      <c r="HQ53" s="1188"/>
      <c r="HR53" s="1188"/>
      <c r="HS53" s="1188"/>
      <c r="HT53" s="1188"/>
      <c r="HU53" s="1188"/>
      <c r="HV53" s="1188"/>
      <c r="HW53" s="1188"/>
      <c r="HX53" s="1188"/>
      <c r="HY53" s="1188"/>
      <c r="HZ53" s="1188"/>
      <c r="IA53" s="1188"/>
      <c r="IB53" s="1188"/>
      <c r="IC53" s="1188"/>
      <c r="ID53" s="1188"/>
      <c r="IE53" s="1188"/>
      <c r="IF53" s="1188"/>
      <c r="IG53" s="1188"/>
      <c r="IH53" s="1188"/>
      <c r="II53" s="1188"/>
      <c r="IJ53" s="1188"/>
      <c r="IK53" s="1188"/>
      <c r="IL53" s="1188"/>
      <c r="IM53" s="1188"/>
      <c r="IN53" s="1188"/>
      <c r="IO53" s="1188"/>
      <c r="IP53" s="1188"/>
      <c r="IQ53" s="1188"/>
      <c r="IR53" s="1188"/>
      <c r="IS53" s="1188"/>
      <c r="IT53" s="1188"/>
      <c r="IU53" s="1188"/>
      <c r="IV53" s="1188"/>
    </row>
    <row r="54" spans="1:256" ht="6.95" customHeight="1" thickBot="1" x14ac:dyDescent="0.3">
      <c r="A54" s="1192"/>
      <c r="B54" s="1191"/>
      <c r="C54" s="1191"/>
      <c r="D54" s="1191"/>
      <c r="E54" s="1191"/>
      <c r="F54" s="1221"/>
      <c r="G54" s="1221"/>
    </row>
    <row r="55" spans="1:256" s="1189" customFormat="1" ht="3.75" customHeight="1" thickTop="1" x14ac:dyDescent="0.25">
      <c r="A55" s="1187"/>
      <c r="B55" s="1190"/>
      <c r="C55" s="1190"/>
      <c r="D55" s="1190"/>
      <c r="E55" s="1190"/>
      <c r="F55" s="1187"/>
      <c r="G55" s="1187"/>
      <c r="H55" s="1187"/>
      <c r="I55" s="1187"/>
      <c r="J55" s="1187"/>
      <c r="K55" s="1187"/>
      <c r="L55" s="1187"/>
      <c r="M55" s="1187"/>
      <c r="N55" s="1187"/>
      <c r="O55" s="1187"/>
      <c r="P55" s="1187"/>
      <c r="Q55" s="1187"/>
      <c r="R55" s="1187"/>
      <c r="S55" s="1187"/>
      <c r="T55" s="1187"/>
      <c r="U55" s="1187"/>
      <c r="V55" s="1187"/>
      <c r="W55" s="1187"/>
      <c r="X55" s="1187"/>
      <c r="Y55" s="1187"/>
      <c r="Z55" s="1187"/>
      <c r="AA55" s="1187"/>
      <c r="AB55" s="1187"/>
      <c r="AC55" s="1187"/>
      <c r="AD55" s="1187"/>
      <c r="AE55" s="1187"/>
      <c r="AF55" s="1187"/>
      <c r="AG55" s="1187"/>
      <c r="AH55" s="1187"/>
      <c r="AI55" s="1187"/>
      <c r="AJ55" s="1187"/>
      <c r="AK55" s="1187"/>
      <c r="AL55" s="1187"/>
      <c r="AM55" s="1187"/>
      <c r="AN55" s="1187"/>
      <c r="AO55" s="1187"/>
      <c r="AP55" s="1187"/>
      <c r="AQ55" s="1187"/>
      <c r="AR55" s="1187"/>
      <c r="AS55" s="1187"/>
      <c r="AT55" s="1187"/>
      <c r="AU55" s="1187"/>
      <c r="AV55" s="1187"/>
      <c r="AW55" s="1187"/>
      <c r="AX55" s="1187"/>
      <c r="AY55" s="1187"/>
      <c r="AZ55" s="1187"/>
      <c r="BA55" s="1187"/>
      <c r="BB55" s="1187"/>
      <c r="BC55" s="1187"/>
      <c r="BD55" s="1187"/>
      <c r="BE55" s="1187"/>
      <c r="BF55" s="1187"/>
      <c r="BG55" s="1187"/>
      <c r="BH55" s="1187"/>
      <c r="BI55" s="1187"/>
      <c r="BJ55" s="1187"/>
      <c r="BK55" s="1187"/>
      <c r="BL55" s="1187"/>
      <c r="BM55" s="1187"/>
      <c r="BN55" s="1187"/>
      <c r="BO55" s="1187"/>
      <c r="BP55" s="1187"/>
      <c r="BQ55" s="1187"/>
      <c r="BR55" s="1187"/>
      <c r="BS55" s="1187"/>
      <c r="BT55" s="1187"/>
      <c r="BU55" s="1187"/>
      <c r="BV55" s="1187"/>
      <c r="BW55" s="1187"/>
      <c r="BX55" s="1187"/>
      <c r="BY55" s="1187"/>
      <c r="BZ55" s="1187"/>
      <c r="CA55" s="1187"/>
      <c r="CB55" s="1187"/>
      <c r="CC55" s="1187"/>
      <c r="CD55" s="1187"/>
      <c r="CE55" s="1187"/>
      <c r="CF55" s="1187"/>
      <c r="CG55" s="1187"/>
      <c r="CH55" s="1187"/>
      <c r="CI55" s="1187"/>
      <c r="CJ55" s="1187"/>
      <c r="CK55" s="1187"/>
      <c r="CL55" s="1187"/>
      <c r="CM55" s="1187"/>
      <c r="CN55" s="1187"/>
      <c r="CO55" s="1187"/>
      <c r="CP55" s="1187"/>
      <c r="CQ55" s="1187"/>
      <c r="CR55" s="1187"/>
      <c r="CS55" s="1187"/>
      <c r="CT55" s="1187"/>
      <c r="CU55" s="1187"/>
      <c r="CV55" s="1187"/>
      <c r="CW55" s="1187"/>
      <c r="CX55" s="1187"/>
      <c r="CY55" s="1187"/>
      <c r="CZ55" s="1187"/>
      <c r="DA55" s="1187"/>
      <c r="DB55" s="1187"/>
      <c r="DC55" s="1187"/>
      <c r="DD55" s="1187"/>
      <c r="DE55" s="1187"/>
      <c r="DF55" s="1187"/>
      <c r="DG55" s="1187"/>
      <c r="DH55" s="1187"/>
      <c r="DI55" s="1187"/>
      <c r="DJ55" s="1187"/>
      <c r="DK55" s="1187"/>
      <c r="DL55" s="1187"/>
      <c r="DM55" s="1187"/>
      <c r="DN55" s="1187"/>
      <c r="DO55" s="1187"/>
      <c r="DP55" s="1187"/>
      <c r="DQ55" s="1187"/>
      <c r="DR55" s="1187"/>
      <c r="DS55" s="1187"/>
      <c r="DT55" s="1187"/>
      <c r="DU55" s="1187"/>
      <c r="DV55" s="1187"/>
      <c r="DW55" s="1187"/>
      <c r="DX55" s="1187"/>
      <c r="DY55" s="1187"/>
      <c r="DZ55" s="1187"/>
      <c r="EA55" s="1187"/>
      <c r="EB55" s="1187"/>
      <c r="EC55" s="1187"/>
      <c r="ED55" s="1187"/>
      <c r="EE55" s="1187"/>
      <c r="EF55" s="1187"/>
      <c r="EG55" s="1187"/>
      <c r="EH55" s="1187"/>
      <c r="EI55" s="1187"/>
      <c r="EJ55" s="1187"/>
      <c r="EK55" s="1187"/>
      <c r="EL55" s="1187"/>
      <c r="EM55" s="1187"/>
      <c r="EN55" s="1187"/>
      <c r="EO55" s="1187"/>
      <c r="EP55" s="1187"/>
      <c r="EQ55" s="1187"/>
      <c r="ER55" s="1187"/>
      <c r="ES55" s="1187"/>
      <c r="ET55" s="1187"/>
      <c r="EU55" s="1187"/>
      <c r="EV55" s="1187"/>
      <c r="EW55" s="1187"/>
      <c r="EX55" s="1187"/>
      <c r="EY55" s="1187"/>
      <c r="EZ55" s="1187"/>
      <c r="FA55" s="1187"/>
      <c r="FB55" s="1187"/>
      <c r="FC55" s="1187"/>
      <c r="FD55" s="1187"/>
      <c r="FE55" s="1187"/>
      <c r="FF55" s="1187"/>
      <c r="FG55" s="1187"/>
      <c r="FH55" s="1187"/>
      <c r="FI55" s="1187"/>
      <c r="FJ55" s="1187"/>
      <c r="FK55" s="1187"/>
      <c r="FL55" s="1187"/>
      <c r="FM55" s="1187"/>
      <c r="FN55" s="1187"/>
      <c r="FO55" s="1187"/>
      <c r="FP55" s="1187"/>
      <c r="FQ55" s="1187"/>
      <c r="FR55" s="1187"/>
      <c r="FS55" s="1187"/>
      <c r="FT55" s="1187"/>
      <c r="FU55" s="1187"/>
      <c r="FV55" s="1187"/>
      <c r="FW55" s="1187"/>
      <c r="FX55" s="1187"/>
      <c r="FY55" s="1187"/>
      <c r="FZ55" s="1187"/>
      <c r="GA55" s="1187"/>
      <c r="GB55" s="1187"/>
      <c r="GC55" s="1187"/>
      <c r="GD55" s="1187"/>
      <c r="GE55" s="1187"/>
      <c r="GF55" s="1187"/>
      <c r="GG55" s="1187"/>
      <c r="GH55" s="1187"/>
      <c r="GI55" s="1187"/>
      <c r="GJ55" s="1187"/>
      <c r="GK55" s="1187"/>
      <c r="GL55" s="1187"/>
      <c r="GM55" s="1187"/>
      <c r="GN55" s="1187"/>
      <c r="GO55" s="1187"/>
      <c r="GP55" s="1187"/>
      <c r="GQ55" s="1187"/>
      <c r="GR55" s="1187"/>
      <c r="GS55" s="1187"/>
      <c r="GT55" s="1187"/>
      <c r="GU55" s="1187"/>
      <c r="GV55" s="1187"/>
      <c r="GW55" s="1187"/>
      <c r="GX55" s="1187"/>
      <c r="GY55" s="1187"/>
      <c r="GZ55" s="1187"/>
      <c r="HA55" s="1187"/>
      <c r="HB55" s="1187"/>
      <c r="HC55" s="1187"/>
      <c r="HD55" s="1187"/>
      <c r="HE55" s="1187"/>
      <c r="HF55" s="1187"/>
      <c r="HG55" s="1187"/>
      <c r="HH55" s="1187"/>
      <c r="HI55" s="1187"/>
      <c r="HJ55" s="1187"/>
      <c r="HK55" s="1187"/>
      <c r="HL55" s="1187"/>
      <c r="HM55" s="1187"/>
      <c r="HN55" s="1187"/>
      <c r="HO55" s="1187"/>
      <c r="HP55" s="1187"/>
      <c r="HQ55" s="1187"/>
      <c r="HR55" s="1187"/>
      <c r="HS55" s="1187"/>
      <c r="HT55" s="1187"/>
      <c r="HU55" s="1187"/>
      <c r="HV55" s="1187"/>
      <c r="HW55" s="1187"/>
      <c r="HX55" s="1187"/>
      <c r="HY55" s="1187"/>
      <c r="HZ55" s="1187"/>
      <c r="IA55" s="1187"/>
      <c r="IB55" s="1187"/>
      <c r="IC55" s="1187"/>
      <c r="ID55" s="1187"/>
      <c r="IE55" s="1187"/>
      <c r="IF55" s="1187"/>
      <c r="IG55" s="1187"/>
      <c r="IH55" s="1187"/>
      <c r="II55" s="1187"/>
      <c r="IJ55" s="1187"/>
      <c r="IK55" s="1187"/>
      <c r="IL55" s="1187"/>
      <c r="IM55" s="1187"/>
      <c r="IN55" s="1187"/>
      <c r="IO55" s="1187"/>
      <c r="IP55" s="1187"/>
      <c r="IQ55" s="1187"/>
      <c r="IR55" s="1187"/>
      <c r="IS55" s="1187"/>
      <c r="IT55" s="1187"/>
      <c r="IU55" s="1187"/>
      <c r="IV55" s="1187"/>
    </row>
    <row r="56" spans="1:256" ht="12.95" customHeight="1" x14ac:dyDescent="0.25">
      <c r="A56" s="2195" t="s">
        <v>907</v>
      </c>
      <c r="B56" s="2196"/>
      <c r="C56" s="2196"/>
      <c r="D56" s="2196"/>
      <c r="E56" s="2196"/>
    </row>
    <row r="57" spans="1:256" s="1188" customFormat="1" ht="11.25" customHeight="1" x14ac:dyDescent="0.25">
      <c r="A57" s="2196"/>
      <c r="B57" s="2196"/>
      <c r="C57" s="2196"/>
      <c r="D57" s="2196"/>
      <c r="E57" s="2196"/>
      <c r="F57" s="1187"/>
      <c r="G57" s="1187"/>
      <c r="H57" s="1187"/>
      <c r="I57" s="1187" t="s">
        <v>264</v>
      </c>
      <c r="J57" s="1187"/>
      <c r="K57" s="1187"/>
      <c r="L57" s="1187"/>
      <c r="M57" s="1187"/>
      <c r="N57" s="1187"/>
      <c r="O57" s="1187"/>
      <c r="P57" s="1187"/>
      <c r="Q57" s="1187"/>
      <c r="R57" s="1187"/>
      <c r="S57" s="1187"/>
      <c r="T57" s="1187"/>
      <c r="U57" s="1187"/>
      <c r="V57" s="1187"/>
      <c r="W57" s="1187"/>
      <c r="X57" s="1187"/>
      <c r="Y57" s="1187"/>
      <c r="Z57" s="1187"/>
      <c r="AA57" s="1187"/>
      <c r="AB57" s="1187"/>
      <c r="AC57" s="1187"/>
      <c r="AD57" s="1187"/>
      <c r="AE57" s="1187"/>
      <c r="AF57" s="1187"/>
      <c r="AG57" s="1187"/>
      <c r="AH57" s="1187"/>
      <c r="AI57" s="1187"/>
      <c r="AJ57" s="1187"/>
      <c r="AK57" s="1187"/>
      <c r="AL57" s="1187"/>
      <c r="AM57" s="1187"/>
      <c r="AN57" s="1187"/>
      <c r="AO57" s="1187"/>
      <c r="AP57" s="1187"/>
      <c r="AQ57" s="1187"/>
      <c r="AR57" s="1187"/>
      <c r="AS57" s="1187"/>
      <c r="AT57" s="1187"/>
      <c r="AU57" s="1187"/>
      <c r="AV57" s="1187"/>
      <c r="AW57" s="1187"/>
      <c r="AX57" s="1187"/>
      <c r="AY57" s="1187"/>
      <c r="AZ57" s="1187"/>
      <c r="BA57" s="1187"/>
      <c r="BB57" s="1187"/>
      <c r="BC57" s="1187"/>
      <c r="BD57" s="1187"/>
      <c r="BE57" s="1187"/>
      <c r="BF57" s="1187"/>
      <c r="BG57" s="1187"/>
      <c r="BH57" s="1187"/>
      <c r="BI57" s="1187"/>
      <c r="BJ57" s="1187"/>
      <c r="BK57" s="1187"/>
      <c r="BL57" s="1187"/>
      <c r="BM57" s="1187"/>
      <c r="BN57" s="1187"/>
      <c r="BO57" s="1187"/>
      <c r="BP57" s="1187"/>
      <c r="BQ57" s="1187"/>
      <c r="BR57" s="1187"/>
      <c r="BS57" s="1187"/>
      <c r="BT57" s="1187"/>
      <c r="BU57" s="1187"/>
      <c r="BV57" s="1187"/>
      <c r="BW57" s="1187"/>
      <c r="BX57" s="1187"/>
      <c r="BY57" s="1187"/>
      <c r="BZ57" s="1187"/>
      <c r="CA57" s="1187"/>
      <c r="CB57" s="1187"/>
      <c r="CC57" s="1187"/>
      <c r="CD57" s="1187"/>
      <c r="CE57" s="1187"/>
      <c r="CF57" s="1187"/>
      <c r="CG57" s="1187"/>
      <c r="CH57" s="1187"/>
      <c r="CI57" s="1187"/>
      <c r="CJ57" s="1187"/>
      <c r="CK57" s="1187"/>
      <c r="CL57" s="1187"/>
      <c r="CM57" s="1187"/>
      <c r="CN57" s="1187"/>
      <c r="CO57" s="1187"/>
      <c r="CP57" s="1187"/>
      <c r="CQ57" s="1187"/>
      <c r="CR57" s="1187"/>
      <c r="CS57" s="1187"/>
      <c r="CT57" s="1187"/>
      <c r="CU57" s="1187"/>
      <c r="CV57" s="1187"/>
      <c r="CW57" s="1187"/>
      <c r="CX57" s="1187"/>
      <c r="CY57" s="1187"/>
      <c r="CZ57" s="1187"/>
      <c r="DA57" s="1187"/>
      <c r="DB57" s="1187"/>
      <c r="DC57" s="1187"/>
      <c r="DD57" s="1187"/>
      <c r="DE57" s="1187"/>
      <c r="DF57" s="1187"/>
      <c r="DG57" s="1187"/>
      <c r="DH57" s="1187"/>
      <c r="DI57" s="1187"/>
      <c r="DJ57" s="1187"/>
      <c r="DK57" s="1187"/>
      <c r="DL57" s="1187"/>
      <c r="DM57" s="1187"/>
      <c r="DN57" s="1187"/>
      <c r="DO57" s="1187"/>
      <c r="DP57" s="1187"/>
      <c r="DQ57" s="1187"/>
      <c r="DR57" s="1187"/>
      <c r="DS57" s="1187"/>
      <c r="DT57" s="1187"/>
      <c r="DU57" s="1187"/>
      <c r="DV57" s="1187"/>
      <c r="DW57" s="1187"/>
      <c r="DX57" s="1187"/>
      <c r="DY57" s="1187"/>
      <c r="DZ57" s="1187"/>
      <c r="EA57" s="1187"/>
      <c r="EB57" s="1187"/>
      <c r="EC57" s="1187"/>
      <c r="ED57" s="1187"/>
      <c r="EE57" s="1187"/>
      <c r="EF57" s="1187"/>
      <c r="EG57" s="1187"/>
      <c r="EH57" s="1187"/>
      <c r="EI57" s="1187"/>
      <c r="EJ57" s="1187"/>
      <c r="EK57" s="1187"/>
      <c r="EL57" s="1187"/>
      <c r="EM57" s="1187"/>
      <c r="EN57" s="1187"/>
      <c r="EO57" s="1187"/>
      <c r="EP57" s="1187"/>
      <c r="EQ57" s="1187"/>
      <c r="ER57" s="1187"/>
      <c r="ES57" s="1187"/>
      <c r="ET57" s="1187"/>
      <c r="EU57" s="1187"/>
      <c r="EV57" s="1187"/>
      <c r="EW57" s="1187"/>
      <c r="EX57" s="1187"/>
      <c r="EY57" s="1187"/>
      <c r="EZ57" s="1187"/>
      <c r="FA57" s="1187"/>
      <c r="FB57" s="1187"/>
      <c r="FC57" s="1187"/>
      <c r="FD57" s="1187"/>
      <c r="FE57" s="1187"/>
      <c r="FF57" s="1187"/>
      <c r="FG57" s="1187"/>
      <c r="FH57" s="1187"/>
      <c r="FI57" s="1187"/>
      <c r="FJ57" s="1187"/>
      <c r="FK57" s="1187"/>
      <c r="FL57" s="1187"/>
      <c r="FM57" s="1187"/>
      <c r="FN57" s="1187"/>
      <c r="FO57" s="1187"/>
      <c r="FP57" s="1187"/>
      <c r="FQ57" s="1187"/>
      <c r="FR57" s="1187"/>
      <c r="FS57" s="1187"/>
      <c r="FT57" s="1187"/>
      <c r="FU57" s="1187"/>
      <c r="FV57" s="1187"/>
      <c r="FW57" s="1187"/>
      <c r="FX57" s="1187"/>
      <c r="FY57" s="1187"/>
      <c r="FZ57" s="1187"/>
      <c r="GA57" s="1187"/>
      <c r="GB57" s="1187"/>
      <c r="GC57" s="1187"/>
      <c r="GD57" s="1187"/>
      <c r="GE57" s="1187"/>
      <c r="GF57" s="1187"/>
      <c r="GG57" s="1187"/>
      <c r="GH57" s="1187"/>
      <c r="GI57" s="1187"/>
      <c r="GJ57" s="1187"/>
      <c r="GK57" s="1187"/>
      <c r="GL57" s="1187"/>
      <c r="GM57" s="1187"/>
      <c r="GN57" s="1187"/>
      <c r="GO57" s="1187"/>
      <c r="GP57" s="1187"/>
      <c r="GQ57" s="1187"/>
      <c r="GR57" s="1187"/>
      <c r="GS57" s="1187"/>
      <c r="GT57" s="1187"/>
      <c r="GU57" s="1187"/>
      <c r="GV57" s="1187"/>
      <c r="GW57" s="1187"/>
      <c r="GX57" s="1187"/>
      <c r="GY57" s="1187"/>
      <c r="GZ57" s="1187"/>
      <c r="HA57" s="1187"/>
      <c r="HB57" s="1187"/>
      <c r="HC57" s="1187"/>
      <c r="HD57" s="1187"/>
      <c r="HE57" s="1187"/>
      <c r="HF57" s="1187"/>
      <c r="HG57" s="1187"/>
      <c r="HH57" s="1187"/>
      <c r="HI57" s="1187"/>
      <c r="HJ57" s="1187"/>
      <c r="HK57" s="1187"/>
      <c r="HL57" s="1187"/>
      <c r="HM57" s="1187"/>
      <c r="HN57" s="1187"/>
      <c r="HO57" s="1187"/>
      <c r="HP57" s="1187"/>
      <c r="HQ57" s="1187"/>
      <c r="HR57" s="1187"/>
      <c r="HS57" s="1187"/>
      <c r="HT57" s="1187"/>
      <c r="HU57" s="1187"/>
      <c r="HV57" s="1187"/>
      <c r="HW57" s="1187"/>
      <c r="HX57" s="1187"/>
      <c r="HY57" s="1187"/>
      <c r="HZ57" s="1187"/>
      <c r="IA57" s="1187"/>
      <c r="IB57" s="1187"/>
      <c r="IC57" s="1187"/>
      <c r="ID57" s="1187"/>
      <c r="IE57" s="1187"/>
      <c r="IF57" s="1187"/>
      <c r="IG57" s="1187"/>
      <c r="IH57" s="1187"/>
      <c r="II57" s="1187"/>
      <c r="IJ57" s="1187"/>
      <c r="IK57" s="1187"/>
      <c r="IL57" s="1187"/>
      <c r="IM57" s="1187"/>
      <c r="IN57" s="1187"/>
      <c r="IO57" s="1187"/>
      <c r="IP57" s="1187"/>
      <c r="IQ57" s="1187"/>
      <c r="IR57" s="1187"/>
      <c r="IS57" s="1187"/>
      <c r="IT57" s="1187"/>
      <c r="IU57" s="1187"/>
      <c r="IV57" s="1187"/>
    </row>
    <row r="58" spans="1:256" s="1188" customFormat="1" ht="5.25" customHeight="1" x14ac:dyDescent="0.25">
      <c r="A58" s="1218"/>
      <c r="B58" s="1218"/>
      <c r="C58" s="1218"/>
      <c r="D58" s="1218"/>
      <c r="E58" s="1218"/>
      <c r="F58" s="1187"/>
      <c r="G58" s="1187"/>
      <c r="H58" s="1187"/>
      <c r="I58" s="1187"/>
      <c r="J58" s="1187"/>
      <c r="K58" s="1187"/>
      <c r="L58" s="1187"/>
      <c r="M58" s="1187"/>
      <c r="N58" s="1187"/>
      <c r="O58" s="1187"/>
      <c r="P58" s="1187"/>
      <c r="Q58" s="1187"/>
      <c r="R58" s="1187"/>
      <c r="S58" s="1187"/>
      <c r="T58" s="1187"/>
      <c r="U58" s="1187"/>
      <c r="V58" s="1187"/>
      <c r="W58" s="1187"/>
      <c r="X58" s="1187"/>
      <c r="Y58" s="1187"/>
      <c r="Z58" s="1187"/>
      <c r="AA58" s="1187"/>
      <c r="AB58" s="1187"/>
      <c r="AC58" s="1187"/>
      <c r="AD58" s="1187"/>
      <c r="AE58" s="1187"/>
      <c r="AF58" s="1187"/>
      <c r="AG58" s="1187"/>
      <c r="AH58" s="1187"/>
      <c r="AI58" s="1187"/>
      <c r="AJ58" s="1187"/>
      <c r="AK58" s="1187"/>
      <c r="AL58" s="1187"/>
      <c r="AM58" s="1187"/>
      <c r="AN58" s="1187"/>
      <c r="AO58" s="1187"/>
      <c r="AP58" s="1187"/>
      <c r="AQ58" s="1187"/>
      <c r="AR58" s="1187"/>
      <c r="AS58" s="1187"/>
      <c r="AT58" s="1187"/>
      <c r="AU58" s="1187"/>
      <c r="AV58" s="1187"/>
      <c r="AW58" s="1187"/>
      <c r="AX58" s="1187"/>
      <c r="AY58" s="1187"/>
      <c r="AZ58" s="1187"/>
      <c r="BA58" s="1187"/>
      <c r="BB58" s="1187"/>
      <c r="BC58" s="1187"/>
      <c r="BD58" s="1187"/>
      <c r="BE58" s="1187"/>
      <c r="BF58" s="1187"/>
      <c r="BG58" s="1187"/>
      <c r="BH58" s="1187"/>
      <c r="BI58" s="1187"/>
      <c r="BJ58" s="1187"/>
      <c r="BK58" s="1187"/>
      <c r="BL58" s="1187"/>
      <c r="BM58" s="1187"/>
      <c r="BN58" s="1187"/>
      <c r="BO58" s="1187"/>
      <c r="BP58" s="1187"/>
      <c r="BQ58" s="1187"/>
      <c r="BR58" s="1187"/>
      <c r="BS58" s="1187"/>
      <c r="BT58" s="1187"/>
      <c r="BU58" s="1187"/>
      <c r="BV58" s="1187"/>
      <c r="BW58" s="1187"/>
      <c r="BX58" s="1187"/>
      <c r="BY58" s="1187"/>
      <c r="BZ58" s="1187"/>
      <c r="CA58" s="1187"/>
      <c r="CB58" s="1187"/>
      <c r="CC58" s="1187"/>
      <c r="CD58" s="1187"/>
      <c r="CE58" s="1187"/>
      <c r="CF58" s="1187"/>
      <c r="CG58" s="1187"/>
      <c r="CH58" s="1187"/>
      <c r="CI58" s="1187"/>
      <c r="CJ58" s="1187"/>
      <c r="CK58" s="1187"/>
      <c r="CL58" s="1187"/>
      <c r="CM58" s="1187"/>
      <c r="CN58" s="1187"/>
      <c r="CO58" s="1187"/>
      <c r="CP58" s="1187"/>
      <c r="CQ58" s="1187"/>
      <c r="CR58" s="1187"/>
      <c r="CS58" s="1187"/>
      <c r="CT58" s="1187"/>
      <c r="CU58" s="1187"/>
      <c r="CV58" s="1187"/>
      <c r="CW58" s="1187"/>
      <c r="CX58" s="1187"/>
      <c r="CY58" s="1187"/>
      <c r="CZ58" s="1187"/>
      <c r="DA58" s="1187"/>
      <c r="DB58" s="1187"/>
      <c r="DC58" s="1187"/>
      <c r="DD58" s="1187"/>
      <c r="DE58" s="1187"/>
      <c r="DF58" s="1187"/>
      <c r="DG58" s="1187"/>
      <c r="DH58" s="1187"/>
      <c r="DI58" s="1187"/>
      <c r="DJ58" s="1187"/>
      <c r="DK58" s="1187"/>
      <c r="DL58" s="1187"/>
      <c r="DM58" s="1187"/>
      <c r="DN58" s="1187"/>
      <c r="DO58" s="1187"/>
      <c r="DP58" s="1187"/>
      <c r="DQ58" s="1187"/>
      <c r="DR58" s="1187"/>
      <c r="DS58" s="1187"/>
      <c r="DT58" s="1187"/>
      <c r="DU58" s="1187"/>
      <c r="DV58" s="1187"/>
      <c r="DW58" s="1187"/>
      <c r="DX58" s="1187"/>
      <c r="DY58" s="1187"/>
      <c r="DZ58" s="1187"/>
      <c r="EA58" s="1187"/>
      <c r="EB58" s="1187"/>
      <c r="EC58" s="1187"/>
      <c r="ED58" s="1187"/>
      <c r="EE58" s="1187"/>
      <c r="EF58" s="1187"/>
      <c r="EG58" s="1187"/>
      <c r="EH58" s="1187"/>
      <c r="EI58" s="1187"/>
      <c r="EJ58" s="1187"/>
      <c r="EK58" s="1187"/>
      <c r="EL58" s="1187"/>
      <c r="EM58" s="1187"/>
      <c r="EN58" s="1187"/>
      <c r="EO58" s="1187"/>
      <c r="EP58" s="1187"/>
      <c r="EQ58" s="1187"/>
      <c r="ER58" s="1187"/>
      <c r="ES58" s="1187"/>
      <c r="ET58" s="1187"/>
      <c r="EU58" s="1187"/>
      <c r="EV58" s="1187"/>
      <c r="EW58" s="1187"/>
      <c r="EX58" s="1187"/>
      <c r="EY58" s="1187"/>
      <c r="EZ58" s="1187"/>
      <c r="FA58" s="1187"/>
      <c r="FB58" s="1187"/>
      <c r="FC58" s="1187"/>
      <c r="FD58" s="1187"/>
      <c r="FE58" s="1187"/>
      <c r="FF58" s="1187"/>
      <c r="FG58" s="1187"/>
      <c r="FH58" s="1187"/>
      <c r="FI58" s="1187"/>
      <c r="FJ58" s="1187"/>
      <c r="FK58" s="1187"/>
      <c r="FL58" s="1187"/>
      <c r="FM58" s="1187"/>
      <c r="FN58" s="1187"/>
      <c r="FO58" s="1187"/>
      <c r="FP58" s="1187"/>
      <c r="FQ58" s="1187"/>
      <c r="FR58" s="1187"/>
      <c r="FS58" s="1187"/>
      <c r="FT58" s="1187"/>
      <c r="FU58" s="1187"/>
      <c r="FV58" s="1187"/>
      <c r="FW58" s="1187"/>
      <c r="FX58" s="1187"/>
      <c r="FY58" s="1187"/>
      <c r="FZ58" s="1187"/>
      <c r="GA58" s="1187"/>
      <c r="GB58" s="1187"/>
      <c r="GC58" s="1187"/>
      <c r="GD58" s="1187"/>
      <c r="GE58" s="1187"/>
      <c r="GF58" s="1187"/>
      <c r="GG58" s="1187"/>
      <c r="GH58" s="1187"/>
      <c r="GI58" s="1187"/>
      <c r="GJ58" s="1187"/>
      <c r="GK58" s="1187"/>
      <c r="GL58" s="1187"/>
      <c r="GM58" s="1187"/>
      <c r="GN58" s="1187"/>
      <c r="GO58" s="1187"/>
      <c r="GP58" s="1187"/>
      <c r="GQ58" s="1187"/>
      <c r="GR58" s="1187"/>
      <c r="GS58" s="1187"/>
      <c r="GT58" s="1187"/>
      <c r="GU58" s="1187"/>
      <c r="GV58" s="1187"/>
      <c r="GW58" s="1187"/>
      <c r="GX58" s="1187"/>
      <c r="GY58" s="1187"/>
      <c r="GZ58" s="1187"/>
      <c r="HA58" s="1187"/>
      <c r="HB58" s="1187"/>
      <c r="HC58" s="1187"/>
      <c r="HD58" s="1187"/>
      <c r="HE58" s="1187"/>
      <c r="HF58" s="1187"/>
      <c r="HG58" s="1187"/>
      <c r="HH58" s="1187"/>
      <c r="HI58" s="1187"/>
      <c r="HJ58" s="1187"/>
      <c r="HK58" s="1187"/>
      <c r="HL58" s="1187"/>
      <c r="HM58" s="1187"/>
      <c r="HN58" s="1187"/>
      <c r="HO58" s="1187"/>
      <c r="HP58" s="1187"/>
      <c r="HQ58" s="1187"/>
      <c r="HR58" s="1187"/>
      <c r="HS58" s="1187"/>
      <c r="HT58" s="1187"/>
      <c r="HU58" s="1187"/>
      <c r="HV58" s="1187"/>
      <c r="HW58" s="1187"/>
      <c r="HX58" s="1187"/>
      <c r="HY58" s="1187"/>
      <c r="HZ58" s="1187"/>
      <c r="IA58" s="1187"/>
      <c r="IB58" s="1187"/>
      <c r="IC58" s="1187"/>
      <c r="ID58" s="1187"/>
      <c r="IE58" s="1187"/>
      <c r="IF58" s="1187"/>
      <c r="IG58" s="1187"/>
      <c r="IH58" s="1187"/>
      <c r="II58" s="1187"/>
      <c r="IJ58" s="1187"/>
      <c r="IK58" s="1187"/>
      <c r="IL58" s="1187"/>
      <c r="IM58" s="1187"/>
      <c r="IN58" s="1187"/>
      <c r="IO58" s="1187"/>
      <c r="IP58" s="1187"/>
      <c r="IQ58" s="1187"/>
      <c r="IR58" s="1187"/>
      <c r="IS58" s="1187"/>
      <c r="IT58" s="1187"/>
      <c r="IU58" s="1187"/>
      <c r="IV58" s="1187"/>
    </row>
    <row r="59" spans="1:256" s="1189" customFormat="1" ht="12.95" customHeight="1" x14ac:dyDescent="0.25">
      <c r="A59" s="2194" t="s">
        <v>870</v>
      </c>
      <c r="B59" s="2194"/>
      <c r="C59" s="2194"/>
      <c r="D59" s="2194"/>
      <c r="E59" s="2194"/>
    </row>
    <row r="60" spans="1:256" ht="12.95" customHeight="1" x14ac:dyDescent="0.25">
      <c r="A60" s="2190" t="s">
        <v>869</v>
      </c>
      <c r="B60" s="2190"/>
      <c r="C60" s="2190"/>
      <c r="D60" s="2190"/>
      <c r="E60" s="2190"/>
    </row>
    <row r="61" spans="1:256" s="1188" customFormat="1" ht="12.95" customHeight="1" x14ac:dyDescent="0.25">
      <c r="A61" s="2190" t="s">
        <v>868</v>
      </c>
      <c r="B61" s="2190"/>
      <c r="C61" s="2190"/>
      <c r="D61" s="2190"/>
      <c r="E61" s="2190"/>
    </row>
    <row r="62" spans="1:256" s="1104" customFormat="1" ht="13.5" customHeight="1" x14ac:dyDescent="0.25">
      <c r="A62" s="1167" t="s">
        <v>280</v>
      </c>
      <c r="B62" s="1106"/>
      <c r="C62" s="1107"/>
      <c r="D62" s="1106"/>
      <c r="E62" s="1106"/>
      <c r="F62" s="1106"/>
      <c r="G62" s="1106"/>
      <c r="H62" s="1106"/>
      <c r="I62" s="1106"/>
      <c r="J62" s="1106"/>
      <c r="K62" s="1105"/>
      <c r="L62" s="1105"/>
    </row>
    <row r="63" spans="1:256" s="1142" customFormat="1" ht="11.25" customHeight="1" x14ac:dyDescent="0.25">
      <c r="A63" s="1126" t="s">
        <v>867</v>
      </c>
      <c r="B63" s="1106"/>
      <c r="C63" s="1107"/>
      <c r="D63" s="1106"/>
      <c r="E63" s="1106"/>
      <c r="F63" s="1106"/>
      <c r="G63" s="1106"/>
      <c r="H63" s="1106"/>
      <c r="I63" s="1106"/>
      <c r="J63" s="1106"/>
      <c r="K63" s="1105"/>
      <c r="L63" s="1105"/>
    </row>
    <row r="64" spans="1:256" ht="12" customHeight="1" x14ac:dyDescent="0.25"/>
    <row r="65" s="1187" customFormat="1" ht="11.25" customHeight="1" x14ac:dyDescent="0.25"/>
    <row r="66" s="1187" customFormat="1" ht="11.25" customHeight="1" x14ac:dyDescent="0.25"/>
    <row r="67" s="1187" customFormat="1" ht="12" customHeight="1" x14ac:dyDescent="0.25"/>
    <row r="68" s="1187" customFormat="1" ht="12" customHeight="1" x14ac:dyDescent="0.25"/>
    <row r="69" s="1187" customFormat="1" ht="12" customHeight="1" x14ac:dyDescent="0.25"/>
    <row r="70" s="1187" customFormat="1" ht="12" customHeight="1" x14ac:dyDescent="0.25"/>
    <row r="71" s="1187" customFormat="1" ht="12" customHeight="1" x14ac:dyDescent="0.25"/>
    <row r="72" s="1187" customFormat="1" ht="12" customHeight="1" x14ac:dyDescent="0.25"/>
    <row r="73" s="1187" customFormat="1" ht="12" customHeight="1" x14ac:dyDescent="0.25"/>
    <row r="74" s="1187" customFormat="1" ht="12" customHeight="1" x14ac:dyDescent="0.25"/>
    <row r="75" s="1187" customFormat="1" ht="12" customHeight="1" x14ac:dyDescent="0.25"/>
    <row r="76" s="1187" customFormat="1" ht="12" customHeight="1" x14ac:dyDescent="0.25"/>
    <row r="77" s="1187" customFormat="1" ht="12" customHeight="1" x14ac:dyDescent="0.25"/>
    <row r="78" s="1187" customFormat="1" ht="12" customHeight="1" x14ac:dyDescent="0.25"/>
    <row r="79" s="1187" customFormat="1" ht="12" customHeight="1" x14ac:dyDescent="0.25"/>
    <row r="80" s="1187" customFormat="1" ht="12" customHeight="1" x14ac:dyDescent="0.25"/>
    <row r="81" s="1187" customFormat="1" ht="12" customHeight="1" x14ac:dyDescent="0.25"/>
    <row r="82" s="1187" customFormat="1" ht="12" customHeight="1" x14ac:dyDescent="0.25"/>
    <row r="83" s="1187" customFormat="1" ht="12" customHeight="1" x14ac:dyDescent="0.25"/>
    <row r="84" s="1187" customFormat="1" ht="12" customHeight="1" x14ac:dyDescent="0.25"/>
    <row r="85" s="1187" customFormat="1" ht="12" customHeight="1" x14ac:dyDescent="0.25"/>
    <row r="86" s="1187" customFormat="1" ht="12" customHeight="1" x14ac:dyDescent="0.25"/>
    <row r="87" s="1187" customFormat="1" ht="12" customHeight="1" x14ac:dyDescent="0.25"/>
    <row r="88" s="1187" customFormat="1" ht="12" customHeight="1" x14ac:dyDescent="0.25"/>
    <row r="89" s="1187" customFormat="1" ht="12" customHeight="1" x14ac:dyDescent="0.25"/>
    <row r="90" s="1187" customFormat="1" ht="12" customHeight="1" x14ac:dyDescent="0.25"/>
    <row r="91" s="1187" customFormat="1" ht="12" customHeight="1" x14ac:dyDescent="0.25"/>
    <row r="92" s="1187" customFormat="1" ht="12" customHeight="1" x14ac:dyDescent="0.25"/>
    <row r="93" s="1187" customFormat="1" ht="12" customHeight="1" x14ac:dyDescent="0.25"/>
    <row r="94" s="1187" customFormat="1" ht="12" customHeight="1" x14ac:dyDescent="0.25"/>
    <row r="95" s="1187" customFormat="1" ht="12" customHeight="1" x14ac:dyDescent="0.25"/>
    <row r="96" s="1187" customFormat="1" ht="12" customHeight="1" x14ac:dyDescent="0.25"/>
    <row r="97" s="1187" customFormat="1" ht="12" customHeight="1" x14ac:dyDescent="0.25"/>
    <row r="98" s="1187" customFormat="1" ht="12" customHeight="1" x14ac:dyDescent="0.25"/>
    <row r="99" s="1187" customFormat="1" ht="12" customHeight="1" x14ac:dyDescent="0.25"/>
    <row r="100" s="1187" customFormat="1" ht="12" customHeight="1" x14ac:dyDescent="0.25"/>
    <row r="101" s="1187" customFormat="1" ht="12" customHeight="1" x14ac:dyDescent="0.25"/>
    <row r="102" s="1187" customFormat="1" ht="12" customHeight="1" x14ac:dyDescent="0.25"/>
    <row r="103" s="1187" customFormat="1" ht="12" customHeight="1" x14ac:dyDescent="0.25"/>
    <row r="104" s="1187" customFormat="1" ht="12" customHeight="1" x14ac:dyDescent="0.25"/>
    <row r="105" s="1187" customFormat="1" ht="12" customHeight="1" x14ac:dyDescent="0.25"/>
    <row r="106" s="1187" customFormat="1" ht="12" customHeight="1" x14ac:dyDescent="0.25"/>
    <row r="107" s="1187" customFormat="1" ht="12" customHeight="1" x14ac:dyDescent="0.25"/>
    <row r="108" s="1187" customFormat="1" ht="12" customHeight="1" x14ac:dyDescent="0.25"/>
    <row r="109" s="1187" customFormat="1" ht="12" customHeight="1" x14ac:dyDescent="0.25"/>
    <row r="110" s="1187" customFormat="1" ht="12" customHeight="1" x14ac:dyDescent="0.25"/>
    <row r="111" s="1187" customFormat="1" ht="12" customHeight="1" x14ac:dyDescent="0.25"/>
    <row r="112" s="1187" customFormat="1" ht="12" customHeight="1" x14ac:dyDescent="0.25"/>
    <row r="113" s="1187" customFormat="1" ht="12" customHeight="1" x14ac:dyDescent="0.25"/>
    <row r="114" s="1187" customFormat="1" ht="12" customHeight="1" x14ac:dyDescent="0.25"/>
    <row r="115" s="1187" customFormat="1" ht="12" customHeight="1" x14ac:dyDescent="0.25"/>
    <row r="116" s="1187" customFormat="1" ht="12" customHeight="1" x14ac:dyDescent="0.25"/>
    <row r="117" s="1187" customFormat="1" ht="12" customHeight="1" x14ac:dyDescent="0.25"/>
    <row r="118" s="1187" customFormat="1" ht="12" customHeight="1" x14ac:dyDescent="0.25"/>
    <row r="119" s="1187" customFormat="1" ht="12" customHeight="1" x14ac:dyDescent="0.25"/>
    <row r="120" s="1187" customFormat="1" ht="12" customHeight="1" x14ac:dyDescent="0.25"/>
    <row r="121" s="1187" customFormat="1" ht="12" customHeight="1" x14ac:dyDescent="0.25"/>
    <row r="122" s="1187" customFormat="1" ht="12" customHeight="1" x14ac:dyDescent="0.25"/>
    <row r="123" s="1187" customFormat="1" ht="12" customHeight="1" x14ac:dyDescent="0.25"/>
    <row r="124" s="1187" customFormat="1" ht="12" customHeight="1" x14ac:dyDescent="0.25"/>
    <row r="125" s="1187" customFormat="1" ht="12" customHeight="1" x14ac:dyDescent="0.25"/>
    <row r="126" s="1187" customFormat="1" ht="12" customHeight="1" x14ac:dyDescent="0.25"/>
    <row r="127" s="1187" customFormat="1" ht="12" customHeight="1" x14ac:dyDescent="0.25"/>
    <row r="128" s="1187" customFormat="1" ht="12" customHeight="1" x14ac:dyDescent="0.25"/>
    <row r="129" s="1187" customFormat="1" ht="12" customHeight="1" x14ac:dyDescent="0.25"/>
    <row r="130" s="1187" customFormat="1" ht="12" customHeight="1" x14ac:dyDescent="0.25"/>
    <row r="131" s="1187" customFormat="1" ht="12" customHeight="1" x14ac:dyDescent="0.25"/>
    <row r="132" s="1187" customFormat="1" ht="12" customHeight="1" x14ac:dyDescent="0.25"/>
    <row r="133" s="1187" customFormat="1" ht="12" customHeight="1" x14ac:dyDescent="0.25"/>
    <row r="134" s="1187" customFormat="1" ht="12" customHeight="1" x14ac:dyDescent="0.25"/>
    <row r="135" s="1187" customFormat="1" ht="12" customHeight="1" x14ac:dyDescent="0.25"/>
    <row r="136" s="1187" customFormat="1" ht="12" customHeight="1" x14ac:dyDescent="0.25"/>
    <row r="137" s="1187" customFormat="1" ht="12" customHeight="1" x14ac:dyDescent="0.25"/>
    <row r="138" s="1187" customFormat="1" ht="12" customHeight="1" x14ac:dyDescent="0.25"/>
    <row r="139" s="1187" customFormat="1" ht="12" customHeight="1" x14ac:dyDescent="0.25"/>
    <row r="140" s="1187" customFormat="1" ht="12" customHeight="1" x14ac:dyDescent="0.25"/>
    <row r="141" s="1187" customFormat="1" ht="12" customHeight="1" x14ac:dyDescent="0.25"/>
    <row r="142" s="1187" customFormat="1" ht="12" customHeight="1" x14ac:dyDescent="0.25"/>
    <row r="143" s="1187" customFormat="1" ht="12" customHeight="1" x14ac:dyDescent="0.25"/>
    <row r="144" s="1187" customFormat="1" ht="12" customHeight="1" x14ac:dyDescent="0.25"/>
    <row r="145" s="1187" customFormat="1" ht="12" customHeight="1" x14ac:dyDescent="0.25"/>
    <row r="146" s="1187" customFormat="1" ht="12" customHeight="1" x14ac:dyDescent="0.25"/>
    <row r="147" s="1187" customFormat="1" ht="12" customHeight="1" x14ac:dyDescent="0.25"/>
    <row r="148" s="1187" customFormat="1" ht="12" customHeight="1" x14ac:dyDescent="0.25"/>
    <row r="149" s="1187" customFormat="1" ht="12" customHeight="1" x14ac:dyDescent="0.25"/>
    <row r="150" s="1187" customFormat="1" ht="12" customHeight="1" x14ac:dyDescent="0.25"/>
    <row r="151" s="1187" customFormat="1" ht="12" customHeight="1" x14ac:dyDescent="0.25"/>
    <row r="152" s="1187" customFormat="1" ht="12" customHeight="1" x14ac:dyDescent="0.25"/>
    <row r="153" s="1187" customFormat="1" ht="12" customHeight="1" x14ac:dyDescent="0.25"/>
    <row r="154" s="1187" customFormat="1" ht="12" customHeight="1" x14ac:dyDescent="0.25"/>
    <row r="155" s="1187" customFormat="1" ht="12" customHeight="1" x14ac:dyDescent="0.25"/>
    <row r="156" s="1187" customFormat="1" ht="12" customHeight="1" x14ac:dyDescent="0.25"/>
    <row r="157" s="1187" customFormat="1" ht="12" customHeight="1" x14ac:dyDescent="0.25"/>
    <row r="158" s="1187" customFormat="1" ht="12" customHeight="1" x14ac:dyDescent="0.25"/>
    <row r="159" s="1187" customFormat="1" ht="12" customHeight="1" x14ac:dyDescent="0.25"/>
    <row r="160" s="1187" customFormat="1" ht="12" customHeight="1" x14ac:dyDescent="0.25"/>
    <row r="161" s="1187" customFormat="1" ht="12" customHeight="1" x14ac:dyDescent="0.25"/>
    <row r="162" s="1187" customFormat="1" ht="12" customHeight="1" x14ac:dyDescent="0.25"/>
    <row r="163" s="1187" customFormat="1" ht="12" customHeight="1" x14ac:dyDescent="0.25"/>
    <row r="164" s="1187" customFormat="1" ht="12" customHeight="1" x14ac:dyDescent="0.25"/>
    <row r="165" s="1187" customFormat="1" ht="12" customHeight="1" x14ac:dyDescent="0.25"/>
    <row r="166" s="1187" customFormat="1" ht="12" customHeight="1" x14ac:dyDescent="0.25"/>
    <row r="167" s="1187" customFormat="1" ht="12" customHeight="1" x14ac:dyDescent="0.25"/>
    <row r="168" s="1187" customFormat="1" ht="12" customHeight="1" x14ac:dyDescent="0.25"/>
    <row r="169" s="1187" customFormat="1" ht="12" customHeight="1" x14ac:dyDescent="0.25"/>
    <row r="170" s="1187" customFormat="1" ht="12" customHeight="1" x14ac:dyDescent="0.25"/>
    <row r="171" s="1187" customFormat="1" ht="12" customHeight="1" x14ac:dyDescent="0.25"/>
    <row r="172" s="1187" customFormat="1" ht="12" customHeight="1" x14ac:dyDescent="0.25"/>
    <row r="173" s="1187" customFormat="1" ht="12" customHeight="1" x14ac:dyDescent="0.25"/>
    <row r="174" s="1187" customFormat="1" ht="12" customHeight="1" x14ac:dyDescent="0.25"/>
    <row r="175" s="1187" customFormat="1" ht="12" customHeight="1" x14ac:dyDescent="0.25"/>
    <row r="176" s="1187" customFormat="1" ht="12" customHeight="1" x14ac:dyDescent="0.25"/>
    <row r="177" s="1187" customFormat="1" ht="12" customHeight="1" x14ac:dyDescent="0.25"/>
    <row r="178" s="1187" customFormat="1" ht="12" customHeight="1" x14ac:dyDescent="0.25"/>
    <row r="179" s="1187" customFormat="1" ht="12" customHeight="1" x14ac:dyDescent="0.25"/>
    <row r="180" s="1187" customFormat="1" ht="12" customHeight="1" x14ac:dyDescent="0.25"/>
    <row r="181" s="1187" customFormat="1" ht="12" customHeight="1" x14ac:dyDescent="0.25"/>
    <row r="182" s="1187" customFormat="1" ht="12" customHeight="1" x14ac:dyDescent="0.25"/>
    <row r="183" s="1187" customFormat="1" ht="12" customHeight="1" x14ac:dyDescent="0.25"/>
    <row r="184" s="1187" customFormat="1" ht="12" customHeight="1" x14ac:dyDescent="0.25"/>
    <row r="185" s="1187" customFormat="1" ht="12" customHeight="1" x14ac:dyDescent="0.25"/>
    <row r="186" s="1187" customFormat="1" ht="12" customHeight="1" x14ac:dyDescent="0.25"/>
    <row r="187" s="1187" customFormat="1" ht="12" customHeight="1" x14ac:dyDescent="0.25"/>
    <row r="188" s="1187" customFormat="1" ht="12" customHeight="1" x14ac:dyDescent="0.25"/>
    <row r="189" s="1187" customFormat="1" ht="12" customHeight="1" x14ac:dyDescent="0.25"/>
    <row r="190" s="1187" customFormat="1" ht="12" customHeight="1" x14ac:dyDescent="0.25"/>
    <row r="191" s="1187" customFormat="1" ht="12" customHeight="1" x14ac:dyDescent="0.25"/>
    <row r="192" s="1187" customFormat="1" ht="12" customHeight="1" x14ac:dyDescent="0.25"/>
    <row r="193" s="1187" customFormat="1" ht="12" customHeight="1" x14ac:dyDescent="0.25"/>
    <row r="194" s="1187" customFormat="1" ht="12" customHeight="1" x14ac:dyDescent="0.25"/>
    <row r="195" s="1187" customFormat="1" ht="12" customHeight="1" x14ac:dyDescent="0.25"/>
    <row r="196" s="1187" customFormat="1" ht="12" customHeight="1" x14ac:dyDescent="0.25"/>
    <row r="197" s="1187" customFormat="1" ht="12" customHeight="1" x14ac:dyDescent="0.25"/>
    <row r="198" s="1187" customFormat="1" ht="12" customHeight="1" x14ac:dyDescent="0.25"/>
    <row r="199" s="1187" customFormat="1" ht="12" customHeight="1" x14ac:dyDescent="0.25"/>
    <row r="200" s="1187" customFormat="1" ht="12" customHeight="1" x14ac:dyDescent="0.25"/>
    <row r="201" s="1187" customFormat="1" ht="12" customHeight="1" x14ac:dyDescent="0.25"/>
    <row r="202" s="1187" customFormat="1" ht="12" customHeight="1" x14ac:dyDescent="0.25"/>
    <row r="203" s="1187" customFormat="1" ht="12" customHeight="1" x14ac:dyDescent="0.25"/>
    <row r="204" s="1187" customFormat="1" ht="12" customHeight="1" x14ac:dyDescent="0.25"/>
    <row r="205" s="1187" customFormat="1" ht="12" customHeight="1" x14ac:dyDescent="0.25"/>
    <row r="206" s="1187" customFormat="1" ht="12" customHeight="1" x14ac:dyDescent="0.25"/>
    <row r="207" s="1187" customFormat="1" ht="12" customHeight="1" x14ac:dyDescent="0.25"/>
    <row r="208" s="1187" customFormat="1" ht="12" customHeight="1" x14ac:dyDescent="0.25"/>
    <row r="209" s="1187" customFormat="1" ht="12" customHeight="1" x14ac:dyDescent="0.25"/>
    <row r="210" s="1187" customFormat="1" ht="12" customHeight="1" x14ac:dyDescent="0.25"/>
    <row r="211" s="1187" customFormat="1" ht="12" customHeight="1" x14ac:dyDescent="0.25"/>
    <row r="212" s="1187" customFormat="1" ht="12" customHeight="1" x14ac:dyDescent="0.25"/>
    <row r="213" s="1187" customFormat="1" ht="12" customHeight="1" x14ac:dyDescent="0.25"/>
    <row r="214" s="1187" customFormat="1" ht="12" customHeight="1" x14ac:dyDescent="0.25"/>
    <row r="215" s="1187" customFormat="1" ht="12" customHeight="1" x14ac:dyDescent="0.25"/>
    <row r="216" s="1187" customFormat="1" ht="12" customHeight="1" x14ac:dyDescent="0.25"/>
    <row r="217" s="1187" customFormat="1" ht="12" customHeight="1" x14ac:dyDescent="0.25"/>
    <row r="218" s="1187" customFormat="1" ht="12" customHeight="1" x14ac:dyDescent="0.25"/>
    <row r="219" s="1187" customFormat="1" ht="12" customHeight="1" x14ac:dyDescent="0.25"/>
    <row r="220" s="1187" customFormat="1" ht="12" customHeight="1" x14ac:dyDescent="0.25"/>
    <row r="221" s="1187" customFormat="1" ht="12" customHeight="1" x14ac:dyDescent="0.25"/>
    <row r="222" s="1187" customFormat="1" ht="12" customHeight="1" x14ac:dyDescent="0.25"/>
    <row r="223" s="1187" customFormat="1" ht="12" customHeight="1" x14ac:dyDescent="0.25"/>
    <row r="224" s="1187" customFormat="1" ht="12" customHeight="1" x14ac:dyDescent="0.25"/>
    <row r="225" s="1187" customFormat="1" ht="12" customHeight="1" x14ac:dyDescent="0.25"/>
    <row r="226" s="1187" customFormat="1" ht="12" customHeight="1" x14ac:dyDescent="0.25"/>
    <row r="227" s="1187" customFormat="1" ht="12" customHeight="1" x14ac:dyDescent="0.25"/>
    <row r="228" s="1187" customFormat="1" ht="12" customHeight="1" x14ac:dyDescent="0.25"/>
    <row r="229" s="1187" customFormat="1" ht="12" customHeight="1" x14ac:dyDescent="0.25"/>
    <row r="230" s="1187" customFormat="1" ht="12" customHeight="1" x14ac:dyDescent="0.25"/>
    <row r="231" s="1187" customFormat="1" ht="12" customHeight="1" x14ac:dyDescent="0.25"/>
    <row r="232" s="1187" customFormat="1" ht="12" customHeight="1" x14ac:dyDescent="0.25"/>
    <row r="233" s="1187" customFormat="1" ht="12" customHeight="1" x14ac:dyDescent="0.25"/>
    <row r="234" s="1187" customFormat="1" ht="12" customHeight="1" x14ac:dyDescent="0.25"/>
    <row r="235" s="1187" customFormat="1" ht="12" customHeight="1" x14ac:dyDescent="0.25"/>
    <row r="236" s="1187" customFormat="1" ht="12" customHeight="1" x14ac:dyDescent="0.25"/>
    <row r="237" s="1187" customFormat="1" ht="12" customHeight="1" x14ac:dyDescent="0.25"/>
    <row r="238" s="1187" customFormat="1" ht="12" customHeight="1" x14ac:dyDescent="0.25"/>
    <row r="239" s="1187" customFormat="1" ht="12" customHeight="1" x14ac:dyDescent="0.25"/>
    <row r="240" s="1187" customFormat="1" ht="12" customHeight="1" x14ac:dyDescent="0.25"/>
    <row r="241" s="1187" customFormat="1" ht="12" customHeight="1" x14ac:dyDescent="0.25"/>
    <row r="242" s="1187" customFormat="1" ht="12" customHeight="1" x14ac:dyDescent="0.25"/>
    <row r="243" s="1187" customFormat="1" ht="12" customHeight="1" x14ac:dyDescent="0.25"/>
    <row r="244" s="1187" customFormat="1" ht="12" customHeight="1" x14ac:dyDescent="0.25"/>
    <row r="245" s="1187" customFormat="1" ht="12" customHeight="1" x14ac:dyDescent="0.25"/>
    <row r="246" s="1187" customFormat="1" ht="12" customHeight="1" x14ac:dyDescent="0.25"/>
    <row r="247" s="1187" customFormat="1" ht="12" customHeight="1" x14ac:dyDescent="0.25"/>
    <row r="248" s="1187" customFormat="1" ht="12" customHeight="1" x14ac:dyDescent="0.25"/>
    <row r="249" s="1187" customFormat="1" ht="12" customHeight="1" x14ac:dyDescent="0.25"/>
    <row r="250" s="1187" customFormat="1" ht="12" customHeight="1" x14ac:dyDescent="0.25"/>
    <row r="251" s="1187" customFormat="1" ht="12" customHeight="1" x14ac:dyDescent="0.25"/>
    <row r="252" s="1187" customFormat="1" ht="12" customHeight="1" x14ac:dyDescent="0.25"/>
    <row r="253" s="1187" customFormat="1" ht="12" customHeight="1" x14ac:dyDescent="0.25"/>
    <row r="254" s="1187" customFormat="1" ht="12" customHeight="1" x14ac:dyDescent="0.25"/>
    <row r="255" s="1187" customFormat="1" ht="12" customHeight="1" x14ac:dyDescent="0.25"/>
    <row r="256" s="1187" customFormat="1" ht="12" customHeight="1" x14ac:dyDescent="0.25"/>
    <row r="257" s="1187" customFormat="1" ht="12" customHeight="1" x14ac:dyDescent="0.25"/>
    <row r="258" s="1187" customFormat="1" ht="12" customHeight="1" x14ac:dyDescent="0.25"/>
    <row r="259" s="1187" customFormat="1" ht="12" customHeight="1" x14ac:dyDescent="0.25"/>
    <row r="260" s="1187" customFormat="1" ht="12" customHeight="1" x14ac:dyDescent="0.25"/>
    <row r="261" s="1187" customFormat="1" ht="12" customHeight="1" x14ac:dyDescent="0.25"/>
    <row r="262" s="1187" customFormat="1" ht="12" customHeight="1" x14ac:dyDescent="0.25"/>
    <row r="263" s="1187" customFormat="1" ht="12" customHeight="1" x14ac:dyDescent="0.25"/>
    <row r="264" s="1187" customFormat="1" ht="12" customHeight="1" x14ac:dyDescent="0.25"/>
    <row r="265" s="1187" customFormat="1" ht="12" customHeight="1" x14ac:dyDescent="0.25"/>
    <row r="266" s="1187" customFormat="1" ht="12" customHeight="1" x14ac:dyDescent="0.25"/>
    <row r="267" s="1187" customFormat="1" ht="12" customHeight="1" x14ac:dyDescent="0.25"/>
    <row r="268" s="1187" customFormat="1" ht="12" customHeight="1" x14ac:dyDescent="0.25"/>
    <row r="269" s="1187" customFormat="1" ht="12" customHeight="1" x14ac:dyDescent="0.25"/>
    <row r="270" s="1187" customFormat="1" ht="12" customHeight="1" x14ac:dyDescent="0.25"/>
    <row r="271" s="1187" customFormat="1" ht="12" customHeight="1" x14ac:dyDescent="0.25"/>
    <row r="272" s="1187" customFormat="1" ht="12" customHeight="1" x14ac:dyDescent="0.25"/>
    <row r="273" s="1187" customFormat="1" ht="12" customHeight="1" x14ac:dyDescent="0.25"/>
    <row r="274" s="1187" customFormat="1" ht="12" customHeight="1" x14ac:dyDescent="0.25"/>
    <row r="275" s="1187" customFormat="1" ht="12" customHeight="1" x14ac:dyDescent="0.25"/>
    <row r="276" s="1187" customFormat="1" ht="12" customHeight="1" x14ac:dyDescent="0.25"/>
    <row r="277" s="1187" customFormat="1" ht="12" customHeight="1" x14ac:dyDescent="0.25"/>
    <row r="278" s="1187" customFormat="1" ht="12" customHeight="1" x14ac:dyDescent="0.25"/>
    <row r="279" s="1187" customFormat="1" ht="12" customHeight="1" x14ac:dyDescent="0.25"/>
    <row r="280" s="1187" customFormat="1" ht="12" customHeight="1" x14ac:dyDescent="0.25"/>
    <row r="281" s="1187" customFormat="1" ht="12" customHeight="1" x14ac:dyDescent="0.25"/>
    <row r="282" s="1187" customFormat="1" ht="12" customHeight="1" x14ac:dyDescent="0.25"/>
    <row r="283" s="1187" customFormat="1" ht="12" customHeight="1" x14ac:dyDescent="0.25"/>
    <row r="284" s="1187" customFormat="1" ht="12" customHeight="1" x14ac:dyDescent="0.25"/>
    <row r="285" s="1187" customFormat="1" ht="12" customHeight="1" x14ac:dyDescent="0.25"/>
    <row r="286" s="1187" customFormat="1" ht="12" customHeight="1" x14ac:dyDescent="0.25"/>
    <row r="287" s="1187" customFormat="1" ht="12" customHeight="1" x14ac:dyDescent="0.25"/>
    <row r="288" s="1187" customFormat="1" ht="12" customHeight="1" x14ac:dyDescent="0.25"/>
    <row r="289" s="1187" customFormat="1" ht="12" customHeight="1" x14ac:dyDescent="0.25"/>
    <row r="290" s="1187" customFormat="1" ht="12" customHeight="1" x14ac:dyDescent="0.25"/>
    <row r="291" s="1187" customFormat="1" ht="12" customHeight="1" x14ac:dyDescent="0.25"/>
    <row r="292" s="1187" customFormat="1" ht="12" customHeight="1" x14ac:dyDescent="0.25"/>
    <row r="293" s="1187" customFormat="1" ht="12" customHeight="1" x14ac:dyDescent="0.25"/>
    <row r="294" s="1187" customFormat="1" ht="12" customHeight="1" x14ac:dyDescent="0.25"/>
    <row r="295" s="1187" customFormat="1" ht="12" customHeight="1" x14ac:dyDescent="0.25"/>
    <row r="296" s="1187" customFormat="1" ht="12" customHeight="1" x14ac:dyDescent="0.25"/>
    <row r="297" s="1187" customFormat="1" ht="12" customHeight="1" x14ac:dyDescent="0.25"/>
    <row r="298" s="1187" customFormat="1" ht="12" customHeight="1" x14ac:dyDescent="0.25"/>
    <row r="299" s="1187" customFormat="1" ht="12" customHeight="1" x14ac:dyDescent="0.25"/>
    <row r="300" s="1187" customFormat="1" ht="12" customHeight="1" x14ac:dyDescent="0.25"/>
    <row r="301" s="1187" customFormat="1" ht="12" customHeight="1" x14ac:dyDescent="0.25"/>
    <row r="302" s="1187" customFormat="1" ht="12" customHeight="1" x14ac:dyDescent="0.25"/>
    <row r="303" s="1187" customFormat="1" ht="12" customHeight="1" x14ac:dyDescent="0.25"/>
    <row r="304" s="1187" customFormat="1" ht="12" customHeight="1" x14ac:dyDescent="0.25"/>
    <row r="305" s="1187" customFormat="1" ht="12" customHeight="1" x14ac:dyDescent="0.25"/>
    <row r="306" s="1187" customFormat="1" ht="12" customHeight="1" x14ac:dyDescent="0.25"/>
    <row r="307" s="1187" customFormat="1" ht="12" customHeight="1" x14ac:dyDescent="0.25"/>
    <row r="308" s="1187" customFormat="1" ht="12" customHeight="1" x14ac:dyDescent="0.25"/>
    <row r="309" s="1187" customFormat="1" ht="12" customHeight="1" x14ac:dyDescent="0.25"/>
    <row r="310" s="1187" customFormat="1" ht="12" customHeight="1" x14ac:dyDescent="0.25"/>
    <row r="311" s="1187" customFormat="1" ht="12" customHeight="1" x14ac:dyDescent="0.25"/>
    <row r="312" s="1187" customFormat="1" ht="12" customHeight="1" x14ac:dyDescent="0.25"/>
    <row r="313" s="1187" customFormat="1" ht="12" customHeight="1" x14ac:dyDescent="0.25"/>
    <row r="314" s="1187" customFormat="1" ht="12" customHeight="1" x14ac:dyDescent="0.25"/>
    <row r="315" s="1187" customFormat="1" ht="12" customHeight="1" x14ac:dyDescent="0.25"/>
    <row r="316" s="1187" customFormat="1" ht="12" customHeight="1" x14ac:dyDescent="0.25"/>
    <row r="317" s="1187" customFormat="1" ht="12" customHeight="1" x14ac:dyDescent="0.25"/>
    <row r="318" s="1187" customFormat="1" ht="12" customHeight="1" x14ac:dyDescent="0.25"/>
    <row r="319" s="1187" customFormat="1" ht="12" customHeight="1" x14ac:dyDescent="0.25"/>
    <row r="320" s="1187" customFormat="1" ht="12" customHeight="1" x14ac:dyDescent="0.25"/>
    <row r="321" s="1187" customFormat="1" ht="12" customHeight="1" x14ac:dyDescent="0.25"/>
    <row r="322" s="1187" customFormat="1" ht="12" customHeight="1" x14ac:dyDescent="0.25"/>
    <row r="323" s="1187" customFormat="1" ht="12" customHeight="1" x14ac:dyDescent="0.25"/>
    <row r="324" s="1187" customFormat="1" ht="12" customHeight="1" x14ac:dyDescent="0.25"/>
    <row r="325" s="1187" customFormat="1" ht="12" customHeight="1" x14ac:dyDescent="0.25"/>
    <row r="326" s="1187" customFormat="1" ht="12" customHeight="1" x14ac:dyDescent="0.25"/>
    <row r="327" s="1187" customFormat="1" ht="12" customHeight="1" x14ac:dyDescent="0.25"/>
    <row r="328" s="1187" customFormat="1" ht="12" customHeight="1" x14ac:dyDescent="0.25"/>
    <row r="329" s="1187" customFormat="1" ht="12" customHeight="1" x14ac:dyDescent="0.25"/>
    <row r="330" s="1187" customFormat="1" ht="12" customHeight="1" x14ac:dyDescent="0.25"/>
    <row r="331" s="1187" customFormat="1" ht="12" customHeight="1" x14ac:dyDescent="0.25"/>
    <row r="332" s="1187" customFormat="1" ht="12" customHeight="1" x14ac:dyDescent="0.25"/>
    <row r="333" s="1187" customFormat="1" ht="12" customHeight="1" x14ac:dyDescent="0.25"/>
    <row r="334" s="1187" customFormat="1" ht="12" customHeight="1" x14ac:dyDescent="0.25"/>
    <row r="335" s="1187" customFormat="1" ht="12" customHeight="1" x14ac:dyDescent="0.25"/>
    <row r="336" s="1187" customFormat="1" ht="12" customHeight="1" x14ac:dyDescent="0.25"/>
    <row r="337" s="1187" customFormat="1" ht="12" customHeight="1" x14ac:dyDescent="0.25"/>
    <row r="338" s="1187" customFormat="1" ht="12" customHeight="1" x14ac:dyDescent="0.25"/>
    <row r="339" s="1187" customFormat="1" ht="12" customHeight="1" x14ac:dyDescent="0.25"/>
    <row r="340" s="1187" customFormat="1" ht="12" customHeight="1" x14ac:dyDescent="0.25"/>
    <row r="341" s="1187" customFormat="1" ht="12" customHeight="1" x14ac:dyDescent="0.25"/>
    <row r="342" s="1187" customFormat="1" ht="12" customHeight="1" x14ac:dyDescent="0.25"/>
    <row r="343" s="1187" customFormat="1" ht="12" customHeight="1" x14ac:dyDescent="0.25"/>
    <row r="344" s="1187" customFormat="1" ht="12" customHeight="1" x14ac:dyDescent="0.25"/>
    <row r="345" s="1187" customFormat="1" ht="12" customHeight="1" x14ac:dyDescent="0.25"/>
    <row r="346" s="1187" customFormat="1" ht="12" customHeight="1" x14ac:dyDescent="0.25"/>
    <row r="347" s="1187" customFormat="1" ht="12" customHeight="1" x14ac:dyDescent="0.25"/>
    <row r="348" s="1187" customFormat="1" ht="12" customHeight="1" x14ac:dyDescent="0.25"/>
    <row r="349" s="1187" customFormat="1" ht="12" customHeight="1" x14ac:dyDescent="0.25"/>
    <row r="350" s="1187" customFormat="1" ht="12" customHeight="1" x14ac:dyDescent="0.25"/>
    <row r="351" s="1187" customFormat="1" ht="12" customHeight="1" x14ac:dyDescent="0.25"/>
    <row r="352" s="1187" customFormat="1" ht="12" customHeight="1" x14ac:dyDescent="0.25"/>
    <row r="353" s="1187" customFormat="1" ht="12" customHeight="1" x14ac:dyDescent="0.25"/>
    <row r="354" s="1187" customFormat="1" ht="12" customHeight="1" x14ac:dyDescent="0.25"/>
    <row r="355" s="1187" customFormat="1" ht="12" customHeight="1" x14ac:dyDescent="0.25"/>
    <row r="356" s="1187" customFormat="1" ht="12" customHeight="1" x14ac:dyDescent="0.25"/>
    <row r="357" s="1187" customFormat="1" ht="12" customHeight="1" x14ac:dyDescent="0.25"/>
    <row r="358" s="1187" customFormat="1" ht="12" customHeight="1" x14ac:dyDescent="0.25"/>
    <row r="359" s="1187" customFormat="1" ht="12" customHeight="1" x14ac:dyDescent="0.25"/>
    <row r="360" s="1187" customFormat="1" ht="12" customHeight="1" x14ac:dyDescent="0.25"/>
    <row r="361" s="1187" customFormat="1" ht="12" customHeight="1" x14ac:dyDescent="0.25"/>
    <row r="362" s="1187" customFormat="1" ht="12" customHeight="1" x14ac:dyDescent="0.25"/>
    <row r="363" s="1187" customFormat="1" ht="12" customHeight="1" x14ac:dyDescent="0.25"/>
    <row r="364" s="1187" customFormat="1" ht="12" customHeight="1" x14ac:dyDescent="0.25"/>
    <row r="365" s="1187" customFormat="1" ht="12" customHeight="1" x14ac:dyDescent="0.25"/>
    <row r="366" s="1187" customFormat="1" ht="12" customHeight="1" x14ac:dyDescent="0.25"/>
    <row r="367" s="1187" customFormat="1" ht="12" customHeight="1" x14ac:dyDescent="0.25"/>
    <row r="368" s="1187" customFormat="1" ht="12" customHeight="1" x14ac:dyDescent="0.25"/>
    <row r="369" s="1187" customFormat="1" ht="12" customHeight="1" x14ac:dyDescent="0.25"/>
    <row r="370" s="1187" customFormat="1" ht="12" customHeight="1" x14ac:dyDescent="0.25"/>
    <row r="371" s="1187" customFormat="1" ht="12" customHeight="1" x14ac:dyDescent="0.25"/>
    <row r="372" s="1187" customFormat="1" ht="12" customHeight="1" x14ac:dyDescent="0.25"/>
    <row r="373" s="1187" customFormat="1" ht="12" customHeight="1" x14ac:dyDescent="0.25"/>
    <row r="374" s="1187" customFormat="1" ht="12" customHeight="1" x14ac:dyDescent="0.25"/>
    <row r="375" s="1187" customFormat="1" ht="12" customHeight="1" x14ac:dyDescent="0.25"/>
    <row r="376" s="1187" customFormat="1" ht="12" customHeight="1" x14ac:dyDescent="0.25"/>
    <row r="377" s="1187" customFormat="1" ht="12" customHeight="1" x14ac:dyDescent="0.25"/>
    <row r="378" s="1187" customFormat="1" ht="12" customHeight="1" x14ac:dyDescent="0.25"/>
    <row r="379" s="1187" customFormat="1" ht="12" customHeight="1" x14ac:dyDescent="0.25"/>
    <row r="380" s="1187" customFormat="1" ht="12" customHeight="1" x14ac:dyDescent="0.25"/>
    <row r="381" s="1187" customFormat="1" ht="12" customHeight="1" x14ac:dyDescent="0.25"/>
    <row r="382" s="1187" customFormat="1" ht="12" customHeight="1" x14ac:dyDescent="0.25"/>
    <row r="383" s="1187" customFormat="1" ht="12" customHeight="1" x14ac:dyDescent="0.25"/>
    <row r="384" s="1187" customFormat="1" ht="12" customHeight="1" x14ac:dyDescent="0.25"/>
    <row r="385" s="1187" customFormat="1" ht="12" customHeight="1" x14ac:dyDescent="0.25"/>
    <row r="386" s="1187" customFormat="1" ht="12" customHeight="1" x14ac:dyDescent="0.25"/>
    <row r="387" s="1187" customFormat="1" ht="12" customHeight="1" x14ac:dyDescent="0.25"/>
    <row r="388" s="1187" customFormat="1" ht="12" customHeight="1" x14ac:dyDescent="0.25"/>
    <row r="389" s="1187" customFormat="1" ht="12" customHeight="1" x14ac:dyDescent="0.25"/>
    <row r="390" s="1187" customFormat="1" ht="12" customHeight="1" x14ac:dyDescent="0.25"/>
    <row r="391" s="1187" customFormat="1" ht="12" customHeight="1" x14ac:dyDescent="0.25"/>
    <row r="392" s="1187" customFormat="1" ht="12" customHeight="1" x14ac:dyDescent="0.25"/>
    <row r="393" s="1187" customFormat="1" ht="12" customHeight="1" x14ac:dyDescent="0.25"/>
    <row r="394" s="1187" customFormat="1" ht="12" customHeight="1" x14ac:dyDescent="0.25"/>
    <row r="395" s="1187" customFormat="1" ht="12" customHeight="1" x14ac:dyDescent="0.25"/>
    <row r="396" s="1187" customFormat="1" ht="12" customHeight="1" x14ac:dyDescent="0.25"/>
    <row r="397" s="1187" customFormat="1" ht="12" customHeight="1" x14ac:dyDescent="0.25"/>
    <row r="398" s="1187" customFormat="1" ht="12" customHeight="1" x14ac:dyDescent="0.25"/>
    <row r="399" s="1187" customFormat="1" ht="12" customHeight="1" x14ac:dyDescent="0.25"/>
    <row r="400" s="1187" customFormat="1" ht="12" customHeight="1" x14ac:dyDescent="0.25"/>
    <row r="401" s="1187" customFormat="1" ht="12" customHeight="1" x14ac:dyDescent="0.25"/>
    <row r="402" s="1187" customFormat="1" ht="12" customHeight="1" x14ac:dyDescent="0.25"/>
    <row r="403" s="1187" customFormat="1" ht="12" customHeight="1" x14ac:dyDescent="0.25"/>
    <row r="404" s="1187" customFormat="1" ht="12" customHeight="1" x14ac:dyDescent="0.25"/>
    <row r="405" s="1187" customFormat="1" ht="12" customHeight="1" x14ac:dyDescent="0.25"/>
    <row r="406" s="1187" customFormat="1" ht="12" customHeight="1" x14ac:dyDescent="0.25"/>
    <row r="407" s="1187" customFormat="1" ht="12" customHeight="1" x14ac:dyDescent="0.25"/>
    <row r="408" s="1187" customFormat="1" ht="12" customHeight="1" x14ac:dyDescent="0.25"/>
    <row r="409" s="1187" customFormat="1" ht="12" customHeight="1" x14ac:dyDescent="0.25"/>
    <row r="410" s="1187" customFormat="1" ht="12" customHeight="1" x14ac:dyDescent="0.25"/>
    <row r="411" s="1187" customFormat="1" ht="12" customHeight="1" x14ac:dyDescent="0.25"/>
    <row r="412" s="1187" customFormat="1" ht="12" customHeight="1" x14ac:dyDescent="0.25"/>
    <row r="413" s="1187" customFormat="1" ht="12" customHeight="1" x14ac:dyDescent="0.25"/>
    <row r="414" s="1187" customFormat="1" ht="12" customHeight="1" x14ac:dyDescent="0.25"/>
    <row r="415" s="1187" customFormat="1" ht="12" customHeight="1" x14ac:dyDescent="0.25"/>
    <row r="416" s="1187" customFormat="1" ht="12" customHeight="1" x14ac:dyDescent="0.25"/>
    <row r="417" s="1187" customFormat="1" ht="12" customHeight="1" x14ac:dyDescent="0.25"/>
    <row r="418" s="1187" customFormat="1" ht="12" customHeight="1" x14ac:dyDescent="0.25"/>
    <row r="419" s="1187" customFormat="1" ht="12" customHeight="1" x14ac:dyDescent="0.25"/>
    <row r="420" s="1187" customFormat="1" ht="12" customHeight="1" x14ac:dyDescent="0.25"/>
    <row r="421" s="1187" customFormat="1" ht="12" customHeight="1" x14ac:dyDescent="0.25"/>
    <row r="422" s="1187" customFormat="1" ht="12" customHeight="1" x14ac:dyDescent="0.25"/>
    <row r="423" s="1187" customFormat="1" ht="12" customHeight="1" x14ac:dyDescent="0.25"/>
    <row r="424" s="1187" customFormat="1" ht="12" customHeight="1" x14ac:dyDescent="0.25"/>
    <row r="425" s="1187" customFormat="1" ht="12" customHeight="1" x14ac:dyDescent="0.25"/>
    <row r="426" s="1187" customFormat="1" ht="12" customHeight="1" x14ac:dyDescent="0.25"/>
    <row r="427" s="1187" customFormat="1" ht="12" customHeight="1" x14ac:dyDescent="0.25"/>
    <row r="428" s="1187" customFormat="1" ht="12" customHeight="1" x14ac:dyDescent="0.25"/>
    <row r="429" s="1187" customFormat="1" ht="12" customHeight="1" x14ac:dyDescent="0.25"/>
    <row r="430" s="1187" customFormat="1" ht="12" customHeight="1" x14ac:dyDescent="0.25"/>
    <row r="431" s="1187" customFormat="1" ht="12" customHeight="1" x14ac:dyDescent="0.25"/>
    <row r="432" s="1187" customFormat="1" ht="12" customHeight="1" x14ac:dyDescent="0.25"/>
    <row r="433" s="1187" customFormat="1" ht="12" customHeight="1" x14ac:dyDescent="0.25"/>
    <row r="434" s="1187" customFormat="1" ht="12" customHeight="1" x14ac:dyDescent="0.25"/>
    <row r="435" s="1187" customFormat="1" ht="12" customHeight="1" x14ac:dyDescent="0.25"/>
    <row r="436" s="1187" customFormat="1" ht="12" customHeight="1" x14ac:dyDescent="0.25"/>
    <row r="437" s="1187" customFormat="1" ht="12" customHeight="1" x14ac:dyDescent="0.25"/>
    <row r="438" s="1187" customFormat="1" ht="12" customHeight="1" x14ac:dyDescent="0.25"/>
    <row r="439" s="1187" customFormat="1" ht="12" customHeight="1" x14ac:dyDescent="0.25"/>
    <row r="440" s="1187" customFormat="1" ht="12" customHeight="1" x14ac:dyDescent="0.25"/>
    <row r="441" s="1187" customFormat="1" ht="12" customHeight="1" x14ac:dyDescent="0.25"/>
    <row r="442" s="1187" customFormat="1" ht="12" customHeight="1" x14ac:dyDescent="0.25"/>
    <row r="443" s="1187" customFormat="1" ht="12" customHeight="1" x14ac:dyDescent="0.25"/>
    <row r="444" s="1187" customFormat="1" ht="12" customHeight="1" x14ac:dyDescent="0.25"/>
    <row r="445" s="1187" customFormat="1" ht="12" customHeight="1" x14ac:dyDescent="0.25"/>
    <row r="446" s="1187" customFormat="1" ht="12" customHeight="1" x14ac:dyDescent="0.25"/>
    <row r="447" s="1187" customFormat="1" ht="12" customHeight="1" x14ac:dyDescent="0.25"/>
    <row r="448" s="1187" customFormat="1" ht="12" customHeight="1" x14ac:dyDescent="0.25"/>
    <row r="449" s="1187" customFormat="1" ht="12" customHeight="1" x14ac:dyDescent="0.25"/>
    <row r="450" s="1187" customFormat="1" ht="12" customHeight="1" x14ac:dyDescent="0.25"/>
    <row r="451" s="1187" customFormat="1" ht="12" customHeight="1" x14ac:dyDescent="0.25"/>
    <row r="452" s="1187" customFormat="1" ht="12" customHeight="1" x14ac:dyDescent="0.25"/>
    <row r="453" s="1187" customFormat="1" ht="12" customHeight="1" x14ac:dyDescent="0.25"/>
    <row r="454" s="1187" customFormat="1" ht="12" customHeight="1" x14ac:dyDescent="0.25"/>
    <row r="455" s="1187" customFormat="1" ht="12" customHeight="1" x14ac:dyDescent="0.25"/>
    <row r="456" s="1187" customFormat="1" ht="12" customHeight="1" x14ac:dyDescent="0.25"/>
    <row r="457" s="1187" customFormat="1" ht="12" customHeight="1" x14ac:dyDescent="0.25"/>
    <row r="458" s="1187" customFormat="1" ht="12" customHeight="1" x14ac:dyDescent="0.25"/>
    <row r="459" s="1187" customFormat="1" ht="12" customHeight="1" x14ac:dyDescent="0.25"/>
    <row r="460" s="1187" customFormat="1" ht="12" customHeight="1" x14ac:dyDescent="0.25"/>
    <row r="461" s="1187" customFormat="1" ht="12" customHeight="1" x14ac:dyDescent="0.25"/>
    <row r="462" s="1187" customFormat="1" ht="12" customHeight="1" x14ac:dyDescent="0.25"/>
    <row r="463" s="1187" customFormat="1" ht="12" customHeight="1" x14ac:dyDescent="0.25"/>
    <row r="464" s="1187" customFormat="1" ht="12" customHeight="1" x14ac:dyDescent="0.25"/>
    <row r="465" s="1187" customFormat="1" ht="12" customHeight="1" x14ac:dyDescent="0.25"/>
    <row r="466" s="1187" customFormat="1" ht="12" customHeight="1" x14ac:dyDescent="0.25"/>
    <row r="467" s="1187" customFormat="1" ht="12" customHeight="1" x14ac:dyDescent="0.25"/>
    <row r="468" s="1187" customFormat="1" ht="12" customHeight="1" x14ac:dyDescent="0.25"/>
    <row r="469" s="1187" customFormat="1" ht="12" customHeight="1" x14ac:dyDescent="0.25"/>
    <row r="470" s="1187" customFormat="1" ht="12" customHeight="1" x14ac:dyDescent="0.25"/>
    <row r="471" s="1187" customFormat="1" ht="12" customHeight="1" x14ac:dyDescent="0.25"/>
    <row r="472" s="1187" customFormat="1" ht="12" customHeight="1" x14ac:dyDescent="0.25"/>
    <row r="473" s="1187" customFormat="1" ht="12" customHeight="1" x14ac:dyDescent="0.25"/>
    <row r="474" s="1187" customFormat="1" ht="12" customHeight="1" x14ac:dyDescent="0.25"/>
    <row r="475" s="1187" customFormat="1" ht="12" customHeight="1" x14ac:dyDescent="0.25"/>
    <row r="476" s="1187" customFormat="1" ht="12" customHeight="1" x14ac:dyDescent="0.25"/>
    <row r="477" s="1187" customFormat="1" ht="12" customHeight="1" x14ac:dyDescent="0.25"/>
    <row r="478" s="1187" customFormat="1" ht="12" customHeight="1" x14ac:dyDescent="0.25"/>
    <row r="479" s="1187" customFormat="1" ht="12" customHeight="1" x14ac:dyDescent="0.25"/>
    <row r="480" s="1187" customFormat="1" ht="12" customHeight="1" x14ac:dyDescent="0.25"/>
    <row r="481" s="1187" customFormat="1" ht="12" customHeight="1" x14ac:dyDescent="0.25"/>
    <row r="482" s="1187" customFormat="1" ht="12" customHeight="1" x14ac:dyDescent="0.25"/>
    <row r="483" s="1187" customFormat="1" ht="12" customHeight="1" x14ac:dyDescent="0.25"/>
    <row r="484" s="1187" customFormat="1" ht="12" customHeight="1" x14ac:dyDescent="0.25"/>
    <row r="485" s="1187" customFormat="1" ht="12" customHeight="1" x14ac:dyDescent="0.25"/>
    <row r="486" s="1187" customFormat="1" ht="12" customHeight="1" x14ac:dyDescent="0.25"/>
    <row r="487" s="1187" customFormat="1" ht="12" customHeight="1" x14ac:dyDescent="0.25"/>
    <row r="488" s="1187" customFormat="1" ht="12" customHeight="1" x14ac:dyDescent="0.25"/>
    <row r="489" s="1187" customFormat="1" ht="12" customHeight="1" x14ac:dyDescent="0.25"/>
    <row r="490" s="1187" customFormat="1" ht="12" customHeight="1" x14ac:dyDescent="0.25"/>
    <row r="491" s="1187" customFormat="1" ht="12" customHeight="1" x14ac:dyDescent="0.25"/>
    <row r="492" s="1187" customFormat="1" ht="12" customHeight="1" x14ac:dyDescent="0.25"/>
    <row r="493" s="1187" customFormat="1" ht="12" customHeight="1" x14ac:dyDescent="0.25"/>
    <row r="494" s="1187" customFormat="1" ht="12" customHeight="1" x14ac:dyDescent="0.25"/>
    <row r="495" s="1187" customFormat="1" ht="12" customHeight="1" x14ac:dyDescent="0.25"/>
    <row r="496" s="1187" customFormat="1" ht="12" customHeight="1" x14ac:dyDescent="0.25"/>
    <row r="497" s="1187" customFormat="1" ht="12" customHeight="1" x14ac:dyDescent="0.25"/>
    <row r="498" s="1187" customFormat="1" ht="12" customHeight="1" x14ac:dyDescent="0.25"/>
    <row r="499" s="1187" customFormat="1" ht="12" customHeight="1" x14ac:dyDescent="0.25"/>
    <row r="500" s="1187" customFormat="1" ht="12" customHeight="1" x14ac:dyDescent="0.25"/>
    <row r="501" s="1187" customFormat="1" ht="12" customHeight="1" x14ac:dyDescent="0.25"/>
    <row r="502" s="1187" customFormat="1" ht="12" customHeight="1" x14ac:dyDescent="0.25"/>
    <row r="503" s="1187" customFormat="1" ht="12" customHeight="1" x14ac:dyDescent="0.25"/>
    <row r="504" s="1187" customFormat="1" ht="12" customHeight="1" x14ac:dyDescent="0.25"/>
    <row r="505" s="1187" customFormat="1" ht="12" customHeight="1" x14ac:dyDescent="0.25"/>
    <row r="506" s="1187" customFormat="1" ht="12" customHeight="1" x14ac:dyDescent="0.25"/>
    <row r="507" s="1187" customFormat="1" ht="12" customHeight="1" x14ac:dyDescent="0.25"/>
    <row r="508" s="1187" customFormat="1" ht="12" customHeight="1" x14ac:dyDescent="0.25"/>
    <row r="509" s="1187" customFormat="1" ht="12" customHeight="1" x14ac:dyDescent="0.25"/>
  </sheetData>
  <mergeCells count="10">
    <mergeCell ref="A60:E60"/>
    <mergeCell ref="A61:E61"/>
    <mergeCell ref="A2:E2"/>
    <mergeCell ref="A3:E3"/>
    <mergeCell ref="A5:A8"/>
    <mergeCell ref="B5:E5"/>
    <mergeCell ref="A59:E59"/>
    <mergeCell ref="A56:E57"/>
    <mergeCell ref="C6:C8"/>
    <mergeCell ref="B6:B8"/>
  </mergeCells>
  <hyperlinks>
    <hyperlink ref="A63" r:id="rId1" xr:uid="{C318A796-E89B-440B-ADE2-8FD75AA3BCE3}"/>
    <hyperlink ref="A1" location="Índice!A1" display="Voltar ao índice" xr:uid="{F35CA35B-F068-41B2-967F-CD8C1836CA75}"/>
  </hyperlinks>
  <printOptions horizontalCentered="1" gridLinesSet="0"/>
  <pageMargins left="0.78740157480314965" right="0.21" top="1.1811023622047243" bottom="0.78740157480314965" header="0" footer="0"/>
  <pageSetup paperSize="9" scale="99" orientation="portrait" r:id="rId2"/>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CC3BF6-BE0A-4111-968B-9AAD5DE94D7C}">
  <dimension ref="A1:L51"/>
  <sheetViews>
    <sheetView zoomScaleNormal="100" workbookViewId="0">
      <selection activeCell="A2" sqref="A2"/>
    </sheetView>
  </sheetViews>
  <sheetFormatPr defaultColWidth="9.7109375" defaultRowHeight="12.75" x14ac:dyDescent="0.25"/>
  <cols>
    <col min="1" max="1" width="9.85546875" style="559" customWidth="1"/>
    <col min="2" max="2" width="4.140625" style="559" customWidth="1"/>
    <col min="3" max="3" width="2.85546875" style="559" customWidth="1"/>
    <col min="4" max="4" width="27.28515625" style="559" customWidth="1"/>
    <col min="5" max="11" width="7.28515625" style="559" customWidth="1"/>
    <col min="12" max="12" width="7.28515625" style="589" customWidth="1"/>
    <col min="13" max="16384" width="9.7109375" style="559"/>
  </cols>
  <sheetData>
    <row r="1" spans="1:12" ht="15" customHeight="1" x14ac:dyDescent="0.25">
      <c r="A1" s="2027" t="s">
        <v>1926</v>
      </c>
    </row>
    <row r="2" spans="1:12" ht="15" customHeight="1" x14ac:dyDescent="0.25">
      <c r="A2" s="597" t="s">
        <v>355</v>
      </c>
      <c r="F2" s="596"/>
      <c r="G2" s="596"/>
      <c r="H2" s="596"/>
      <c r="I2" s="596"/>
      <c r="J2" s="596"/>
    </row>
    <row r="3" spans="1:12" ht="17.100000000000001" customHeight="1" x14ac:dyDescent="0.25">
      <c r="A3" s="2058" t="s">
        <v>354</v>
      </c>
      <c r="B3" s="2058"/>
      <c r="C3" s="2058"/>
      <c r="D3" s="2058"/>
      <c r="E3" s="2058"/>
      <c r="F3" s="2058"/>
      <c r="G3" s="2058"/>
      <c r="H3" s="2058"/>
      <c r="I3" s="2058"/>
      <c r="J3" s="2058"/>
      <c r="K3" s="2058"/>
      <c r="L3" s="2058"/>
    </row>
    <row r="4" spans="1:12" ht="12.95" customHeight="1" x14ac:dyDescent="0.25">
      <c r="F4" s="595"/>
      <c r="G4" s="595"/>
      <c r="H4" s="595"/>
      <c r="I4" s="595"/>
      <c r="J4" s="575"/>
      <c r="L4" s="591" t="s">
        <v>353</v>
      </c>
    </row>
    <row r="5" spans="1:12" ht="12.95" customHeight="1" x14ac:dyDescent="0.25">
      <c r="A5" s="2068" t="s">
        <v>352</v>
      </c>
      <c r="B5" s="2070" t="s">
        <v>351</v>
      </c>
      <c r="C5" s="2070"/>
      <c r="D5" s="2070"/>
      <c r="E5" s="2066">
        <v>2020</v>
      </c>
      <c r="F5" s="2066">
        <v>2019</v>
      </c>
      <c r="G5" s="2066">
        <v>2018</v>
      </c>
      <c r="H5" s="2066">
        <v>2017</v>
      </c>
      <c r="I5" s="2066">
        <v>2016</v>
      </c>
      <c r="J5" s="2066">
        <v>2015</v>
      </c>
      <c r="K5" s="2066">
        <v>2014</v>
      </c>
      <c r="L5" s="2066">
        <v>2013</v>
      </c>
    </row>
    <row r="6" spans="1:12" ht="12.95" customHeight="1" x14ac:dyDescent="0.25">
      <c r="A6" s="2069"/>
      <c r="B6" s="2071"/>
      <c r="C6" s="2071"/>
      <c r="D6" s="2071"/>
      <c r="E6" s="2067"/>
      <c r="F6" s="2067"/>
      <c r="G6" s="2067"/>
      <c r="H6" s="2067"/>
      <c r="I6" s="2067"/>
      <c r="J6" s="2067"/>
      <c r="K6" s="2067"/>
      <c r="L6" s="2067"/>
    </row>
    <row r="7" spans="1:12" s="589" customFormat="1" ht="12.95" customHeight="1" x14ac:dyDescent="0.25">
      <c r="A7" s="591"/>
      <c r="D7" s="590"/>
      <c r="E7" s="590"/>
      <c r="F7" s="593"/>
      <c r="G7" s="593"/>
      <c r="H7" s="593"/>
      <c r="I7" s="593"/>
      <c r="J7" s="594"/>
      <c r="K7" s="594"/>
      <c r="L7" s="593"/>
    </row>
    <row r="8" spans="1:12" s="589" customFormat="1" ht="12.95" customHeight="1" x14ac:dyDescent="0.25">
      <c r="A8" s="592" t="s">
        <v>350</v>
      </c>
      <c r="B8" s="616" t="s">
        <v>226</v>
      </c>
      <c r="C8" s="617"/>
      <c r="D8" s="618"/>
      <c r="E8" s="619">
        <v>103.833</v>
      </c>
      <c r="F8" s="619">
        <v>103.846</v>
      </c>
      <c r="G8" s="619">
        <v>103.496</v>
      </c>
      <c r="H8" s="619">
        <v>102.477</v>
      </c>
      <c r="I8" s="619">
        <v>101.09399999999999</v>
      </c>
      <c r="J8" s="619">
        <v>100.483</v>
      </c>
      <c r="K8" s="619">
        <v>99.995999999999995</v>
      </c>
      <c r="L8" s="620">
        <v>100.274</v>
      </c>
    </row>
    <row r="9" spans="1:12" s="589" customFormat="1" ht="12.95" customHeight="1" x14ac:dyDescent="0.25">
      <c r="A9" s="591"/>
      <c r="B9" s="616"/>
      <c r="C9" s="617"/>
      <c r="D9" s="618"/>
      <c r="E9" s="619"/>
      <c r="F9" s="619"/>
      <c r="G9" s="619"/>
      <c r="H9" s="619"/>
      <c r="I9" s="619"/>
      <c r="J9" s="619"/>
      <c r="K9" s="619"/>
      <c r="L9" s="620"/>
    </row>
    <row r="10" spans="1:12" s="560" customFormat="1" ht="14.25" customHeight="1" x14ac:dyDescent="0.25">
      <c r="A10" s="587">
        <v>9</v>
      </c>
      <c r="B10" s="616" t="s">
        <v>349</v>
      </c>
      <c r="C10" s="621"/>
      <c r="D10" s="621"/>
      <c r="E10" s="619">
        <v>87.165999999999997</v>
      </c>
      <c r="F10" s="619">
        <v>92.83</v>
      </c>
      <c r="G10" s="619">
        <v>95.248999999999995</v>
      </c>
      <c r="H10" s="619">
        <v>96.632000000000005</v>
      </c>
      <c r="I10" s="619">
        <v>96.486000000000004</v>
      </c>
      <c r="J10" s="619">
        <v>95.863</v>
      </c>
      <c r="K10" s="619">
        <v>96.551000000000002</v>
      </c>
      <c r="L10" s="620">
        <v>98.927000000000007</v>
      </c>
    </row>
    <row r="11" spans="1:12" s="560" customFormat="1" ht="12.95" customHeight="1" x14ac:dyDescent="0.25">
      <c r="A11" s="583"/>
      <c r="B11" s="621"/>
      <c r="C11" s="621"/>
      <c r="D11" s="616"/>
      <c r="E11" s="619"/>
      <c r="F11" s="619"/>
      <c r="G11" s="622"/>
      <c r="H11" s="622"/>
      <c r="I11" s="622"/>
      <c r="J11" s="622"/>
      <c r="K11" s="622"/>
      <c r="L11" s="623"/>
    </row>
    <row r="12" spans="1:12" s="560" customFormat="1" ht="26.25" customHeight="1" x14ac:dyDescent="0.25">
      <c r="A12" s="587">
        <v>91</v>
      </c>
      <c r="B12" s="2064" t="s">
        <v>348</v>
      </c>
      <c r="C12" s="2064"/>
      <c r="D12" s="2064"/>
      <c r="E12" s="619">
        <v>64.259</v>
      </c>
      <c r="F12" s="619">
        <v>69.918999999999997</v>
      </c>
      <c r="G12" s="619">
        <v>74.599000000000004</v>
      </c>
      <c r="H12" s="619">
        <v>78.747</v>
      </c>
      <c r="I12" s="619">
        <v>81.034999999999997</v>
      </c>
      <c r="J12" s="619">
        <v>83.097999999999999</v>
      </c>
      <c r="K12" s="619">
        <v>86.866</v>
      </c>
      <c r="L12" s="620">
        <v>94.427000000000007</v>
      </c>
    </row>
    <row r="13" spans="1:12" s="560" customFormat="1" ht="26.25" customHeight="1" x14ac:dyDescent="0.25">
      <c r="A13" s="586">
        <v>911</v>
      </c>
      <c r="B13" s="624"/>
      <c r="C13" s="2064" t="s">
        <v>347</v>
      </c>
      <c r="D13" s="2064"/>
      <c r="E13" s="619">
        <v>53.168999999999997</v>
      </c>
      <c r="F13" s="619">
        <v>61.357999999999997</v>
      </c>
      <c r="G13" s="619">
        <v>68.456000000000003</v>
      </c>
      <c r="H13" s="619">
        <v>76.370999999999995</v>
      </c>
      <c r="I13" s="619">
        <v>79.516000000000005</v>
      </c>
      <c r="J13" s="619">
        <v>82.933999999999997</v>
      </c>
      <c r="K13" s="619">
        <v>84.441999999999993</v>
      </c>
      <c r="L13" s="620">
        <v>92.584000000000003</v>
      </c>
    </row>
    <row r="14" spans="1:12" s="560" customFormat="1" ht="26.25" customHeight="1" x14ac:dyDescent="0.25">
      <c r="A14" s="584" t="s">
        <v>346</v>
      </c>
      <c r="B14" s="625"/>
      <c r="C14" s="625"/>
      <c r="D14" s="626" t="s">
        <v>345</v>
      </c>
      <c r="E14" s="627">
        <v>82.936999999999998</v>
      </c>
      <c r="F14" s="627">
        <v>84.210999999999999</v>
      </c>
      <c r="G14" s="627">
        <v>87.356999999999999</v>
      </c>
      <c r="H14" s="627">
        <v>93.38</v>
      </c>
      <c r="I14" s="627">
        <v>99.379000000000005</v>
      </c>
      <c r="J14" s="627">
        <v>95.722999999999999</v>
      </c>
      <c r="K14" s="627">
        <v>94.18</v>
      </c>
      <c r="L14" s="628">
        <v>96.896000000000001</v>
      </c>
    </row>
    <row r="15" spans="1:12" s="560" customFormat="1" ht="26.25" customHeight="1" x14ac:dyDescent="0.25">
      <c r="A15" s="584" t="s">
        <v>344</v>
      </c>
      <c r="B15" s="625"/>
      <c r="C15" s="625"/>
      <c r="D15" s="626" t="s">
        <v>343</v>
      </c>
      <c r="E15" s="627">
        <v>50.866999999999997</v>
      </c>
      <c r="F15" s="627">
        <v>59.521999999999998</v>
      </c>
      <c r="G15" s="627">
        <v>66.826999999999998</v>
      </c>
      <c r="H15" s="627">
        <v>74.975999999999999</v>
      </c>
      <c r="I15" s="627">
        <v>78</v>
      </c>
      <c r="J15" s="627">
        <v>81.899000000000001</v>
      </c>
      <c r="K15" s="627">
        <v>83.4</v>
      </c>
      <c r="L15" s="628">
        <v>91.926000000000002</v>
      </c>
    </row>
    <row r="16" spans="1:12" s="560" customFormat="1" ht="15" customHeight="1" x14ac:dyDescent="0.25">
      <c r="A16" s="582" t="s">
        <v>342</v>
      </c>
      <c r="B16" s="629"/>
      <c r="C16" s="629"/>
      <c r="D16" s="626" t="s">
        <v>341</v>
      </c>
      <c r="E16" s="627">
        <v>80.304000000000002</v>
      </c>
      <c r="F16" s="627">
        <v>81.927999999999997</v>
      </c>
      <c r="G16" s="627">
        <v>82.6</v>
      </c>
      <c r="H16" s="627">
        <v>83.671999999999997</v>
      </c>
      <c r="I16" s="627">
        <v>85.796999999999997</v>
      </c>
      <c r="J16" s="627">
        <v>86.66</v>
      </c>
      <c r="K16" s="627">
        <v>92.42</v>
      </c>
      <c r="L16" s="628">
        <v>97.891000000000005</v>
      </c>
    </row>
    <row r="17" spans="1:12" s="560" customFormat="1" ht="9" customHeight="1" x14ac:dyDescent="0.25">
      <c r="A17" s="583"/>
      <c r="B17" s="621"/>
      <c r="C17" s="621"/>
      <c r="D17" s="630"/>
      <c r="E17" s="619"/>
      <c r="F17" s="619"/>
      <c r="G17" s="631"/>
      <c r="H17" s="619"/>
      <c r="I17" s="619"/>
      <c r="J17" s="619"/>
      <c r="K17" s="619"/>
      <c r="L17" s="628"/>
    </row>
    <row r="18" spans="1:12" s="560" customFormat="1" ht="24" customHeight="1" x14ac:dyDescent="0.25">
      <c r="A18" s="587">
        <v>912</v>
      </c>
      <c r="B18" s="624"/>
      <c r="C18" s="2065" t="s">
        <v>340</v>
      </c>
      <c r="D18" s="2065"/>
      <c r="E18" s="619">
        <v>62.24</v>
      </c>
      <c r="F18" s="619">
        <v>66.468999999999994</v>
      </c>
      <c r="G18" s="619">
        <v>70.816000000000003</v>
      </c>
      <c r="H18" s="619">
        <v>75.418000000000006</v>
      </c>
      <c r="I18" s="619">
        <v>74.838999999999999</v>
      </c>
      <c r="J18" s="619">
        <v>76.260000000000005</v>
      </c>
      <c r="K18" s="619">
        <v>80.3</v>
      </c>
      <c r="L18" s="620">
        <v>88.052000000000007</v>
      </c>
    </row>
    <row r="19" spans="1:12" s="560" customFormat="1" ht="19.5" customHeight="1" x14ac:dyDescent="0.25">
      <c r="A19" s="582" t="s">
        <v>339</v>
      </c>
      <c r="B19" s="629"/>
      <c r="C19" s="629"/>
      <c r="D19" s="626" t="s">
        <v>338</v>
      </c>
      <c r="E19" s="627">
        <v>62.24</v>
      </c>
      <c r="F19" s="627">
        <v>66.468999999999994</v>
      </c>
      <c r="G19" s="627">
        <v>70.816000000000003</v>
      </c>
      <c r="H19" s="627">
        <v>75.418000000000006</v>
      </c>
      <c r="I19" s="627">
        <v>74.838999999999999</v>
      </c>
      <c r="J19" s="627">
        <v>76.260000000000005</v>
      </c>
      <c r="K19" s="627">
        <v>80.3</v>
      </c>
      <c r="L19" s="628">
        <v>88.052000000000007</v>
      </c>
    </row>
    <row r="20" spans="1:12" s="560" customFormat="1" ht="17.25" customHeight="1" x14ac:dyDescent="0.25">
      <c r="A20" s="586" t="s">
        <v>337</v>
      </c>
      <c r="B20" s="629"/>
      <c r="C20" s="2062" t="s">
        <v>336</v>
      </c>
      <c r="D20" s="2062"/>
      <c r="E20" s="619">
        <v>55.805</v>
      </c>
      <c r="F20" s="619">
        <v>59.283999999999999</v>
      </c>
      <c r="G20" s="619">
        <v>63.843000000000004</v>
      </c>
      <c r="H20" s="619">
        <v>68.206999999999994</v>
      </c>
      <c r="I20" s="619">
        <v>72.126999999999995</v>
      </c>
      <c r="J20" s="619">
        <v>75.481999999999999</v>
      </c>
      <c r="K20" s="619">
        <v>82.564999999999998</v>
      </c>
      <c r="L20" s="620">
        <v>93.144000000000005</v>
      </c>
    </row>
    <row r="21" spans="1:12" s="560" customFormat="1" ht="15" customHeight="1" x14ac:dyDescent="0.25">
      <c r="A21" s="585">
        <v>9131</v>
      </c>
      <c r="B21" s="629"/>
      <c r="C21" s="629"/>
      <c r="D21" s="626" t="s">
        <v>335</v>
      </c>
      <c r="E21" s="627">
        <v>54.368000000000002</v>
      </c>
      <c r="F21" s="627">
        <v>57.875</v>
      </c>
      <c r="G21" s="627">
        <v>62.439</v>
      </c>
      <c r="H21" s="627">
        <v>66.513999999999996</v>
      </c>
      <c r="I21" s="627">
        <v>70.381</v>
      </c>
      <c r="J21" s="627">
        <v>73.772999999999996</v>
      </c>
      <c r="K21" s="627">
        <v>81.45</v>
      </c>
      <c r="L21" s="628">
        <v>92.998000000000005</v>
      </c>
    </row>
    <row r="22" spans="1:12" s="560" customFormat="1" ht="18.75" customHeight="1" x14ac:dyDescent="0.25">
      <c r="A22" s="585">
        <v>9132</v>
      </c>
      <c r="B22" s="625"/>
      <c r="C22" s="625"/>
      <c r="D22" s="626" t="s">
        <v>334</v>
      </c>
      <c r="E22" s="627">
        <v>70.075999999999993</v>
      </c>
      <c r="F22" s="627">
        <v>70.650999999999996</v>
      </c>
      <c r="G22" s="627">
        <v>74.661000000000001</v>
      </c>
      <c r="H22" s="627">
        <v>81.447000000000003</v>
      </c>
      <c r="I22" s="627">
        <v>85.775999999999996</v>
      </c>
      <c r="J22" s="627">
        <v>88.82</v>
      </c>
      <c r="K22" s="627">
        <v>91.195999999999998</v>
      </c>
      <c r="L22" s="628">
        <v>94.01</v>
      </c>
    </row>
    <row r="23" spans="1:12" s="560" customFormat="1" ht="7.5" customHeight="1" x14ac:dyDescent="0.25">
      <c r="A23" s="583"/>
      <c r="B23" s="621"/>
      <c r="C23" s="621"/>
      <c r="D23" s="626"/>
      <c r="E23" s="627"/>
      <c r="F23" s="627"/>
      <c r="G23" s="622"/>
      <c r="H23" s="622"/>
      <c r="I23" s="622"/>
      <c r="J23" s="622"/>
      <c r="K23" s="622"/>
      <c r="L23" s="623"/>
    </row>
    <row r="24" spans="1:12" ht="24.75" customHeight="1" x14ac:dyDescent="0.25">
      <c r="A24" s="582" t="s">
        <v>333</v>
      </c>
      <c r="B24" s="632"/>
      <c r="C24" s="632"/>
      <c r="D24" s="633" t="s">
        <v>332</v>
      </c>
      <c r="E24" s="627">
        <v>88.191999999999993</v>
      </c>
      <c r="F24" s="627">
        <v>91.397000000000006</v>
      </c>
      <c r="G24" s="627">
        <v>90.043999999999997</v>
      </c>
      <c r="H24" s="627">
        <v>93.122</v>
      </c>
      <c r="I24" s="627">
        <v>90.82</v>
      </c>
      <c r="J24" s="627">
        <v>89.58</v>
      </c>
      <c r="K24" s="627">
        <v>93.22</v>
      </c>
      <c r="L24" s="628">
        <v>97.762</v>
      </c>
    </row>
    <row r="25" spans="1:12" ht="9" customHeight="1" x14ac:dyDescent="0.25">
      <c r="A25" s="582"/>
      <c r="B25" s="634"/>
      <c r="C25" s="634"/>
      <c r="D25" s="633"/>
      <c r="E25" s="627"/>
      <c r="F25" s="627"/>
      <c r="G25" s="627"/>
      <c r="H25" s="627"/>
      <c r="I25" s="627"/>
      <c r="J25" s="627"/>
      <c r="K25" s="627"/>
      <c r="L25" s="628"/>
    </row>
    <row r="26" spans="1:12" ht="25.5" customHeight="1" x14ac:dyDescent="0.25">
      <c r="A26" s="584" t="s">
        <v>331</v>
      </c>
      <c r="B26" s="635"/>
      <c r="C26" s="635"/>
      <c r="D26" s="633" t="s">
        <v>330</v>
      </c>
      <c r="E26" s="627">
        <v>103.395</v>
      </c>
      <c r="F26" s="627">
        <v>102.739</v>
      </c>
      <c r="G26" s="627">
        <v>102.25</v>
      </c>
      <c r="H26" s="627">
        <v>100.851</v>
      </c>
      <c r="I26" s="627">
        <v>99.944000000000003</v>
      </c>
      <c r="J26" s="627">
        <v>99.212000000000003</v>
      </c>
      <c r="K26" s="627">
        <v>99.31</v>
      </c>
      <c r="L26" s="628">
        <v>100.108</v>
      </c>
    </row>
    <row r="27" spans="1:12" ht="9" customHeight="1" x14ac:dyDescent="0.25">
      <c r="A27" s="582"/>
      <c r="B27" s="634"/>
      <c r="C27" s="634"/>
      <c r="D27" s="633"/>
      <c r="E27" s="627"/>
      <c r="F27" s="627"/>
      <c r="G27" s="627"/>
      <c r="H27" s="627"/>
      <c r="I27" s="627"/>
      <c r="J27" s="627"/>
      <c r="K27" s="627"/>
      <c r="L27" s="628"/>
    </row>
    <row r="28" spans="1:12" ht="15" customHeight="1" x14ac:dyDescent="0.25">
      <c r="A28" s="582" t="s">
        <v>329</v>
      </c>
      <c r="B28" s="632"/>
      <c r="C28" s="632"/>
      <c r="D28" s="626" t="s">
        <v>328</v>
      </c>
      <c r="E28" s="627">
        <v>99.921999999999997</v>
      </c>
      <c r="F28" s="627">
        <v>97.555000000000007</v>
      </c>
      <c r="G28" s="627">
        <v>94.855999999999995</v>
      </c>
      <c r="H28" s="627">
        <v>95.29</v>
      </c>
      <c r="I28" s="627">
        <v>96.262</v>
      </c>
      <c r="J28" s="627">
        <v>97.278999999999996</v>
      </c>
      <c r="K28" s="627">
        <v>95.11</v>
      </c>
      <c r="L28" s="628">
        <v>98.281000000000006</v>
      </c>
    </row>
    <row r="29" spans="1:12" ht="9" customHeight="1" x14ac:dyDescent="0.25">
      <c r="A29" s="582"/>
      <c r="B29" s="634"/>
      <c r="C29" s="634"/>
      <c r="D29" s="633"/>
      <c r="E29" s="627"/>
      <c r="F29" s="627"/>
      <c r="G29" s="636"/>
      <c r="H29" s="627"/>
      <c r="I29" s="627"/>
      <c r="J29" s="627"/>
      <c r="K29" s="627"/>
      <c r="L29" s="628"/>
    </row>
    <row r="30" spans="1:12" ht="15" customHeight="1" x14ac:dyDescent="0.25">
      <c r="A30" s="583" t="s">
        <v>327</v>
      </c>
      <c r="B30" s="632"/>
      <c r="C30" s="2062" t="s">
        <v>326</v>
      </c>
      <c r="D30" s="2062"/>
      <c r="E30" s="619">
        <v>111.251</v>
      </c>
      <c r="F30" s="619">
        <v>113.11199999999999</v>
      </c>
      <c r="G30" s="619">
        <v>110.071</v>
      </c>
      <c r="H30" s="619">
        <v>109.53100000000001</v>
      </c>
      <c r="I30" s="619">
        <v>108.401</v>
      </c>
      <c r="J30" s="619">
        <v>105.17700000000001</v>
      </c>
      <c r="K30" s="619">
        <v>105.20099999999999</v>
      </c>
      <c r="L30" s="620">
        <v>103.943</v>
      </c>
    </row>
    <row r="31" spans="1:12" ht="15" customHeight="1" x14ac:dyDescent="0.25">
      <c r="A31" s="582" t="s">
        <v>325</v>
      </c>
      <c r="B31" s="632"/>
      <c r="C31" s="632"/>
      <c r="D31" s="626" t="s">
        <v>324</v>
      </c>
      <c r="E31" s="627">
        <v>108.973</v>
      </c>
      <c r="F31" s="627">
        <v>113.642</v>
      </c>
      <c r="G31" s="627">
        <v>108.84099999999999</v>
      </c>
      <c r="H31" s="627">
        <v>104.07299999999999</v>
      </c>
      <c r="I31" s="627">
        <v>103.512</v>
      </c>
      <c r="J31" s="627">
        <v>99.947000000000003</v>
      </c>
      <c r="K31" s="627">
        <v>100.63</v>
      </c>
      <c r="L31" s="628">
        <v>99.534999999999997</v>
      </c>
    </row>
    <row r="32" spans="1:12" ht="15" customHeight="1" x14ac:dyDescent="0.25">
      <c r="A32" s="582" t="s">
        <v>323</v>
      </c>
      <c r="B32" s="632"/>
      <c r="C32" s="632"/>
      <c r="D32" s="633" t="s">
        <v>322</v>
      </c>
      <c r="E32" s="627">
        <v>121.246</v>
      </c>
      <c r="F32" s="627">
        <v>118.747</v>
      </c>
      <c r="G32" s="627">
        <v>116.179</v>
      </c>
      <c r="H32" s="627">
        <v>112.92</v>
      </c>
      <c r="I32" s="627">
        <v>110.973</v>
      </c>
      <c r="J32" s="627">
        <v>110.182</v>
      </c>
      <c r="K32" s="627">
        <v>106.14</v>
      </c>
      <c r="L32" s="628">
        <v>103.752</v>
      </c>
    </row>
    <row r="33" spans="1:12" ht="26.25" customHeight="1" x14ac:dyDescent="0.25">
      <c r="A33" s="584" t="s">
        <v>321</v>
      </c>
      <c r="B33" s="635"/>
      <c r="C33" s="635"/>
      <c r="D33" s="633" t="s">
        <v>320</v>
      </c>
      <c r="E33" s="627">
        <v>97.988</v>
      </c>
      <c r="F33" s="627">
        <v>100</v>
      </c>
      <c r="G33" s="627">
        <v>100</v>
      </c>
      <c r="H33" s="627" t="s">
        <v>19</v>
      </c>
      <c r="I33" s="627" t="s">
        <v>19</v>
      </c>
      <c r="J33" s="627" t="s">
        <v>19</v>
      </c>
      <c r="K33" s="627" t="s">
        <v>19</v>
      </c>
      <c r="L33" s="628" t="s">
        <v>19</v>
      </c>
    </row>
    <row r="34" spans="1:12" ht="18" customHeight="1" x14ac:dyDescent="0.25">
      <c r="A34" s="582" t="s">
        <v>319</v>
      </c>
      <c r="B34" s="632"/>
      <c r="C34" s="632"/>
      <c r="D34" s="633" t="s">
        <v>318</v>
      </c>
      <c r="E34" s="627">
        <v>123.196</v>
      </c>
      <c r="F34" s="627">
        <v>117.376</v>
      </c>
      <c r="G34" s="627">
        <v>110.7</v>
      </c>
      <c r="H34" s="627">
        <v>108.236</v>
      </c>
      <c r="I34" s="627">
        <v>103.346</v>
      </c>
      <c r="J34" s="627">
        <v>101.675</v>
      </c>
      <c r="K34" s="627">
        <v>100.65</v>
      </c>
      <c r="L34" s="628">
        <v>99.784000000000006</v>
      </c>
    </row>
    <row r="35" spans="1:12" ht="9" customHeight="1" x14ac:dyDescent="0.25">
      <c r="A35" s="582"/>
      <c r="B35" s="634"/>
      <c r="C35" s="634"/>
      <c r="D35" s="633"/>
      <c r="E35" s="627"/>
      <c r="F35" s="627"/>
      <c r="G35" s="627"/>
      <c r="H35" s="627"/>
      <c r="I35" s="627"/>
      <c r="J35" s="627"/>
      <c r="K35" s="627"/>
      <c r="L35" s="628"/>
    </row>
    <row r="36" spans="1:12" ht="15" customHeight="1" x14ac:dyDescent="0.25">
      <c r="A36" s="583" t="s">
        <v>317</v>
      </c>
      <c r="B36" s="629"/>
      <c r="C36" s="629" t="s">
        <v>316</v>
      </c>
      <c r="D36" s="637"/>
      <c r="E36" s="619">
        <v>45.637999999999998</v>
      </c>
      <c r="F36" s="619">
        <v>74.406999999999996</v>
      </c>
      <c r="G36" s="619">
        <v>97.203000000000003</v>
      </c>
      <c r="H36" s="619">
        <v>104.181</v>
      </c>
      <c r="I36" s="619">
        <v>105.523</v>
      </c>
      <c r="J36" s="619">
        <v>104.846</v>
      </c>
      <c r="K36" s="619">
        <v>103.146</v>
      </c>
      <c r="L36" s="620">
        <v>102.124</v>
      </c>
    </row>
    <row r="37" spans="1:12" ht="15" customHeight="1" x14ac:dyDescent="0.25">
      <c r="A37" s="582" t="s">
        <v>315</v>
      </c>
      <c r="B37" s="632"/>
      <c r="C37" s="632"/>
      <c r="D37" s="633" t="s">
        <v>314</v>
      </c>
      <c r="E37" s="627">
        <v>101.58499999999999</v>
      </c>
      <c r="F37" s="627">
        <v>104.557</v>
      </c>
      <c r="G37" s="627">
        <v>103.607</v>
      </c>
      <c r="H37" s="627">
        <v>103.143</v>
      </c>
      <c r="I37" s="627">
        <v>102.175</v>
      </c>
      <c r="J37" s="627">
        <v>103.01</v>
      </c>
      <c r="K37" s="627">
        <v>101.71</v>
      </c>
      <c r="L37" s="628">
        <v>102.411</v>
      </c>
    </row>
    <row r="38" spans="1:12" ht="15" customHeight="1" x14ac:dyDescent="0.25">
      <c r="A38" s="582" t="s">
        <v>313</v>
      </c>
      <c r="B38" s="632"/>
      <c r="C38" s="632"/>
      <c r="D38" s="633" t="s">
        <v>312</v>
      </c>
      <c r="E38" s="627">
        <v>13.711</v>
      </c>
      <c r="F38" s="627">
        <v>57.091000000000001</v>
      </c>
      <c r="G38" s="627">
        <v>92.387</v>
      </c>
      <c r="H38" s="627">
        <v>104.93899999999999</v>
      </c>
      <c r="I38" s="627">
        <v>107.765</v>
      </c>
      <c r="J38" s="627">
        <v>106.292</v>
      </c>
      <c r="K38" s="627">
        <v>104.23</v>
      </c>
      <c r="L38" s="628">
        <v>102.248</v>
      </c>
    </row>
    <row r="39" spans="1:12" ht="15" customHeight="1" x14ac:dyDescent="0.25">
      <c r="A39" s="582" t="s">
        <v>311</v>
      </c>
      <c r="B39" s="632"/>
      <c r="C39" s="632"/>
      <c r="D39" s="633" t="s">
        <v>310</v>
      </c>
      <c r="E39" s="627">
        <v>93.512</v>
      </c>
      <c r="F39" s="627">
        <v>96.284999999999997</v>
      </c>
      <c r="G39" s="627">
        <v>97.856999999999999</v>
      </c>
      <c r="H39" s="627">
        <v>99.156000000000006</v>
      </c>
      <c r="I39" s="627">
        <v>100.074</v>
      </c>
      <c r="J39" s="627">
        <v>100.488</v>
      </c>
      <c r="K39" s="627">
        <v>100.62</v>
      </c>
      <c r="L39" s="628">
        <v>100.88500000000001</v>
      </c>
    </row>
    <row r="40" spans="1:12" ht="26.25" customHeight="1" x14ac:dyDescent="0.25">
      <c r="A40" s="584" t="s">
        <v>309</v>
      </c>
      <c r="B40" s="635"/>
      <c r="C40" s="635"/>
      <c r="D40" s="633" t="s">
        <v>308</v>
      </c>
      <c r="E40" s="627">
        <v>118.08</v>
      </c>
      <c r="F40" s="627">
        <v>115.508</v>
      </c>
      <c r="G40" s="627">
        <v>113.33</v>
      </c>
      <c r="H40" s="627">
        <v>111.732</v>
      </c>
      <c r="I40" s="627">
        <v>110.68899999999999</v>
      </c>
      <c r="J40" s="627">
        <v>107.788</v>
      </c>
      <c r="K40" s="627">
        <v>104.099</v>
      </c>
      <c r="L40" s="628">
        <v>101.077</v>
      </c>
    </row>
    <row r="41" spans="1:12" ht="9" customHeight="1" x14ac:dyDescent="0.25">
      <c r="A41" s="582"/>
      <c r="B41" s="634"/>
      <c r="C41" s="634"/>
      <c r="D41" s="633"/>
      <c r="E41" s="627"/>
      <c r="F41" s="627"/>
      <c r="G41" s="627"/>
      <c r="H41" s="627"/>
      <c r="I41" s="627"/>
      <c r="J41" s="627"/>
      <c r="K41" s="627"/>
      <c r="L41" s="628"/>
    </row>
    <row r="42" spans="1:12" ht="15" customHeight="1" x14ac:dyDescent="0.25">
      <c r="A42" s="583" t="s">
        <v>307</v>
      </c>
      <c r="B42" s="632"/>
      <c r="C42" s="2063" t="s">
        <v>306</v>
      </c>
      <c r="D42" s="2063"/>
      <c r="E42" s="619">
        <v>130.39099999999999</v>
      </c>
      <c r="F42" s="619">
        <v>125.48099999999999</v>
      </c>
      <c r="G42" s="619">
        <v>119.089</v>
      </c>
      <c r="H42" s="619">
        <v>113.19199999999999</v>
      </c>
      <c r="I42" s="619">
        <v>107.858</v>
      </c>
      <c r="J42" s="619">
        <v>104.54300000000001</v>
      </c>
      <c r="K42" s="619">
        <v>101.655</v>
      </c>
      <c r="L42" s="620">
        <v>100.629</v>
      </c>
    </row>
    <row r="43" spans="1:12" ht="15" customHeight="1" x14ac:dyDescent="0.25">
      <c r="A43" s="582" t="s">
        <v>305</v>
      </c>
      <c r="B43" s="632"/>
      <c r="C43" s="632"/>
      <c r="D43" s="626" t="s">
        <v>304</v>
      </c>
      <c r="E43" s="627">
        <v>130.77000000000001</v>
      </c>
      <c r="F43" s="627">
        <v>126.82899999999999</v>
      </c>
      <c r="G43" s="627">
        <v>120.71899999999999</v>
      </c>
      <c r="H43" s="627">
        <v>116.312</v>
      </c>
      <c r="I43" s="627">
        <v>111.631</v>
      </c>
      <c r="J43" s="627">
        <v>106.71299999999999</v>
      </c>
      <c r="K43" s="627">
        <v>102.36</v>
      </c>
      <c r="L43" s="628">
        <v>100.633</v>
      </c>
    </row>
    <row r="44" spans="1:12" ht="15" customHeight="1" x14ac:dyDescent="0.25">
      <c r="A44" s="582" t="s">
        <v>303</v>
      </c>
      <c r="B44" s="632"/>
      <c r="C44" s="632"/>
      <c r="D44" s="626" t="s">
        <v>302</v>
      </c>
      <c r="E44" s="627">
        <v>128.68199999999999</v>
      </c>
      <c r="F44" s="627">
        <v>122.642</v>
      </c>
      <c r="G44" s="627">
        <v>115.88</v>
      </c>
      <c r="H44" s="627">
        <v>107.76</v>
      </c>
      <c r="I44" s="627">
        <v>101.32599999999999</v>
      </c>
      <c r="J44" s="627">
        <v>100.733</v>
      </c>
      <c r="K44" s="627">
        <v>100.33</v>
      </c>
      <c r="L44" s="628">
        <v>100.498</v>
      </c>
    </row>
    <row r="45" spans="1:12" ht="9" customHeight="1" x14ac:dyDescent="0.25">
      <c r="A45" s="582"/>
      <c r="B45" s="634"/>
      <c r="C45" s="634"/>
      <c r="D45" s="633"/>
      <c r="E45" s="627"/>
      <c r="F45" s="627"/>
      <c r="G45" s="627"/>
      <c r="H45" s="627"/>
      <c r="I45" s="627"/>
      <c r="J45" s="627"/>
      <c r="K45" s="627"/>
      <c r="L45" s="628"/>
    </row>
    <row r="46" spans="1:12" ht="15" customHeight="1" x14ac:dyDescent="0.25">
      <c r="A46" s="583" t="s">
        <v>301</v>
      </c>
      <c r="B46" s="632"/>
      <c r="C46" s="2063" t="s">
        <v>300</v>
      </c>
      <c r="D46" s="2063"/>
      <c r="E46" s="619">
        <v>109.938</v>
      </c>
      <c r="F46" s="619">
        <v>107.264</v>
      </c>
      <c r="G46" s="619">
        <v>103.57299999999999</v>
      </c>
      <c r="H46" s="619">
        <v>100.86499999999999</v>
      </c>
      <c r="I46" s="619">
        <v>100.004</v>
      </c>
      <c r="J46" s="619">
        <v>99.4</v>
      </c>
      <c r="K46" s="619">
        <v>98.676000000000002</v>
      </c>
      <c r="L46" s="620">
        <v>99.21</v>
      </c>
    </row>
    <row r="47" spans="1:12" ht="15" customHeight="1" x14ac:dyDescent="0.25">
      <c r="A47" s="582" t="s">
        <v>299</v>
      </c>
      <c r="B47" s="632"/>
      <c r="C47" s="632"/>
      <c r="D47" s="638" t="s">
        <v>298</v>
      </c>
      <c r="E47" s="627">
        <v>95.313000000000002</v>
      </c>
      <c r="F47" s="627">
        <v>95.418999999999997</v>
      </c>
      <c r="G47" s="627">
        <v>94.594999999999999</v>
      </c>
      <c r="H47" s="627">
        <v>94.33</v>
      </c>
      <c r="I47" s="627">
        <v>94.698999999999998</v>
      </c>
      <c r="J47" s="627">
        <v>95.525000000000006</v>
      </c>
      <c r="K47" s="627">
        <v>95.33</v>
      </c>
      <c r="L47" s="639">
        <v>97.388999999999996</v>
      </c>
    </row>
    <row r="48" spans="1:12" ht="6.95" customHeight="1" thickBot="1" x14ac:dyDescent="0.3">
      <c r="A48" s="564"/>
      <c r="B48" s="564"/>
      <c r="C48" s="564"/>
      <c r="D48" s="564"/>
      <c r="E48" s="564"/>
      <c r="F48" s="564"/>
      <c r="G48" s="564"/>
      <c r="H48" s="580"/>
      <c r="I48" s="564"/>
      <c r="J48" s="564"/>
      <c r="K48" s="564"/>
      <c r="L48" s="603"/>
    </row>
    <row r="49" spans="1:8" ht="3.75" customHeight="1" thickTop="1" x14ac:dyDescent="0.25">
      <c r="H49" s="559">
        <v>94.698999999999998</v>
      </c>
    </row>
    <row r="50" spans="1:8" x14ac:dyDescent="0.25">
      <c r="A50" s="579" t="s">
        <v>297</v>
      </c>
      <c r="E50" s="579"/>
    </row>
    <row r="51" spans="1:8" ht="13.5" customHeight="1" x14ac:dyDescent="0.25">
      <c r="A51" s="559" t="s">
        <v>296</v>
      </c>
    </row>
  </sheetData>
  <mergeCells count="18">
    <mergeCell ref="I5:I6"/>
    <mergeCell ref="A3:L3"/>
    <mergeCell ref="A5:A6"/>
    <mergeCell ref="B5:D6"/>
    <mergeCell ref="K5:K6"/>
    <mergeCell ref="L5:L6"/>
    <mergeCell ref="J5:J6"/>
    <mergeCell ref="F5:F6"/>
    <mergeCell ref="G5:G6"/>
    <mergeCell ref="H5:H6"/>
    <mergeCell ref="E5:E6"/>
    <mergeCell ref="C20:D20"/>
    <mergeCell ref="C30:D30"/>
    <mergeCell ref="C42:D42"/>
    <mergeCell ref="C46:D46"/>
    <mergeCell ref="B12:D12"/>
    <mergeCell ref="C13:D13"/>
    <mergeCell ref="C18:D18"/>
  </mergeCells>
  <hyperlinks>
    <hyperlink ref="A1" location="Índice!A1" display="Voltar ao índice" xr:uid="{BD686F1D-239C-4BC0-AD97-C1AE44623C3C}"/>
  </hyperlinks>
  <pageMargins left="0.59055118110236227" right="0.39370078740157483" top="0.78740157480314965" bottom="0.39370078740157483" header="0" footer="0"/>
  <pageSetup paperSize="9" orientation="portrait" r:id="rId1"/>
  <headerFooter alignWithMargins="0"/>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B3B363-38D7-48C1-8B9C-50ECA79AC579}">
  <sheetPr syncVertical="1" syncRef="A1" transitionEvaluation="1"/>
  <dimension ref="A1:IV61"/>
  <sheetViews>
    <sheetView showGridLines="0" workbookViewId="0">
      <selection activeCell="A2" sqref="A2"/>
    </sheetView>
  </sheetViews>
  <sheetFormatPr defaultColWidth="9.7109375" defaultRowHeight="12.75" customHeight="1" x14ac:dyDescent="0.25"/>
  <cols>
    <col min="1" max="1" width="22.140625" style="1187" customWidth="1"/>
    <col min="2" max="2" width="8" style="1187" customWidth="1"/>
    <col min="3" max="3" width="14.140625" style="1187" customWidth="1"/>
    <col min="4" max="4" width="11.7109375" style="1187" customWidth="1"/>
    <col min="5" max="5" width="9.42578125" style="1187" customWidth="1"/>
    <col min="6" max="6" width="10.42578125" style="1187" customWidth="1"/>
    <col min="7" max="7" width="10.28515625" style="1187" customWidth="1"/>
    <col min="8" max="16384" width="9.7109375" style="1187"/>
  </cols>
  <sheetData>
    <row r="1" spans="1:7" ht="15" customHeight="1" x14ac:dyDescent="0.25">
      <c r="A1" s="2027" t="s">
        <v>1926</v>
      </c>
    </row>
    <row r="2" spans="1:7" ht="15" customHeight="1" x14ac:dyDescent="0.25">
      <c r="A2" s="2191" t="s">
        <v>951</v>
      </c>
      <c r="B2" s="2191"/>
      <c r="C2" s="2191"/>
      <c r="D2" s="2191"/>
      <c r="E2" s="2191"/>
      <c r="F2" s="2191"/>
      <c r="G2" s="2191"/>
    </row>
    <row r="3" spans="1:7" ht="21.75" customHeight="1" x14ac:dyDescent="0.25">
      <c r="A3" s="2192" t="s">
        <v>950</v>
      </c>
      <c r="B3" s="2192"/>
      <c r="C3" s="2192"/>
      <c r="D3" s="2192"/>
      <c r="E3" s="2192"/>
      <c r="F3" s="2192"/>
      <c r="G3" s="2192"/>
    </row>
    <row r="4" spans="1:7" ht="12.75" customHeight="1" x14ac:dyDescent="0.25">
      <c r="A4" s="1217"/>
      <c r="G4" s="1220" t="s">
        <v>736</v>
      </c>
    </row>
    <row r="5" spans="1:7" ht="12.75" customHeight="1" x14ac:dyDescent="0.25">
      <c r="A5" s="2193" t="s">
        <v>904</v>
      </c>
      <c r="B5" s="2193" t="s">
        <v>949</v>
      </c>
      <c r="C5" s="2193"/>
      <c r="D5" s="2193"/>
      <c r="E5" s="2193"/>
      <c r="F5" s="2193"/>
      <c r="G5" s="2193"/>
    </row>
    <row r="6" spans="1:7" ht="12.75" customHeight="1" x14ac:dyDescent="0.25">
      <c r="A6" s="2193"/>
      <c r="B6" s="1287"/>
      <c r="C6" s="2193" t="s">
        <v>948</v>
      </c>
      <c r="D6" s="2193" t="s">
        <v>947</v>
      </c>
      <c r="E6" s="2193" t="s">
        <v>946</v>
      </c>
      <c r="F6" s="2193" t="s">
        <v>945</v>
      </c>
      <c r="G6" s="2193" t="s">
        <v>944</v>
      </c>
    </row>
    <row r="7" spans="1:7" ht="12.75" customHeight="1" x14ac:dyDescent="0.25">
      <c r="A7" s="2193"/>
      <c r="B7" s="1292" t="s">
        <v>0</v>
      </c>
      <c r="C7" s="2197"/>
      <c r="D7" s="2197"/>
      <c r="E7" s="2197"/>
      <c r="F7" s="2197"/>
      <c r="G7" s="2197"/>
    </row>
    <row r="8" spans="1:7" ht="12.75" customHeight="1" x14ac:dyDescent="0.25">
      <c r="A8" s="2193"/>
      <c r="B8" s="1290"/>
      <c r="C8" s="2197"/>
      <c r="D8" s="2197"/>
      <c r="E8" s="2197"/>
      <c r="F8" s="2197"/>
      <c r="G8" s="2197"/>
    </row>
    <row r="9" spans="1:7" ht="7.5" customHeight="1" x14ac:dyDescent="0.25">
      <c r="A9" s="1211"/>
      <c r="B9" s="1201"/>
      <c r="C9" s="1193"/>
      <c r="D9" s="1215"/>
    </row>
    <row r="10" spans="1:7" ht="12.75" customHeight="1" x14ac:dyDescent="0.25">
      <c r="A10" s="1217">
        <v>2019</v>
      </c>
      <c r="B10" s="1201">
        <v>4568</v>
      </c>
      <c r="C10" s="1193">
        <v>568</v>
      </c>
      <c r="D10" s="1243">
        <v>2238</v>
      </c>
      <c r="E10" s="1187">
        <v>291</v>
      </c>
      <c r="F10" s="1187">
        <v>50</v>
      </c>
      <c r="G10" s="1243">
        <v>1421</v>
      </c>
    </row>
    <row r="11" spans="1:7" ht="7.5" customHeight="1" x14ac:dyDescent="0.25">
      <c r="A11" s="1211"/>
      <c r="B11" s="1201"/>
      <c r="C11" s="1193"/>
      <c r="D11" s="1231"/>
    </row>
    <row r="12" spans="1:7" ht="12" customHeight="1" x14ac:dyDescent="0.25">
      <c r="A12" s="1211">
        <v>2020</v>
      </c>
      <c r="B12" s="1201"/>
      <c r="C12" s="1193"/>
      <c r="D12" s="1215"/>
    </row>
    <row r="13" spans="1:7" ht="12" customHeight="1" x14ac:dyDescent="0.25">
      <c r="A13" s="1214" t="s">
        <v>390</v>
      </c>
      <c r="B13" s="1248">
        <f t="shared" ref="B13:G13" si="0">B15+B51+B53</f>
        <v>4622</v>
      </c>
      <c r="C13" s="1248">
        <f t="shared" si="0"/>
        <v>570</v>
      </c>
      <c r="D13" s="1232">
        <f t="shared" si="0"/>
        <v>2277</v>
      </c>
      <c r="E13" s="1232">
        <f t="shared" si="0"/>
        <v>293</v>
      </c>
      <c r="F13" s="1232">
        <f t="shared" si="0"/>
        <v>53</v>
      </c>
      <c r="G13" s="1232">
        <f t="shared" si="0"/>
        <v>1429</v>
      </c>
    </row>
    <row r="14" spans="1:7" ht="9" customHeight="1" x14ac:dyDescent="0.25">
      <c r="A14" s="1211"/>
      <c r="B14" s="1246"/>
      <c r="C14" s="1246"/>
      <c r="D14" s="1201"/>
      <c r="E14" s="1201"/>
      <c r="F14" s="1201"/>
      <c r="G14" s="1201"/>
    </row>
    <row r="15" spans="1:7" ht="12" customHeight="1" x14ac:dyDescent="0.25">
      <c r="A15" s="1204" t="s">
        <v>899</v>
      </c>
      <c r="B15" s="1235">
        <f t="shared" ref="B15:G15" si="1">B17+B28+B39+B41+B49</f>
        <v>4128</v>
      </c>
      <c r="C15" s="1235">
        <f t="shared" si="1"/>
        <v>565</v>
      </c>
      <c r="D15" s="1231">
        <f t="shared" si="1"/>
        <v>1956</v>
      </c>
      <c r="E15" s="1231">
        <f t="shared" si="1"/>
        <v>273</v>
      </c>
      <c r="F15" s="1231">
        <f t="shared" si="1"/>
        <v>29</v>
      </c>
      <c r="G15" s="1231">
        <f t="shared" si="1"/>
        <v>1305</v>
      </c>
    </row>
    <row r="16" spans="1:7" ht="9" customHeight="1" x14ac:dyDescent="0.25">
      <c r="A16" s="1207"/>
      <c r="B16" s="1247"/>
      <c r="C16" s="1246"/>
      <c r="D16" s="1245"/>
      <c r="E16" s="1245"/>
      <c r="F16" s="1245"/>
      <c r="G16" s="1244"/>
    </row>
    <row r="17" spans="1:10" s="1189" customFormat="1" ht="12" customHeight="1" x14ac:dyDescent="0.25">
      <c r="A17" s="1204" t="s">
        <v>943</v>
      </c>
      <c r="B17" s="1235">
        <f t="shared" ref="B17:G17" si="2">SUM(B19:B26)</f>
        <v>1393</v>
      </c>
      <c r="C17" s="1235">
        <f t="shared" si="2"/>
        <v>189</v>
      </c>
      <c r="D17" s="1235">
        <f t="shared" si="2"/>
        <v>707</v>
      </c>
      <c r="E17" s="1235">
        <f t="shared" si="2"/>
        <v>73</v>
      </c>
      <c r="F17" s="1235">
        <f t="shared" si="2"/>
        <v>11</v>
      </c>
      <c r="G17" s="1235">
        <f t="shared" si="2"/>
        <v>413</v>
      </c>
      <c r="H17" s="1187"/>
      <c r="I17" s="1187"/>
      <c r="J17" s="1187"/>
    </row>
    <row r="18" spans="1:10" s="1189" customFormat="1" ht="9" customHeight="1" x14ac:dyDescent="0.25">
      <c r="A18" s="1204"/>
      <c r="B18" s="1235"/>
      <c r="C18" s="1241"/>
      <c r="D18" s="1243"/>
      <c r="E18" s="1243"/>
      <c r="F18" s="1243"/>
      <c r="G18" s="1243"/>
      <c r="H18" s="1187"/>
      <c r="I18" s="1187"/>
      <c r="J18" s="1187"/>
    </row>
    <row r="19" spans="1:10" s="1189" customFormat="1" ht="12.75" customHeight="1" x14ac:dyDescent="0.25">
      <c r="A19" s="1226" t="s">
        <v>942</v>
      </c>
      <c r="B19" s="1235">
        <f t="shared" ref="B19:B26" si="3">SUM(C19:G19)</f>
        <v>203</v>
      </c>
      <c r="C19" s="1241">
        <v>27</v>
      </c>
      <c r="D19" s="1243">
        <v>87</v>
      </c>
      <c r="E19" s="1243">
        <v>22</v>
      </c>
      <c r="F19" s="1243">
        <v>3</v>
      </c>
      <c r="G19" s="1243">
        <v>64</v>
      </c>
      <c r="H19" s="1187"/>
      <c r="I19" s="1187"/>
      <c r="J19" s="1187"/>
    </row>
    <row r="20" spans="1:10" s="1189" customFormat="1" ht="12.75" customHeight="1" x14ac:dyDescent="0.25">
      <c r="A20" s="1226" t="s">
        <v>941</v>
      </c>
      <c r="B20" s="1235">
        <f t="shared" si="3"/>
        <v>129</v>
      </c>
      <c r="C20" s="1241">
        <v>26</v>
      </c>
      <c r="D20" s="1243">
        <v>62</v>
      </c>
      <c r="E20" s="1243">
        <v>4</v>
      </c>
      <c r="F20" s="1242">
        <v>0</v>
      </c>
      <c r="G20" s="1243">
        <v>37</v>
      </c>
      <c r="H20" s="1187"/>
      <c r="I20" s="1187"/>
      <c r="J20" s="1187"/>
    </row>
    <row r="21" spans="1:10" s="1189" customFormat="1" ht="12.75" customHeight="1" x14ac:dyDescent="0.25">
      <c r="A21" s="1226" t="s">
        <v>940</v>
      </c>
      <c r="B21" s="1235">
        <f t="shared" si="3"/>
        <v>121</v>
      </c>
      <c r="C21" s="1241">
        <v>16</v>
      </c>
      <c r="D21" s="1243">
        <v>65</v>
      </c>
      <c r="E21" s="1243">
        <v>3</v>
      </c>
      <c r="F21" s="1243">
        <v>1</v>
      </c>
      <c r="G21" s="1243">
        <v>36</v>
      </c>
      <c r="H21" s="1187"/>
      <c r="I21" s="1187"/>
      <c r="J21" s="1187"/>
    </row>
    <row r="22" spans="1:10" s="1189" customFormat="1" ht="12.75" customHeight="1" x14ac:dyDescent="0.25">
      <c r="A22" s="1226" t="s">
        <v>939</v>
      </c>
      <c r="B22" s="1235">
        <f t="shared" si="3"/>
        <v>286</v>
      </c>
      <c r="C22" s="1241">
        <v>23</v>
      </c>
      <c r="D22" s="1243">
        <v>167</v>
      </c>
      <c r="E22" s="1243">
        <v>11</v>
      </c>
      <c r="F22" s="1243">
        <v>3</v>
      </c>
      <c r="G22" s="1243">
        <v>82</v>
      </c>
      <c r="H22" s="1187"/>
      <c r="I22" s="1187"/>
      <c r="J22" s="1187"/>
    </row>
    <row r="23" spans="1:10" s="1189" customFormat="1" ht="12.75" customHeight="1" x14ac:dyDescent="0.25">
      <c r="A23" s="1226" t="s">
        <v>938</v>
      </c>
      <c r="B23" s="1235">
        <f t="shared" si="3"/>
        <v>84</v>
      </c>
      <c r="C23" s="1241">
        <v>30</v>
      </c>
      <c r="D23" s="1243">
        <v>24</v>
      </c>
      <c r="E23" s="1243">
        <v>5</v>
      </c>
      <c r="F23" s="1243">
        <v>1</v>
      </c>
      <c r="G23" s="1243">
        <v>24</v>
      </c>
      <c r="H23" s="1187"/>
      <c r="I23" s="1187"/>
      <c r="J23" s="1187"/>
    </row>
    <row r="24" spans="1:10" s="1189" customFormat="1" ht="12.75" customHeight="1" x14ac:dyDescent="0.25">
      <c r="A24" s="1226" t="s">
        <v>937</v>
      </c>
      <c r="B24" s="1235">
        <f t="shared" si="3"/>
        <v>145</v>
      </c>
      <c r="C24" s="1241">
        <v>26</v>
      </c>
      <c r="D24" s="1243">
        <v>54</v>
      </c>
      <c r="E24" s="1243">
        <v>5</v>
      </c>
      <c r="F24" s="1242">
        <v>0</v>
      </c>
      <c r="G24" s="1243">
        <v>60</v>
      </c>
      <c r="H24" s="1187"/>
      <c r="I24" s="1187"/>
      <c r="J24" s="1187"/>
    </row>
    <row r="25" spans="1:10" s="1189" customFormat="1" ht="12.75" customHeight="1" x14ac:dyDescent="0.25">
      <c r="A25" s="1226" t="s">
        <v>936</v>
      </c>
      <c r="B25" s="1235">
        <f t="shared" si="3"/>
        <v>318</v>
      </c>
      <c r="C25" s="1241">
        <v>27</v>
      </c>
      <c r="D25" s="1243">
        <v>199</v>
      </c>
      <c r="E25" s="1243">
        <v>10</v>
      </c>
      <c r="F25" s="1243">
        <v>3</v>
      </c>
      <c r="G25" s="1243">
        <v>79</v>
      </c>
      <c r="H25" s="1187"/>
      <c r="I25" s="1187"/>
      <c r="J25" s="1187"/>
    </row>
    <row r="26" spans="1:10" s="1189" customFormat="1" ht="12.75" customHeight="1" x14ac:dyDescent="0.25">
      <c r="A26" s="1226" t="s">
        <v>935</v>
      </c>
      <c r="B26" s="1235">
        <f t="shared" si="3"/>
        <v>107</v>
      </c>
      <c r="C26" s="1241">
        <v>14</v>
      </c>
      <c r="D26" s="1243">
        <v>49</v>
      </c>
      <c r="E26" s="1243">
        <v>13</v>
      </c>
      <c r="F26" s="1242">
        <v>0</v>
      </c>
      <c r="G26" s="1243">
        <v>31</v>
      </c>
      <c r="H26" s="1187"/>
      <c r="I26" s="1187"/>
      <c r="J26" s="1187"/>
    </row>
    <row r="27" spans="1:10" s="1189" customFormat="1" ht="9" customHeight="1" x14ac:dyDescent="0.25">
      <c r="A27" s="1204"/>
      <c r="B27" s="1235"/>
      <c r="C27" s="1241"/>
      <c r="D27" s="1243"/>
      <c r="E27" s="1243"/>
      <c r="F27" s="1243"/>
      <c r="G27" s="1243"/>
      <c r="H27" s="1187"/>
      <c r="I27" s="1187"/>
      <c r="J27" s="1187"/>
    </row>
    <row r="28" spans="1:10" s="1189" customFormat="1" ht="12" customHeight="1" x14ac:dyDescent="0.25">
      <c r="A28" s="1204" t="s">
        <v>934</v>
      </c>
      <c r="B28" s="1235">
        <f t="shared" ref="B28:G28" si="4">SUM(B30:B37)</f>
        <v>1147</v>
      </c>
      <c r="C28" s="1235">
        <f t="shared" si="4"/>
        <v>115</v>
      </c>
      <c r="D28" s="1235">
        <f t="shared" si="4"/>
        <v>587</v>
      </c>
      <c r="E28" s="1235">
        <f t="shared" si="4"/>
        <v>63</v>
      </c>
      <c r="F28" s="1235">
        <f t="shared" si="4"/>
        <v>5</v>
      </c>
      <c r="G28" s="1235">
        <f t="shared" si="4"/>
        <v>377</v>
      </c>
      <c r="H28" s="1187"/>
      <c r="I28" s="1187"/>
      <c r="J28" s="1187"/>
    </row>
    <row r="29" spans="1:10" s="1189" customFormat="1" ht="9" customHeight="1" x14ac:dyDescent="0.25">
      <c r="A29" s="1204"/>
      <c r="B29" s="1235"/>
      <c r="C29" s="1241"/>
      <c r="D29" s="1225"/>
      <c r="E29" s="1225"/>
      <c r="F29" s="1225"/>
      <c r="G29" s="1225"/>
      <c r="H29" s="1187"/>
      <c r="I29" s="1187"/>
      <c r="J29" s="1187"/>
    </row>
    <row r="30" spans="1:10" s="1189" customFormat="1" ht="12.75" customHeight="1" x14ac:dyDescent="0.25">
      <c r="A30" s="1226" t="s">
        <v>933</v>
      </c>
      <c r="B30" s="1235">
        <f t="shared" ref="B30:B37" si="5">SUM(C30:G30)</f>
        <v>149</v>
      </c>
      <c r="C30" s="1241">
        <v>10</v>
      </c>
      <c r="D30" s="1225">
        <v>58</v>
      </c>
      <c r="E30" s="1225">
        <v>14</v>
      </c>
      <c r="F30" s="1242">
        <v>0</v>
      </c>
      <c r="G30" s="1225">
        <v>67</v>
      </c>
      <c r="H30" s="1187"/>
      <c r="I30" s="1187"/>
      <c r="J30" s="1187"/>
    </row>
    <row r="31" spans="1:10" s="1189" customFormat="1" ht="12.75" customHeight="1" x14ac:dyDescent="0.25">
      <c r="A31" s="1226" t="s">
        <v>932</v>
      </c>
      <c r="B31" s="1235">
        <f t="shared" si="5"/>
        <v>72</v>
      </c>
      <c r="C31" s="1241">
        <v>6</v>
      </c>
      <c r="D31" s="1225">
        <v>43</v>
      </c>
      <c r="E31" s="1225">
        <v>1</v>
      </c>
      <c r="F31" s="1225">
        <v>1</v>
      </c>
      <c r="G31" s="1225">
        <v>21</v>
      </c>
      <c r="H31" s="1187"/>
      <c r="I31" s="1187"/>
      <c r="J31" s="1187"/>
    </row>
    <row r="32" spans="1:10" s="1189" customFormat="1" ht="12.75" customHeight="1" x14ac:dyDescent="0.25">
      <c r="A32" s="1226" t="s">
        <v>931</v>
      </c>
      <c r="B32" s="1235">
        <f t="shared" si="5"/>
        <v>238</v>
      </c>
      <c r="C32" s="1241">
        <v>14</v>
      </c>
      <c r="D32" s="1225">
        <v>123</v>
      </c>
      <c r="E32" s="1225">
        <v>11</v>
      </c>
      <c r="F32" s="1225">
        <v>1</v>
      </c>
      <c r="G32" s="1225">
        <v>89</v>
      </c>
      <c r="H32" s="1187"/>
      <c r="I32" s="1187"/>
      <c r="J32" s="1187"/>
    </row>
    <row r="33" spans="1:10" s="1189" customFormat="1" ht="12.75" customHeight="1" x14ac:dyDescent="0.25">
      <c r="A33" s="1226" t="s">
        <v>930</v>
      </c>
      <c r="B33" s="1235">
        <f t="shared" si="5"/>
        <v>75</v>
      </c>
      <c r="C33" s="1241">
        <v>8</v>
      </c>
      <c r="D33" s="1225">
        <v>34</v>
      </c>
      <c r="E33" s="1225">
        <v>3</v>
      </c>
      <c r="F33" s="1242">
        <v>0</v>
      </c>
      <c r="G33" s="1225">
        <v>30</v>
      </c>
      <c r="H33" s="1187"/>
      <c r="I33" s="1187"/>
      <c r="J33" s="1187"/>
    </row>
    <row r="34" spans="1:10" s="1189" customFormat="1" ht="12.75" customHeight="1" x14ac:dyDescent="0.25">
      <c r="A34" s="1226" t="s">
        <v>929</v>
      </c>
      <c r="B34" s="1235">
        <f t="shared" si="5"/>
        <v>189</v>
      </c>
      <c r="C34" s="1241">
        <v>36</v>
      </c>
      <c r="D34" s="1225">
        <v>105</v>
      </c>
      <c r="E34" s="1225">
        <v>4</v>
      </c>
      <c r="F34" s="1242">
        <v>0</v>
      </c>
      <c r="G34" s="1225">
        <v>44</v>
      </c>
      <c r="H34" s="1187"/>
      <c r="I34" s="1187"/>
      <c r="J34" s="1187"/>
    </row>
    <row r="35" spans="1:10" s="1189" customFormat="1" ht="12.75" customHeight="1" x14ac:dyDescent="0.25">
      <c r="A35" s="1226" t="s">
        <v>928</v>
      </c>
      <c r="B35" s="1235">
        <f t="shared" si="5"/>
        <v>49</v>
      </c>
      <c r="C35" s="1241">
        <v>5</v>
      </c>
      <c r="D35" s="1225">
        <v>24</v>
      </c>
      <c r="E35" s="1225">
        <v>4</v>
      </c>
      <c r="F35" s="1242">
        <v>0</v>
      </c>
      <c r="G35" s="1225">
        <v>16</v>
      </c>
      <c r="H35" s="1187"/>
      <c r="I35" s="1187"/>
      <c r="J35" s="1187"/>
    </row>
    <row r="36" spans="1:10" s="1189" customFormat="1" ht="12.75" customHeight="1" x14ac:dyDescent="0.25">
      <c r="A36" s="1226" t="s">
        <v>927</v>
      </c>
      <c r="B36" s="1235">
        <f t="shared" si="5"/>
        <v>163</v>
      </c>
      <c r="C36" s="1241">
        <v>14</v>
      </c>
      <c r="D36" s="1225">
        <v>92</v>
      </c>
      <c r="E36" s="1225">
        <v>6</v>
      </c>
      <c r="F36" s="1242">
        <v>0</v>
      </c>
      <c r="G36" s="1225">
        <v>51</v>
      </c>
      <c r="H36" s="1187"/>
      <c r="I36" s="1187"/>
      <c r="J36" s="1187"/>
    </row>
    <row r="37" spans="1:10" s="1189" customFormat="1" ht="12.75" customHeight="1" x14ac:dyDescent="0.25">
      <c r="A37" s="1226" t="s">
        <v>926</v>
      </c>
      <c r="B37" s="1235">
        <f t="shared" si="5"/>
        <v>212</v>
      </c>
      <c r="C37" s="1241">
        <v>22</v>
      </c>
      <c r="D37" s="1225">
        <v>108</v>
      </c>
      <c r="E37" s="1225">
        <v>20</v>
      </c>
      <c r="F37" s="1225">
        <v>3</v>
      </c>
      <c r="G37" s="1225">
        <v>59</v>
      </c>
      <c r="H37" s="1187"/>
      <c r="I37" s="1187"/>
      <c r="J37" s="1187"/>
    </row>
    <row r="38" spans="1:10" s="1189" customFormat="1" ht="9" customHeight="1" x14ac:dyDescent="0.25">
      <c r="A38" s="1204"/>
      <c r="B38" s="1235"/>
      <c r="C38" s="1241"/>
      <c r="D38" s="1225"/>
      <c r="E38" s="1225"/>
      <c r="F38" s="1225"/>
      <c r="G38" s="1225"/>
      <c r="H38" s="1187"/>
      <c r="I38" s="1187"/>
      <c r="J38" s="1187"/>
    </row>
    <row r="39" spans="1:10" ht="12" customHeight="1" x14ac:dyDescent="0.25">
      <c r="A39" s="1204" t="s">
        <v>925</v>
      </c>
      <c r="B39" s="1235">
        <f>SUM(C39:G39)</f>
        <v>670</v>
      </c>
      <c r="C39" s="1238">
        <v>47</v>
      </c>
      <c r="D39" s="1237">
        <v>393</v>
      </c>
      <c r="E39" s="1237">
        <v>36</v>
      </c>
      <c r="F39" s="1237">
        <v>2</v>
      </c>
      <c r="G39" s="1237">
        <v>192</v>
      </c>
    </row>
    <row r="40" spans="1:10" ht="9" customHeight="1" x14ac:dyDescent="0.25">
      <c r="A40" s="1204"/>
      <c r="B40" s="1235"/>
      <c r="C40" s="1238"/>
      <c r="D40" s="1237"/>
      <c r="E40" s="1237"/>
      <c r="F40" s="1237"/>
      <c r="G40" s="1237"/>
    </row>
    <row r="41" spans="1:10" ht="12" customHeight="1" x14ac:dyDescent="0.25">
      <c r="A41" s="1204" t="s">
        <v>924</v>
      </c>
      <c r="B41" s="1235">
        <f t="shared" ref="B41:G41" si="6">SUM(B42:B47)</f>
        <v>736</v>
      </c>
      <c r="C41" s="1235">
        <f t="shared" si="6"/>
        <v>181</v>
      </c>
      <c r="D41" s="1235">
        <f t="shared" si="6"/>
        <v>214</v>
      </c>
      <c r="E41" s="1235">
        <f t="shared" si="6"/>
        <v>70</v>
      </c>
      <c r="F41" s="1235">
        <f t="shared" si="6"/>
        <v>7</v>
      </c>
      <c r="G41" s="1235">
        <f t="shared" si="6"/>
        <v>264</v>
      </c>
    </row>
    <row r="42" spans="1:10" ht="9" customHeight="1" x14ac:dyDescent="0.25">
      <c r="A42" s="1204"/>
      <c r="B42" s="1235"/>
      <c r="C42" s="1241"/>
      <c r="D42" s="1225"/>
      <c r="E42" s="1225"/>
      <c r="F42" s="1225"/>
      <c r="G42" s="1225"/>
    </row>
    <row r="43" spans="1:10" ht="12.75" customHeight="1" x14ac:dyDescent="0.25">
      <c r="A43" s="1226" t="s">
        <v>923</v>
      </c>
      <c r="B43" s="1235">
        <f>SUM(C43:G43)</f>
        <v>54</v>
      </c>
      <c r="C43" s="1241">
        <v>12</v>
      </c>
      <c r="D43" s="1225">
        <v>14</v>
      </c>
      <c r="E43" s="1225">
        <v>6</v>
      </c>
      <c r="F43" s="1225">
        <v>1</v>
      </c>
      <c r="G43" s="1225">
        <v>21</v>
      </c>
    </row>
    <row r="44" spans="1:10" ht="12.75" customHeight="1" x14ac:dyDescent="0.25">
      <c r="A44" s="1226" t="s">
        <v>922</v>
      </c>
      <c r="B44" s="1235">
        <f>SUM(C44:G44)</f>
        <v>120</v>
      </c>
      <c r="C44" s="1241">
        <v>19</v>
      </c>
      <c r="D44" s="1225">
        <v>36</v>
      </c>
      <c r="E44" s="1225">
        <v>10</v>
      </c>
      <c r="F44" s="1225">
        <v>2</v>
      </c>
      <c r="G44" s="1225">
        <v>53</v>
      </c>
    </row>
    <row r="45" spans="1:10" ht="12.75" customHeight="1" x14ac:dyDescent="0.25">
      <c r="A45" s="1226" t="s">
        <v>921</v>
      </c>
      <c r="B45" s="1235">
        <f>SUM(C45:G45)</f>
        <v>85</v>
      </c>
      <c r="C45" s="1241">
        <v>9</v>
      </c>
      <c r="D45" s="1225">
        <v>37</v>
      </c>
      <c r="E45" s="1225">
        <v>3</v>
      </c>
      <c r="F45" s="1242">
        <v>0</v>
      </c>
      <c r="G45" s="1225">
        <v>36</v>
      </c>
    </row>
    <row r="46" spans="1:10" ht="12.75" customHeight="1" x14ac:dyDescent="0.25">
      <c r="A46" s="1226" t="s">
        <v>920</v>
      </c>
      <c r="B46" s="1235">
        <f>SUM(C46:G46)</f>
        <v>210</v>
      </c>
      <c r="C46" s="1241">
        <v>73</v>
      </c>
      <c r="D46" s="1225">
        <v>55</v>
      </c>
      <c r="E46" s="1225">
        <v>22</v>
      </c>
      <c r="F46" s="1225">
        <v>3</v>
      </c>
      <c r="G46" s="1225">
        <v>57</v>
      </c>
    </row>
    <row r="47" spans="1:10" ht="12.75" customHeight="1" x14ac:dyDescent="0.25">
      <c r="A47" s="1226" t="s">
        <v>919</v>
      </c>
      <c r="B47" s="1235">
        <f>SUM(C47:G47)</f>
        <v>267</v>
      </c>
      <c r="C47" s="1241">
        <v>68</v>
      </c>
      <c r="D47" s="1225">
        <v>72</v>
      </c>
      <c r="E47" s="1225">
        <v>29</v>
      </c>
      <c r="F47" s="1225">
        <v>1</v>
      </c>
      <c r="G47" s="1225">
        <v>97</v>
      </c>
    </row>
    <row r="48" spans="1:10" ht="9" customHeight="1" x14ac:dyDescent="0.25">
      <c r="A48" s="1204"/>
      <c r="B48" s="1235"/>
      <c r="C48" s="1241"/>
      <c r="D48" s="1225"/>
      <c r="E48" s="1225"/>
      <c r="F48" s="1225"/>
      <c r="G48" s="1225"/>
    </row>
    <row r="49" spans="1:256" ht="12" customHeight="1" x14ac:dyDescent="0.25">
      <c r="A49" s="1204" t="s">
        <v>918</v>
      </c>
      <c r="B49" s="1235">
        <f>SUM(C49:G49)</f>
        <v>182</v>
      </c>
      <c r="C49" s="1240">
        <v>33</v>
      </c>
      <c r="D49" s="1239">
        <v>55</v>
      </c>
      <c r="E49" s="1239">
        <v>31</v>
      </c>
      <c r="F49" s="1239">
        <v>4</v>
      </c>
      <c r="G49" s="1239">
        <v>59</v>
      </c>
      <c r="O49" s="1189"/>
      <c r="P49" s="1189"/>
      <c r="Q49" s="1189"/>
      <c r="R49" s="1189"/>
      <c r="S49" s="1189"/>
      <c r="T49" s="1189"/>
      <c r="U49" s="1189"/>
      <c r="V49" s="1189"/>
      <c r="W49" s="1189"/>
      <c r="X49" s="1189"/>
      <c r="Y49" s="1189"/>
      <c r="Z49" s="1189"/>
      <c r="AA49" s="1189"/>
      <c r="AB49" s="1189"/>
      <c r="AC49" s="1189"/>
      <c r="AD49" s="1189"/>
      <c r="AE49" s="1189"/>
      <c r="AF49" s="1189"/>
      <c r="AG49" s="1189"/>
      <c r="AH49" s="1189"/>
      <c r="AI49" s="1189"/>
      <c r="AJ49" s="1189"/>
      <c r="AK49" s="1189"/>
      <c r="AL49" s="1189"/>
      <c r="AM49" s="1189"/>
      <c r="AN49" s="1189"/>
      <c r="AO49" s="1189"/>
      <c r="AP49" s="1189"/>
      <c r="AQ49" s="1189"/>
      <c r="AR49" s="1189"/>
      <c r="AS49" s="1189"/>
      <c r="AT49" s="1189"/>
      <c r="AU49" s="1189"/>
      <c r="AV49" s="1189"/>
      <c r="AW49" s="1189"/>
      <c r="AX49" s="1189"/>
      <c r="AY49" s="1189"/>
      <c r="AZ49" s="1189"/>
      <c r="BA49" s="1189"/>
      <c r="BB49" s="1189"/>
      <c r="BC49" s="1189"/>
      <c r="BD49" s="1189"/>
      <c r="BE49" s="1189"/>
      <c r="BF49" s="1189"/>
      <c r="BG49" s="1189"/>
      <c r="BH49" s="1189"/>
      <c r="BI49" s="1189"/>
      <c r="BJ49" s="1189"/>
      <c r="BK49" s="1189"/>
      <c r="BL49" s="1189"/>
      <c r="BM49" s="1189"/>
      <c r="BN49" s="1189"/>
      <c r="BO49" s="1189"/>
      <c r="BP49" s="1189"/>
      <c r="BQ49" s="1189"/>
      <c r="BR49" s="1189"/>
      <c r="BS49" s="1189"/>
      <c r="BT49" s="1189"/>
      <c r="BU49" s="1189"/>
      <c r="BV49" s="1189"/>
      <c r="BW49" s="1189"/>
      <c r="BX49" s="1189"/>
      <c r="BY49" s="1189"/>
      <c r="BZ49" s="1189"/>
      <c r="CA49" s="1189"/>
      <c r="CB49" s="1189"/>
      <c r="CC49" s="1189"/>
      <c r="CD49" s="1189"/>
      <c r="CE49" s="1189"/>
      <c r="CF49" s="1189"/>
      <c r="CG49" s="1189"/>
      <c r="CH49" s="1189"/>
      <c r="CI49" s="1189"/>
      <c r="CJ49" s="1189"/>
      <c r="CK49" s="1189"/>
      <c r="CL49" s="1189"/>
      <c r="CM49" s="1189"/>
      <c r="CN49" s="1189"/>
      <c r="CO49" s="1189"/>
      <c r="CP49" s="1189"/>
      <c r="CQ49" s="1189"/>
      <c r="CR49" s="1189"/>
      <c r="CS49" s="1189"/>
      <c r="CT49" s="1189"/>
      <c r="CU49" s="1189"/>
      <c r="CV49" s="1189"/>
      <c r="CW49" s="1189"/>
      <c r="CX49" s="1189"/>
      <c r="CY49" s="1189"/>
      <c r="CZ49" s="1189"/>
      <c r="DA49" s="1189"/>
      <c r="DB49" s="1189"/>
      <c r="DC49" s="1189"/>
      <c r="DD49" s="1189"/>
      <c r="DE49" s="1189"/>
      <c r="DF49" s="1189"/>
      <c r="DG49" s="1189"/>
      <c r="DH49" s="1189"/>
      <c r="DI49" s="1189"/>
      <c r="DJ49" s="1189"/>
      <c r="DK49" s="1189"/>
      <c r="DL49" s="1189"/>
      <c r="DM49" s="1189"/>
      <c r="DN49" s="1189"/>
      <c r="DO49" s="1189"/>
      <c r="DP49" s="1189"/>
      <c r="DQ49" s="1189"/>
      <c r="DR49" s="1189"/>
      <c r="DS49" s="1189"/>
      <c r="DT49" s="1189"/>
      <c r="DU49" s="1189"/>
      <c r="DV49" s="1189"/>
      <c r="DW49" s="1189"/>
      <c r="DX49" s="1189"/>
      <c r="DY49" s="1189"/>
      <c r="DZ49" s="1189"/>
      <c r="EA49" s="1189"/>
      <c r="EB49" s="1189"/>
      <c r="EC49" s="1189"/>
      <c r="ED49" s="1189"/>
      <c r="EE49" s="1189"/>
      <c r="EF49" s="1189"/>
      <c r="EG49" s="1189"/>
      <c r="EH49" s="1189"/>
      <c r="EI49" s="1189"/>
      <c r="EJ49" s="1189"/>
      <c r="EK49" s="1189"/>
      <c r="EL49" s="1189"/>
      <c r="EM49" s="1189"/>
      <c r="EN49" s="1189"/>
      <c r="EO49" s="1189"/>
      <c r="EP49" s="1189"/>
      <c r="EQ49" s="1189"/>
      <c r="ER49" s="1189"/>
      <c r="ES49" s="1189"/>
      <c r="ET49" s="1189"/>
      <c r="EU49" s="1189"/>
      <c r="EV49" s="1189"/>
      <c r="EW49" s="1189"/>
      <c r="EX49" s="1189"/>
      <c r="EY49" s="1189"/>
      <c r="EZ49" s="1189"/>
      <c r="FA49" s="1189"/>
      <c r="FB49" s="1189"/>
      <c r="FC49" s="1189"/>
      <c r="FD49" s="1189"/>
      <c r="FE49" s="1189"/>
      <c r="FF49" s="1189"/>
      <c r="FG49" s="1189"/>
      <c r="FH49" s="1189"/>
      <c r="FI49" s="1189"/>
      <c r="FJ49" s="1189"/>
      <c r="FK49" s="1189"/>
      <c r="FL49" s="1189"/>
      <c r="FM49" s="1189"/>
      <c r="FN49" s="1189"/>
      <c r="FO49" s="1189"/>
      <c r="FP49" s="1189"/>
      <c r="FQ49" s="1189"/>
      <c r="FR49" s="1189"/>
      <c r="FS49" s="1189"/>
      <c r="FT49" s="1189"/>
      <c r="FU49" s="1189"/>
      <c r="FV49" s="1189"/>
      <c r="FW49" s="1189"/>
      <c r="FX49" s="1189"/>
      <c r="FY49" s="1189"/>
      <c r="FZ49" s="1189"/>
      <c r="GA49" s="1189"/>
      <c r="GB49" s="1189"/>
      <c r="GC49" s="1189"/>
      <c r="GD49" s="1189"/>
      <c r="GE49" s="1189"/>
      <c r="GF49" s="1189"/>
      <c r="GG49" s="1189"/>
      <c r="GH49" s="1189"/>
      <c r="GI49" s="1189"/>
      <c r="GJ49" s="1189"/>
      <c r="GK49" s="1189"/>
      <c r="GL49" s="1189"/>
      <c r="GM49" s="1189"/>
      <c r="GN49" s="1189"/>
      <c r="GO49" s="1189"/>
      <c r="GP49" s="1189"/>
      <c r="GQ49" s="1189"/>
      <c r="GR49" s="1189"/>
      <c r="GS49" s="1189"/>
      <c r="GT49" s="1189"/>
      <c r="GU49" s="1189"/>
      <c r="GV49" s="1189"/>
      <c r="GW49" s="1189"/>
      <c r="GX49" s="1189"/>
      <c r="GY49" s="1189"/>
      <c r="GZ49" s="1189"/>
      <c r="HA49" s="1189"/>
      <c r="HB49" s="1189"/>
      <c r="HC49" s="1189"/>
      <c r="HD49" s="1189"/>
      <c r="HE49" s="1189"/>
      <c r="HF49" s="1189"/>
      <c r="HG49" s="1189"/>
      <c r="HH49" s="1189"/>
      <c r="HI49" s="1189"/>
      <c r="HJ49" s="1189"/>
      <c r="HK49" s="1189"/>
      <c r="HL49" s="1189"/>
      <c r="HM49" s="1189"/>
      <c r="HN49" s="1189"/>
      <c r="HO49" s="1189"/>
      <c r="HP49" s="1189"/>
      <c r="HQ49" s="1189"/>
      <c r="HR49" s="1189"/>
      <c r="HS49" s="1189"/>
      <c r="HT49" s="1189"/>
      <c r="HU49" s="1189"/>
      <c r="HV49" s="1189"/>
      <c r="HW49" s="1189"/>
      <c r="HX49" s="1189"/>
      <c r="HY49" s="1189"/>
      <c r="HZ49" s="1189"/>
      <c r="IA49" s="1189"/>
      <c r="IB49" s="1189"/>
      <c r="IC49" s="1189"/>
      <c r="ID49" s="1189"/>
      <c r="IE49" s="1189"/>
      <c r="IF49" s="1189"/>
      <c r="IG49" s="1189"/>
      <c r="IH49" s="1189"/>
      <c r="II49" s="1189"/>
      <c r="IJ49" s="1189"/>
      <c r="IK49" s="1189"/>
      <c r="IL49" s="1189"/>
      <c r="IM49" s="1189"/>
      <c r="IN49" s="1189"/>
      <c r="IO49" s="1189"/>
      <c r="IP49" s="1189"/>
      <c r="IQ49" s="1189"/>
      <c r="IR49" s="1189"/>
      <c r="IS49" s="1189"/>
      <c r="IT49" s="1189"/>
      <c r="IU49" s="1189"/>
      <c r="IV49" s="1189"/>
    </row>
    <row r="50" spans="1:256" ht="9" customHeight="1" x14ac:dyDescent="0.25">
      <c r="A50" s="1204"/>
      <c r="B50" s="1235"/>
      <c r="C50" s="1238"/>
      <c r="D50" s="1237"/>
      <c r="E50" s="1237"/>
      <c r="F50" s="1237"/>
      <c r="G50" s="1237"/>
      <c r="O50" s="1189"/>
      <c r="P50" s="1189"/>
      <c r="Q50" s="1189"/>
      <c r="R50" s="1189"/>
      <c r="S50" s="1189"/>
      <c r="T50" s="1189"/>
      <c r="U50" s="1189"/>
      <c r="V50" s="1189"/>
      <c r="W50" s="1189"/>
      <c r="X50" s="1189"/>
      <c r="Y50" s="1189"/>
      <c r="Z50" s="1189"/>
      <c r="AA50" s="1189"/>
      <c r="AB50" s="1189"/>
      <c r="AC50" s="1189"/>
      <c r="AD50" s="1189"/>
      <c r="AE50" s="1189"/>
      <c r="AF50" s="1189"/>
      <c r="AG50" s="1189"/>
      <c r="AH50" s="1189"/>
      <c r="AI50" s="1189"/>
      <c r="AJ50" s="1189"/>
      <c r="AK50" s="1189"/>
      <c r="AL50" s="1189"/>
      <c r="AM50" s="1189"/>
      <c r="AN50" s="1189"/>
      <c r="AO50" s="1189"/>
      <c r="AP50" s="1189"/>
      <c r="AQ50" s="1189"/>
      <c r="AR50" s="1189"/>
      <c r="AS50" s="1189"/>
      <c r="AT50" s="1189"/>
      <c r="AU50" s="1189"/>
      <c r="AV50" s="1189"/>
      <c r="AW50" s="1189"/>
      <c r="AX50" s="1189"/>
      <c r="AY50" s="1189"/>
      <c r="AZ50" s="1189"/>
      <c r="BA50" s="1189"/>
      <c r="BB50" s="1189"/>
      <c r="BC50" s="1189"/>
      <c r="BD50" s="1189"/>
      <c r="BE50" s="1189"/>
      <c r="BF50" s="1189"/>
      <c r="BG50" s="1189"/>
      <c r="BH50" s="1189"/>
      <c r="BI50" s="1189"/>
      <c r="BJ50" s="1189"/>
      <c r="BK50" s="1189"/>
      <c r="BL50" s="1189"/>
      <c r="BM50" s="1189"/>
      <c r="BN50" s="1189"/>
      <c r="BO50" s="1189"/>
      <c r="BP50" s="1189"/>
      <c r="BQ50" s="1189"/>
      <c r="BR50" s="1189"/>
      <c r="BS50" s="1189"/>
      <c r="BT50" s="1189"/>
      <c r="BU50" s="1189"/>
      <c r="BV50" s="1189"/>
      <c r="BW50" s="1189"/>
      <c r="BX50" s="1189"/>
      <c r="BY50" s="1189"/>
      <c r="BZ50" s="1189"/>
      <c r="CA50" s="1189"/>
      <c r="CB50" s="1189"/>
      <c r="CC50" s="1189"/>
      <c r="CD50" s="1189"/>
      <c r="CE50" s="1189"/>
      <c r="CF50" s="1189"/>
      <c r="CG50" s="1189"/>
      <c r="CH50" s="1189"/>
      <c r="CI50" s="1189"/>
      <c r="CJ50" s="1189"/>
      <c r="CK50" s="1189"/>
      <c r="CL50" s="1189"/>
      <c r="CM50" s="1189"/>
      <c r="CN50" s="1189"/>
      <c r="CO50" s="1189"/>
      <c r="CP50" s="1189"/>
      <c r="CQ50" s="1189"/>
      <c r="CR50" s="1189"/>
      <c r="CS50" s="1189"/>
      <c r="CT50" s="1189"/>
      <c r="CU50" s="1189"/>
      <c r="CV50" s="1189"/>
      <c r="CW50" s="1189"/>
      <c r="CX50" s="1189"/>
      <c r="CY50" s="1189"/>
      <c r="CZ50" s="1189"/>
      <c r="DA50" s="1189"/>
      <c r="DB50" s="1189"/>
      <c r="DC50" s="1189"/>
      <c r="DD50" s="1189"/>
      <c r="DE50" s="1189"/>
      <c r="DF50" s="1189"/>
      <c r="DG50" s="1189"/>
      <c r="DH50" s="1189"/>
      <c r="DI50" s="1189"/>
      <c r="DJ50" s="1189"/>
      <c r="DK50" s="1189"/>
      <c r="DL50" s="1189"/>
      <c r="DM50" s="1189"/>
      <c r="DN50" s="1189"/>
      <c r="DO50" s="1189"/>
      <c r="DP50" s="1189"/>
      <c r="DQ50" s="1189"/>
      <c r="DR50" s="1189"/>
      <c r="DS50" s="1189"/>
      <c r="DT50" s="1189"/>
      <c r="DU50" s="1189"/>
      <c r="DV50" s="1189"/>
      <c r="DW50" s="1189"/>
      <c r="DX50" s="1189"/>
      <c r="DY50" s="1189"/>
      <c r="DZ50" s="1189"/>
      <c r="EA50" s="1189"/>
      <c r="EB50" s="1189"/>
      <c r="EC50" s="1189"/>
      <c r="ED50" s="1189"/>
      <c r="EE50" s="1189"/>
      <c r="EF50" s="1189"/>
      <c r="EG50" s="1189"/>
      <c r="EH50" s="1189"/>
      <c r="EI50" s="1189"/>
      <c r="EJ50" s="1189"/>
      <c r="EK50" s="1189"/>
      <c r="EL50" s="1189"/>
      <c r="EM50" s="1189"/>
      <c r="EN50" s="1189"/>
      <c r="EO50" s="1189"/>
      <c r="EP50" s="1189"/>
      <c r="EQ50" s="1189"/>
      <c r="ER50" s="1189"/>
      <c r="ES50" s="1189"/>
      <c r="ET50" s="1189"/>
      <c r="EU50" s="1189"/>
      <c r="EV50" s="1189"/>
      <c r="EW50" s="1189"/>
      <c r="EX50" s="1189"/>
      <c r="EY50" s="1189"/>
      <c r="EZ50" s="1189"/>
      <c r="FA50" s="1189"/>
      <c r="FB50" s="1189"/>
      <c r="FC50" s="1189"/>
      <c r="FD50" s="1189"/>
      <c r="FE50" s="1189"/>
      <c r="FF50" s="1189"/>
      <c r="FG50" s="1189"/>
      <c r="FH50" s="1189"/>
      <c r="FI50" s="1189"/>
      <c r="FJ50" s="1189"/>
      <c r="FK50" s="1189"/>
      <c r="FL50" s="1189"/>
      <c r="FM50" s="1189"/>
      <c r="FN50" s="1189"/>
      <c r="FO50" s="1189"/>
      <c r="FP50" s="1189"/>
      <c r="FQ50" s="1189"/>
      <c r="FR50" s="1189"/>
      <c r="FS50" s="1189"/>
      <c r="FT50" s="1189"/>
      <c r="FU50" s="1189"/>
      <c r="FV50" s="1189"/>
      <c r="FW50" s="1189"/>
      <c r="FX50" s="1189"/>
      <c r="FY50" s="1189"/>
      <c r="FZ50" s="1189"/>
      <c r="GA50" s="1189"/>
      <c r="GB50" s="1189"/>
      <c r="GC50" s="1189"/>
      <c r="GD50" s="1189"/>
      <c r="GE50" s="1189"/>
      <c r="GF50" s="1189"/>
      <c r="GG50" s="1189"/>
      <c r="GH50" s="1189"/>
      <c r="GI50" s="1189"/>
      <c r="GJ50" s="1189"/>
      <c r="GK50" s="1189"/>
      <c r="GL50" s="1189"/>
      <c r="GM50" s="1189"/>
      <c r="GN50" s="1189"/>
      <c r="GO50" s="1189"/>
      <c r="GP50" s="1189"/>
      <c r="GQ50" s="1189"/>
      <c r="GR50" s="1189"/>
      <c r="GS50" s="1189"/>
      <c r="GT50" s="1189"/>
      <c r="GU50" s="1189"/>
      <c r="GV50" s="1189"/>
      <c r="GW50" s="1189"/>
      <c r="GX50" s="1189"/>
      <c r="GY50" s="1189"/>
      <c r="GZ50" s="1189"/>
      <c r="HA50" s="1189"/>
      <c r="HB50" s="1189"/>
      <c r="HC50" s="1189"/>
      <c r="HD50" s="1189"/>
      <c r="HE50" s="1189"/>
      <c r="HF50" s="1189"/>
      <c r="HG50" s="1189"/>
      <c r="HH50" s="1189"/>
      <c r="HI50" s="1189"/>
      <c r="HJ50" s="1189"/>
      <c r="HK50" s="1189"/>
      <c r="HL50" s="1189"/>
      <c r="HM50" s="1189"/>
      <c r="HN50" s="1189"/>
      <c r="HO50" s="1189"/>
      <c r="HP50" s="1189"/>
      <c r="HQ50" s="1189"/>
      <c r="HR50" s="1189"/>
      <c r="HS50" s="1189"/>
      <c r="HT50" s="1189"/>
      <c r="HU50" s="1189"/>
      <c r="HV50" s="1189"/>
      <c r="HW50" s="1189"/>
      <c r="HX50" s="1189"/>
      <c r="HY50" s="1189"/>
      <c r="HZ50" s="1189"/>
      <c r="IA50" s="1189"/>
      <c r="IB50" s="1189"/>
      <c r="IC50" s="1189"/>
      <c r="ID50" s="1189"/>
      <c r="IE50" s="1189"/>
      <c r="IF50" s="1189"/>
      <c r="IG50" s="1189"/>
      <c r="IH50" s="1189"/>
      <c r="II50" s="1189"/>
      <c r="IJ50" s="1189"/>
      <c r="IK50" s="1189"/>
      <c r="IL50" s="1189"/>
      <c r="IM50" s="1189"/>
      <c r="IN50" s="1189"/>
      <c r="IO50" s="1189"/>
      <c r="IP50" s="1189"/>
      <c r="IQ50" s="1189"/>
      <c r="IR50" s="1189"/>
      <c r="IS50" s="1189"/>
      <c r="IT50" s="1189"/>
      <c r="IU50" s="1189"/>
      <c r="IV50" s="1189"/>
    </row>
    <row r="51" spans="1:256" ht="12" customHeight="1" x14ac:dyDescent="0.25">
      <c r="A51" s="1196" t="s">
        <v>917</v>
      </c>
      <c r="B51" s="1235">
        <f>SUM(C51:G51)</f>
        <v>315</v>
      </c>
      <c r="C51" s="1235">
        <v>5</v>
      </c>
      <c r="D51" s="1194">
        <v>225</v>
      </c>
      <c r="E51" s="1194">
        <v>12</v>
      </c>
      <c r="F51" s="1194">
        <v>18</v>
      </c>
      <c r="G51" s="1194">
        <v>55</v>
      </c>
      <c r="H51" s="1188"/>
      <c r="I51" s="1188"/>
      <c r="J51" s="1188"/>
      <c r="K51" s="1188"/>
      <c r="L51" s="1188"/>
      <c r="M51" s="1188"/>
      <c r="N51" s="1188"/>
      <c r="O51" s="1188"/>
      <c r="P51" s="1188"/>
      <c r="Q51" s="1188"/>
      <c r="R51" s="1188"/>
      <c r="S51" s="1188"/>
      <c r="T51" s="1188"/>
      <c r="U51" s="1188"/>
      <c r="V51" s="1188"/>
      <c r="W51" s="1188"/>
      <c r="X51" s="1188"/>
      <c r="Y51" s="1188"/>
      <c r="Z51" s="1188"/>
      <c r="AA51" s="1188"/>
      <c r="AB51" s="1188"/>
      <c r="AC51" s="1188"/>
      <c r="AD51" s="1188"/>
      <c r="AE51" s="1188"/>
      <c r="AF51" s="1188"/>
      <c r="AG51" s="1188"/>
      <c r="AH51" s="1188"/>
      <c r="AI51" s="1188"/>
      <c r="AJ51" s="1188"/>
      <c r="AK51" s="1188"/>
      <c r="AL51" s="1188"/>
      <c r="AM51" s="1188"/>
      <c r="AN51" s="1188"/>
      <c r="AO51" s="1188"/>
      <c r="AP51" s="1188"/>
      <c r="AQ51" s="1188"/>
      <c r="AR51" s="1188"/>
      <c r="AS51" s="1188"/>
      <c r="AT51" s="1188"/>
      <c r="AU51" s="1188"/>
      <c r="AV51" s="1188"/>
      <c r="AW51" s="1188"/>
      <c r="AX51" s="1188"/>
      <c r="AY51" s="1188"/>
      <c r="AZ51" s="1188"/>
      <c r="BA51" s="1188"/>
      <c r="BB51" s="1188"/>
      <c r="BC51" s="1188"/>
      <c r="BD51" s="1188"/>
      <c r="BE51" s="1188"/>
      <c r="BF51" s="1188"/>
      <c r="BG51" s="1188"/>
      <c r="BH51" s="1188"/>
      <c r="BI51" s="1188"/>
      <c r="BJ51" s="1188"/>
      <c r="BK51" s="1188"/>
      <c r="BL51" s="1188"/>
      <c r="BM51" s="1188"/>
      <c r="BN51" s="1188"/>
      <c r="BO51" s="1188"/>
      <c r="BP51" s="1188"/>
      <c r="BQ51" s="1188"/>
      <c r="BR51" s="1188"/>
      <c r="BS51" s="1188"/>
      <c r="BT51" s="1188"/>
      <c r="BU51" s="1188"/>
      <c r="BV51" s="1188"/>
      <c r="BW51" s="1188"/>
      <c r="BX51" s="1188"/>
      <c r="BY51" s="1188"/>
      <c r="BZ51" s="1188"/>
      <c r="CA51" s="1188"/>
      <c r="CB51" s="1188"/>
      <c r="CC51" s="1188"/>
      <c r="CD51" s="1188"/>
      <c r="CE51" s="1188"/>
      <c r="CF51" s="1188"/>
      <c r="CG51" s="1188"/>
      <c r="CH51" s="1188"/>
      <c r="CI51" s="1188"/>
      <c r="CJ51" s="1188"/>
      <c r="CK51" s="1188"/>
      <c r="CL51" s="1188"/>
      <c r="CM51" s="1188"/>
      <c r="CN51" s="1188"/>
      <c r="CO51" s="1188"/>
      <c r="CP51" s="1188"/>
      <c r="CQ51" s="1188"/>
      <c r="CR51" s="1188"/>
      <c r="CS51" s="1188"/>
      <c r="CT51" s="1188"/>
      <c r="CU51" s="1188"/>
      <c r="CV51" s="1188"/>
      <c r="CW51" s="1188"/>
      <c r="CX51" s="1188"/>
      <c r="CY51" s="1188"/>
      <c r="CZ51" s="1188"/>
      <c r="DA51" s="1188"/>
      <c r="DB51" s="1188"/>
      <c r="DC51" s="1188"/>
      <c r="DD51" s="1188"/>
      <c r="DE51" s="1188"/>
      <c r="DF51" s="1188"/>
      <c r="DG51" s="1188"/>
      <c r="DH51" s="1188"/>
      <c r="DI51" s="1188"/>
      <c r="DJ51" s="1188"/>
      <c r="DK51" s="1188"/>
      <c r="DL51" s="1188"/>
      <c r="DM51" s="1188"/>
      <c r="DN51" s="1188"/>
      <c r="DO51" s="1188"/>
      <c r="DP51" s="1188"/>
      <c r="DQ51" s="1188"/>
      <c r="DR51" s="1188"/>
      <c r="DS51" s="1188"/>
      <c r="DT51" s="1188"/>
      <c r="DU51" s="1188"/>
      <c r="DV51" s="1188"/>
      <c r="DW51" s="1188"/>
      <c r="DX51" s="1188"/>
      <c r="DY51" s="1188"/>
      <c r="DZ51" s="1188"/>
      <c r="EA51" s="1188"/>
      <c r="EB51" s="1188"/>
      <c r="EC51" s="1188"/>
      <c r="ED51" s="1188"/>
      <c r="EE51" s="1188"/>
      <c r="EF51" s="1188"/>
      <c r="EG51" s="1188"/>
      <c r="EH51" s="1188"/>
      <c r="EI51" s="1188"/>
      <c r="EJ51" s="1188"/>
      <c r="EK51" s="1188"/>
      <c r="EL51" s="1188"/>
      <c r="EM51" s="1188"/>
      <c r="EN51" s="1188"/>
      <c r="EO51" s="1188"/>
      <c r="EP51" s="1188"/>
      <c r="EQ51" s="1188"/>
      <c r="ER51" s="1188"/>
      <c r="ES51" s="1188"/>
      <c r="ET51" s="1188"/>
      <c r="EU51" s="1188"/>
      <c r="EV51" s="1188"/>
      <c r="EW51" s="1188"/>
      <c r="EX51" s="1188"/>
      <c r="EY51" s="1188"/>
      <c r="EZ51" s="1188"/>
      <c r="FA51" s="1188"/>
      <c r="FB51" s="1188"/>
      <c r="FC51" s="1188"/>
      <c r="FD51" s="1188"/>
      <c r="FE51" s="1188"/>
      <c r="FF51" s="1188"/>
      <c r="FG51" s="1188"/>
      <c r="FH51" s="1188"/>
      <c r="FI51" s="1188"/>
      <c r="FJ51" s="1188"/>
      <c r="FK51" s="1188"/>
      <c r="FL51" s="1188"/>
      <c r="FM51" s="1188"/>
      <c r="FN51" s="1188"/>
      <c r="FO51" s="1188"/>
      <c r="FP51" s="1188"/>
      <c r="FQ51" s="1188"/>
      <c r="FR51" s="1188"/>
      <c r="FS51" s="1188"/>
      <c r="FT51" s="1188"/>
      <c r="FU51" s="1188"/>
      <c r="FV51" s="1188"/>
      <c r="FW51" s="1188"/>
      <c r="FX51" s="1188"/>
      <c r="FY51" s="1188"/>
      <c r="FZ51" s="1188"/>
      <c r="GA51" s="1188"/>
      <c r="GB51" s="1188"/>
      <c r="GC51" s="1188"/>
      <c r="GD51" s="1188"/>
      <c r="GE51" s="1188"/>
      <c r="GF51" s="1188"/>
      <c r="GG51" s="1188"/>
      <c r="GH51" s="1188"/>
      <c r="GI51" s="1188"/>
      <c r="GJ51" s="1188"/>
      <c r="GK51" s="1188"/>
      <c r="GL51" s="1188"/>
      <c r="GM51" s="1188"/>
      <c r="GN51" s="1188"/>
      <c r="GO51" s="1188"/>
      <c r="GP51" s="1188"/>
      <c r="GQ51" s="1188"/>
      <c r="GR51" s="1188"/>
      <c r="GS51" s="1188"/>
      <c r="GT51" s="1188"/>
      <c r="GU51" s="1188"/>
      <c r="GV51" s="1188"/>
      <c r="GW51" s="1188"/>
      <c r="GX51" s="1188"/>
      <c r="GY51" s="1188"/>
      <c r="GZ51" s="1188"/>
      <c r="HA51" s="1188"/>
      <c r="HB51" s="1188"/>
      <c r="HC51" s="1188"/>
      <c r="HD51" s="1188"/>
      <c r="HE51" s="1188"/>
      <c r="HF51" s="1188"/>
      <c r="HG51" s="1188"/>
      <c r="HH51" s="1188"/>
      <c r="HI51" s="1188"/>
      <c r="HJ51" s="1188"/>
      <c r="HK51" s="1188"/>
      <c r="HL51" s="1188"/>
      <c r="HM51" s="1188"/>
      <c r="HN51" s="1188"/>
      <c r="HO51" s="1188"/>
      <c r="HP51" s="1188"/>
      <c r="HQ51" s="1188"/>
      <c r="HR51" s="1188"/>
      <c r="HS51" s="1188"/>
      <c r="HT51" s="1188"/>
      <c r="HU51" s="1188"/>
      <c r="HV51" s="1188"/>
      <c r="HW51" s="1188"/>
      <c r="HX51" s="1188"/>
      <c r="HY51" s="1188"/>
      <c r="HZ51" s="1188"/>
      <c r="IA51" s="1188"/>
      <c r="IB51" s="1188"/>
      <c r="IC51" s="1188"/>
      <c r="ID51" s="1188"/>
      <c r="IE51" s="1188"/>
      <c r="IF51" s="1188"/>
      <c r="IG51" s="1188"/>
      <c r="IH51" s="1188"/>
      <c r="II51" s="1188"/>
      <c r="IJ51" s="1188"/>
      <c r="IK51" s="1188"/>
      <c r="IL51" s="1188"/>
      <c r="IM51" s="1188"/>
      <c r="IN51" s="1188"/>
      <c r="IO51" s="1188"/>
      <c r="IP51" s="1188"/>
      <c r="IQ51" s="1188"/>
      <c r="IR51" s="1188"/>
      <c r="IS51" s="1188"/>
      <c r="IT51" s="1188"/>
      <c r="IU51" s="1188"/>
      <c r="IV51" s="1188"/>
    </row>
    <row r="52" spans="1:256" ht="9" customHeight="1" x14ac:dyDescent="0.25">
      <c r="A52" s="1196"/>
      <c r="B52" s="1236"/>
      <c r="C52" s="1236"/>
      <c r="D52" s="1203"/>
      <c r="E52" s="1203"/>
      <c r="F52" s="1203"/>
      <c r="G52" s="1203"/>
      <c r="H52" s="1188"/>
      <c r="I52" s="1188"/>
      <c r="J52" s="1188"/>
      <c r="K52" s="1188"/>
      <c r="L52" s="1188"/>
      <c r="M52" s="1188"/>
      <c r="N52" s="1188"/>
      <c r="O52" s="1188"/>
      <c r="P52" s="1188"/>
      <c r="Q52" s="1188"/>
      <c r="R52" s="1188"/>
      <c r="S52" s="1188"/>
      <c r="T52" s="1188"/>
      <c r="U52" s="1188"/>
      <c r="V52" s="1188"/>
      <c r="W52" s="1188"/>
      <c r="X52" s="1188"/>
      <c r="Y52" s="1188"/>
      <c r="Z52" s="1188"/>
      <c r="AA52" s="1188"/>
      <c r="AB52" s="1188"/>
      <c r="AC52" s="1188"/>
      <c r="AD52" s="1188"/>
      <c r="AE52" s="1188"/>
      <c r="AF52" s="1188"/>
      <c r="AG52" s="1188"/>
      <c r="AH52" s="1188"/>
      <c r="AI52" s="1188"/>
      <c r="AJ52" s="1188"/>
      <c r="AK52" s="1188"/>
      <c r="AL52" s="1188"/>
      <c r="AM52" s="1188"/>
      <c r="AN52" s="1188"/>
      <c r="AO52" s="1188"/>
      <c r="AP52" s="1188"/>
      <c r="AQ52" s="1188"/>
      <c r="AR52" s="1188"/>
      <c r="AS52" s="1188"/>
      <c r="AT52" s="1188"/>
      <c r="AU52" s="1188"/>
      <c r="AV52" s="1188"/>
      <c r="AW52" s="1188"/>
      <c r="AX52" s="1188"/>
      <c r="AY52" s="1188"/>
      <c r="AZ52" s="1188"/>
      <c r="BA52" s="1188"/>
      <c r="BB52" s="1188"/>
      <c r="BC52" s="1188"/>
      <c r="BD52" s="1188"/>
      <c r="BE52" s="1188"/>
      <c r="BF52" s="1188"/>
      <c r="BG52" s="1188"/>
      <c r="BH52" s="1188"/>
      <c r="BI52" s="1188"/>
      <c r="BJ52" s="1188"/>
      <c r="BK52" s="1188"/>
      <c r="BL52" s="1188"/>
      <c r="BM52" s="1188"/>
      <c r="BN52" s="1188"/>
      <c r="BO52" s="1188"/>
      <c r="BP52" s="1188"/>
      <c r="BQ52" s="1188"/>
      <c r="BR52" s="1188"/>
      <c r="BS52" s="1188"/>
      <c r="BT52" s="1188"/>
      <c r="BU52" s="1188"/>
      <c r="BV52" s="1188"/>
      <c r="BW52" s="1188"/>
      <c r="BX52" s="1188"/>
      <c r="BY52" s="1188"/>
      <c r="BZ52" s="1188"/>
      <c r="CA52" s="1188"/>
      <c r="CB52" s="1188"/>
      <c r="CC52" s="1188"/>
      <c r="CD52" s="1188"/>
      <c r="CE52" s="1188"/>
      <c r="CF52" s="1188"/>
      <c r="CG52" s="1188"/>
      <c r="CH52" s="1188"/>
      <c r="CI52" s="1188"/>
      <c r="CJ52" s="1188"/>
      <c r="CK52" s="1188"/>
      <c r="CL52" s="1188"/>
      <c r="CM52" s="1188"/>
      <c r="CN52" s="1188"/>
      <c r="CO52" s="1188"/>
      <c r="CP52" s="1188"/>
      <c r="CQ52" s="1188"/>
      <c r="CR52" s="1188"/>
      <c r="CS52" s="1188"/>
      <c r="CT52" s="1188"/>
      <c r="CU52" s="1188"/>
      <c r="CV52" s="1188"/>
      <c r="CW52" s="1188"/>
      <c r="CX52" s="1188"/>
      <c r="CY52" s="1188"/>
      <c r="CZ52" s="1188"/>
      <c r="DA52" s="1188"/>
      <c r="DB52" s="1188"/>
      <c r="DC52" s="1188"/>
      <c r="DD52" s="1188"/>
      <c r="DE52" s="1188"/>
      <c r="DF52" s="1188"/>
      <c r="DG52" s="1188"/>
      <c r="DH52" s="1188"/>
      <c r="DI52" s="1188"/>
      <c r="DJ52" s="1188"/>
      <c r="DK52" s="1188"/>
      <c r="DL52" s="1188"/>
      <c r="DM52" s="1188"/>
      <c r="DN52" s="1188"/>
      <c r="DO52" s="1188"/>
      <c r="DP52" s="1188"/>
      <c r="DQ52" s="1188"/>
      <c r="DR52" s="1188"/>
      <c r="DS52" s="1188"/>
      <c r="DT52" s="1188"/>
      <c r="DU52" s="1188"/>
      <c r="DV52" s="1188"/>
      <c r="DW52" s="1188"/>
      <c r="DX52" s="1188"/>
      <c r="DY52" s="1188"/>
      <c r="DZ52" s="1188"/>
      <c r="EA52" s="1188"/>
      <c r="EB52" s="1188"/>
      <c r="EC52" s="1188"/>
      <c r="ED52" s="1188"/>
      <c r="EE52" s="1188"/>
      <c r="EF52" s="1188"/>
      <c r="EG52" s="1188"/>
      <c r="EH52" s="1188"/>
      <c r="EI52" s="1188"/>
      <c r="EJ52" s="1188"/>
      <c r="EK52" s="1188"/>
      <c r="EL52" s="1188"/>
      <c r="EM52" s="1188"/>
      <c r="EN52" s="1188"/>
      <c r="EO52" s="1188"/>
      <c r="EP52" s="1188"/>
      <c r="EQ52" s="1188"/>
      <c r="ER52" s="1188"/>
      <c r="ES52" s="1188"/>
      <c r="ET52" s="1188"/>
      <c r="EU52" s="1188"/>
      <c r="EV52" s="1188"/>
      <c r="EW52" s="1188"/>
      <c r="EX52" s="1188"/>
      <c r="EY52" s="1188"/>
      <c r="EZ52" s="1188"/>
      <c r="FA52" s="1188"/>
      <c r="FB52" s="1188"/>
      <c r="FC52" s="1188"/>
      <c r="FD52" s="1188"/>
      <c r="FE52" s="1188"/>
      <c r="FF52" s="1188"/>
      <c r="FG52" s="1188"/>
      <c r="FH52" s="1188"/>
      <c r="FI52" s="1188"/>
      <c r="FJ52" s="1188"/>
      <c r="FK52" s="1188"/>
      <c r="FL52" s="1188"/>
      <c r="FM52" s="1188"/>
      <c r="FN52" s="1188"/>
      <c r="FO52" s="1188"/>
      <c r="FP52" s="1188"/>
      <c r="FQ52" s="1188"/>
      <c r="FR52" s="1188"/>
      <c r="FS52" s="1188"/>
      <c r="FT52" s="1188"/>
      <c r="FU52" s="1188"/>
      <c r="FV52" s="1188"/>
      <c r="FW52" s="1188"/>
      <c r="FX52" s="1188"/>
      <c r="FY52" s="1188"/>
      <c r="FZ52" s="1188"/>
      <c r="GA52" s="1188"/>
      <c r="GB52" s="1188"/>
      <c r="GC52" s="1188"/>
      <c r="GD52" s="1188"/>
      <c r="GE52" s="1188"/>
      <c r="GF52" s="1188"/>
      <c r="GG52" s="1188"/>
      <c r="GH52" s="1188"/>
      <c r="GI52" s="1188"/>
      <c r="GJ52" s="1188"/>
      <c r="GK52" s="1188"/>
      <c r="GL52" s="1188"/>
      <c r="GM52" s="1188"/>
      <c r="GN52" s="1188"/>
      <c r="GO52" s="1188"/>
      <c r="GP52" s="1188"/>
      <c r="GQ52" s="1188"/>
      <c r="GR52" s="1188"/>
      <c r="GS52" s="1188"/>
      <c r="GT52" s="1188"/>
      <c r="GU52" s="1188"/>
      <c r="GV52" s="1188"/>
      <c r="GW52" s="1188"/>
      <c r="GX52" s="1188"/>
      <c r="GY52" s="1188"/>
      <c r="GZ52" s="1188"/>
      <c r="HA52" s="1188"/>
      <c r="HB52" s="1188"/>
      <c r="HC52" s="1188"/>
      <c r="HD52" s="1188"/>
      <c r="HE52" s="1188"/>
      <c r="HF52" s="1188"/>
      <c r="HG52" s="1188"/>
      <c r="HH52" s="1188"/>
      <c r="HI52" s="1188"/>
      <c r="HJ52" s="1188"/>
      <c r="HK52" s="1188"/>
      <c r="HL52" s="1188"/>
      <c r="HM52" s="1188"/>
      <c r="HN52" s="1188"/>
      <c r="HO52" s="1188"/>
      <c r="HP52" s="1188"/>
      <c r="HQ52" s="1188"/>
      <c r="HR52" s="1188"/>
      <c r="HS52" s="1188"/>
      <c r="HT52" s="1188"/>
      <c r="HU52" s="1188"/>
      <c r="HV52" s="1188"/>
      <c r="HW52" s="1188"/>
      <c r="HX52" s="1188"/>
      <c r="HY52" s="1188"/>
      <c r="HZ52" s="1188"/>
      <c r="IA52" s="1188"/>
      <c r="IB52" s="1188"/>
      <c r="IC52" s="1188"/>
      <c r="ID52" s="1188"/>
      <c r="IE52" s="1188"/>
      <c r="IF52" s="1188"/>
      <c r="IG52" s="1188"/>
      <c r="IH52" s="1188"/>
      <c r="II52" s="1188"/>
      <c r="IJ52" s="1188"/>
      <c r="IK52" s="1188"/>
      <c r="IL52" s="1188"/>
      <c r="IM52" s="1188"/>
      <c r="IN52" s="1188"/>
      <c r="IO52" s="1188"/>
      <c r="IP52" s="1188"/>
      <c r="IQ52" s="1188"/>
      <c r="IR52" s="1188"/>
      <c r="IS52" s="1188"/>
      <c r="IT52" s="1188"/>
      <c r="IU52" s="1188"/>
      <c r="IV52" s="1188"/>
    </row>
    <row r="53" spans="1:256" ht="12" customHeight="1" x14ac:dyDescent="0.25">
      <c r="A53" s="1196" t="s">
        <v>871</v>
      </c>
      <c r="B53" s="1235">
        <f>SUM(C53:G53)</f>
        <v>179</v>
      </c>
      <c r="C53" s="1235">
        <v>0</v>
      </c>
      <c r="D53" s="1194">
        <v>96</v>
      </c>
      <c r="E53" s="1194">
        <v>8</v>
      </c>
      <c r="F53" s="1194">
        <v>6</v>
      </c>
      <c r="G53" s="1194">
        <v>69</v>
      </c>
      <c r="H53" s="1188"/>
      <c r="I53" s="1188"/>
      <c r="J53" s="1188"/>
      <c r="K53" s="1188"/>
      <c r="L53" s="1188"/>
      <c r="M53" s="1188"/>
      <c r="N53" s="1188"/>
      <c r="O53" s="1188"/>
      <c r="P53" s="1188"/>
      <c r="Q53" s="1188"/>
      <c r="R53" s="1188"/>
      <c r="S53" s="1188"/>
      <c r="T53" s="1188"/>
      <c r="U53" s="1188"/>
      <c r="V53" s="1188"/>
      <c r="W53" s="1188"/>
      <c r="X53" s="1188"/>
      <c r="Y53" s="1188"/>
      <c r="Z53" s="1188"/>
      <c r="AA53" s="1188"/>
      <c r="AB53" s="1188"/>
      <c r="AC53" s="1188"/>
      <c r="AD53" s="1188"/>
      <c r="AE53" s="1188"/>
      <c r="AF53" s="1188"/>
      <c r="AG53" s="1188"/>
      <c r="AH53" s="1188"/>
      <c r="AI53" s="1188"/>
      <c r="AJ53" s="1188"/>
      <c r="AK53" s="1188"/>
      <c r="AL53" s="1188"/>
      <c r="AM53" s="1188"/>
      <c r="AN53" s="1188"/>
      <c r="AO53" s="1188"/>
      <c r="AP53" s="1188"/>
      <c r="AQ53" s="1188"/>
      <c r="AR53" s="1188"/>
      <c r="AS53" s="1188"/>
      <c r="AT53" s="1188"/>
      <c r="AU53" s="1188"/>
      <c r="AV53" s="1188"/>
      <c r="AW53" s="1188"/>
      <c r="AX53" s="1188"/>
      <c r="AY53" s="1188"/>
      <c r="AZ53" s="1188"/>
      <c r="BA53" s="1188"/>
      <c r="BB53" s="1188"/>
      <c r="BC53" s="1188"/>
      <c r="BD53" s="1188"/>
      <c r="BE53" s="1188"/>
      <c r="BF53" s="1188"/>
      <c r="BG53" s="1188"/>
      <c r="BH53" s="1188"/>
      <c r="BI53" s="1188"/>
      <c r="BJ53" s="1188"/>
      <c r="BK53" s="1188"/>
      <c r="BL53" s="1188"/>
      <c r="BM53" s="1188"/>
      <c r="BN53" s="1188"/>
      <c r="BO53" s="1188"/>
      <c r="BP53" s="1188"/>
      <c r="BQ53" s="1188"/>
      <c r="BR53" s="1188"/>
      <c r="BS53" s="1188"/>
      <c r="BT53" s="1188"/>
      <c r="BU53" s="1188"/>
      <c r="BV53" s="1188"/>
      <c r="BW53" s="1188"/>
      <c r="BX53" s="1188"/>
      <c r="BY53" s="1188"/>
      <c r="BZ53" s="1188"/>
      <c r="CA53" s="1188"/>
      <c r="CB53" s="1188"/>
      <c r="CC53" s="1188"/>
      <c r="CD53" s="1188"/>
      <c r="CE53" s="1188"/>
      <c r="CF53" s="1188"/>
      <c r="CG53" s="1188"/>
      <c r="CH53" s="1188"/>
      <c r="CI53" s="1188"/>
      <c r="CJ53" s="1188"/>
      <c r="CK53" s="1188"/>
      <c r="CL53" s="1188"/>
      <c r="CM53" s="1188"/>
      <c r="CN53" s="1188"/>
      <c r="CO53" s="1188"/>
      <c r="CP53" s="1188"/>
      <c r="CQ53" s="1188"/>
      <c r="CR53" s="1188"/>
      <c r="CS53" s="1188"/>
      <c r="CT53" s="1188"/>
      <c r="CU53" s="1188"/>
      <c r="CV53" s="1188"/>
      <c r="CW53" s="1188"/>
      <c r="CX53" s="1188"/>
      <c r="CY53" s="1188"/>
      <c r="CZ53" s="1188"/>
      <c r="DA53" s="1188"/>
      <c r="DB53" s="1188"/>
      <c r="DC53" s="1188"/>
      <c r="DD53" s="1188"/>
      <c r="DE53" s="1188"/>
      <c r="DF53" s="1188"/>
      <c r="DG53" s="1188"/>
      <c r="DH53" s="1188"/>
      <c r="DI53" s="1188"/>
      <c r="DJ53" s="1188"/>
      <c r="DK53" s="1188"/>
      <c r="DL53" s="1188"/>
      <c r="DM53" s="1188"/>
      <c r="DN53" s="1188"/>
      <c r="DO53" s="1188"/>
      <c r="DP53" s="1188"/>
      <c r="DQ53" s="1188"/>
      <c r="DR53" s="1188"/>
      <c r="DS53" s="1188"/>
      <c r="DT53" s="1188"/>
      <c r="DU53" s="1188"/>
      <c r="DV53" s="1188"/>
      <c r="DW53" s="1188"/>
      <c r="DX53" s="1188"/>
      <c r="DY53" s="1188"/>
      <c r="DZ53" s="1188"/>
      <c r="EA53" s="1188"/>
      <c r="EB53" s="1188"/>
      <c r="EC53" s="1188"/>
      <c r="ED53" s="1188"/>
      <c r="EE53" s="1188"/>
      <c r="EF53" s="1188"/>
      <c r="EG53" s="1188"/>
      <c r="EH53" s="1188"/>
      <c r="EI53" s="1188"/>
      <c r="EJ53" s="1188"/>
      <c r="EK53" s="1188"/>
      <c r="EL53" s="1188"/>
      <c r="EM53" s="1188"/>
      <c r="EN53" s="1188"/>
      <c r="EO53" s="1188"/>
      <c r="EP53" s="1188"/>
      <c r="EQ53" s="1188"/>
      <c r="ER53" s="1188"/>
      <c r="ES53" s="1188"/>
      <c r="ET53" s="1188"/>
      <c r="EU53" s="1188"/>
      <c r="EV53" s="1188"/>
      <c r="EW53" s="1188"/>
      <c r="EX53" s="1188"/>
      <c r="EY53" s="1188"/>
      <c r="EZ53" s="1188"/>
      <c r="FA53" s="1188"/>
      <c r="FB53" s="1188"/>
      <c r="FC53" s="1188"/>
      <c r="FD53" s="1188"/>
      <c r="FE53" s="1188"/>
      <c r="FF53" s="1188"/>
      <c r="FG53" s="1188"/>
      <c r="FH53" s="1188"/>
      <c r="FI53" s="1188"/>
      <c r="FJ53" s="1188"/>
      <c r="FK53" s="1188"/>
      <c r="FL53" s="1188"/>
      <c r="FM53" s="1188"/>
      <c r="FN53" s="1188"/>
      <c r="FO53" s="1188"/>
      <c r="FP53" s="1188"/>
      <c r="FQ53" s="1188"/>
      <c r="FR53" s="1188"/>
      <c r="FS53" s="1188"/>
      <c r="FT53" s="1188"/>
      <c r="FU53" s="1188"/>
      <c r="FV53" s="1188"/>
      <c r="FW53" s="1188"/>
      <c r="FX53" s="1188"/>
      <c r="FY53" s="1188"/>
      <c r="FZ53" s="1188"/>
      <c r="GA53" s="1188"/>
      <c r="GB53" s="1188"/>
      <c r="GC53" s="1188"/>
      <c r="GD53" s="1188"/>
      <c r="GE53" s="1188"/>
      <c r="GF53" s="1188"/>
      <c r="GG53" s="1188"/>
      <c r="GH53" s="1188"/>
      <c r="GI53" s="1188"/>
      <c r="GJ53" s="1188"/>
      <c r="GK53" s="1188"/>
      <c r="GL53" s="1188"/>
      <c r="GM53" s="1188"/>
      <c r="GN53" s="1188"/>
      <c r="GO53" s="1188"/>
      <c r="GP53" s="1188"/>
      <c r="GQ53" s="1188"/>
      <c r="GR53" s="1188"/>
      <c r="GS53" s="1188"/>
      <c r="GT53" s="1188"/>
      <c r="GU53" s="1188"/>
      <c r="GV53" s="1188"/>
      <c r="GW53" s="1188"/>
      <c r="GX53" s="1188"/>
      <c r="GY53" s="1188"/>
      <c r="GZ53" s="1188"/>
      <c r="HA53" s="1188"/>
      <c r="HB53" s="1188"/>
      <c r="HC53" s="1188"/>
      <c r="HD53" s="1188"/>
      <c r="HE53" s="1188"/>
      <c r="HF53" s="1188"/>
      <c r="HG53" s="1188"/>
      <c r="HH53" s="1188"/>
      <c r="HI53" s="1188"/>
      <c r="HJ53" s="1188"/>
      <c r="HK53" s="1188"/>
      <c r="HL53" s="1188"/>
      <c r="HM53" s="1188"/>
      <c r="HN53" s="1188"/>
      <c r="HO53" s="1188"/>
      <c r="HP53" s="1188"/>
      <c r="HQ53" s="1188"/>
      <c r="HR53" s="1188"/>
      <c r="HS53" s="1188"/>
      <c r="HT53" s="1188"/>
      <c r="HU53" s="1188"/>
      <c r="HV53" s="1188"/>
      <c r="HW53" s="1188"/>
      <c r="HX53" s="1188"/>
      <c r="HY53" s="1188"/>
      <c r="HZ53" s="1188"/>
      <c r="IA53" s="1188"/>
      <c r="IB53" s="1188"/>
      <c r="IC53" s="1188"/>
      <c r="ID53" s="1188"/>
      <c r="IE53" s="1188"/>
      <c r="IF53" s="1188"/>
      <c r="IG53" s="1188"/>
      <c r="IH53" s="1188"/>
      <c r="II53" s="1188"/>
      <c r="IJ53" s="1188"/>
      <c r="IK53" s="1188"/>
      <c r="IL53" s="1188"/>
      <c r="IM53" s="1188"/>
      <c r="IN53" s="1188"/>
      <c r="IO53" s="1188"/>
      <c r="IP53" s="1188"/>
      <c r="IQ53" s="1188"/>
      <c r="IR53" s="1188"/>
      <c r="IS53" s="1188"/>
      <c r="IT53" s="1188"/>
      <c r="IU53" s="1188"/>
      <c r="IV53" s="1188"/>
    </row>
    <row r="54" spans="1:256" ht="9" customHeight="1" thickBot="1" x14ac:dyDescent="0.3">
      <c r="A54" s="1192"/>
      <c r="B54" s="1191"/>
      <c r="C54" s="1191"/>
      <c r="D54" s="1191"/>
      <c r="E54" s="1191"/>
      <c r="F54" s="1191"/>
      <c r="G54" s="1191"/>
    </row>
    <row r="55" spans="1:256" ht="3" customHeight="1" thickTop="1" x14ac:dyDescent="0.25">
      <c r="A55" s="1234"/>
      <c r="B55" s="1234"/>
      <c r="C55" s="1234"/>
      <c r="D55" s="1234"/>
      <c r="E55" s="1234"/>
      <c r="F55" s="1234"/>
      <c r="G55" s="1234"/>
    </row>
    <row r="56" spans="1:256" s="1189" customFormat="1" ht="12.95" customHeight="1" x14ac:dyDescent="0.25">
      <c r="A56" s="2194" t="s">
        <v>870</v>
      </c>
      <c r="B56" s="2194"/>
      <c r="C56" s="2194"/>
      <c r="D56" s="2194"/>
      <c r="E56" s="2194"/>
    </row>
    <row r="57" spans="1:256" ht="12.95" customHeight="1" x14ac:dyDescent="0.25">
      <c r="A57" s="2190" t="s">
        <v>869</v>
      </c>
      <c r="B57" s="2190"/>
      <c r="C57" s="2190"/>
      <c r="D57" s="2190"/>
      <c r="E57" s="2190"/>
    </row>
    <row r="58" spans="1:256" s="1188" customFormat="1" ht="12.95" customHeight="1" x14ac:dyDescent="0.25">
      <c r="A58" s="2190" t="s">
        <v>868</v>
      </c>
      <c r="B58" s="2190"/>
      <c r="C58" s="2190"/>
      <c r="D58" s="2190"/>
      <c r="E58" s="2190"/>
    </row>
    <row r="59" spans="1:256" s="1188" customFormat="1" ht="5.25" customHeight="1" x14ac:dyDescent="0.25">
      <c r="A59" s="1217"/>
      <c r="B59" s="1187"/>
      <c r="C59" s="1187"/>
      <c r="D59" s="1187"/>
      <c r="E59" s="1187"/>
      <c r="F59" s="1187"/>
      <c r="G59" s="1187"/>
      <c r="H59" s="1187"/>
      <c r="I59" s="1187"/>
      <c r="J59" s="1187"/>
      <c r="K59" s="1187"/>
      <c r="L59" s="1187"/>
      <c r="M59" s="1187"/>
      <c r="N59" s="1187"/>
      <c r="O59" s="1187"/>
      <c r="P59" s="1187"/>
      <c r="Q59" s="1187"/>
      <c r="R59" s="1187"/>
      <c r="S59" s="1187"/>
      <c r="T59" s="1187"/>
      <c r="U59" s="1187"/>
      <c r="V59" s="1187"/>
      <c r="W59" s="1187"/>
      <c r="X59" s="1187"/>
      <c r="Y59" s="1187"/>
      <c r="Z59" s="1187"/>
      <c r="AA59" s="1187"/>
      <c r="AB59" s="1187"/>
      <c r="AC59" s="1187"/>
      <c r="AD59" s="1187"/>
      <c r="AE59" s="1187"/>
      <c r="AF59" s="1187"/>
      <c r="AG59" s="1187"/>
      <c r="AH59" s="1187"/>
      <c r="AI59" s="1187"/>
      <c r="AJ59" s="1187"/>
      <c r="AK59" s="1187"/>
      <c r="AL59" s="1187"/>
      <c r="AM59" s="1187"/>
      <c r="AN59" s="1187"/>
      <c r="AO59" s="1187"/>
      <c r="AP59" s="1187"/>
      <c r="AQ59" s="1187"/>
      <c r="AR59" s="1187"/>
      <c r="AS59" s="1187"/>
      <c r="AT59" s="1187"/>
      <c r="AU59" s="1187"/>
      <c r="AV59" s="1187"/>
      <c r="AW59" s="1187"/>
      <c r="AX59" s="1187"/>
      <c r="AY59" s="1187"/>
      <c r="AZ59" s="1187"/>
      <c r="BA59" s="1187"/>
      <c r="BB59" s="1187"/>
      <c r="BC59" s="1187"/>
      <c r="BD59" s="1187"/>
      <c r="BE59" s="1187"/>
      <c r="BF59" s="1187"/>
      <c r="BG59" s="1187"/>
      <c r="BH59" s="1187"/>
      <c r="BI59" s="1187"/>
      <c r="BJ59" s="1187"/>
      <c r="BK59" s="1187"/>
      <c r="BL59" s="1187"/>
      <c r="BM59" s="1187"/>
      <c r="BN59" s="1187"/>
      <c r="BO59" s="1187"/>
      <c r="BP59" s="1187"/>
      <c r="BQ59" s="1187"/>
      <c r="BR59" s="1187"/>
      <c r="BS59" s="1187"/>
      <c r="BT59" s="1187"/>
      <c r="BU59" s="1187"/>
      <c r="BV59" s="1187"/>
      <c r="BW59" s="1187"/>
      <c r="BX59" s="1187"/>
      <c r="BY59" s="1187"/>
      <c r="BZ59" s="1187"/>
      <c r="CA59" s="1187"/>
      <c r="CB59" s="1187"/>
      <c r="CC59" s="1187"/>
      <c r="CD59" s="1187"/>
      <c r="CE59" s="1187"/>
      <c r="CF59" s="1187"/>
      <c r="CG59" s="1187"/>
      <c r="CH59" s="1187"/>
      <c r="CI59" s="1187"/>
      <c r="CJ59" s="1187"/>
      <c r="CK59" s="1187"/>
      <c r="CL59" s="1187"/>
      <c r="CM59" s="1187"/>
      <c r="CN59" s="1187"/>
      <c r="CO59" s="1187"/>
      <c r="CP59" s="1187"/>
      <c r="CQ59" s="1187"/>
      <c r="CR59" s="1187"/>
      <c r="CS59" s="1187"/>
      <c r="CT59" s="1187"/>
      <c r="CU59" s="1187"/>
      <c r="CV59" s="1187"/>
      <c r="CW59" s="1187"/>
      <c r="CX59" s="1187"/>
      <c r="CY59" s="1187"/>
      <c r="CZ59" s="1187"/>
      <c r="DA59" s="1187"/>
      <c r="DB59" s="1187"/>
      <c r="DC59" s="1187"/>
      <c r="DD59" s="1187"/>
      <c r="DE59" s="1187"/>
      <c r="DF59" s="1187"/>
      <c r="DG59" s="1187"/>
      <c r="DH59" s="1187"/>
      <c r="DI59" s="1187"/>
      <c r="DJ59" s="1187"/>
      <c r="DK59" s="1187"/>
      <c r="DL59" s="1187"/>
      <c r="DM59" s="1187"/>
      <c r="DN59" s="1187"/>
      <c r="DO59" s="1187"/>
      <c r="DP59" s="1187"/>
      <c r="DQ59" s="1187"/>
      <c r="DR59" s="1187"/>
      <c r="DS59" s="1187"/>
      <c r="DT59" s="1187"/>
      <c r="DU59" s="1187"/>
      <c r="DV59" s="1187"/>
      <c r="DW59" s="1187"/>
      <c r="DX59" s="1187"/>
      <c r="DY59" s="1187"/>
      <c r="DZ59" s="1187"/>
      <c r="EA59" s="1187"/>
      <c r="EB59" s="1187"/>
      <c r="EC59" s="1187"/>
      <c r="ED59" s="1187"/>
      <c r="EE59" s="1187"/>
      <c r="EF59" s="1187"/>
      <c r="EG59" s="1187"/>
      <c r="EH59" s="1187"/>
      <c r="EI59" s="1187"/>
      <c r="EJ59" s="1187"/>
      <c r="EK59" s="1187"/>
      <c r="EL59" s="1187"/>
      <c r="EM59" s="1187"/>
      <c r="EN59" s="1187"/>
      <c r="EO59" s="1187"/>
      <c r="EP59" s="1187"/>
      <c r="EQ59" s="1187"/>
      <c r="ER59" s="1187"/>
      <c r="ES59" s="1187"/>
      <c r="ET59" s="1187"/>
      <c r="EU59" s="1187"/>
      <c r="EV59" s="1187"/>
      <c r="EW59" s="1187"/>
      <c r="EX59" s="1187"/>
      <c r="EY59" s="1187"/>
      <c r="EZ59" s="1187"/>
      <c r="FA59" s="1187"/>
      <c r="FB59" s="1187"/>
      <c r="FC59" s="1187"/>
      <c r="FD59" s="1187"/>
      <c r="FE59" s="1187"/>
      <c r="FF59" s="1187"/>
      <c r="FG59" s="1187"/>
      <c r="FH59" s="1187"/>
      <c r="FI59" s="1187"/>
      <c r="FJ59" s="1187"/>
      <c r="FK59" s="1187"/>
      <c r="FL59" s="1187"/>
      <c r="FM59" s="1187"/>
      <c r="FN59" s="1187"/>
      <c r="FO59" s="1187"/>
      <c r="FP59" s="1187"/>
      <c r="FQ59" s="1187"/>
      <c r="FR59" s="1187"/>
      <c r="FS59" s="1187"/>
      <c r="FT59" s="1187"/>
      <c r="FU59" s="1187"/>
      <c r="FV59" s="1187"/>
      <c r="FW59" s="1187"/>
      <c r="FX59" s="1187"/>
      <c r="FY59" s="1187"/>
      <c r="FZ59" s="1187"/>
      <c r="GA59" s="1187"/>
      <c r="GB59" s="1187"/>
      <c r="GC59" s="1187"/>
      <c r="GD59" s="1187"/>
      <c r="GE59" s="1187"/>
      <c r="GF59" s="1187"/>
      <c r="GG59" s="1187"/>
      <c r="GH59" s="1187"/>
      <c r="GI59" s="1187"/>
      <c r="GJ59" s="1187"/>
      <c r="GK59" s="1187"/>
      <c r="GL59" s="1187"/>
      <c r="GM59" s="1187"/>
      <c r="GN59" s="1187"/>
      <c r="GO59" s="1187"/>
      <c r="GP59" s="1187"/>
      <c r="GQ59" s="1187"/>
      <c r="GR59" s="1187"/>
      <c r="GS59" s="1187"/>
      <c r="GT59" s="1187"/>
      <c r="GU59" s="1187"/>
      <c r="GV59" s="1187"/>
      <c r="GW59" s="1187"/>
      <c r="GX59" s="1187"/>
      <c r="GY59" s="1187"/>
      <c r="GZ59" s="1187"/>
      <c r="HA59" s="1187"/>
      <c r="HB59" s="1187"/>
      <c r="HC59" s="1187"/>
      <c r="HD59" s="1187"/>
      <c r="HE59" s="1187"/>
      <c r="HF59" s="1187"/>
      <c r="HG59" s="1187"/>
      <c r="HH59" s="1187"/>
      <c r="HI59" s="1187"/>
      <c r="HJ59" s="1187"/>
      <c r="HK59" s="1187"/>
      <c r="HL59" s="1187"/>
      <c r="HM59" s="1187"/>
      <c r="HN59" s="1187"/>
      <c r="HO59" s="1187"/>
      <c r="HP59" s="1187"/>
      <c r="HQ59" s="1187"/>
      <c r="HR59" s="1187"/>
      <c r="HS59" s="1187"/>
      <c r="HT59" s="1187"/>
      <c r="HU59" s="1187"/>
      <c r="HV59" s="1187"/>
      <c r="HW59" s="1187"/>
      <c r="HX59" s="1187"/>
      <c r="HY59" s="1187"/>
      <c r="HZ59" s="1187"/>
      <c r="IA59" s="1187"/>
      <c r="IB59" s="1187"/>
      <c r="IC59" s="1187"/>
      <c r="ID59" s="1187"/>
      <c r="IE59" s="1187"/>
      <c r="IF59" s="1187"/>
      <c r="IG59" s="1187"/>
      <c r="IH59" s="1187"/>
      <c r="II59" s="1187"/>
      <c r="IJ59" s="1187"/>
      <c r="IK59" s="1187"/>
      <c r="IL59" s="1187"/>
      <c r="IM59" s="1187"/>
      <c r="IN59" s="1187"/>
      <c r="IO59" s="1187"/>
      <c r="IP59" s="1187"/>
      <c r="IQ59" s="1187"/>
      <c r="IR59" s="1187"/>
      <c r="IS59" s="1187"/>
      <c r="IT59" s="1187"/>
      <c r="IU59" s="1187"/>
      <c r="IV59" s="1187"/>
    </row>
    <row r="60" spans="1:256" s="1104" customFormat="1" ht="12" customHeight="1" x14ac:dyDescent="0.25">
      <c r="A60" s="1109" t="s">
        <v>280</v>
      </c>
      <c r="B60" s="1106"/>
      <c r="C60" s="1107"/>
      <c r="D60" s="1106"/>
      <c r="E60" s="1106"/>
      <c r="F60" s="1106"/>
      <c r="G60" s="1106"/>
      <c r="H60" s="1106"/>
      <c r="I60" s="1106"/>
      <c r="J60" s="1106"/>
      <c r="K60" s="1105"/>
      <c r="L60" s="1105"/>
    </row>
    <row r="61" spans="1:256" s="1142" customFormat="1" ht="10.5" customHeight="1" x14ac:dyDescent="0.25">
      <c r="A61" s="1126" t="s">
        <v>867</v>
      </c>
      <c r="B61" s="1106"/>
      <c r="C61" s="1107"/>
      <c r="D61" s="1106"/>
      <c r="E61" s="1106"/>
      <c r="F61" s="1106"/>
      <c r="G61" s="1106"/>
      <c r="H61" s="1106"/>
      <c r="I61" s="1106"/>
      <c r="J61" s="1106"/>
      <c r="K61" s="1105"/>
      <c r="L61" s="1105"/>
    </row>
  </sheetData>
  <mergeCells count="12">
    <mergeCell ref="A56:E56"/>
    <mergeCell ref="A57:E57"/>
    <mergeCell ref="A58:E58"/>
    <mergeCell ref="A2:G2"/>
    <mergeCell ref="A3:G3"/>
    <mergeCell ref="A5:A8"/>
    <mergeCell ref="B5:G5"/>
    <mergeCell ref="C6:C8"/>
    <mergeCell ref="D6:D8"/>
    <mergeCell ref="E6:E8"/>
    <mergeCell ref="F6:F8"/>
    <mergeCell ref="G6:G8"/>
  </mergeCells>
  <hyperlinks>
    <hyperlink ref="A61" r:id="rId1" xr:uid="{684481F5-04D0-4E0B-8C41-11951E363F8D}"/>
    <hyperlink ref="A1" location="Índice!A1" display="Voltar ao índice" xr:uid="{0DB7CE7E-727F-4450-A59E-6414729C4979}"/>
  </hyperlinks>
  <printOptions horizontalCentered="1" gridLinesSet="0"/>
  <pageMargins left="0.78740157480314965" right="0.2" top="1.1811023622047243" bottom="0.78740157480314965" header="0" footer="0"/>
  <pageSetup paperSize="9" orientation="portrait" verticalDpi="300" r:id="rId2"/>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8DAE84-D48E-4897-9889-6BB41159197D}">
  <sheetPr syncVertical="1" syncRef="A1" transitionEvaluation="1"/>
  <dimension ref="A1:IV509"/>
  <sheetViews>
    <sheetView showGridLines="0" workbookViewId="0">
      <selection activeCell="A2" sqref="A2"/>
    </sheetView>
  </sheetViews>
  <sheetFormatPr defaultColWidth="9.7109375" defaultRowHeight="12.75" x14ac:dyDescent="0.25"/>
  <cols>
    <col min="1" max="1" width="32.28515625" style="1187" customWidth="1"/>
    <col min="2" max="3" width="11" style="1187" customWidth="1"/>
    <col min="4" max="4" width="11.7109375" style="1187" customWidth="1"/>
    <col min="5" max="5" width="10.7109375" style="1187" customWidth="1"/>
    <col min="6" max="6" width="10.5703125" style="1187" customWidth="1"/>
    <col min="7" max="7" width="9.7109375" style="1187" hidden="1" customWidth="1"/>
    <col min="8" max="16384" width="9.7109375" style="1187"/>
  </cols>
  <sheetData>
    <row r="1" spans="1:11" ht="15" customHeight="1" x14ac:dyDescent="0.25">
      <c r="A1" s="2027" t="s">
        <v>1926</v>
      </c>
    </row>
    <row r="2" spans="1:11" ht="15" customHeight="1" x14ac:dyDescent="0.25">
      <c r="A2" s="2191" t="s">
        <v>959</v>
      </c>
      <c r="B2" s="2191"/>
      <c r="C2" s="2191"/>
      <c r="D2" s="2191"/>
      <c r="E2" s="2191"/>
      <c r="F2" s="2191"/>
    </row>
    <row r="3" spans="1:11" ht="21.75" customHeight="1" x14ac:dyDescent="0.25">
      <c r="A3" s="2192" t="s">
        <v>958</v>
      </c>
      <c r="B3" s="2192"/>
      <c r="C3" s="2192"/>
      <c r="D3" s="2192"/>
      <c r="E3" s="2192"/>
      <c r="F3" s="2192"/>
    </row>
    <row r="4" spans="1:11" ht="12.95" customHeight="1" x14ac:dyDescent="0.25">
      <c r="A4" s="1217"/>
      <c r="F4" s="1220" t="s">
        <v>736</v>
      </c>
    </row>
    <row r="5" spans="1:11" ht="22.5" customHeight="1" x14ac:dyDescent="0.25">
      <c r="A5" s="2193" t="s">
        <v>904</v>
      </c>
      <c r="B5" s="2193" t="s">
        <v>957</v>
      </c>
      <c r="C5" s="2193"/>
      <c r="D5" s="2193"/>
      <c r="E5" s="2193"/>
      <c r="F5" s="2193"/>
    </row>
    <row r="6" spans="1:11" ht="12" customHeight="1" x14ac:dyDescent="0.25">
      <c r="A6" s="2193"/>
      <c r="B6" s="1287"/>
      <c r="C6" s="1294"/>
      <c r="D6" s="2193" t="s">
        <v>956</v>
      </c>
      <c r="E6" s="2193" t="s">
        <v>955</v>
      </c>
      <c r="F6" s="2193" t="s">
        <v>954</v>
      </c>
    </row>
    <row r="7" spans="1:11" ht="12" customHeight="1" x14ac:dyDescent="0.25">
      <c r="A7" s="2193"/>
      <c r="B7" s="1292" t="s">
        <v>0</v>
      </c>
      <c r="C7" s="1292" t="s">
        <v>953</v>
      </c>
      <c r="D7" s="2197"/>
      <c r="E7" s="2197"/>
      <c r="F7" s="2197"/>
      <c r="H7" s="1219"/>
      <c r="I7" s="1219"/>
    </row>
    <row r="8" spans="1:11" ht="12" customHeight="1" x14ac:dyDescent="0.25">
      <c r="A8" s="2193"/>
      <c r="B8" s="1290"/>
      <c r="C8" s="1295"/>
      <c r="D8" s="2197"/>
      <c r="E8" s="2197"/>
      <c r="F8" s="2197"/>
    </row>
    <row r="9" spans="1:11" ht="7.5" customHeight="1" x14ac:dyDescent="0.25">
      <c r="A9" s="1211"/>
      <c r="B9" s="1201"/>
      <c r="C9" s="1193"/>
      <c r="D9" s="1215"/>
    </row>
    <row r="10" spans="1:11" ht="13.5" customHeight="1" x14ac:dyDescent="0.25">
      <c r="A10" s="1217">
        <v>2019</v>
      </c>
      <c r="B10" s="1201">
        <v>4568</v>
      </c>
      <c r="C10" s="1193">
        <v>1481</v>
      </c>
      <c r="D10" s="1243">
        <v>995</v>
      </c>
      <c r="E10" s="1187">
        <v>105</v>
      </c>
      <c r="F10" s="1193">
        <v>1987</v>
      </c>
    </row>
    <row r="11" spans="1:11" ht="7.5" customHeight="1" x14ac:dyDescent="0.25">
      <c r="A11" s="1211"/>
      <c r="B11" s="1201"/>
      <c r="C11" s="1193"/>
      <c r="D11" s="1231"/>
    </row>
    <row r="12" spans="1:11" ht="11.25" customHeight="1" x14ac:dyDescent="0.25">
      <c r="A12" s="1211">
        <v>2020</v>
      </c>
      <c r="B12" s="1201"/>
      <c r="C12" s="1193"/>
      <c r="D12" s="1215"/>
    </row>
    <row r="13" spans="1:11" ht="12" customHeight="1" x14ac:dyDescent="0.25">
      <c r="A13" s="1214" t="s">
        <v>390</v>
      </c>
      <c r="B13" s="1232">
        <f>B15+B51+B53</f>
        <v>4622</v>
      </c>
      <c r="C13" s="1232">
        <f>+C15+C51+C53</f>
        <v>1496</v>
      </c>
      <c r="D13" s="1232">
        <f>+D15+D51+D53</f>
        <v>1026</v>
      </c>
      <c r="E13" s="1232">
        <f>+E15+E51+E53</f>
        <v>105</v>
      </c>
      <c r="F13" s="1232">
        <f>+F15+F51+F53</f>
        <v>1995</v>
      </c>
      <c r="G13" s="1201"/>
      <c r="H13" s="1251"/>
      <c r="I13" s="1251"/>
      <c r="J13" s="1251"/>
      <c r="K13" s="1251"/>
    </row>
    <row r="14" spans="1:11" ht="7.5" customHeight="1" x14ac:dyDescent="0.25">
      <c r="A14" s="1211"/>
      <c r="B14" s="1201"/>
      <c r="C14" s="1201"/>
      <c r="D14" s="1201"/>
      <c r="E14" s="1201"/>
      <c r="F14" s="1201"/>
    </row>
    <row r="15" spans="1:11" ht="12" customHeight="1" x14ac:dyDescent="0.25">
      <c r="A15" s="1204" t="s">
        <v>899</v>
      </c>
      <c r="B15" s="1231">
        <f>+B17+B28+B39+B41+B49</f>
        <v>4128</v>
      </c>
      <c r="C15" s="1231">
        <f>+C17+C28+C39+C41+C49</f>
        <v>1339</v>
      </c>
      <c r="D15" s="1231">
        <f>+D17+D28+D39+D41+D49</f>
        <v>717</v>
      </c>
      <c r="E15" s="1231">
        <f>+E17+E28+E39+E41+E49</f>
        <v>93</v>
      </c>
      <c r="F15" s="1231">
        <f>+F17+F28+F39+F41+F49</f>
        <v>1979</v>
      </c>
      <c r="G15" s="1245"/>
    </row>
    <row r="16" spans="1:11" ht="7.5" customHeight="1" x14ac:dyDescent="0.25">
      <c r="A16" s="1207"/>
      <c r="B16" s="1244"/>
      <c r="C16" s="1245"/>
      <c r="D16" s="1245"/>
      <c r="E16" s="1245"/>
      <c r="F16" s="1245"/>
      <c r="G16" s="1244"/>
    </row>
    <row r="17" spans="1:13" s="1189" customFormat="1" ht="12" customHeight="1" x14ac:dyDescent="0.25">
      <c r="A17" s="1204" t="s">
        <v>898</v>
      </c>
      <c r="B17" s="1231">
        <f>SUM(B19:B26)</f>
        <v>1393</v>
      </c>
      <c r="C17" s="1231">
        <f>SUM(C19:C26)</f>
        <v>410</v>
      </c>
      <c r="D17" s="1231">
        <f>SUM(D19:D26)</f>
        <v>192</v>
      </c>
      <c r="E17" s="1231">
        <f>SUM(E19:E26)</f>
        <v>33</v>
      </c>
      <c r="F17" s="1231">
        <f>SUM(F19:F26)</f>
        <v>758</v>
      </c>
      <c r="G17" s="1231"/>
      <c r="H17" s="1187"/>
      <c r="I17" s="1187"/>
      <c r="J17" s="1187"/>
      <c r="K17" s="1187"/>
      <c r="L17" s="1187"/>
      <c r="M17" s="1187"/>
    </row>
    <row r="18" spans="1:13" s="1189" customFormat="1" ht="7.5" customHeight="1" x14ac:dyDescent="0.25">
      <c r="A18" s="1204"/>
      <c r="B18" s="1231"/>
      <c r="C18" s="1243"/>
      <c r="D18" s="1243"/>
      <c r="E18" s="1243"/>
      <c r="F18" s="1243"/>
      <c r="G18" s="1231"/>
      <c r="H18" s="1187"/>
      <c r="I18" s="1187"/>
      <c r="J18" s="1187"/>
    </row>
    <row r="19" spans="1:13" s="1189" customFormat="1" ht="12.95" customHeight="1" x14ac:dyDescent="0.25">
      <c r="A19" s="1207" t="s">
        <v>897</v>
      </c>
      <c r="B19" s="1231">
        <f t="shared" ref="B19:B26" si="0">SUM(C19:F19)</f>
        <v>203</v>
      </c>
      <c r="C19" s="1243">
        <v>50</v>
      </c>
      <c r="D19" s="1243">
        <v>20</v>
      </c>
      <c r="E19" s="1243">
        <v>4</v>
      </c>
      <c r="F19" s="1243">
        <v>129</v>
      </c>
      <c r="G19" s="1231"/>
      <c r="H19" s="1187"/>
      <c r="I19" s="1187"/>
      <c r="J19" s="1187"/>
      <c r="K19" s="1187"/>
      <c r="L19" s="1187"/>
      <c r="M19" s="1187"/>
    </row>
    <row r="20" spans="1:13" s="1189" customFormat="1" ht="12.95" customHeight="1" x14ac:dyDescent="0.25">
      <c r="A20" s="1207" t="s">
        <v>896</v>
      </c>
      <c r="B20" s="1231">
        <f t="shared" si="0"/>
        <v>129</v>
      </c>
      <c r="C20" s="1243">
        <v>37</v>
      </c>
      <c r="D20" s="1243">
        <v>27</v>
      </c>
      <c r="E20" s="1243">
        <v>1</v>
      </c>
      <c r="F20" s="1243">
        <v>64</v>
      </c>
      <c r="G20" s="1231"/>
      <c r="H20" s="1187"/>
      <c r="I20" s="1187"/>
      <c r="J20" s="1187"/>
      <c r="K20" s="1187"/>
      <c r="L20" s="1187"/>
      <c r="M20" s="1187"/>
    </row>
    <row r="21" spans="1:13" s="1189" customFormat="1" ht="12.95" customHeight="1" x14ac:dyDescent="0.25">
      <c r="A21" s="1207" t="s">
        <v>895</v>
      </c>
      <c r="B21" s="1231">
        <f t="shared" si="0"/>
        <v>121</v>
      </c>
      <c r="C21" s="1243">
        <v>41</v>
      </c>
      <c r="D21" s="1243">
        <v>22</v>
      </c>
      <c r="E21" s="1243">
        <v>2</v>
      </c>
      <c r="F21" s="1243">
        <v>56</v>
      </c>
      <c r="G21" s="1231"/>
      <c r="H21" s="1187"/>
      <c r="I21" s="1187"/>
      <c r="J21" s="1187"/>
      <c r="K21" s="1187"/>
      <c r="L21" s="1187"/>
      <c r="M21" s="1187"/>
    </row>
    <row r="22" spans="1:13" s="1189" customFormat="1" ht="12.95" customHeight="1" x14ac:dyDescent="0.25">
      <c r="A22" s="1207" t="s">
        <v>894</v>
      </c>
      <c r="B22" s="1231">
        <f t="shared" si="0"/>
        <v>286</v>
      </c>
      <c r="C22" s="1243">
        <v>82</v>
      </c>
      <c r="D22" s="1243">
        <v>44</v>
      </c>
      <c r="E22" s="1243">
        <v>16</v>
      </c>
      <c r="F22" s="1243">
        <v>144</v>
      </c>
      <c r="G22" s="1231"/>
      <c r="H22" s="1187"/>
      <c r="I22" s="1187"/>
      <c r="J22" s="1187"/>
      <c r="K22" s="1187"/>
      <c r="L22" s="1187"/>
      <c r="M22" s="1187"/>
    </row>
    <row r="23" spans="1:13" s="1189" customFormat="1" ht="12.95" customHeight="1" x14ac:dyDescent="0.25">
      <c r="A23" s="1207" t="s">
        <v>909</v>
      </c>
      <c r="B23" s="1231">
        <f t="shared" si="0"/>
        <v>84</v>
      </c>
      <c r="C23" s="1243">
        <v>17</v>
      </c>
      <c r="D23" s="1243">
        <v>9</v>
      </c>
      <c r="E23" s="1242">
        <v>0</v>
      </c>
      <c r="F23" s="1243">
        <v>58</v>
      </c>
      <c r="G23" s="1231"/>
      <c r="H23" s="1187"/>
      <c r="I23" s="1187"/>
      <c r="J23" s="1187"/>
      <c r="K23" s="1187"/>
      <c r="L23" s="1187"/>
      <c r="M23" s="1187"/>
    </row>
    <row r="24" spans="1:13" s="1189" customFormat="1" ht="12.95" customHeight="1" x14ac:dyDescent="0.25">
      <c r="A24" s="1207" t="s">
        <v>892</v>
      </c>
      <c r="B24" s="1231">
        <f t="shared" si="0"/>
        <v>145</v>
      </c>
      <c r="C24" s="1243">
        <v>42</v>
      </c>
      <c r="D24" s="1243">
        <v>25</v>
      </c>
      <c r="E24" s="1243">
        <v>3</v>
      </c>
      <c r="F24" s="1243">
        <v>75</v>
      </c>
      <c r="G24" s="1231"/>
      <c r="H24" s="1187"/>
      <c r="I24" s="1187"/>
      <c r="J24" s="1187"/>
      <c r="K24" s="1187"/>
      <c r="L24" s="1187"/>
      <c r="M24" s="1187"/>
    </row>
    <row r="25" spans="1:13" s="1189" customFormat="1" ht="12.95" customHeight="1" x14ac:dyDescent="0.25">
      <c r="A25" s="1207" t="s">
        <v>891</v>
      </c>
      <c r="B25" s="1231">
        <f t="shared" si="0"/>
        <v>318</v>
      </c>
      <c r="C25" s="1243">
        <v>88</v>
      </c>
      <c r="D25" s="1243">
        <v>36</v>
      </c>
      <c r="E25" s="1243">
        <v>5</v>
      </c>
      <c r="F25" s="1243">
        <v>189</v>
      </c>
      <c r="G25" s="1231"/>
      <c r="H25" s="1187"/>
      <c r="I25" s="1187"/>
      <c r="J25" s="1187"/>
      <c r="K25" s="1187"/>
      <c r="L25" s="1187"/>
      <c r="M25" s="1187"/>
    </row>
    <row r="26" spans="1:13" s="1189" customFormat="1" ht="12.95" customHeight="1" x14ac:dyDescent="0.25">
      <c r="A26" s="1207" t="s">
        <v>890</v>
      </c>
      <c r="B26" s="1231">
        <f t="shared" si="0"/>
        <v>107</v>
      </c>
      <c r="C26" s="1243">
        <v>53</v>
      </c>
      <c r="D26" s="1243">
        <v>9</v>
      </c>
      <c r="E26" s="1243">
        <v>2</v>
      </c>
      <c r="F26" s="1243">
        <v>43</v>
      </c>
      <c r="G26" s="1231"/>
      <c r="H26" s="1187"/>
      <c r="I26" s="1187"/>
      <c r="J26" s="1187"/>
      <c r="K26" s="1187"/>
      <c r="L26" s="1187"/>
      <c r="M26" s="1187"/>
    </row>
    <row r="27" spans="1:13" s="1189" customFormat="1" ht="7.5" customHeight="1" x14ac:dyDescent="0.25">
      <c r="A27" s="1204"/>
      <c r="B27" s="1231"/>
      <c r="C27" s="1243"/>
      <c r="D27" s="1243"/>
      <c r="E27" s="1243"/>
      <c r="F27" s="1243"/>
      <c r="G27" s="1231"/>
      <c r="H27" s="1187"/>
      <c r="I27" s="1187"/>
      <c r="J27" s="1187"/>
    </row>
    <row r="28" spans="1:13" s="1189" customFormat="1" ht="12" customHeight="1" x14ac:dyDescent="0.25">
      <c r="A28" s="1204" t="s">
        <v>889</v>
      </c>
      <c r="B28" s="1195">
        <f>SUM(B30:B37)</f>
        <v>1147</v>
      </c>
      <c r="C28" s="1195">
        <f>SUM(C30:C37)</f>
        <v>391</v>
      </c>
      <c r="D28" s="1195">
        <f>SUM(D30:D37)</f>
        <v>190</v>
      </c>
      <c r="E28" s="1195">
        <f>SUM(E30:E37)</f>
        <v>17</v>
      </c>
      <c r="F28" s="1195">
        <f>SUM(F30:F37)</f>
        <v>549</v>
      </c>
      <c r="G28" s="1231"/>
      <c r="H28" s="1187"/>
      <c r="I28" s="1187"/>
      <c r="J28" s="1187"/>
      <c r="K28" s="1187"/>
      <c r="L28" s="1187"/>
      <c r="M28" s="1187"/>
    </row>
    <row r="29" spans="1:13" s="1189" customFormat="1" ht="7.5" customHeight="1" x14ac:dyDescent="0.25">
      <c r="A29" s="1204"/>
      <c r="B29" s="1195"/>
      <c r="C29" s="1225"/>
      <c r="D29" s="1225"/>
      <c r="E29" s="1225"/>
      <c r="F29" s="1225"/>
      <c r="G29" s="1231"/>
      <c r="H29" s="1187"/>
      <c r="I29" s="1187"/>
      <c r="J29" s="1187"/>
    </row>
    <row r="30" spans="1:13" s="1189" customFormat="1" ht="12.95" customHeight="1" x14ac:dyDescent="0.25">
      <c r="A30" s="1207" t="s">
        <v>888</v>
      </c>
      <c r="B30" s="1194">
        <f t="shared" ref="B30:B37" si="1">SUM(C30:F30)</f>
        <v>149</v>
      </c>
      <c r="C30" s="1225">
        <v>58</v>
      </c>
      <c r="D30" s="1225">
        <v>42</v>
      </c>
      <c r="E30" s="1225">
        <v>2</v>
      </c>
      <c r="F30" s="1225">
        <v>47</v>
      </c>
      <c r="G30" s="1231"/>
      <c r="H30" s="1187"/>
      <c r="I30" s="1187"/>
      <c r="J30" s="1187"/>
      <c r="K30" s="1187"/>
      <c r="L30" s="1187"/>
      <c r="M30" s="1187"/>
    </row>
    <row r="31" spans="1:13" s="1189" customFormat="1" ht="12.95" customHeight="1" x14ac:dyDescent="0.25">
      <c r="A31" s="1207" t="s">
        <v>887</v>
      </c>
      <c r="B31" s="1194">
        <f t="shared" si="1"/>
        <v>72</v>
      </c>
      <c r="C31" s="1225">
        <v>20</v>
      </c>
      <c r="D31" s="1225">
        <v>20</v>
      </c>
      <c r="E31" s="1225">
        <v>1</v>
      </c>
      <c r="F31" s="1225">
        <v>31</v>
      </c>
      <c r="G31" s="1231"/>
      <c r="H31" s="1187"/>
      <c r="I31" s="1187"/>
      <c r="J31" s="1187"/>
      <c r="K31" s="1187"/>
      <c r="L31" s="1187"/>
      <c r="M31" s="1187"/>
    </row>
    <row r="32" spans="1:13" s="1189" customFormat="1" ht="12.95" customHeight="1" x14ac:dyDescent="0.25">
      <c r="A32" s="1207" t="s">
        <v>886</v>
      </c>
      <c r="B32" s="1194">
        <f t="shared" si="1"/>
        <v>238</v>
      </c>
      <c r="C32" s="1225">
        <v>79</v>
      </c>
      <c r="D32" s="1225">
        <v>41</v>
      </c>
      <c r="E32" s="1225">
        <v>3</v>
      </c>
      <c r="F32" s="1225">
        <v>115</v>
      </c>
      <c r="G32" s="1231"/>
      <c r="H32" s="1187"/>
      <c r="I32" s="1187"/>
      <c r="J32" s="1187"/>
      <c r="K32" s="1187"/>
      <c r="L32" s="1187"/>
      <c r="M32" s="1187"/>
    </row>
    <row r="33" spans="1:13" s="1189" customFormat="1" ht="12.95" customHeight="1" x14ac:dyDescent="0.25">
      <c r="A33" s="1207" t="s">
        <v>885</v>
      </c>
      <c r="B33" s="1194">
        <f t="shared" si="1"/>
        <v>75</v>
      </c>
      <c r="C33" s="1225">
        <v>27</v>
      </c>
      <c r="D33" s="1225">
        <v>15</v>
      </c>
      <c r="E33" s="1242">
        <v>0</v>
      </c>
      <c r="F33" s="1225">
        <v>33</v>
      </c>
      <c r="G33" s="1231"/>
      <c r="H33" s="1187"/>
      <c r="I33" s="1187"/>
      <c r="J33" s="1187"/>
      <c r="K33" s="1187"/>
      <c r="L33" s="1187"/>
      <c r="M33" s="1187"/>
    </row>
    <row r="34" spans="1:13" s="1189" customFormat="1" ht="12.95" customHeight="1" x14ac:dyDescent="0.25">
      <c r="A34" s="1207" t="s">
        <v>884</v>
      </c>
      <c r="B34" s="1194">
        <f t="shared" si="1"/>
        <v>189</v>
      </c>
      <c r="C34" s="1225">
        <v>52</v>
      </c>
      <c r="D34" s="1225">
        <v>30</v>
      </c>
      <c r="E34" s="1225">
        <v>5</v>
      </c>
      <c r="F34" s="1225">
        <v>102</v>
      </c>
      <c r="G34" s="1231"/>
      <c r="H34" s="1187"/>
      <c r="I34" s="1187"/>
      <c r="J34" s="1187"/>
      <c r="K34" s="1187"/>
      <c r="L34" s="1187"/>
      <c r="M34" s="1187"/>
    </row>
    <row r="35" spans="1:13" s="1189" customFormat="1" ht="12.95" customHeight="1" x14ac:dyDescent="0.25">
      <c r="A35" s="1207" t="s">
        <v>883</v>
      </c>
      <c r="B35" s="1194">
        <f t="shared" si="1"/>
        <v>49</v>
      </c>
      <c r="C35" s="1225">
        <v>23</v>
      </c>
      <c r="D35" s="1225">
        <v>7</v>
      </c>
      <c r="E35" s="1225">
        <v>1</v>
      </c>
      <c r="F35" s="1225">
        <v>18</v>
      </c>
      <c r="G35" s="1231"/>
      <c r="H35" s="1187"/>
      <c r="I35" s="1187"/>
      <c r="J35" s="1187"/>
      <c r="K35" s="1187"/>
      <c r="L35" s="1187"/>
      <c r="M35" s="1187"/>
    </row>
    <row r="36" spans="1:13" s="1189" customFormat="1" ht="12.95" customHeight="1" x14ac:dyDescent="0.25">
      <c r="A36" s="1207" t="s">
        <v>882</v>
      </c>
      <c r="B36" s="1194">
        <f t="shared" si="1"/>
        <v>163</v>
      </c>
      <c r="C36" s="1225">
        <v>52</v>
      </c>
      <c r="D36" s="1225">
        <v>12</v>
      </c>
      <c r="E36" s="1225">
        <v>3</v>
      </c>
      <c r="F36" s="1225">
        <v>96</v>
      </c>
      <c r="G36" s="1231"/>
      <c r="H36" s="1187"/>
      <c r="I36" s="1187"/>
      <c r="J36" s="1187"/>
      <c r="K36" s="1187"/>
      <c r="L36" s="1187"/>
      <c r="M36" s="1187"/>
    </row>
    <row r="37" spans="1:13" s="1189" customFormat="1" ht="12.95" customHeight="1" x14ac:dyDescent="0.25">
      <c r="A37" s="1207" t="s">
        <v>881</v>
      </c>
      <c r="B37" s="1194">
        <f t="shared" si="1"/>
        <v>212</v>
      </c>
      <c r="C37" s="1225">
        <v>80</v>
      </c>
      <c r="D37" s="1225">
        <v>23</v>
      </c>
      <c r="E37" s="1225">
        <v>2</v>
      </c>
      <c r="F37" s="1225">
        <v>107</v>
      </c>
      <c r="G37" s="1231"/>
      <c r="H37" s="1187"/>
      <c r="I37" s="1187"/>
      <c r="J37" s="1187"/>
      <c r="K37" s="1187"/>
      <c r="L37" s="1187"/>
      <c r="M37" s="1187"/>
    </row>
    <row r="38" spans="1:13" s="1189" customFormat="1" ht="9" customHeight="1" x14ac:dyDescent="0.25">
      <c r="A38" s="1204"/>
      <c r="B38" s="1195"/>
      <c r="C38" s="1225"/>
      <c r="D38" s="1225"/>
      <c r="E38" s="1225"/>
      <c r="F38" s="1225"/>
      <c r="G38" s="1231"/>
      <c r="H38" s="1187"/>
      <c r="I38" s="1187"/>
      <c r="J38" s="1187"/>
    </row>
    <row r="39" spans="1:13" ht="12" customHeight="1" x14ac:dyDescent="0.25">
      <c r="A39" s="1204" t="s">
        <v>880</v>
      </c>
      <c r="B39" s="1194">
        <f>SUM(C39:F39)</f>
        <v>670</v>
      </c>
      <c r="C39" s="1239">
        <v>260</v>
      </c>
      <c r="D39" s="1239">
        <v>128</v>
      </c>
      <c r="E39" s="1239">
        <v>24</v>
      </c>
      <c r="F39" s="1239">
        <v>258</v>
      </c>
      <c r="G39" s="1239"/>
    </row>
    <row r="40" spans="1:13" ht="7.5" customHeight="1" x14ac:dyDescent="0.25">
      <c r="A40" s="1204"/>
      <c r="B40" s="1195"/>
      <c r="C40" s="1237"/>
      <c r="D40" s="1237"/>
      <c r="E40" s="1237"/>
      <c r="F40" s="1237"/>
      <c r="G40" s="1239"/>
    </row>
    <row r="41" spans="1:13" ht="12" customHeight="1" x14ac:dyDescent="0.25">
      <c r="A41" s="1204" t="s">
        <v>879</v>
      </c>
      <c r="B41" s="1195">
        <f>SUM(B43:B47)</f>
        <v>736</v>
      </c>
      <c r="C41" s="1195">
        <f>SUM(C43:C47)</f>
        <v>227</v>
      </c>
      <c r="D41" s="1195">
        <f>SUM(D43:D47)</f>
        <v>171</v>
      </c>
      <c r="E41" s="1195">
        <f>SUM(E43:E47)</f>
        <v>12</v>
      </c>
      <c r="F41" s="1195">
        <f>SUM(F43:F47)</f>
        <v>326</v>
      </c>
      <c r="G41" s="1190"/>
    </row>
    <row r="42" spans="1:13" ht="7.5" customHeight="1" x14ac:dyDescent="0.25">
      <c r="A42" s="1204"/>
      <c r="B42" s="1195"/>
      <c r="C42" s="1225"/>
      <c r="D42" s="1225"/>
      <c r="E42" s="1225"/>
      <c r="F42" s="1225"/>
      <c r="G42" s="1190"/>
    </row>
    <row r="43" spans="1:13" ht="12.95" customHeight="1" x14ac:dyDescent="0.25">
      <c r="A43" s="1207" t="s">
        <v>878</v>
      </c>
      <c r="B43" s="1194">
        <f>SUM(C43:F43)</f>
        <v>54</v>
      </c>
      <c r="C43" s="1225">
        <v>15</v>
      </c>
      <c r="D43" s="1225">
        <v>18</v>
      </c>
      <c r="E43" s="1225">
        <v>2</v>
      </c>
      <c r="F43" s="1225">
        <v>19</v>
      </c>
      <c r="G43" s="1190"/>
    </row>
    <row r="44" spans="1:13" ht="12.95" customHeight="1" x14ac:dyDescent="0.25">
      <c r="A44" s="1207" t="s">
        <v>877</v>
      </c>
      <c r="B44" s="1194">
        <f>SUM(C44:F44)</f>
        <v>120</v>
      </c>
      <c r="C44" s="1225">
        <v>39</v>
      </c>
      <c r="D44" s="1225">
        <v>33</v>
      </c>
      <c r="E44" s="1225">
        <v>2</v>
      </c>
      <c r="F44" s="1225">
        <v>46</v>
      </c>
      <c r="G44" s="1190"/>
    </row>
    <row r="45" spans="1:13" ht="12.95" customHeight="1" x14ac:dyDescent="0.25">
      <c r="A45" s="1207" t="s">
        <v>876</v>
      </c>
      <c r="B45" s="1194">
        <f>SUM(C45:F45)</f>
        <v>85</v>
      </c>
      <c r="C45" s="1225">
        <v>40</v>
      </c>
      <c r="D45" s="1225">
        <v>8</v>
      </c>
      <c r="E45" s="1225">
        <v>1</v>
      </c>
      <c r="F45" s="1225">
        <v>36</v>
      </c>
      <c r="G45" s="1190"/>
    </row>
    <row r="46" spans="1:13" ht="12.95" customHeight="1" x14ac:dyDescent="0.25">
      <c r="A46" s="1207" t="s">
        <v>875</v>
      </c>
      <c r="B46" s="1194">
        <f>SUM(C46:F46)</f>
        <v>210</v>
      </c>
      <c r="C46" s="1225">
        <v>58</v>
      </c>
      <c r="D46" s="1225">
        <v>54</v>
      </c>
      <c r="E46" s="1225">
        <v>2</v>
      </c>
      <c r="F46" s="1225">
        <v>96</v>
      </c>
      <c r="G46" s="1190"/>
    </row>
    <row r="47" spans="1:13" ht="12.95" customHeight="1" x14ac:dyDescent="0.25">
      <c r="A47" s="1207" t="s">
        <v>874</v>
      </c>
      <c r="B47" s="1194">
        <f>SUM(C47:F47)</f>
        <v>267</v>
      </c>
      <c r="C47" s="1225">
        <v>75</v>
      </c>
      <c r="D47" s="1225">
        <v>58</v>
      </c>
      <c r="E47" s="1225">
        <v>5</v>
      </c>
      <c r="F47" s="1225">
        <v>129</v>
      </c>
      <c r="G47" s="1190"/>
    </row>
    <row r="48" spans="1:13" ht="7.5" customHeight="1" x14ac:dyDescent="0.25">
      <c r="A48" s="1204"/>
      <c r="B48" s="1195"/>
      <c r="G48" s="1190"/>
    </row>
    <row r="49" spans="1:256" ht="12" customHeight="1" x14ac:dyDescent="0.25">
      <c r="A49" s="1204" t="s">
        <v>873</v>
      </c>
      <c r="B49" s="1195">
        <f>SUM(C49:F49)</f>
        <v>182</v>
      </c>
      <c r="C49" s="1195">
        <v>51</v>
      </c>
      <c r="D49" s="1195">
        <v>36</v>
      </c>
      <c r="E49" s="1195">
        <v>7</v>
      </c>
      <c r="F49" s="1195">
        <v>88</v>
      </c>
      <c r="G49" s="1239"/>
      <c r="O49" s="1189"/>
      <c r="P49" s="1189"/>
      <c r="Q49" s="1189"/>
      <c r="R49" s="1189"/>
      <c r="S49" s="1189"/>
      <c r="T49" s="1189"/>
      <c r="U49" s="1189"/>
      <c r="V49" s="1189"/>
      <c r="W49" s="1189"/>
      <c r="X49" s="1189"/>
      <c r="Y49" s="1189"/>
      <c r="Z49" s="1189"/>
      <c r="AA49" s="1189"/>
      <c r="AB49" s="1189"/>
      <c r="AC49" s="1189"/>
      <c r="AD49" s="1189"/>
      <c r="AE49" s="1189"/>
      <c r="AF49" s="1189"/>
      <c r="AG49" s="1189"/>
      <c r="AH49" s="1189"/>
      <c r="AI49" s="1189"/>
      <c r="AJ49" s="1189"/>
      <c r="AK49" s="1189"/>
      <c r="AL49" s="1189"/>
      <c r="AM49" s="1189"/>
      <c r="AN49" s="1189"/>
      <c r="AO49" s="1189"/>
      <c r="AP49" s="1189"/>
      <c r="AQ49" s="1189"/>
      <c r="AR49" s="1189"/>
      <c r="AS49" s="1189"/>
      <c r="AT49" s="1189"/>
      <c r="AU49" s="1189"/>
      <c r="AV49" s="1189"/>
      <c r="AW49" s="1189"/>
      <c r="AX49" s="1189"/>
      <c r="AY49" s="1189"/>
      <c r="AZ49" s="1189"/>
      <c r="BA49" s="1189"/>
      <c r="BB49" s="1189"/>
      <c r="BC49" s="1189"/>
      <c r="BD49" s="1189"/>
      <c r="BE49" s="1189"/>
      <c r="BF49" s="1189"/>
      <c r="BG49" s="1189"/>
      <c r="BH49" s="1189"/>
      <c r="BI49" s="1189"/>
      <c r="BJ49" s="1189"/>
      <c r="BK49" s="1189"/>
      <c r="BL49" s="1189"/>
      <c r="BM49" s="1189"/>
      <c r="BN49" s="1189"/>
      <c r="BO49" s="1189"/>
      <c r="BP49" s="1189"/>
      <c r="BQ49" s="1189"/>
      <c r="BR49" s="1189"/>
      <c r="BS49" s="1189"/>
      <c r="BT49" s="1189"/>
      <c r="BU49" s="1189"/>
      <c r="BV49" s="1189"/>
      <c r="BW49" s="1189"/>
      <c r="BX49" s="1189"/>
      <c r="BY49" s="1189"/>
      <c r="BZ49" s="1189"/>
      <c r="CA49" s="1189"/>
      <c r="CB49" s="1189"/>
      <c r="CC49" s="1189"/>
      <c r="CD49" s="1189"/>
      <c r="CE49" s="1189"/>
      <c r="CF49" s="1189"/>
      <c r="CG49" s="1189"/>
      <c r="CH49" s="1189"/>
      <c r="CI49" s="1189"/>
      <c r="CJ49" s="1189"/>
      <c r="CK49" s="1189"/>
      <c r="CL49" s="1189"/>
      <c r="CM49" s="1189"/>
      <c r="CN49" s="1189"/>
      <c r="CO49" s="1189"/>
      <c r="CP49" s="1189"/>
      <c r="CQ49" s="1189"/>
      <c r="CR49" s="1189"/>
      <c r="CS49" s="1189"/>
      <c r="CT49" s="1189"/>
      <c r="CU49" s="1189"/>
      <c r="CV49" s="1189"/>
      <c r="CW49" s="1189"/>
      <c r="CX49" s="1189"/>
      <c r="CY49" s="1189"/>
      <c r="CZ49" s="1189"/>
      <c r="DA49" s="1189"/>
      <c r="DB49" s="1189"/>
      <c r="DC49" s="1189"/>
      <c r="DD49" s="1189"/>
      <c r="DE49" s="1189"/>
      <c r="DF49" s="1189"/>
      <c r="DG49" s="1189"/>
      <c r="DH49" s="1189"/>
      <c r="DI49" s="1189"/>
      <c r="DJ49" s="1189"/>
      <c r="DK49" s="1189"/>
      <c r="DL49" s="1189"/>
      <c r="DM49" s="1189"/>
      <c r="DN49" s="1189"/>
      <c r="DO49" s="1189"/>
      <c r="DP49" s="1189"/>
      <c r="DQ49" s="1189"/>
      <c r="DR49" s="1189"/>
      <c r="DS49" s="1189"/>
      <c r="DT49" s="1189"/>
      <c r="DU49" s="1189"/>
      <c r="DV49" s="1189"/>
      <c r="DW49" s="1189"/>
      <c r="DX49" s="1189"/>
      <c r="DY49" s="1189"/>
      <c r="DZ49" s="1189"/>
      <c r="EA49" s="1189"/>
      <c r="EB49" s="1189"/>
      <c r="EC49" s="1189"/>
      <c r="ED49" s="1189"/>
      <c r="EE49" s="1189"/>
      <c r="EF49" s="1189"/>
      <c r="EG49" s="1189"/>
      <c r="EH49" s="1189"/>
      <c r="EI49" s="1189"/>
      <c r="EJ49" s="1189"/>
      <c r="EK49" s="1189"/>
      <c r="EL49" s="1189"/>
      <c r="EM49" s="1189"/>
      <c r="EN49" s="1189"/>
      <c r="EO49" s="1189"/>
      <c r="EP49" s="1189"/>
      <c r="EQ49" s="1189"/>
      <c r="ER49" s="1189"/>
      <c r="ES49" s="1189"/>
      <c r="ET49" s="1189"/>
      <c r="EU49" s="1189"/>
      <c r="EV49" s="1189"/>
      <c r="EW49" s="1189"/>
      <c r="EX49" s="1189"/>
      <c r="EY49" s="1189"/>
      <c r="EZ49" s="1189"/>
      <c r="FA49" s="1189"/>
      <c r="FB49" s="1189"/>
      <c r="FC49" s="1189"/>
      <c r="FD49" s="1189"/>
      <c r="FE49" s="1189"/>
      <c r="FF49" s="1189"/>
      <c r="FG49" s="1189"/>
      <c r="FH49" s="1189"/>
      <c r="FI49" s="1189"/>
      <c r="FJ49" s="1189"/>
      <c r="FK49" s="1189"/>
      <c r="FL49" s="1189"/>
      <c r="FM49" s="1189"/>
      <c r="FN49" s="1189"/>
      <c r="FO49" s="1189"/>
      <c r="FP49" s="1189"/>
      <c r="FQ49" s="1189"/>
      <c r="FR49" s="1189"/>
      <c r="FS49" s="1189"/>
      <c r="FT49" s="1189"/>
      <c r="FU49" s="1189"/>
      <c r="FV49" s="1189"/>
      <c r="FW49" s="1189"/>
      <c r="FX49" s="1189"/>
      <c r="FY49" s="1189"/>
      <c r="FZ49" s="1189"/>
      <c r="GA49" s="1189"/>
      <c r="GB49" s="1189"/>
      <c r="GC49" s="1189"/>
      <c r="GD49" s="1189"/>
      <c r="GE49" s="1189"/>
      <c r="GF49" s="1189"/>
      <c r="GG49" s="1189"/>
      <c r="GH49" s="1189"/>
      <c r="GI49" s="1189"/>
      <c r="GJ49" s="1189"/>
      <c r="GK49" s="1189"/>
      <c r="GL49" s="1189"/>
      <c r="GM49" s="1189"/>
      <c r="GN49" s="1189"/>
      <c r="GO49" s="1189"/>
      <c r="GP49" s="1189"/>
      <c r="GQ49" s="1189"/>
      <c r="GR49" s="1189"/>
      <c r="GS49" s="1189"/>
      <c r="GT49" s="1189"/>
      <c r="GU49" s="1189"/>
      <c r="GV49" s="1189"/>
      <c r="GW49" s="1189"/>
      <c r="GX49" s="1189"/>
      <c r="GY49" s="1189"/>
      <c r="GZ49" s="1189"/>
      <c r="HA49" s="1189"/>
      <c r="HB49" s="1189"/>
      <c r="HC49" s="1189"/>
      <c r="HD49" s="1189"/>
      <c r="HE49" s="1189"/>
      <c r="HF49" s="1189"/>
      <c r="HG49" s="1189"/>
      <c r="HH49" s="1189"/>
      <c r="HI49" s="1189"/>
      <c r="HJ49" s="1189"/>
      <c r="HK49" s="1189"/>
      <c r="HL49" s="1189"/>
      <c r="HM49" s="1189"/>
      <c r="HN49" s="1189"/>
      <c r="HO49" s="1189"/>
      <c r="HP49" s="1189"/>
      <c r="HQ49" s="1189"/>
      <c r="HR49" s="1189"/>
      <c r="HS49" s="1189"/>
      <c r="HT49" s="1189"/>
      <c r="HU49" s="1189"/>
      <c r="HV49" s="1189"/>
      <c r="HW49" s="1189"/>
      <c r="HX49" s="1189"/>
      <c r="HY49" s="1189"/>
      <c r="HZ49" s="1189"/>
      <c r="IA49" s="1189"/>
      <c r="IB49" s="1189"/>
      <c r="IC49" s="1189"/>
      <c r="ID49" s="1189"/>
      <c r="IE49" s="1189"/>
      <c r="IF49" s="1189"/>
      <c r="IG49" s="1189"/>
      <c r="IH49" s="1189"/>
      <c r="II49" s="1189"/>
      <c r="IJ49" s="1189"/>
      <c r="IK49" s="1189"/>
      <c r="IL49" s="1189"/>
      <c r="IM49" s="1189"/>
      <c r="IN49" s="1189"/>
      <c r="IO49" s="1189"/>
      <c r="IP49" s="1189"/>
      <c r="IQ49" s="1189"/>
      <c r="IR49" s="1189"/>
      <c r="IS49" s="1189"/>
      <c r="IT49" s="1189"/>
      <c r="IU49" s="1189"/>
      <c r="IV49" s="1189"/>
    </row>
    <row r="50" spans="1:256" ht="7.5" customHeight="1" x14ac:dyDescent="0.25">
      <c r="G50" s="1190"/>
    </row>
    <row r="51" spans="1:256" ht="12" customHeight="1" x14ac:dyDescent="0.25">
      <c r="A51" s="1196" t="s">
        <v>952</v>
      </c>
      <c r="B51" s="1194">
        <f>SUM(C51:F51)</f>
        <v>315</v>
      </c>
      <c r="C51" s="1194">
        <v>85</v>
      </c>
      <c r="D51" s="1194">
        <v>208</v>
      </c>
      <c r="E51" s="1194">
        <v>7</v>
      </c>
      <c r="F51" s="1194">
        <v>15</v>
      </c>
      <c r="G51" s="1222"/>
      <c r="H51" s="1188"/>
      <c r="I51" s="1188"/>
      <c r="J51" s="1188"/>
      <c r="N51" s="1188"/>
      <c r="O51" s="1188"/>
      <c r="P51" s="1188"/>
      <c r="Q51" s="1188"/>
      <c r="R51" s="1188"/>
      <c r="S51" s="1188"/>
      <c r="T51" s="1188"/>
      <c r="U51" s="1188"/>
      <c r="V51" s="1188"/>
      <c r="W51" s="1188"/>
      <c r="X51" s="1188"/>
      <c r="Y51" s="1188"/>
      <c r="Z51" s="1188"/>
      <c r="AA51" s="1188"/>
      <c r="AB51" s="1188"/>
      <c r="AC51" s="1188"/>
      <c r="AD51" s="1188"/>
      <c r="AE51" s="1188"/>
      <c r="AF51" s="1188"/>
      <c r="AG51" s="1188"/>
      <c r="AH51" s="1188"/>
      <c r="AI51" s="1188"/>
      <c r="AJ51" s="1188"/>
      <c r="AK51" s="1188"/>
      <c r="AL51" s="1188"/>
      <c r="AM51" s="1188"/>
      <c r="AN51" s="1188"/>
      <c r="AO51" s="1188"/>
      <c r="AP51" s="1188"/>
      <c r="AQ51" s="1188"/>
      <c r="AR51" s="1188"/>
      <c r="AS51" s="1188"/>
      <c r="AT51" s="1188"/>
      <c r="AU51" s="1188"/>
      <c r="AV51" s="1188"/>
      <c r="AW51" s="1188"/>
      <c r="AX51" s="1188"/>
      <c r="AY51" s="1188"/>
      <c r="AZ51" s="1188"/>
      <c r="BA51" s="1188"/>
      <c r="BB51" s="1188"/>
      <c r="BC51" s="1188"/>
      <c r="BD51" s="1188"/>
      <c r="BE51" s="1188"/>
      <c r="BF51" s="1188"/>
      <c r="BG51" s="1188"/>
      <c r="BH51" s="1188"/>
      <c r="BI51" s="1188"/>
      <c r="BJ51" s="1188"/>
      <c r="BK51" s="1188"/>
      <c r="BL51" s="1188"/>
      <c r="BM51" s="1188"/>
      <c r="BN51" s="1188"/>
      <c r="BO51" s="1188"/>
      <c r="BP51" s="1188"/>
      <c r="BQ51" s="1188"/>
      <c r="BR51" s="1188"/>
      <c r="BS51" s="1188"/>
      <c r="BT51" s="1188"/>
      <c r="BU51" s="1188"/>
      <c r="BV51" s="1188"/>
      <c r="BW51" s="1188"/>
      <c r="BX51" s="1188"/>
      <c r="BY51" s="1188"/>
      <c r="BZ51" s="1188"/>
      <c r="CA51" s="1188"/>
      <c r="CB51" s="1188"/>
      <c r="CC51" s="1188"/>
      <c r="CD51" s="1188"/>
      <c r="CE51" s="1188"/>
      <c r="CF51" s="1188"/>
      <c r="CG51" s="1188"/>
      <c r="CH51" s="1188"/>
      <c r="CI51" s="1188"/>
      <c r="CJ51" s="1188"/>
      <c r="CK51" s="1188"/>
      <c r="CL51" s="1188"/>
      <c r="CM51" s="1188"/>
      <c r="CN51" s="1188"/>
      <c r="CO51" s="1188"/>
      <c r="CP51" s="1188"/>
      <c r="CQ51" s="1188"/>
      <c r="CR51" s="1188"/>
      <c r="CS51" s="1188"/>
      <c r="CT51" s="1188"/>
      <c r="CU51" s="1188"/>
      <c r="CV51" s="1188"/>
      <c r="CW51" s="1188"/>
      <c r="CX51" s="1188"/>
      <c r="CY51" s="1188"/>
      <c r="CZ51" s="1188"/>
      <c r="DA51" s="1188"/>
      <c r="DB51" s="1188"/>
      <c r="DC51" s="1188"/>
      <c r="DD51" s="1188"/>
      <c r="DE51" s="1188"/>
      <c r="DF51" s="1188"/>
      <c r="DG51" s="1188"/>
      <c r="DH51" s="1188"/>
      <c r="DI51" s="1188"/>
      <c r="DJ51" s="1188"/>
      <c r="DK51" s="1188"/>
      <c r="DL51" s="1188"/>
      <c r="DM51" s="1188"/>
      <c r="DN51" s="1188"/>
      <c r="DO51" s="1188"/>
      <c r="DP51" s="1188"/>
      <c r="DQ51" s="1188"/>
      <c r="DR51" s="1188"/>
      <c r="DS51" s="1188"/>
      <c r="DT51" s="1188"/>
      <c r="DU51" s="1188"/>
      <c r="DV51" s="1188"/>
      <c r="DW51" s="1188"/>
      <c r="DX51" s="1188"/>
      <c r="DY51" s="1188"/>
      <c r="DZ51" s="1188"/>
      <c r="EA51" s="1188"/>
      <c r="EB51" s="1188"/>
      <c r="EC51" s="1188"/>
      <c r="ED51" s="1188"/>
      <c r="EE51" s="1188"/>
      <c r="EF51" s="1188"/>
      <c r="EG51" s="1188"/>
      <c r="EH51" s="1188"/>
      <c r="EI51" s="1188"/>
      <c r="EJ51" s="1188"/>
      <c r="EK51" s="1188"/>
      <c r="EL51" s="1188"/>
      <c r="EM51" s="1188"/>
      <c r="EN51" s="1188"/>
      <c r="EO51" s="1188"/>
      <c r="EP51" s="1188"/>
      <c r="EQ51" s="1188"/>
      <c r="ER51" s="1188"/>
      <c r="ES51" s="1188"/>
      <c r="ET51" s="1188"/>
      <c r="EU51" s="1188"/>
      <c r="EV51" s="1188"/>
      <c r="EW51" s="1188"/>
      <c r="EX51" s="1188"/>
      <c r="EY51" s="1188"/>
      <c r="EZ51" s="1188"/>
      <c r="FA51" s="1188"/>
      <c r="FB51" s="1188"/>
      <c r="FC51" s="1188"/>
      <c r="FD51" s="1188"/>
      <c r="FE51" s="1188"/>
      <c r="FF51" s="1188"/>
      <c r="FG51" s="1188"/>
      <c r="FH51" s="1188"/>
      <c r="FI51" s="1188"/>
      <c r="FJ51" s="1188"/>
      <c r="FK51" s="1188"/>
      <c r="FL51" s="1188"/>
      <c r="FM51" s="1188"/>
      <c r="FN51" s="1188"/>
      <c r="FO51" s="1188"/>
      <c r="FP51" s="1188"/>
      <c r="FQ51" s="1188"/>
      <c r="FR51" s="1188"/>
      <c r="FS51" s="1188"/>
      <c r="FT51" s="1188"/>
      <c r="FU51" s="1188"/>
      <c r="FV51" s="1188"/>
      <c r="FW51" s="1188"/>
      <c r="FX51" s="1188"/>
      <c r="FY51" s="1188"/>
      <c r="FZ51" s="1188"/>
      <c r="GA51" s="1188"/>
      <c r="GB51" s="1188"/>
      <c r="GC51" s="1188"/>
      <c r="GD51" s="1188"/>
      <c r="GE51" s="1188"/>
      <c r="GF51" s="1188"/>
      <c r="GG51" s="1188"/>
      <c r="GH51" s="1188"/>
      <c r="GI51" s="1188"/>
      <c r="GJ51" s="1188"/>
      <c r="GK51" s="1188"/>
      <c r="GL51" s="1188"/>
      <c r="GM51" s="1188"/>
      <c r="GN51" s="1188"/>
      <c r="GO51" s="1188"/>
      <c r="GP51" s="1188"/>
      <c r="GQ51" s="1188"/>
      <c r="GR51" s="1188"/>
      <c r="GS51" s="1188"/>
      <c r="GT51" s="1188"/>
      <c r="GU51" s="1188"/>
      <c r="GV51" s="1188"/>
      <c r="GW51" s="1188"/>
      <c r="GX51" s="1188"/>
      <c r="GY51" s="1188"/>
      <c r="GZ51" s="1188"/>
      <c r="HA51" s="1188"/>
      <c r="HB51" s="1188"/>
      <c r="HC51" s="1188"/>
      <c r="HD51" s="1188"/>
      <c r="HE51" s="1188"/>
      <c r="HF51" s="1188"/>
      <c r="HG51" s="1188"/>
      <c r="HH51" s="1188"/>
      <c r="HI51" s="1188"/>
      <c r="HJ51" s="1188"/>
      <c r="HK51" s="1188"/>
      <c r="HL51" s="1188"/>
      <c r="HM51" s="1188"/>
      <c r="HN51" s="1188"/>
      <c r="HO51" s="1188"/>
      <c r="HP51" s="1188"/>
      <c r="HQ51" s="1188"/>
      <c r="HR51" s="1188"/>
      <c r="HS51" s="1188"/>
      <c r="HT51" s="1188"/>
      <c r="HU51" s="1188"/>
      <c r="HV51" s="1188"/>
      <c r="HW51" s="1188"/>
      <c r="HX51" s="1188"/>
      <c r="HY51" s="1188"/>
      <c r="HZ51" s="1188"/>
      <c r="IA51" s="1188"/>
      <c r="IB51" s="1188"/>
      <c r="IC51" s="1188"/>
      <c r="ID51" s="1188"/>
      <c r="IE51" s="1188"/>
      <c r="IF51" s="1188"/>
      <c r="IG51" s="1188"/>
      <c r="IH51" s="1188"/>
      <c r="II51" s="1188"/>
      <c r="IJ51" s="1188"/>
      <c r="IK51" s="1188"/>
      <c r="IL51" s="1188"/>
      <c r="IM51" s="1188"/>
      <c r="IN51" s="1188"/>
      <c r="IO51" s="1188"/>
      <c r="IP51" s="1188"/>
      <c r="IQ51" s="1188"/>
      <c r="IR51" s="1188"/>
      <c r="IS51" s="1188"/>
      <c r="IT51" s="1188"/>
      <c r="IU51" s="1188"/>
      <c r="IV51" s="1188"/>
    </row>
    <row r="52" spans="1:256" ht="7.5" customHeight="1" x14ac:dyDescent="0.25">
      <c r="A52" s="1196"/>
      <c r="B52" s="1203"/>
      <c r="C52" s="1203"/>
      <c r="D52" s="1203"/>
      <c r="E52" s="1203"/>
      <c r="F52" s="1203"/>
      <c r="G52" s="1203"/>
      <c r="H52" s="1188"/>
      <c r="I52" s="1188"/>
      <c r="J52" s="1188"/>
      <c r="K52" s="1188"/>
      <c r="L52" s="1188"/>
      <c r="M52" s="1188"/>
      <c r="N52" s="1188"/>
      <c r="O52" s="1188"/>
      <c r="P52" s="1188"/>
      <c r="Q52" s="1188"/>
      <c r="R52" s="1188"/>
      <c r="S52" s="1188"/>
      <c r="T52" s="1188"/>
      <c r="U52" s="1188"/>
      <c r="V52" s="1188"/>
      <c r="W52" s="1188"/>
      <c r="X52" s="1188"/>
      <c r="Y52" s="1188"/>
      <c r="Z52" s="1188"/>
      <c r="AA52" s="1188"/>
      <c r="AB52" s="1188"/>
      <c r="AC52" s="1188"/>
      <c r="AD52" s="1188"/>
      <c r="AE52" s="1188"/>
      <c r="AF52" s="1188"/>
      <c r="AG52" s="1188"/>
      <c r="AH52" s="1188"/>
      <c r="AI52" s="1188"/>
      <c r="AJ52" s="1188"/>
      <c r="AK52" s="1188"/>
      <c r="AL52" s="1188"/>
      <c r="AM52" s="1188"/>
      <c r="AN52" s="1188"/>
      <c r="AO52" s="1188"/>
      <c r="AP52" s="1188"/>
      <c r="AQ52" s="1188"/>
      <c r="AR52" s="1188"/>
      <c r="AS52" s="1188"/>
      <c r="AT52" s="1188"/>
      <c r="AU52" s="1188"/>
      <c r="AV52" s="1188"/>
      <c r="AW52" s="1188"/>
      <c r="AX52" s="1188"/>
      <c r="AY52" s="1188"/>
      <c r="AZ52" s="1188"/>
      <c r="BA52" s="1188"/>
      <c r="BB52" s="1188"/>
      <c r="BC52" s="1188"/>
      <c r="BD52" s="1188"/>
      <c r="BE52" s="1188"/>
      <c r="BF52" s="1188"/>
      <c r="BG52" s="1188"/>
      <c r="BH52" s="1188"/>
      <c r="BI52" s="1188"/>
      <c r="BJ52" s="1188"/>
      <c r="BK52" s="1188"/>
      <c r="BL52" s="1188"/>
      <c r="BM52" s="1188"/>
      <c r="BN52" s="1188"/>
      <c r="BO52" s="1188"/>
      <c r="BP52" s="1188"/>
      <c r="BQ52" s="1188"/>
      <c r="BR52" s="1188"/>
      <c r="BS52" s="1188"/>
      <c r="BT52" s="1188"/>
      <c r="BU52" s="1188"/>
      <c r="BV52" s="1188"/>
      <c r="BW52" s="1188"/>
      <c r="BX52" s="1188"/>
      <c r="BY52" s="1188"/>
      <c r="BZ52" s="1188"/>
      <c r="CA52" s="1188"/>
      <c r="CB52" s="1188"/>
      <c r="CC52" s="1188"/>
      <c r="CD52" s="1188"/>
      <c r="CE52" s="1188"/>
      <c r="CF52" s="1188"/>
      <c r="CG52" s="1188"/>
      <c r="CH52" s="1188"/>
      <c r="CI52" s="1188"/>
      <c r="CJ52" s="1188"/>
      <c r="CK52" s="1188"/>
      <c r="CL52" s="1188"/>
      <c r="CM52" s="1188"/>
      <c r="CN52" s="1188"/>
      <c r="CO52" s="1188"/>
      <c r="CP52" s="1188"/>
      <c r="CQ52" s="1188"/>
      <c r="CR52" s="1188"/>
      <c r="CS52" s="1188"/>
      <c r="CT52" s="1188"/>
      <c r="CU52" s="1188"/>
      <c r="CV52" s="1188"/>
      <c r="CW52" s="1188"/>
      <c r="CX52" s="1188"/>
      <c r="CY52" s="1188"/>
      <c r="CZ52" s="1188"/>
      <c r="DA52" s="1188"/>
      <c r="DB52" s="1188"/>
      <c r="DC52" s="1188"/>
      <c r="DD52" s="1188"/>
      <c r="DE52" s="1188"/>
      <c r="DF52" s="1188"/>
      <c r="DG52" s="1188"/>
      <c r="DH52" s="1188"/>
      <c r="DI52" s="1188"/>
      <c r="DJ52" s="1188"/>
      <c r="DK52" s="1188"/>
      <c r="DL52" s="1188"/>
      <c r="DM52" s="1188"/>
      <c r="DN52" s="1188"/>
      <c r="DO52" s="1188"/>
      <c r="DP52" s="1188"/>
      <c r="DQ52" s="1188"/>
      <c r="DR52" s="1188"/>
      <c r="DS52" s="1188"/>
      <c r="DT52" s="1188"/>
      <c r="DU52" s="1188"/>
      <c r="DV52" s="1188"/>
      <c r="DW52" s="1188"/>
      <c r="DX52" s="1188"/>
      <c r="DY52" s="1188"/>
      <c r="DZ52" s="1188"/>
      <c r="EA52" s="1188"/>
      <c r="EB52" s="1188"/>
      <c r="EC52" s="1188"/>
      <c r="ED52" s="1188"/>
      <c r="EE52" s="1188"/>
      <c r="EF52" s="1188"/>
      <c r="EG52" s="1188"/>
      <c r="EH52" s="1188"/>
      <c r="EI52" s="1188"/>
      <c r="EJ52" s="1188"/>
      <c r="EK52" s="1188"/>
      <c r="EL52" s="1188"/>
      <c r="EM52" s="1188"/>
      <c r="EN52" s="1188"/>
      <c r="EO52" s="1188"/>
      <c r="EP52" s="1188"/>
      <c r="EQ52" s="1188"/>
      <c r="ER52" s="1188"/>
      <c r="ES52" s="1188"/>
      <c r="ET52" s="1188"/>
      <c r="EU52" s="1188"/>
      <c r="EV52" s="1188"/>
      <c r="EW52" s="1188"/>
      <c r="EX52" s="1188"/>
      <c r="EY52" s="1188"/>
      <c r="EZ52" s="1188"/>
      <c r="FA52" s="1188"/>
      <c r="FB52" s="1188"/>
      <c r="FC52" s="1188"/>
      <c r="FD52" s="1188"/>
      <c r="FE52" s="1188"/>
      <c r="FF52" s="1188"/>
      <c r="FG52" s="1188"/>
      <c r="FH52" s="1188"/>
      <c r="FI52" s="1188"/>
      <c r="FJ52" s="1188"/>
      <c r="FK52" s="1188"/>
      <c r="FL52" s="1188"/>
      <c r="FM52" s="1188"/>
      <c r="FN52" s="1188"/>
      <c r="FO52" s="1188"/>
      <c r="FP52" s="1188"/>
      <c r="FQ52" s="1188"/>
      <c r="FR52" s="1188"/>
      <c r="FS52" s="1188"/>
      <c r="FT52" s="1188"/>
      <c r="FU52" s="1188"/>
      <c r="FV52" s="1188"/>
      <c r="FW52" s="1188"/>
      <c r="FX52" s="1188"/>
      <c r="FY52" s="1188"/>
      <c r="FZ52" s="1188"/>
      <c r="GA52" s="1188"/>
      <c r="GB52" s="1188"/>
      <c r="GC52" s="1188"/>
      <c r="GD52" s="1188"/>
      <c r="GE52" s="1188"/>
      <c r="GF52" s="1188"/>
      <c r="GG52" s="1188"/>
      <c r="GH52" s="1188"/>
      <c r="GI52" s="1188"/>
      <c r="GJ52" s="1188"/>
      <c r="GK52" s="1188"/>
      <c r="GL52" s="1188"/>
      <c r="GM52" s="1188"/>
      <c r="GN52" s="1188"/>
      <c r="GO52" s="1188"/>
      <c r="GP52" s="1188"/>
      <c r="GQ52" s="1188"/>
      <c r="GR52" s="1188"/>
      <c r="GS52" s="1188"/>
      <c r="GT52" s="1188"/>
      <c r="GU52" s="1188"/>
      <c r="GV52" s="1188"/>
      <c r="GW52" s="1188"/>
      <c r="GX52" s="1188"/>
      <c r="GY52" s="1188"/>
      <c r="GZ52" s="1188"/>
      <c r="HA52" s="1188"/>
      <c r="HB52" s="1188"/>
      <c r="HC52" s="1188"/>
      <c r="HD52" s="1188"/>
      <c r="HE52" s="1188"/>
      <c r="HF52" s="1188"/>
      <c r="HG52" s="1188"/>
      <c r="HH52" s="1188"/>
      <c r="HI52" s="1188"/>
      <c r="HJ52" s="1188"/>
      <c r="HK52" s="1188"/>
      <c r="HL52" s="1188"/>
      <c r="HM52" s="1188"/>
      <c r="HN52" s="1188"/>
      <c r="HO52" s="1188"/>
      <c r="HP52" s="1188"/>
      <c r="HQ52" s="1188"/>
      <c r="HR52" s="1188"/>
      <c r="HS52" s="1188"/>
      <c r="HT52" s="1188"/>
      <c r="HU52" s="1188"/>
      <c r="HV52" s="1188"/>
      <c r="HW52" s="1188"/>
      <c r="HX52" s="1188"/>
      <c r="HY52" s="1188"/>
      <c r="HZ52" s="1188"/>
      <c r="IA52" s="1188"/>
      <c r="IB52" s="1188"/>
      <c r="IC52" s="1188"/>
      <c r="ID52" s="1188"/>
      <c r="IE52" s="1188"/>
      <c r="IF52" s="1188"/>
      <c r="IG52" s="1188"/>
      <c r="IH52" s="1188"/>
      <c r="II52" s="1188"/>
      <c r="IJ52" s="1188"/>
      <c r="IK52" s="1188"/>
      <c r="IL52" s="1188"/>
      <c r="IM52" s="1188"/>
      <c r="IN52" s="1188"/>
      <c r="IO52" s="1188"/>
      <c r="IP52" s="1188"/>
      <c r="IQ52" s="1188"/>
      <c r="IR52" s="1188"/>
      <c r="IS52" s="1188"/>
      <c r="IT52" s="1188"/>
      <c r="IU52" s="1188"/>
      <c r="IV52" s="1188"/>
    </row>
    <row r="53" spans="1:256" ht="12" customHeight="1" x14ac:dyDescent="0.25">
      <c r="A53" s="1196" t="s">
        <v>871</v>
      </c>
      <c r="B53" s="1194">
        <v>179</v>
      </c>
      <c r="C53" s="1194">
        <v>72</v>
      </c>
      <c r="D53" s="1194">
        <v>101</v>
      </c>
      <c r="E53" s="1194">
        <v>5</v>
      </c>
      <c r="F53" s="1194">
        <v>1</v>
      </c>
      <c r="G53" s="1194"/>
      <c r="H53" s="1188"/>
      <c r="I53" s="1188"/>
      <c r="J53" s="1188"/>
      <c r="N53" s="1188"/>
      <c r="O53" s="1188"/>
      <c r="P53" s="1188"/>
      <c r="Q53" s="1188"/>
      <c r="R53" s="1188"/>
      <c r="S53" s="1188"/>
      <c r="T53" s="1188"/>
      <c r="U53" s="1188"/>
      <c r="V53" s="1188"/>
      <c r="W53" s="1188"/>
      <c r="X53" s="1188"/>
      <c r="Y53" s="1188"/>
      <c r="Z53" s="1188"/>
      <c r="AA53" s="1188"/>
      <c r="AB53" s="1188"/>
      <c r="AC53" s="1188"/>
      <c r="AD53" s="1188"/>
      <c r="AE53" s="1188"/>
      <c r="AF53" s="1188"/>
      <c r="AG53" s="1188"/>
      <c r="AH53" s="1188"/>
      <c r="AI53" s="1188"/>
      <c r="AJ53" s="1188"/>
      <c r="AK53" s="1188"/>
      <c r="AL53" s="1188"/>
      <c r="AM53" s="1188"/>
      <c r="AN53" s="1188"/>
      <c r="AO53" s="1188"/>
      <c r="AP53" s="1188"/>
      <c r="AQ53" s="1188"/>
      <c r="AR53" s="1188"/>
      <c r="AS53" s="1188"/>
      <c r="AT53" s="1188"/>
      <c r="AU53" s="1188"/>
      <c r="AV53" s="1188"/>
      <c r="AW53" s="1188"/>
      <c r="AX53" s="1188"/>
      <c r="AY53" s="1188"/>
      <c r="AZ53" s="1188"/>
      <c r="BA53" s="1188"/>
      <c r="BB53" s="1188"/>
      <c r="BC53" s="1188"/>
      <c r="BD53" s="1188"/>
      <c r="BE53" s="1188"/>
      <c r="BF53" s="1188"/>
      <c r="BG53" s="1188"/>
      <c r="BH53" s="1188"/>
      <c r="BI53" s="1188"/>
      <c r="BJ53" s="1188"/>
      <c r="BK53" s="1188"/>
      <c r="BL53" s="1188"/>
      <c r="BM53" s="1188"/>
      <c r="BN53" s="1188"/>
      <c r="BO53" s="1188"/>
      <c r="BP53" s="1188"/>
      <c r="BQ53" s="1188"/>
      <c r="BR53" s="1188"/>
      <c r="BS53" s="1188"/>
      <c r="BT53" s="1188"/>
      <c r="BU53" s="1188"/>
      <c r="BV53" s="1188"/>
      <c r="BW53" s="1188"/>
      <c r="BX53" s="1188"/>
      <c r="BY53" s="1188"/>
      <c r="BZ53" s="1188"/>
      <c r="CA53" s="1188"/>
      <c r="CB53" s="1188"/>
      <c r="CC53" s="1188"/>
      <c r="CD53" s="1188"/>
      <c r="CE53" s="1188"/>
      <c r="CF53" s="1188"/>
      <c r="CG53" s="1188"/>
      <c r="CH53" s="1188"/>
      <c r="CI53" s="1188"/>
      <c r="CJ53" s="1188"/>
      <c r="CK53" s="1188"/>
      <c r="CL53" s="1188"/>
      <c r="CM53" s="1188"/>
      <c r="CN53" s="1188"/>
      <c r="CO53" s="1188"/>
      <c r="CP53" s="1188"/>
      <c r="CQ53" s="1188"/>
      <c r="CR53" s="1188"/>
      <c r="CS53" s="1188"/>
      <c r="CT53" s="1188"/>
      <c r="CU53" s="1188"/>
      <c r="CV53" s="1188"/>
      <c r="CW53" s="1188"/>
      <c r="CX53" s="1188"/>
      <c r="CY53" s="1188"/>
      <c r="CZ53" s="1188"/>
      <c r="DA53" s="1188"/>
      <c r="DB53" s="1188"/>
      <c r="DC53" s="1188"/>
      <c r="DD53" s="1188"/>
      <c r="DE53" s="1188"/>
      <c r="DF53" s="1188"/>
      <c r="DG53" s="1188"/>
      <c r="DH53" s="1188"/>
      <c r="DI53" s="1188"/>
      <c r="DJ53" s="1188"/>
      <c r="DK53" s="1188"/>
      <c r="DL53" s="1188"/>
      <c r="DM53" s="1188"/>
      <c r="DN53" s="1188"/>
      <c r="DO53" s="1188"/>
      <c r="DP53" s="1188"/>
      <c r="DQ53" s="1188"/>
      <c r="DR53" s="1188"/>
      <c r="DS53" s="1188"/>
      <c r="DT53" s="1188"/>
      <c r="DU53" s="1188"/>
      <c r="DV53" s="1188"/>
      <c r="DW53" s="1188"/>
      <c r="DX53" s="1188"/>
      <c r="DY53" s="1188"/>
      <c r="DZ53" s="1188"/>
      <c r="EA53" s="1188"/>
      <c r="EB53" s="1188"/>
      <c r="EC53" s="1188"/>
      <c r="ED53" s="1188"/>
      <c r="EE53" s="1188"/>
      <c r="EF53" s="1188"/>
      <c r="EG53" s="1188"/>
      <c r="EH53" s="1188"/>
      <c r="EI53" s="1188"/>
      <c r="EJ53" s="1188"/>
      <c r="EK53" s="1188"/>
      <c r="EL53" s="1188"/>
      <c r="EM53" s="1188"/>
      <c r="EN53" s="1188"/>
      <c r="EO53" s="1188"/>
      <c r="EP53" s="1188"/>
      <c r="EQ53" s="1188"/>
      <c r="ER53" s="1188"/>
      <c r="ES53" s="1188"/>
      <c r="ET53" s="1188"/>
      <c r="EU53" s="1188"/>
      <c r="EV53" s="1188"/>
      <c r="EW53" s="1188"/>
      <c r="EX53" s="1188"/>
      <c r="EY53" s="1188"/>
      <c r="EZ53" s="1188"/>
      <c r="FA53" s="1188"/>
      <c r="FB53" s="1188"/>
      <c r="FC53" s="1188"/>
      <c r="FD53" s="1188"/>
      <c r="FE53" s="1188"/>
      <c r="FF53" s="1188"/>
      <c r="FG53" s="1188"/>
      <c r="FH53" s="1188"/>
      <c r="FI53" s="1188"/>
      <c r="FJ53" s="1188"/>
      <c r="FK53" s="1188"/>
      <c r="FL53" s="1188"/>
      <c r="FM53" s="1188"/>
      <c r="FN53" s="1188"/>
      <c r="FO53" s="1188"/>
      <c r="FP53" s="1188"/>
      <c r="FQ53" s="1188"/>
      <c r="FR53" s="1188"/>
      <c r="FS53" s="1188"/>
      <c r="FT53" s="1188"/>
      <c r="FU53" s="1188"/>
      <c r="FV53" s="1188"/>
      <c r="FW53" s="1188"/>
      <c r="FX53" s="1188"/>
      <c r="FY53" s="1188"/>
      <c r="FZ53" s="1188"/>
      <c r="GA53" s="1188"/>
      <c r="GB53" s="1188"/>
      <c r="GC53" s="1188"/>
      <c r="GD53" s="1188"/>
      <c r="GE53" s="1188"/>
      <c r="GF53" s="1188"/>
      <c r="GG53" s="1188"/>
      <c r="GH53" s="1188"/>
      <c r="GI53" s="1188"/>
      <c r="GJ53" s="1188"/>
      <c r="GK53" s="1188"/>
      <c r="GL53" s="1188"/>
      <c r="GM53" s="1188"/>
      <c r="GN53" s="1188"/>
      <c r="GO53" s="1188"/>
      <c r="GP53" s="1188"/>
      <c r="GQ53" s="1188"/>
      <c r="GR53" s="1188"/>
      <c r="GS53" s="1188"/>
      <c r="GT53" s="1188"/>
      <c r="GU53" s="1188"/>
      <c r="GV53" s="1188"/>
      <c r="GW53" s="1188"/>
      <c r="GX53" s="1188"/>
      <c r="GY53" s="1188"/>
      <c r="GZ53" s="1188"/>
      <c r="HA53" s="1188"/>
      <c r="HB53" s="1188"/>
      <c r="HC53" s="1188"/>
      <c r="HD53" s="1188"/>
      <c r="HE53" s="1188"/>
      <c r="HF53" s="1188"/>
      <c r="HG53" s="1188"/>
      <c r="HH53" s="1188"/>
      <c r="HI53" s="1188"/>
      <c r="HJ53" s="1188"/>
      <c r="HK53" s="1188"/>
      <c r="HL53" s="1188"/>
      <c r="HM53" s="1188"/>
      <c r="HN53" s="1188"/>
      <c r="HO53" s="1188"/>
      <c r="HP53" s="1188"/>
      <c r="HQ53" s="1188"/>
      <c r="HR53" s="1188"/>
      <c r="HS53" s="1188"/>
      <c r="HT53" s="1188"/>
      <c r="HU53" s="1188"/>
      <c r="HV53" s="1188"/>
      <c r="HW53" s="1188"/>
      <c r="HX53" s="1188"/>
      <c r="HY53" s="1188"/>
      <c r="HZ53" s="1188"/>
      <c r="IA53" s="1188"/>
      <c r="IB53" s="1188"/>
      <c r="IC53" s="1188"/>
      <c r="ID53" s="1188"/>
      <c r="IE53" s="1188"/>
      <c r="IF53" s="1188"/>
      <c r="IG53" s="1188"/>
      <c r="IH53" s="1188"/>
      <c r="II53" s="1188"/>
      <c r="IJ53" s="1188"/>
      <c r="IK53" s="1188"/>
      <c r="IL53" s="1188"/>
      <c r="IM53" s="1188"/>
      <c r="IN53" s="1188"/>
      <c r="IO53" s="1188"/>
      <c r="IP53" s="1188"/>
      <c r="IQ53" s="1188"/>
      <c r="IR53" s="1188"/>
      <c r="IS53" s="1188"/>
      <c r="IT53" s="1188"/>
      <c r="IU53" s="1188"/>
      <c r="IV53" s="1188"/>
    </row>
    <row r="54" spans="1:256" ht="3.75" customHeight="1" thickBot="1" x14ac:dyDescent="0.3">
      <c r="A54" s="1192"/>
      <c r="B54" s="1250"/>
      <c r="C54" s="1250"/>
      <c r="D54" s="1250"/>
      <c r="E54" s="1250"/>
      <c r="F54" s="1249"/>
      <c r="G54" s="1222"/>
    </row>
    <row r="55" spans="1:256" ht="3.75" customHeight="1" thickTop="1" x14ac:dyDescent="0.25">
      <c r="B55" s="1221"/>
      <c r="C55" s="1221"/>
      <c r="D55" s="1221"/>
      <c r="E55" s="1221"/>
      <c r="F55" s="1221"/>
      <c r="G55" s="1221"/>
    </row>
    <row r="56" spans="1:256" s="1189" customFormat="1" ht="12.95" customHeight="1" x14ac:dyDescent="0.25">
      <c r="A56" s="2194" t="s">
        <v>870</v>
      </c>
      <c r="B56" s="2194"/>
      <c r="C56" s="2194"/>
      <c r="D56" s="2194"/>
      <c r="E56" s="2194"/>
    </row>
    <row r="57" spans="1:256" ht="12.95" customHeight="1" x14ac:dyDescent="0.25">
      <c r="A57" s="2190" t="s">
        <v>869</v>
      </c>
      <c r="B57" s="2190"/>
      <c r="C57" s="2190"/>
      <c r="D57" s="2190"/>
      <c r="E57" s="2190"/>
    </row>
    <row r="58" spans="1:256" s="1188" customFormat="1" ht="12.95" customHeight="1" x14ac:dyDescent="0.25">
      <c r="A58" s="2190" t="s">
        <v>868</v>
      </c>
      <c r="B58" s="2190"/>
      <c r="C58" s="2190"/>
      <c r="D58" s="2190"/>
      <c r="E58" s="2190"/>
    </row>
    <row r="59" spans="1:256" s="1188" customFormat="1" ht="3.75" customHeight="1" x14ac:dyDescent="0.25">
      <c r="A59" s="1217"/>
      <c r="B59" s="1187"/>
      <c r="C59" s="1187"/>
      <c r="D59" s="1187"/>
      <c r="E59" s="1187"/>
      <c r="F59" s="1187"/>
      <c r="G59" s="1187"/>
      <c r="H59" s="1187"/>
      <c r="I59" s="1187"/>
      <c r="J59" s="1187"/>
      <c r="K59" s="1187"/>
      <c r="L59" s="1187"/>
      <c r="M59" s="1187"/>
      <c r="N59" s="1187"/>
      <c r="O59" s="1187"/>
      <c r="P59" s="1187"/>
      <c r="Q59" s="1187"/>
      <c r="R59" s="1187"/>
      <c r="S59" s="1187"/>
      <c r="T59" s="1187"/>
      <c r="U59" s="1187"/>
      <c r="V59" s="1187"/>
      <c r="W59" s="1187"/>
      <c r="X59" s="1187"/>
      <c r="Y59" s="1187"/>
      <c r="Z59" s="1187"/>
      <c r="AA59" s="1187"/>
      <c r="AB59" s="1187"/>
      <c r="AC59" s="1187"/>
      <c r="AD59" s="1187"/>
      <c r="AE59" s="1187"/>
      <c r="AF59" s="1187"/>
      <c r="AG59" s="1187"/>
      <c r="AH59" s="1187"/>
      <c r="AI59" s="1187"/>
      <c r="AJ59" s="1187"/>
      <c r="AK59" s="1187"/>
      <c r="AL59" s="1187"/>
      <c r="AM59" s="1187"/>
      <c r="AN59" s="1187"/>
      <c r="AO59" s="1187"/>
      <c r="AP59" s="1187"/>
      <c r="AQ59" s="1187"/>
      <c r="AR59" s="1187"/>
      <c r="AS59" s="1187"/>
      <c r="AT59" s="1187"/>
      <c r="AU59" s="1187"/>
      <c r="AV59" s="1187"/>
      <c r="AW59" s="1187"/>
      <c r="AX59" s="1187"/>
      <c r="AY59" s="1187"/>
      <c r="AZ59" s="1187"/>
      <c r="BA59" s="1187"/>
      <c r="BB59" s="1187"/>
      <c r="BC59" s="1187"/>
      <c r="BD59" s="1187"/>
      <c r="BE59" s="1187"/>
      <c r="BF59" s="1187"/>
      <c r="BG59" s="1187"/>
      <c r="BH59" s="1187"/>
      <c r="BI59" s="1187"/>
      <c r="BJ59" s="1187"/>
      <c r="BK59" s="1187"/>
      <c r="BL59" s="1187"/>
      <c r="BM59" s="1187"/>
      <c r="BN59" s="1187"/>
      <c r="BO59" s="1187"/>
      <c r="BP59" s="1187"/>
      <c r="BQ59" s="1187"/>
      <c r="BR59" s="1187"/>
      <c r="BS59" s="1187"/>
      <c r="BT59" s="1187"/>
      <c r="BU59" s="1187"/>
      <c r="BV59" s="1187"/>
      <c r="BW59" s="1187"/>
      <c r="BX59" s="1187"/>
      <c r="BY59" s="1187"/>
      <c r="BZ59" s="1187"/>
      <c r="CA59" s="1187"/>
      <c r="CB59" s="1187"/>
      <c r="CC59" s="1187"/>
      <c r="CD59" s="1187"/>
      <c r="CE59" s="1187"/>
      <c r="CF59" s="1187"/>
      <c r="CG59" s="1187"/>
      <c r="CH59" s="1187"/>
      <c r="CI59" s="1187"/>
      <c r="CJ59" s="1187"/>
      <c r="CK59" s="1187"/>
      <c r="CL59" s="1187"/>
      <c r="CM59" s="1187"/>
      <c r="CN59" s="1187"/>
      <c r="CO59" s="1187"/>
      <c r="CP59" s="1187"/>
      <c r="CQ59" s="1187"/>
      <c r="CR59" s="1187"/>
      <c r="CS59" s="1187"/>
      <c r="CT59" s="1187"/>
      <c r="CU59" s="1187"/>
      <c r="CV59" s="1187"/>
      <c r="CW59" s="1187"/>
      <c r="CX59" s="1187"/>
      <c r="CY59" s="1187"/>
      <c r="CZ59" s="1187"/>
      <c r="DA59" s="1187"/>
      <c r="DB59" s="1187"/>
      <c r="DC59" s="1187"/>
      <c r="DD59" s="1187"/>
      <c r="DE59" s="1187"/>
      <c r="DF59" s="1187"/>
      <c r="DG59" s="1187"/>
      <c r="DH59" s="1187"/>
      <c r="DI59" s="1187"/>
      <c r="DJ59" s="1187"/>
      <c r="DK59" s="1187"/>
      <c r="DL59" s="1187"/>
      <c r="DM59" s="1187"/>
      <c r="DN59" s="1187"/>
      <c r="DO59" s="1187"/>
      <c r="DP59" s="1187"/>
      <c r="DQ59" s="1187"/>
      <c r="DR59" s="1187"/>
      <c r="DS59" s="1187"/>
      <c r="DT59" s="1187"/>
      <c r="DU59" s="1187"/>
      <c r="DV59" s="1187"/>
      <c r="DW59" s="1187"/>
      <c r="DX59" s="1187"/>
      <c r="DY59" s="1187"/>
      <c r="DZ59" s="1187"/>
      <c r="EA59" s="1187"/>
      <c r="EB59" s="1187"/>
      <c r="EC59" s="1187"/>
      <c r="ED59" s="1187"/>
      <c r="EE59" s="1187"/>
      <c r="EF59" s="1187"/>
      <c r="EG59" s="1187"/>
      <c r="EH59" s="1187"/>
      <c r="EI59" s="1187"/>
      <c r="EJ59" s="1187"/>
      <c r="EK59" s="1187"/>
      <c r="EL59" s="1187"/>
      <c r="EM59" s="1187"/>
      <c r="EN59" s="1187"/>
      <c r="EO59" s="1187"/>
      <c r="EP59" s="1187"/>
      <c r="EQ59" s="1187"/>
      <c r="ER59" s="1187"/>
      <c r="ES59" s="1187"/>
      <c r="ET59" s="1187"/>
      <c r="EU59" s="1187"/>
      <c r="EV59" s="1187"/>
      <c r="EW59" s="1187"/>
      <c r="EX59" s="1187"/>
      <c r="EY59" s="1187"/>
      <c r="EZ59" s="1187"/>
      <c r="FA59" s="1187"/>
      <c r="FB59" s="1187"/>
      <c r="FC59" s="1187"/>
      <c r="FD59" s="1187"/>
      <c r="FE59" s="1187"/>
      <c r="FF59" s="1187"/>
      <c r="FG59" s="1187"/>
      <c r="FH59" s="1187"/>
      <c r="FI59" s="1187"/>
      <c r="FJ59" s="1187"/>
      <c r="FK59" s="1187"/>
      <c r="FL59" s="1187"/>
      <c r="FM59" s="1187"/>
      <c r="FN59" s="1187"/>
      <c r="FO59" s="1187"/>
      <c r="FP59" s="1187"/>
      <c r="FQ59" s="1187"/>
      <c r="FR59" s="1187"/>
      <c r="FS59" s="1187"/>
      <c r="FT59" s="1187"/>
      <c r="FU59" s="1187"/>
      <c r="FV59" s="1187"/>
      <c r="FW59" s="1187"/>
      <c r="FX59" s="1187"/>
      <c r="FY59" s="1187"/>
      <c r="FZ59" s="1187"/>
      <c r="GA59" s="1187"/>
      <c r="GB59" s="1187"/>
      <c r="GC59" s="1187"/>
      <c r="GD59" s="1187"/>
      <c r="GE59" s="1187"/>
      <c r="GF59" s="1187"/>
      <c r="GG59" s="1187"/>
      <c r="GH59" s="1187"/>
      <c r="GI59" s="1187"/>
      <c r="GJ59" s="1187"/>
      <c r="GK59" s="1187"/>
      <c r="GL59" s="1187"/>
      <c r="GM59" s="1187"/>
      <c r="GN59" s="1187"/>
      <c r="GO59" s="1187"/>
      <c r="GP59" s="1187"/>
      <c r="GQ59" s="1187"/>
      <c r="GR59" s="1187"/>
      <c r="GS59" s="1187"/>
      <c r="GT59" s="1187"/>
      <c r="GU59" s="1187"/>
      <c r="GV59" s="1187"/>
      <c r="GW59" s="1187"/>
      <c r="GX59" s="1187"/>
      <c r="GY59" s="1187"/>
      <c r="GZ59" s="1187"/>
      <c r="HA59" s="1187"/>
      <c r="HB59" s="1187"/>
      <c r="HC59" s="1187"/>
      <c r="HD59" s="1187"/>
      <c r="HE59" s="1187"/>
      <c r="HF59" s="1187"/>
      <c r="HG59" s="1187"/>
      <c r="HH59" s="1187"/>
      <c r="HI59" s="1187"/>
      <c r="HJ59" s="1187"/>
      <c r="HK59" s="1187"/>
      <c r="HL59" s="1187"/>
      <c r="HM59" s="1187"/>
      <c r="HN59" s="1187"/>
      <c r="HO59" s="1187"/>
      <c r="HP59" s="1187"/>
      <c r="HQ59" s="1187"/>
      <c r="HR59" s="1187"/>
      <c r="HS59" s="1187"/>
      <c r="HT59" s="1187"/>
      <c r="HU59" s="1187"/>
      <c r="HV59" s="1187"/>
      <c r="HW59" s="1187"/>
      <c r="HX59" s="1187"/>
      <c r="HY59" s="1187"/>
      <c r="HZ59" s="1187"/>
      <c r="IA59" s="1187"/>
      <c r="IB59" s="1187"/>
      <c r="IC59" s="1187"/>
      <c r="ID59" s="1187"/>
      <c r="IE59" s="1187"/>
      <c r="IF59" s="1187"/>
      <c r="IG59" s="1187"/>
      <c r="IH59" s="1187"/>
      <c r="II59" s="1187"/>
      <c r="IJ59" s="1187"/>
      <c r="IK59" s="1187"/>
      <c r="IL59" s="1187"/>
      <c r="IM59" s="1187"/>
      <c r="IN59" s="1187"/>
      <c r="IO59" s="1187"/>
      <c r="IP59" s="1187"/>
      <c r="IQ59" s="1187"/>
      <c r="IR59" s="1187"/>
      <c r="IS59" s="1187"/>
      <c r="IT59" s="1187"/>
      <c r="IU59" s="1187"/>
      <c r="IV59" s="1187"/>
    </row>
    <row r="60" spans="1:256" s="1104" customFormat="1" ht="12" customHeight="1" x14ac:dyDescent="0.25">
      <c r="A60" s="1167" t="s">
        <v>280</v>
      </c>
      <c r="B60" s="1106"/>
      <c r="C60" s="1107"/>
      <c r="D60" s="1106"/>
      <c r="E60" s="1106"/>
      <c r="F60" s="1106"/>
      <c r="G60" s="1106"/>
      <c r="H60" s="1106"/>
      <c r="I60" s="1106"/>
      <c r="J60" s="1106"/>
      <c r="K60" s="1105"/>
      <c r="L60" s="1105"/>
    </row>
    <row r="61" spans="1:256" s="1142" customFormat="1" ht="10.5" customHeight="1" x14ac:dyDescent="0.25">
      <c r="A61" s="1126" t="s">
        <v>867</v>
      </c>
      <c r="B61" s="1106"/>
      <c r="C61" s="1107"/>
      <c r="D61" s="1106"/>
      <c r="E61" s="1106"/>
      <c r="F61" s="1106"/>
      <c r="G61" s="1106"/>
      <c r="H61" s="1106"/>
      <c r="I61" s="1106"/>
      <c r="J61" s="1106"/>
      <c r="K61" s="1105"/>
      <c r="L61" s="1105"/>
    </row>
    <row r="62" spans="1:256" ht="14.25" customHeight="1" x14ac:dyDescent="0.25"/>
    <row r="63" spans="1:256" ht="12" customHeight="1" x14ac:dyDescent="0.25"/>
    <row r="64" spans="1:256" ht="11.25" customHeight="1" x14ac:dyDescent="0.25"/>
    <row r="65" s="1187" customFormat="1" ht="11.25" customHeight="1" x14ac:dyDescent="0.25"/>
    <row r="66" s="1187" customFormat="1" ht="12" customHeight="1" x14ac:dyDescent="0.25"/>
    <row r="67" s="1187" customFormat="1" ht="12" customHeight="1" x14ac:dyDescent="0.25"/>
    <row r="68" s="1187" customFormat="1" ht="12" customHeight="1" x14ac:dyDescent="0.25"/>
    <row r="69" s="1187" customFormat="1" ht="12" customHeight="1" x14ac:dyDescent="0.25"/>
    <row r="70" s="1187" customFormat="1" ht="12" customHeight="1" x14ac:dyDescent="0.25"/>
    <row r="71" s="1187" customFormat="1" ht="12" customHeight="1" x14ac:dyDescent="0.25"/>
    <row r="72" s="1187" customFormat="1" ht="12" customHeight="1" x14ac:dyDescent="0.25"/>
    <row r="73" s="1187" customFormat="1" ht="12" customHeight="1" x14ac:dyDescent="0.25"/>
    <row r="74" s="1187" customFormat="1" ht="12" customHeight="1" x14ac:dyDescent="0.25"/>
    <row r="75" s="1187" customFormat="1" ht="12" customHeight="1" x14ac:dyDescent="0.25"/>
    <row r="76" s="1187" customFormat="1" ht="12" customHeight="1" x14ac:dyDescent="0.25"/>
    <row r="77" s="1187" customFormat="1" ht="12" customHeight="1" x14ac:dyDescent="0.25"/>
    <row r="78" s="1187" customFormat="1" ht="12" customHeight="1" x14ac:dyDescent="0.25"/>
    <row r="79" s="1187" customFormat="1" ht="12" customHeight="1" x14ac:dyDescent="0.25"/>
    <row r="80" s="1187" customFormat="1" ht="12" customHeight="1" x14ac:dyDescent="0.25"/>
    <row r="81" s="1187" customFormat="1" ht="12" customHeight="1" x14ac:dyDescent="0.25"/>
    <row r="82" s="1187" customFormat="1" ht="12" customHeight="1" x14ac:dyDescent="0.25"/>
    <row r="83" s="1187" customFormat="1" ht="12" customHeight="1" x14ac:dyDescent="0.25"/>
    <row r="84" s="1187" customFormat="1" ht="12" customHeight="1" x14ac:dyDescent="0.25"/>
    <row r="85" s="1187" customFormat="1" ht="12" customHeight="1" x14ac:dyDescent="0.25"/>
    <row r="86" s="1187" customFormat="1" ht="12" customHeight="1" x14ac:dyDescent="0.25"/>
    <row r="87" s="1187" customFormat="1" ht="12" customHeight="1" x14ac:dyDescent="0.25"/>
    <row r="88" s="1187" customFormat="1" ht="12" customHeight="1" x14ac:dyDescent="0.25"/>
    <row r="89" s="1187" customFormat="1" ht="12" customHeight="1" x14ac:dyDescent="0.25"/>
    <row r="90" s="1187" customFormat="1" ht="12" customHeight="1" x14ac:dyDescent="0.25"/>
    <row r="91" s="1187" customFormat="1" ht="12" customHeight="1" x14ac:dyDescent="0.25"/>
    <row r="92" s="1187" customFormat="1" ht="12" customHeight="1" x14ac:dyDescent="0.25"/>
    <row r="93" s="1187" customFormat="1" ht="12" customHeight="1" x14ac:dyDescent="0.25"/>
    <row r="94" s="1187" customFormat="1" ht="12" customHeight="1" x14ac:dyDescent="0.25"/>
    <row r="95" s="1187" customFormat="1" ht="12" customHeight="1" x14ac:dyDescent="0.25"/>
    <row r="96" s="1187" customFormat="1" ht="12" customHeight="1" x14ac:dyDescent="0.25"/>
    <row r="97" s="1187" customFormat="1" ht="12" customHeight="1" x14ac:dyDescent="0.25"/>
    <row r="98" s="1187" customFormat="1" ht="12" customHeight="1" x14ac:dyDescent="0.25"/>
    <row r="99" s="1187" customFormat="1" ht="12" customHeight="1" x14ac:dyDescent="0.25"/>
    <row r="100" s="1187" customFormat="1" ht="12" customHeight="1" x14ac:dyDescent="0.25"/>
    <row r="101" s="1187" customFormat="1" ht="12" customHeight="1" x14ac:dyDescent="0.25"/>
    <row r="102" s="1187" customFormat="1" ht="12" customHeight="1" x14ac:dyDescent="0.25"/>
    <row r="103" s="1187" customFormat="1" ht="12" customHeight="1" x14ac:dyDescent="0.25"/>
    <row r="104" s="1187" customFormat="1" ht="12" customHeight="1" x14ac:dyDescent="0.25"/>
    <row r="105" s="1187" customFormat="1" ht="12" customHeight="1" x14ac:dyDescent="0.25"/>
    <row r="106" s="1187" customFormat="1" ht="12" customHeight="1" x14ac:dyDescent="0.25"/>
    <row r="107" s="1187" customFormat="1" ht="12" customHeight="1" x14ac:dyDescent="0.25"/>
    <row r="108" s="1187" customFormat="1" ht="12" customHeight="1" x14ac:dyDescent="0.25"/>
    <row r="109" s="1187" customFormat="1" ht="12" customHeight="1" x14ac:dyDescent="0.25"/>
    <row r="110" s="1187" customFormat="1" ht="12" customHeight="1" x14ac:dyDescent="0.25"/>
    <row r="111" s="1187" customFormat="1" ht="12" customHeight="1" x14ac:dyDescent="0.25"/>
    <row r="112" s="1187" customFormat="1" ht="12" customHeight="1" x14ac:dyDescent="0.25"/>
    <row r="113" s="1187" customFormat="1" ht="12" customHeight="1" x14ac:dyDescent="0.25"/>
    <row r="114" s="1187" customFormat="1" ht="12" customHeight="1" x14ac:dyDescent="0.25"/>
    <row r="115" s="1187" customFormat="1" ht="12" customHeight="1" x14ac:dyDescent="0.25"/>
    <row r="116" s="1187" customFormat="1" ht="12" customHeight="1" x14ac:dyDescent="0.25"/>
    <row r="117" s="1187" customFormat="1" ht="12" customHeight="1" x14ac:dyDescent="0.25"/>
    <row r="118" s="1187" customFormat="1" ht="12" customHeight="1" x14ac:dyDescent="0.25"/>
    <row r="119" s="1187" customFormat="1" ht="12" customHeight="1" x14ac:dyDescent="0.25"/>
    <row r="120" s="1187" customFormat="1" ht="12" customHeight="1" x14ac:dyDescent="0.25"/>
    <row r="121" s="1187" customFormat="1" ht="12" customHeight="1" x14ac:dyDescent="0.25"/>
    <row r="122" s="1187" customFormat="1" ht="12" customHeight="1" x14ac:dyDescent="0.25"/>
    <row r="123" s="1187" customFormat="1" ht="12" customHeight="1" x14ac:dyDescent="0.25"/>
    <row r="124" s="1187" customFormat="1" ht="12" customHeight="1" x14ac:dyDescent="0.25"/>
    <row r="125" s="1187" customFormat="1" ht="12" customHeight="1" x14ac:dyDescent="0.25"/>
    <row r="126" s="1187" customFormat="1" ht="12" customHeight="1" x14ac:dyDescent="0.25"/>
    <row r="127" s="1187" customFormat="1" ht="12" customHeight="1" x14ac:dyDescent="0.25"/>
    <row r="128" s="1187" customFormat="1" ht="12" customHeight="1" x14ac:dyDescent="0.25"/>
    <row r="129" s="1187" customFormat="1" ht="12" customHeight="1" x14ac:dyDescent="0.25"/>
    <row r="130" s="1187" customFormat="1" ht="12" customHeight="1" x14ac:dyDescent="0.25"/>
    <row r="131" s="1187" customFormat="1" ht="12" customHeight="1" x14ac:dyDescent="0.25"/>
    <row r="132" s="1187" customFormat="1" ht="12" customHeight="1" x14ac:dyDescent="0.25"/>
    <row r="133" s="1187" customFormat="1" ht="12" customHeight="1" x14ac:dyDescent="0.25"/>
    <row r="134" s="1187" customFormat="1" ht="12" customHeight="1" x14ac:dyDescent="0.25"/>
    <row r="135" s="1187" customFormat="1" ht="12" customHeight="1" x14ac:dyDescent="0.25"/>
    <row r="136" s="1187" customFormat="1" ht="12" customHeight="1" x14ac:dyDescent="0.25"/>
    <row r="137" s="1187" customFormat="1" ht="12" customHeight="1" x14ac:dyDescent="0.25"/>
    <row r="138" s="1187" customFormat="1" ht="12" customHeight="1" x14ac:dyDescent="0.25"/>
    <row r="139" s="1187" customFormat="1" ht="12" customHeight="1" x14ac:dyDescent="0.25"/>
    <row r="140" s="1187" customFormat="1" ht="12" customHeight="1" x14ac:dyDescent="0.25"/>
    <row r="141" s="1187" customFormat="1" ht="12" customHeight="1" x14ac:dyDescent="0.25"/>
    <row r="142" s="1187" customFormat="1" ht="12" customHeight="1" x14ac:dyDescent="0.25"/>
    <row r="143" s="1187" customFormat="1" ht="12" customHeight="1" x14ac:dyDescent="0.25"/>
    <row r="144" s="1187" customFormat="1" ht="12" customHeight="1" x14ac:dyDescent="0.25"/>
    <row r="145" s="1187" customFormat="1" ht="12" customHeight="1" x14ac:dyDescent="0.25"/>
    <row r="146" s="1187" customFormat="1" ht="12" customHeight="1" x14ac:dyDescent="0.25"/>
    <row r="147" s="1187" customFormat="1" ht="12" customHeight="1" x14ac:dyDescent="0.25"/>
    <row r="148" s="1187" customFormat="1" ht="12" customHeight="1" x14ac:dyDescent="0.25"/>
    <row r="149" s="1187" customFormat="1" ht="12" customHeight="1" x14ac:dyDescent="0.25"/>
    <row r="150" s="1187" customFormat="1" ht="12" customHeight="1" x14ac:dyDescent="0.25"/>
    <row r="151" s="1187" customFormat="1" ht="12" customHeight="1" x14ac:dyDescent="0.25"/>
    <row r="152" s="1187" customFormat="1" ht="12" customHeight="1" x14ac:dyDescent="0.25"/>
    <row r="153" s="1187" customFormat="1" ht="12" customHeight="1" x14ac:dyDescent="0.25"/>
    <row r="154" s="1187" customFormat="1" ht="12" customHeight="1" x14ac:dyDescent="0.25"/>
    <row r="155" s="1187" customFormat="1" ht="12" customHeight="1" x14ac:dyDescent="0.25"/>
    <row r="156" s="1187" customFormat="1" ht="12" customHeight="1" x14ac:dyDescent="0.25"/>
    <row r="157" s="1187" customFormat="1" ht="12" customHeight="1" x14ac:dyDescent="0.25"/>
    <row r="158" s="1187" customFormat="1" ht="12" customHeight="1" x14ac:dyDescent="0.25"/>
    <row r="159" s="1187" customFormat="1" ht="12" customHeight="1" x14ac:dyDescent="0.25"/>
    <row r="160" s="1187" customFormat="1" ht="12" customHeight="1" x14ac:dyDescent="0.25"/>
    <row r="161" s="1187" customFormat="1" ht="12" customHeight="1" x14ac:dyDescent="0.25"/>
    <row r="162" s="1187" customFormat="1" ht="12" customHeight="1" x14ac:dyDescent="0.25"/>
    <row r="163" s="1187" customFormat="1" ht="12" customHeight="1" x14ac:dyDescent="0.25"/>
    <row r="164" s="1187" customFormat="1" ht="12" customHeight="1" x14ac:dyDescent="0.25"/>
    <row r="165" s="1187" customFormat="1" ht="12" customHeight="1" x14ac:dyDescent="0.25"/>
    <row r="166" s="1187" customFormat="1" ht="12" customHeight="1" x14ac:dyDescent="0.25"/>
    <row r="167" s="1187" customFormat="1" ht="12" customHeight="1" x14ac:dyDescent="0.25"/>
    <row r="168" s="1187" customFormat="1" ht="12" customHeight="1" x14ac:dyDescent="0.25"/>
    <row r="169" s="1187" customFormat="1" ht="12" customHeight="1" x14ac:dyDescent="0.25"/>
    <row r="170" s="1187" customFormat="1" ht="12" customHeight="1" x14ac:dyDescent="0.25"/>
    <row r="171" s="1187" customFormat="1" ht="12" customHeight="1" x14ac:dyDescent="0.25"/>
    <row r="172" s="1187" customFormat="1" ht="12" customHeight="1" x14ac:dyDescent="0.25"/>
    <row r="173" s="1187" customFormat="1" ht="12" customHeight="1" x14ac:dyDescent="0.25"/>
    <row r="174" s="1187" customFormat="1" ht="12" customHeight="1" x14ac:dyDescent="0.25"/>
    <row r="175" s="1187" customFormat="1" ht="12" customHeight="1" x14ac:dyDescent="0.25"/>
    <row r="176" s="1187" customFormat="1" ht="12" customHeight="1" x14ac:dyDescent="0.25"/>
    <row r="177" s="1187" customFormat="1" ht="12" customHeight="1" x14ac:dyDescent="0.25"/>
    <row r="178" s="1187" customFormat="1" ht="12" customHeight="1" x14ac:dyDescent="0.25"/>
    <row r="179" s="1187" customFormat="1" ht="12" customHeight="1" x14ac:dyDescent="0.25"/>
    <row r="180" s="1187" customFormat="1" ht="12" customHeight="1" x14ac:dyDescent="0.25"/>
    <row r="181" s="1187" customFormat="1" ht="12" customHeight="1" x14ac:dyDescent="0.25"/>
    <row r="182" s="1187" customFormat="1" ht="12" customHeight="1" x14ac:dyDescent="0.25"/>
    <row r="183" s="1187" customFormat="1" ht="12" customHeight="1" x14ac:dyDescent="0.25"/>
    <row r="184" s="1187" customFormat="1" ht="12" customHeight="1" x14ac:dyDescent="0.25"/>
    <row r="185" s="1187" customFormat="1" ht="12" customHeight="1" x14ac:dyDescent="0.25"/>
    <row r="186" s="1187" customFormat="1" ht="12" customHeight="1" x14ac:dyDescent="0.25"/>
    <row r="187" s="1187" customFormat="1" ht="12" customHeight="1" x14ac:dyDescent="0.25"/>
    <row r="188" s="1187" customFormat="1" ht="12" customHeight="1" x14ac:dyDescent="0.25"/>
    <row r="189" s="1187" customFormat="1" ht="12" customHeight="1" x14ac:dyDescent="0.25"/>
    <row r="190" s="1187" customFormat="1" ht="12" customHeight="1" x14ac:dyDescent="0.25"/>
    <row r="191" s="1187" customFormat="1" ht="12" customHeight="1" x14ac:dyDescent="0.25"/>
    <row r="192" s="1187" customFormat="1" ht="12" customHeight="1" x14ac:dyDescent="0.25"/>
    <row r="193" s="1187" customFormat="1" ht="12" customHeight="1" x14ac:dyDescent="0.25"/>
    <row r="194" s="1187" customFormat="1" ht="12" customHeight="1" x14ac:dyDescent="0.25"/>
    <row r="195" s="1187" customFormat="1" ht="12" customHeight="1" x14ac:dyDescent="0.25"/>
    <row r="196" s="1187" customFormat="1" ht="12" customHeight="1" x14ac:dyDescent="0.25"/>
    <row r="197" s="1187" customFormat="1" ht="12" customHeight="1" x14ac:dyDescent="0.25"/>
    <row r="198" s="1187" customFormat="1" ht="12" customHeight="1" x14ac:dyDescent="0.25"/>
    <row r="199" s="1187" customFormat="1" ht="12" customHeight="1" x14ac:dyDescent="0.25"/>
    <row r="200" s="1187" customFormat="1" ht="12" customHeight="1" x14ac:dyDescent="0.25"/>
    <row r="201" s="1187" customFormat="1" ht="12" customHeight="1" x14ac:dyDescent="0.25"/>
    <row r="202" s="1187" customFormat="1" ht="12" customHeight="1" x14ac:dyDescent="0.25"/>
    <row r="203" s="1187" customFormat="1" ht="12" customHeight="1" x14ac:dyDescent="0.25"/>
    <row r="204" s="1187" customFormat="1" ht="12" customHeight="1" x14ac:dyDescent="0.25"/>
    <row r="205" s="1187" customFormat="1" ht="12" customHeight="1" x14ac:dyDescent="0.25"/>
    <row r="206" s="1187" customFormat="1" ht="12" customHeight="1" x14ac:dyDescent="0.25"/>
    <row r="207" s="1187" customFormat="1" ht="12" customHeight="1" x14ac:dyDescent="0.25"/>
    <row r="208" s="1187" customFormat="1" ht="12" customHeight="1" x14ac:dyDescent="0.25"/>
    <row r="209" s="1187" customFormat="1" ht="12" customHeight="1" x14ac:dyDescent="0.25"/>
    <row r="210" s="1187" customFormat="1" ht="12" customHeight="1" x14ac:dyDescent="0.25"/>
    <row r="211" s="1187" customFormat="1" ht="12" customHeight="1" x14ac:dyDescent="0.25"/>
    <row r="212" s="1187" customFormat="1" ht="12" customHeight="1" x14ac:dyDescent="0.25"/>
    <row r="213" s="1187" customFormat="1" ht="12" customHeight="1" x14ac:dyDescent="0.25"/>
    <row r="214" s="1187" customFormat="1" ht="12" customHeight="1" x14ac:dyDescent="0.25"/>
    <row r="215" s="1187" customFormat="1" ht="12" customHeight="1" x14ac:dyDescent="0.25"/>
    <row r="216" s="1187" customFormat="1" ht="12" customHeight="1" x14ac:dyDescent="0.25"/>
    <row r="217" s="1187" customFormat="1" ht="12" customHeight="1" x14ac:dyDescent="0.25"/>
    <row r="218" s="1187" customFormat="1" ht="12" customHeight="1" x14ac:dyDescent="0.25"/>
    <row r="219" s="1187" customFormat="1" ht="12" customHeight="1" x14ac:dyDescent="0.25"/>
    <row r="220" s="1187" customFormat="1" ht="12" customHeight="1" x14ac:dyDescent="0.25"/>
    <row r="221" s="1187" customFormat="1" ht="12" customHeight="1" x14ac:dyDescent="0.25"/>
    <row r="222" s="1187" customFormat="1" ht="12" customHeight="1" x14ac:dyDescent="0.25"/>
    <row r="223" s="1187" customFormat="1" ht="12" customHeight="1" x14ac:dyDescent="0.25"/>
    <row r="224" s="1187" customFormat="1" ht="12" customHeight="1" x14ac:dyDescent="0.25"/>
    <row r="225" s="1187" customFormat="1" ht="12" customHeight="1" x14ac:dyDescent="0.25"/>
    <row r="226" s="1187" customFormat="1" ht="12" customHeight="1" x14ac:dyDescent="0.25"/>
    <row r="227" s="1187" customFormat="1" ht="12" customHeight="1" x14ac:dyDescent="0.25"/>
    <row r="228" s="1187" customFormat="1" ht="12" customHeight="1" x14ac:dyDescent="0.25"/>
    <row r="229" s="1187" customFormat="1" ht="12" customHeight="1" x14ac:dyDescent="0.25"/>
    <row r="230" s="1187" customFormat="1" ht="12" customHeight="1" x14ac:dyDescent="0.25"/>
    <row r="231" s="1187" customFormat="1" ht="12" customHeight="1" x14ac:dyDescent="0.25"/>
    <row r="232" s="1187" customFormat="1" ht="12" customHeight="1" x14ac:dyDescent="0.25"/>
    <row r="233" s="1187" customFormat="1" ht="12" customHeight="1" x14ac:dyDescent="0.25"/>
    <row r="234" s="1187" customFormat="1" ht="12" customHeight="1" x14ac:dyDescent="0.25"/>
    <row r="235" s="1187" customFormat="1" ht="12" customHeight="1" x14ac:dyDescent="0.25"/>
    <row r="236" s="1187" customFormat="1" ht="12" customHeight="1" x14ac:dyDescent="0.25"/>
    <row r="237" s="1187" customFormat="1" ht="12" customHeight="1" x14ac:dyDescent="0.25"/>
    <row r="238" s="1187" customFormat="1" ht="12" customHeight="1" x14ac:dyDescent="0.25"/>
    <row r="239" s="1187" customFormat="1" ht="12" customHeight="1" x14ac:dyDescent="0.25"/>
    <row r="240" s="1187" customFormat="1" ht="12" customHeight="1" x14ac:dyDescent="0.25"/>
    <row r="241" s="1187" customFormat="1" ht="12" customHeight="1" x14ac:dyDescent="0.25"/>
    <row r="242" s="1187" customFormat="1" ht="12" customHeight="1" x14ac:dyDescent="0.25"/>
    <row r="243" s="1187" customFormat="1" ht="12" customHeight="1" x14ac:dyDescent="0.25"/>
    <row r="244" s="1187" customFormat="1" ht="12" customHeight="1" x14ac:dyDescent="0.25"/>
    <row r="245" s="1187" customFormat="1" ht="12" customHeight="1" x14ac:dyDescent="0.25"/>
    <row r="246" s="1187" customFormat="1" ht="12" customHeight="1" x14ac:dyDescent="0.25"/>
    <row r="247" s="1187" customFormat="1" ht="12" customHeight="1" x14ac:dyDescent="0.25"/>
    <row r="248" s="1187" customFormat="1" ht="12" customHeight="1" x14ac:dyDescent="0.25"/>
    <row r="249" s="1187" customFormat="1" ht="12" customHeight="1" x14ac:dyDescent="0.25"/>
    <row r="250" s="1187" customFormat="1" ht="12" customHeight="1" x14ac:dyDescent="0.25"/>
    <row r="251" s="1187" customFormat="1" ht="12" customHeight="1" x14ac:dyDescent="0.25"/>
    <row r="252" s="1187" customFormat="1" ht="12" customHeight="1" x14ac:dyDescent="0.25"/>
    <row r="253" s="1187" customFormat="1" ht="12" customHeight="1" x14ac:dyDescent="0.25"/>
    <row r="254" s="1187" customFormat="1" ht="12" customHeight="1" x14ac:dyDescent="0.25"/>
    <row r="255" s="1187" customFormat="1" ht="12" customHeight="1" x14ac:dyDescent="0.25"/>
    <row r="256" s="1187" customFormat="1" ht="12" customHeight="1" x14ac:dyDescent="0.25"/>
    <row r="257" s="1187" customFormat="1" ht="12" customHeight="1" x14ac:dyDescent="0.25"/>
    <row r="258" s="1187" customFormat="1" ht="12" customHeight="1" x14ac:dyDescent="0.25"/>
    <row r="259" s="1187" customFormat="1" ht="12" customHeight="1" x14ac:dyDescent="0.25"/>
    <row r="260" s="1187" customFormat="1" ht="12" customHeight="1" x14ac:dyDescent="0.25"/>
    <row r="261" s="1187" customFormat="1" ht="12" customHeight="1" x14ac:dyDescent="0.25"/>
    <row r="262" s="1187" customFormat="1" ht="12" customHeight="1" x14ac:dyDescent="0.25"/>
    <row r="263" s="1187" customFormat="1" ht="12" customHeight="1" x14ac:dyDescent="0.25"/>
    <row r="264" s="1187" customFormat="1" ht="12" customHeight="1" x14ac:dyDescent="0.25"/>
    <row r="265" s="1187" customFormat="1" ht="12" customHeight="1" x14ac:dyDescent="0.25"/>
    <row r="266" s="1187" customFormat="1" ht="12" customHeight="1" x14ac:dyDescent="0.25"/>
    <row r="267" s="1187" customFormat="1" ht="12" customHeight="1" x14ac:dyDescent="0.25"/>
    <row r="268" s="1187" customFormat="1" ht="12" customHeight="1" x14ac:dyDescent="0.25"/>
    <row r="269" s="1187" customFormat="1" ht="12" customHeight="1" x14ac:dyDescent="0.25"/>
    <row r="270" s="1187" customFormat="1" ht="12" customHeight="1" x14ac:dyDescent="0.25"/>
    <row r="271" s="1187" customFormat="1" ht="12" customHeight="1" x14ac:dyDescent="0.25"/>
    <row r="272" s="1187" customFormat="1" ht="12" customHeight="1" x14ac:dyDescent="0.25"/>
    <row r="273" s="1187" customFormat="1" ht="12" customHeight="1" x14ac:dyDescent="0.25"/>
    <row r="274" s="1187" customFormat="1" ht="12" customHeight="1" x14ac:dyDescent="0.25"/>
    <row r="275" s="1187" customFormat="1" ht="12" customHeight="1" x14ac:dyDescent="0.25"/>
    <row r="276" s="1187" customFormat="1" ht="12" customHeight="1" x14ac:dyDescent="0.25"/>
    <row r="277" s="1187" customFormat="1" ht="12" customHeight="1" x14ac:dyDescent="0.25"/>
    <row r="278" s="1187" customFormat="1" ht="12" customHeight="1" x14ac:dyDescent="0.25"/>
    <row r="279" s="1187" customFormat="1" ht="12" customHeight="1" x14ac:dyDescent="0.25"/>
    <row r="280" s="1187" customFormat="1" ht="12" customHeight="1" x14ac:dyDescent="0.25"/>
    <row r="281" s="1187" customFormat="1" ht="12" customHeight="1" x14ac:dyDescent="0.25"/>
    <row r="282" s="1187" customFormat="1" ht="12" customHeight="1" x14ac:dyDescent="0.25"/>
    <row r="283" s="1187" customFormat="1" ht="12" customHeight="1" x14ac:dyDescent="0.25"/>
    <row r="284" s="1187" customFormat="1" ht="12" customHeight="1" x14ac:dyDescent="0.25"/>
    <row r="285" s="1187" customFormat="1" ht="12" customHeight="1" x14ac:dyDescent="0.25"/>
    <row r="286" s="1187" customFormat="1" ht="12" customHeight="1" x14ac:dyDescent="0.25"/>
    <row r="287" s="1187" customFormat="1" ht="12" customHeight="1" x14ac:dyDescent="0.25"/>
    <row r="288" s="1187" customFormat="1" ht="12" customHeight="1" x14ac:dyDescent="0.25"/>
    <row r="289" s="1187" customFormat="1" ht="12" customHeight="1" x14ac:dyDescent="0.25"/>
    <row r="290" s="1187" customFormat="1" ht="12" customHeight="1" x14ac:dyDescent="0.25"/>
    <row r="291" s="1187" customFormat="1" ht="12" customHeight="1" x14ac:dyDescent="0.25"/>
    <row r="292" s="1187" customFormat="1" ht="12" customHeight="1" x14ac:dyDescent="0.25"/>
    <row r="293" s="1187" customFormat="1" ht="12" customHeight="1" x14ac:dyDescent="0.25"/>
    <row r="294" s="1187" customFormat="1" ht="12" customHeight="1" x14ac:dyDescent="0.25"/>
    <row r="295" s="1187" customFormat="1" ht="12" customHeight="1" x14ac:dyDescent="0.25"/>
    <row r="296" s="1187" customFormat="1" ht="12" customHeight="1" x14ac:dyDescent="0.25"/>
    <row r="297" s="1187" customFormat="1" ht="12" customHeight="1" x14ac:dyDescent="0.25"/>
    <row r="298" s="1187" customFormat="1" ht="12" customHeight="1" x14ac:dyDescent="0.25"/>
    <row r="299" s="1187" customFormat="1" ht="12" customHeight="1" x14ac:dyDescent="0.25"/>
    <row r="300" s="1187" customFormat="1" ht="12" customHeight="1" x14ac:dyDescent="0.25"/>
    <row r="301" s="1187" customFormat="1" ht="12" customHeight="1" x14ac:dyDescent="0.25"/>
    <row r="302" s="1187" customFormat="1" ht="12" customHeight="1" x14ac:dyDescent="0.25"/>
    <row r="303" s="1187" customFormat="1" ht="12" customHeight="1" x14ac:dyDescent="0.25"/>
    <row r="304" s="1187" customFormat="1" ht="12" customHeight="1" x14ac:dyDescent="0.25"/>
    <row r="305" s="1187" customFormat="1" ht="12" customHeight="1" x14ac:dyDescent="0.25"/>
    <row r="306" s="1187" customFormat="1" ht="12" customHeight="1" x14ac:dyDescent="0.25"/>
    <row r="307" s="1187" customFormat="1" ht="12" customHeight="1" x14ac:dyDescent="0.25"/>
    <row r="308" s="1187" customFormat="1" ht="12" customHeight="1" x14ac:dyDescent="0.25"/>
    <row r="309" s="1187" customFormat="1" ht="12" customHeight="1" x14ac:dyDescent="0.25"/>
    <row r="310" s="1187" customFormat="1" ht="12" customHeight="1" x14ac:dyDescent="0.25"/>
    <row r="311" s="1187" customFormat="1" ht="12" customHeight="1" x14ac:dyDescent="0.25"/>
    <row r="312" s="1187" customFormat="1" ht="12" customHeight="1" x14ac:dyDescent="0.25"/>
    <row r="313" s="1187" customFormat="1" ht="12" customHeight="1" x14ac:dyDescent="0.25"/>
    <row r="314" s="1187" customFormat="1" ht="12" customHeight="1" x14ac:dyDescent="0.25"/>
    <row r="315" s="1187" customFormat="1" ht="12" customHeight="1" x14ac:dyDescent="0.25"/>
    <row r="316" s="1187" customFormat="1" ht="12" customHeight="1" x14ac:dyDescent="0.25"/>
    <row r="317" s="1187" customFormat="1" ht="12" customHeight="1" x14ac:dyDescent="0.25"/>
    <row r="318" s="1187" customFormat="1" ht="12" customHeight="1" x14ac:dyDescent="0.25"/>
    <row r="319" s="1187" customFormat="1" ht="12" customHeight="1" x14ac:dyDescent="0.25"/>
    <row r="320" s="1187" customFormat="1" ht="12" customHeight="1" x14ac:dyDescent="0.25"/>
    <row r="321" s="1187" customFormat="1" ht="12" customHeight="1" x14ac:dyDescent="0.25"/>
    <row r="322" s="1187" customFormat="1" ht="12" customHeight="1" x14ac:dyDescent="0.25"/>
    <row r="323" s="1187" customFormat="1" ht="12" customHeight="1" x14ac:dyDescent="0.25"/>
    <row r="324" s="1187" customFormat="1" ht="12" customHeight="1" x14ac:dyDescent="0.25"/>
    <row r="325" s="1187" customFormat="1" ht="12" customHeight="1" x14ac:dyDescent="0.25"/>
    <row r="326" s="1187" customFormat="1" ht="12" customHeight="1" x14ac:dyDescent="0.25"/>
    <row r="327" s="1187" customFormat="1" ht="12" customHeight="1" x14ac:dyDescent="0.25"/>
    <row r="328" s="1187" customFormat="1" ht="12" customHeight="1" x14ac:dyDescent="0.25"/>
    <row r="329" s="1187" customFormat="1" ht="12" customHeight="1" x14ac:dyDescent="0.25"/>
    <row r="330" s="1187" customFormat="1" ht="12" customHeight="1" x14ac:dyDescent="0.25"/>
    <row r="331" s="1187" customFormat="1" ht="12" customHeight="1" x14ac:dyDescent="0.25"/>
    <row r="332" s="1187" customFormat="1" ht="12" customHeight="1" x14ac:dyDescent="0.25"/>
    <row r="333" s="1187" customFormat="1" ht="12" customHeight="1" x14ac:dyDescent="0.25"/>
    <row r="334" s="1187" customFormat="1" ht="12" customHeight="1" x14ac:dyDescent="0.25"/>
    <row r="335" s="1187" customFormat="1" ht="12" customHeight="1" x14ac:dyDescent="0.25"/>
    <row r="336" s="1187" customFormat="1" ht="12" customHeight="1" x14ac:dyDescent="0.25"/>
    <row r="337" s="1187" customFormat="1" ht="12" customHeight="1" x14ac:dyDescent="0.25"/>
    <row r="338" s="1187" customFormat="1" ht="12" customHeight="1" x14ac:dyDescent="0.25"/>
    <row r="339" s="1187" customFormat="1" ht="12" customHeight="1" x14ac:dyDescent="0.25"/>
    <row r="340" s="1187" customFormat="1" ht="12" customHeight="1" x14ac:dyDescent="0.25"/>
    <row r="341" s="1187" customFormat="1" ht="12" customHeight="1" x14ac:dyDescent="0.25"/>
    <row r="342" s="1187" customFormat="1" ht="12" customHeight="1" x14ac:dyDescent="0.25"/>
    <row r="343" s="1187" customFormat="1" ht="12" customHeight="1" x14ac:dyDescent="0.25"/>
    <row r="344" s="1187" customFormat="1" ht="12" customHeight="1" x14ac:dyDescent="0.25"/>
    <row r="345" s="1187" customFormat="1" ht="12" customHeight="1" x14ac:dyDescent="0.25"/>
    <row r="346" s="1187" customFormat="1" ht="12" customHeight="1" x14ac:dyDescent="0.25"/>
    <row r="347" s="1187" customFormat="1" ht="12" customHeight="1" x14ac:dyDescent="0.25"/>
    <row r="348" s="1187" customFormat="1" ht="12" customHeight="1" x14ac:dyDescent="0.25"/>
    <row r="349" s="1187" customFormat="1" ht="12" customHeight="1" x14ac:dyDescent="0.25"/>
    <row r="350" s="1187" customFormat="1" ht="12" customHeight="1" x14ac:dyDescent="0.25"/>
    <row r="351" s="1187" customFormat="1" ht="12" customHeight="1" x14ac:dyDescent="0.25"/>
    <row r="352" s="1187" customFormat="1" ht="12" customHeight="1" x14ac:dyDescent="0.25"/>
    <row r="353" s="1187" customFormat="1" ht="12" customHeight="1" x14ac:dyDescent="0.25"/>
    <row r="354" s="1187" customFormat="1" ht="12" customHeight="1" x14ac:dyDescent="0.25"/>
    <row r="355" s="1187" customFormat="1" ht="12" customHeight="1" x14ac:dyDescent="0.25"/>
    <row r="356" s="1187" customFormat="1" ht="12" customHeight="1" x14ac:dyDescent="0.25"/>
    <row r="357" s="1187" customFormat="1" ht="12" customHeight="1" x14ac:dyDescent="0.25"/>
    <row r="358" s="1187" customFormat="1" ht="12" customHeight="1" x14ac:dyDescent="0.25"/>
    <row r="359" s="1187" customFormat="1" ht="12" customHeight="1" x14ac:dyDescent="0.25"/>
    <row r="360" s="1187" customFormat="1" ht="12" customHeight="1" x14ac:dyDescent="0.25"/>
    <row r="361" s="1187" customFormat="1" ht="12" customHeight="1" x14ac:dyDescent="0.25"/>
    <row r="362" s="1187" customFormat="1" ht="12" customHeight="1" x14ac:dyDescent="0.25"/>
    <row r="363" s="1187" customFormat="1" ht="12" customHeight="1" x14ac:dyDescent="0.25"/>
    <row r="364" s="1187" customFormat="1" ht="12" customHeight="1" x14ac:dyDescent="0.25"/>
    <row r="365" s="1187" customFormat="1" ht="12" customHeight="1" x14ac:dyDescent="0.25"/>
    <row r="366" s="1187" customFormat="1" ht="12" customHeight="1" x14ac:dyDescent="0.25"/>
    <row r="367" s="1187" customFormat="1" ht="12" customHeight="1" x14ac:dyDescent="0.25"/>
    <row r="368" s="1187" customFormat="1" ht="12" customHeight="1" x14ac:dyDescent="0.25"/>
    <row r="369" s="1187" customFormat="1" ht="12" customHeight="1" x14ac:dyDescent="0.25"/>
    <row r="370" s="1187" customFormat="1" ht="12" customHeight="1" x14ac:dyDescent="0.25"/>
    <row r="371" s="1187" customFormat="1" ht="12" customHeight="1" x14ac:dyDescent="0.25"/>
    <row r="372" s="1187" customFormat="1" ht="12" customHeight="1" x14ac:dyDescent="0.25"/>
    <row r="373" s="1187" customFormat="1" ht="12" customHeight="1" x14ac:dyDescent="0.25"/>
    <row r="374" s="1187" customFormat="1" ht="12" customHeight="1" x14ac:dyDescent="0.25"/>
    <row r="375" s="1187" customFormat="1" ht="12" customHeight="1" x14ac:dyDescent="0.25"/>
    <row r="376" s="1187" customFormat="1" ht="12" customHeight="1" x14ac:dyDescent="0.25"/>
    <row r="377" s="1187" customFormat="1" ht="12" customHeight="1" x14ac:dyDescent="0.25"/>
    <row r="378" s="1187" customFormat="1" ht="12" customHeight="1" x14ac:dyDescent="0.25"/>
    <row r="379" s="1187" customFormat="1" ht="12" customHeight="1" x14ac:dyDescent="0.25"/>
    <row r="380" s="1187" customFormat="1" ht="12" customHeight="1" x14ac:dyDescent="0.25"/>
    <row r="381" s="1187" customFormat="1" ht="12" customHeight="1" x14ac:dyDescent="0.25"/>
    <row r="382" s="1187" customFormat="1" ht="12" customHeight="1" x14ac:dyDescent="0.25"/>
    <row r="383" s="1187" customFormat="1" ht="12" customHeight="1" x14ac:dyDescent="0.25"/>
    <row r="384" s="1187" customFormat="1" ht="12" customHeight="1" x14ac:dyDescent="0.25"/>
    <row r="385" s="1187" customFormat="1" ht="12" customHeight="1" x14ac:dyDescent="0.25"/>
    <row r="386" s="1187" customFormat="1" ht="12" customHeight="1" x14ac:dyDescent="0.25"/>
    <row r="387" s="1187" customFormat="1" ht="12" customHeight="1" x14ac:dyDescent="0.25"/>
    <row r="388" s="1187" customFormat="1" ht="12" customHeight="1" x14ac:dyDescent="0.25"/>
    <row r="389" s="1187" customFormat="1" ht="12" customHeight="1" x14ac:dyDescent="0.25"/>
    <row r="390" s="1187" customFormat="1" ht="12" customHeight="1" x14ac:dyDescent="0.25"/>
    <row r="391" s="1187" customFormat="1" ht="12" customHeight="1" x14ac:dyDescent="0.25"/>
    <row r="392" s="1187" customFormat="1" ht="12" customHeight="1" x14ac:dyDescent="0.25"/>
    <row r="393" s="1187" customFormat="1" ht="12" customHeight="1" x14ac:dyDescent="0.25"/>
    <row r="394" s="1187" customFormat="1" ht="12" customHeight="1" x14ac:dyDescent="0.25"/>
    <row r="395" s="1187" customFormat="1" ht="12" customHeight="1" x14ac:dyDescent="0.25"/>
    <row r="396" s="1187" customFormat="1" ht="12" customHeight="1" x14ac:dyDescent="0.25"/>
    <row r="397" s="1187" customFormat="1" ht="12" customHeight="1" x14ac:dyDescent="0.25"/>
    <row r="398" s="1187" customFormat="1" ht="12" customHeight="1" x14ac:dyDescent="0.25"/>
    <row r="399" s="1187" customFormat="1" ht="12" customHeight="1" x14ac:dyDescent="0.25"/>
    <row r="400" s="1187" customFormat="1" ht="12" customHeight="1" x14ac:dyDescent="0.25"/>
    <row r="401" s="1187" customFormat="1" ht="12" customHeight="1" x14ac:dyDescent="0.25"/>
    <row r="402" s="1187" customFormat="1" ht="12" customHeight="1" x14ac:dyDescent="0.25"/>
    <row r="403" s="1187" customFormat="1" ht="12" customHeight="1" x14ac:dyDescent="0.25"/>
    <row r="404" s="1187" customFormat="1" ht="12" customHeight="1" x14ac:dyDescent="0.25"/>
    <row r="405" s="1187" customFormat="1" ht="12" customHeight="1" x14ac:dyDescent="0.25"/>
    <row r="406" s="1187" customFormat="1" ht="12" customHeight="1" x14ac:dyDescent="0.25"/>
    <row r="407" s="1187" customFormat="1" ht="12" customHeight="1" x14ac:dyDescent="0.25"/>
    <row r="408" s="1187" customFormat="1" ht="12" customHeight="1" x14ac:dyDescent="0.25"/>
    <row r="409" s="1187" customFormat="1" ht="12" customHeight="1" x14ac:dyDescent="0.25"/>
    <row r="410" s="1187" customFormat="1" ht="12" customHeight="1" x14ac:dyDescent="0.25"/>
    <row r="411" s="1187" customFormat="1" ht="12" customHeight="1" x14ac:dyDescent="0.25"/>
    <row r="412" s="1187" customFormat="1" ht="12" customHeight="1" x14ac:dyDescent="0.25"/>
    <row r="413" s="1187" customFormat="1" ht="12" customHeight="1" x14ac:dyDescent="0.25"/>
    <row r="414" s="1187" customFormat="1" ht="12" customHeight="1" x14ac:dyDescent="0.25"/>
    <row r="415" s="1187" customFormat="1" ht="12" customHeight="1" x14ac:dyDescent="0.25"/>
    <row r="416" s="1187" customFormat="1" ht="12" customHeight="1" x14ac:dyDescent="0.25"/>
    <row r="417" s="1187" customFormat="1" ht="12" customHeight="1" x14ac:dyDescent="0.25"/>
    <row r="418" s="1187" customFormat="1" ht="12" customHeight="1" x14ac:dyDescent="0.25"/>
    <row r="419" s="1187" customFormat="1" ht="12" customHeight="1" x14ac:dyDescent="0.25"/>
    <row r="420" s="1187" customFormat="1" ht="12" customHeight="1" x14ac:dyDescent="0.25"/>
    <row r="421" s="1187" customFormat="1" ht="12" customHeight="1" x14ac:dyDescent="0.25"/>
    <row r="422" s="1187" customFormat="1" ht="12" customHeight="1" x14ac:dyDescent="0.25"/>
    <row r="423" s="1187" customFormat="1" ht="12" customHeight="1" x14ac:dyDescent="0.25"/>
    <row r="424" s="1187" customFormat="1" ht="12" customHeight="1" x14ac:dyDescent="0.25"/>
    <row r="425" s="1187" customFormat="1" ht="12" customHeight="1" x14ac:dyDescent="0.25"/>
    <row r="426" s="1187" customFormat="1" ht="12" customHeight="1" x14ac:dyDescent="0.25"/>
    <row r="427" s="1187" customFormat="1" ht="12" customHeight="1" x14ac:dyDescent="0.25"/>
    <row r="428" s="1187" customFormat="1" ht="12" customHeight="1" x14ac:dyDescent="0.25"/>
    <row r="429" s="1187" customFormat="1" ht="12" customHeight="1" x14ac:dyDescent="0.25"/>
    <row r="430" s="1187" customFormat="1" ht="12" customHeight="1" x14ac:dyDescent="0.25"/>
    <row r="431" s="1187" customFormat="1" ht="12" customHeight="1" x14ac:dyDescent="0.25"/>
    <row r="432" s="1187" customFormat="1" ht="12" customHeight="1" x14ac:dyDescent="0.25"/>
    <row r="433" s="1187" customFormat="1" ht="12" customHeight="1" x14ac:dyDescent="0.25"/>
    <row r="434" s="1187" customFormat="1" ht="12" customHeight="1" x14ac:dyDescent="0.25"/>
    <row r="435" s="1187" customFormat="1" ht="12" customHeight="1" x14ac:dyDescent="0.25"/>
    <row r="436" s="1187" customFormat="1" ht="12" customHeight="1" x14ac:dyDescent="0.25"/>
    <row r="437" s="1187" customFormat="1" ht="12" customHeight="1" x14ac:dyDescent="0.25"/>
    <row r="438" s="1187" customFormat="1" ht="12" customHeight="1" x14ac:dyDescent="0.25"/>
    <row r="439" s="1187" customFormat="1" ht="12" customHeight="1" x14ac:dyDescent="0.25"/>
    <row r="440" s="1187" customFormat="1" ht="12" customHeight="1" x14ac:dyDescent="0.25"/>
    <row r="441" s="1187" customFormat="1" ht="12" customHeight="1" x14ac:dyDescent="0.25"/>
    <row r="442" s="1187" customFormat="1" ht="12" customHeight="1" x14ac:dyDescent="0.25"/>
    <row r="443" s="1187" customFormat="1" ht="12" customHeight="1" x14ac:dyDescent="0.25"/>
    <row r="444" s="1187" customFormat="1" ht="12" customHeight="1" x14ac:dyDescent="0.25"/>
    <row r="445" s="1187" customFormat="1" ht="12" customHeight="1" x14ac:dyDescent="0.25"/>
    <row r="446" s="1187" customFormat="1" ht="12" customHeight="1" x14ac:dyDescent="0.25"/>
    <row r="447" s="1187" customFormat="1" ht="12" customHeight="1" x14ac:dyDescent="0.25"/>
    <row r="448" s="1187" customFormat="1" ht="12" customHeight="1" x14ac:dyDescent="0.25"/>
    <row r="449" s="1187" customFormat="1" ht="12" customHeight="1" x14ac:dyDescent="0.25"/>
    <row r="450" s="1187" customFormat="1" ht="12" customHeight="1" x14ac:dyDescent="0.25"/>
    <row r="451" s="1187" customFormat="1" ht="12" customHeight="1" x14ac:dyDescent="0.25"/>
    <row r="452" s="1187" customFormat="1" ht="12" customHeight="1" x14ac:dyDescent="0.25"/>
    <row r="453" s="1187" customFormat="1" ht="12" customHeight="1" x14ac:dyDescent="0.25"/>
    <row r="454" s="1187" customFormat="1" ht="12" customHeight="1" x14ac:dyDescent="0.25"/>
    <row r="455" s="1187" customFormat="1" ht="12" customHeight="1" x14ac:dyDescent="0.25"/>
    <row r="456" s="1187" customFormat="1" ht="12" customHeight="1" x14ac:dyDescent="0.25"/>
    <row r="457" s="1187" customFormat="1" ht="12" customHeight="1" x14ac:dyDescent="0.25"/>
    <row r="458" s="1187" customFormat="1" ht="12" customHeight="1" x14ac:dyDescent="0.25"/>
    <row r="459" s="1187" customFormat="1" ht="12" customHeight="1" x14ac:dyDescent="0.25"/>
    <row r="460" s="1187" customFormat="1" ht="12" customHeight="1" x14ac:dyDescent="0.25"/>
    <row r="461" s="1187" customFormat="1" ht="12" customHeight="1" x14ac:dyDescent="0.25"/>
    <row r="462" s="1187" customFormat="1" ht="12" customHeight="1" x14ac:dyDescent="0.25"/>
    <row r="463" s="1187" customFormat="1" ht="12" customHeight="1" x14ac:dyDescent="0.25"/>
    <row r="464" s="1187" customFormat="1" ht="12" customHeight="1" x14ac:dyDescent="0.25"/>
    <row r="465" s="1187" customFormat="1" ht="12" customHeight="1" x14ac:dyDescent="0.25"/>
    <row r="466" s="1187" customFormat="1" ht="12" customHeight="1" x14ac:dyDescent="0.25"/>
    <row r="467" s="1187" customFormat="1" ht="12" customHeight="1" x14ac:dyDescent="0.25"/>
    <row r="468" s="1187" customFormat="1" ht="12" customHeight="1" x14ac:dyDescent="0.25"/>
    <row r="469" s="1187" customFormat="1" ht="12" customHeight="1" x14ac:dyDescent="0.25"/>
    <row r="470" s="1187" customFormat="1" ht="12" customHeight="1" x14ac:dyDescent="0.25"/>
    <row r="471" s="1187" customFormat="1" ht="12" customHeight="1" x14ac:dyDescent="0.25"/>
    <row r="472" s="1187" customFormat="1" ht="12" customHeight="1" x14ac:dyDescent="0.25"/>
    <row r="473" s="1187" customFormat="1" ht="12" customHeight="1" x14ac:dyDescent="0.25"/>
    <row r="474" s="1187" customFormat="1" ht="12" customHeight="1" x14ac:dyDescent="0.25"/>
    <row r="475" s="1187" customFormat="1" ht="12" customHeight="1" x14ac:dyDescent="0.25"/>
    <row r="476" s="1187" customFormat="1" ht="12" customHeight="1" x14ac:dyDescent="0.25"/>
    <row r="477" s="1187" customFormat="1" ht="12" customHeight="1" x14ac:dyDescent="0.25"/>
    <row r="478" s="1187" customFormat="1" ht="12" customHeight="1" x14ac:dyDescent="0.25"/>
    <row r="479" s="1187" customFormat="1" ht="12" customHeight="1" x14ac:dyDescent="0.25"/>
    <row r="480" s="1187" customFormat="1" ht="12" customHeight="1" x14ac:dyDescent="0.25"/>
    <row r="481" s="1187" customFormat="1" ht="12" customHeight="1" x14ac:dyDescent="0.25"/>
    <row r="482" s="1187" customFormat="1" ht="12" customHeight="1" x14ac:dyDescent="0.25"/>
    <row r="483" s="1187" customFormat="1" ht="12" customHeight="1" x14ac:dyDescent="0.25"/>
    <row r="484" s="1187" customFormat="1" ht="12" customHeight="1" x14ac:dyDescent="0.25"/>
    <row r="485" s="1187" customFormat="1" ht="12" customHeight="1" x14ac:dyDescent="0.25"/>
    <row r="486" s="1187" customFormat="1" ht="12" customHeight="1" x14ac:dyDescent="0.25"/>
    <row r="487" s="1187" customFormat="1" ht="12" customHeight="1" x14ac:dyDescent="0.25"/>
    <row r="488" s="1187" customFormat="1" ht="12" customHeight="1" x14ac:dyDescent="0.25"/>
    <row r="489" s="1187" customFormat="1" ht="12" customHeight="1" x14ac:dyDescent="0.25"/>
    <row r="490" s="1187" customFormat="1" ht="12" customHeight="1" x14ac:dyDescent="0.25"/>
    <row r="491" s="1187" customFormat="1" ht="12" customHeight="1" x14ac:dyDescent="0.25"/>
    <row r="492" s="1187" customFormat="1" ht="12" customHeight="1" x14ac:dyDescent="0.25"/>
    <row r="493" s="1187" customFormat="1" ht="12" customHeight="1" x14ac:dyDescent="0.25"/>
    <row r="494" s="1187" customFormat="1" ht="12" customHeight="1" x14ac:dyDescent="0.25"/>
    <row r="495" s="1187" customFormat="1" ht="12" customHeight="1" x14ac:dyDescent="0.25"/>
    <row r="496" s="1187" customFormat="1" ht="12" customHeight="1" x14ac:dyDescent="0.25"/>
    <row r="497" s="1187" customFormat="1" ht="12" customHeight="1" x14ac:dyDescent="0.25"/>
    <row r="498" s="1187" customFormat="1" ht="12" customHeight="1" x14ac:dyDescent="0.25"/>
    <row r="499" s="1187" customFormat="1" ht="12" customHeight="1" x14ac:dyDescent="0.25"/>
    <row r="500" s="1187" customFormat="1" ht="12" customHeight="1" x14ac:dyDescent="0.25"/>
    <row r="501" s="1187" customFormat="1" ht="12" customHeight="1" x14ac:dyDescent="0.25"/>
    <row r="502" s="1187" customFormat="1" ht="12" customHeight="1" x14ac:dyDescent="0.25"/>
    <row r="503" s="1187" customFormat="1" ht="12" customHeight="1" x14ac:dyDescent="0.25"/>
    <row r="504" s="1187" customFormat="1" ht="12" customHeight="1" x14ac:dyDescent="0.25"/>
    <row r="505" s="1187" customFormat="1" ht="12" customHeight="1" x14ac:dyDescent="0.25"/>
    <row r="506" s="1187" customFormat="1" ht="12" customHeight="1" x14ac:dyDescent="0.25"/>
    <row r="507" s="1187" customFormat="1" ht="12" customHeight="1" x14ac:dyDescent="0.25"/>
    <row r="508" s="1187" customFormat="1" ht="12" customHeight="1" x14ac:dyDescent="0.25"/>
    <row r="509" s="1187" customFormat="1" ht="12" customHeight="1" x14ac:dyDescent="0.25"/>
  </sheetData>
  <mergeCells count="10">
    <mergeCell ref="A56:E56"/>
    <mergeCell ref="A57:E57"/>
    <mergeCell ref="A58:E58"/>
    <mergeCell ref="A2:F2"/>
    <mergeCell ref="A3:F3"/>
    <mergeCell ref="A5:A8"/>
    <mergeCell ref="B5:F5"/>
    <mergeCell ref="D6:D8"/>
    <mergeCell ref="E6:E8"/>
    <mergeCell ref="F6:F8"/>
  </mergeCells>
  <hyperlinks>
    <hyperlink ref="A61" r:id="rId1" xr:uid="{C3270117-9E05-418C-8634-FD43105F6BC0}"/>
    <hyperlink ref="A1" location="Índice!A1" display="Voltar ao índice" xr:uid="{30170134-515B-4EEA-80AC-D559BCB848B5}"/>
  </hyperlinks>
  <printOptions horizontalCentered="1" gridLinesSet="0"/>
  <pageMargins left="0.78740157480314965" right="0.54" top="1.1811023622047243" bottom="0.78740157480314965" header="0" footer="0"/>
  <pageSetup paperSize="9" orientation="portrait" r:id="rId2"/>
  <headerFooter alignWithMargins="0"/>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F10A70-1DF7-41AC-8808-36C04F5EDFE3}">
  <sheetPr syncVertical="1" syncRef="A1" transitionEvaluation="1"/>
  <dimension ref="A1:H447"/>
  <sheetViews>
    <sheetView showGridLines="0" workbookViewId="0">
      <selection activeCell="A2" sqref="A2"/>
    </sheetView>
  </sheetViews>
  <sheetFormatPr defaultColWidth="9.7109375" defaultRowHeight="12.75" x14ac:dyDescent="0.25"/>
  <cols>
    <col min="1" max="1" width="4.42578125" style="1187" customWidth="1"/>
    <col min="2" max="2" width="70.140625" style="1187" customWidth="1"/>
    <col min="3" max="3" width="9.7109375" style="1187" customWidth="1"/>
    <col min="4" max="16384" width="9.7109375" style="1187"/>
  </cols>
  <sheetData>
    <row r="1" spans="1:8" ht="15" customHeight="1" x14ac:dyDescent="0.25">
      <c r="A1" s="2027" t="s">
        <v>1926</v>
      </c>
    </row>
    <row r="2" spans="1:8" ht="15" customHeight="1" x14ac:dyDescent="0.25">
      <c r="B2" s="2191" t="s">
        <v>981</v>
      </c>
      <c r="C2" s="2191"/>
    </row>
    <row r="3" spans="1:8" ht="21.75" customHeight="1" x14ac:dyDescent="0.25">
      <c r="A3" s="2198" t="s">
        <v>980</v>
      </c>
      <c r="B3" s="2199"/>
      <c r="C3" s="2199"/>
    </row>
    <row r="4" spans="1:8" ht="12.95" customHeight="1" x14ac:dyDescent="0.25">
      <c r="B4" s="1217"/>
      <c r="D4" s="1219"/>
    </row>
    <row r="5" spans="1:8" ht="33.75" customHeight="1" x14ac:dyDescent="0.25">
      <c r="A5" s="2200" t="s">
        <v>979</v>
      </c>
      <c r="B5" s="2201"/>
      <c r="C5" s="1286" t="s">
        <v>978</v>
      </c>
    </row>
    <row r="6" spans="1:8" ht="6" customHeight="1" x14ac:dyDescent="0.25">
      <c r="B6" s="1211"/>
      <c r="C6" s="1201"/>
    </row>
    <row r="7" spans="1:8" ht="15" customHeight="1" x14ac:dyDescent="0.25">
      <c r="B7" s="1253" t="s">
        <v>977</v>
      </c>
      <c r="C7" s="1252">
        <v>2001</v>
      </c>
    </row>
    <row r="8" spans="1:8" ht="15" customHeight="1" x14ac:dyDescent="0.25">
      <c r="B8" s="1253" t="s">
        <v>976</v>
      </c>
      <c r="C8" s="1252">
        <v>1983</v>
      </c>
    </row>
    <row r="9" spans="1:8" ht="15" customHeight="1" x14ac:dyDescent="0.25">
      <c r="B9" s="1253" t="s">
        <v>975</v>
      </c>
      <c r="C9" s="1252">
        <v>1986</v>
      </c>
    </row>
    <row r="10" spans="1:8" ht="15" customHeight="1" x14ac:dyDescent="0.25">
      <c r="B10" s="1253" t="s">
        <v>974</v>
      </c>
      <c r="C10" s="1252">
        <v>2001</v>
      </c>
    </row>
    <row r="11" spans="1:8" ht="15" customHeight="1" x14ac:dyDescent="0.25">
      <c r="B11" s="1253" t="s">
        <v>973</v>
      </c>
      <c r="C11" s="1252">
        <v>1996</v>
      </c>
      <c r="H11" s="1253"/>
    </row>
    <row r="12" spans="1:8" ht="15" customHeight="1" x14ac:dyDescent="0.25">
      <c r="B12" s="1253" t="s">
        <v>972</v>
      </c>
      <c r="C12" s="1252">
        <v>2012</v>
      </c>
      <c r="H12" s="1253"/>
    </row>
    <row r="13" spans="1:8" ht="15" customHeight="1" x14ac:dyDescent="0.25">
      <c r="B13" s="1253" t="s">
        <v>971</v>
      </c>
      <c r="C13" s="1252">
        <v>1983</v>
      </c>
      <c r="H13" s="1253"/>
    </row>
    <row r="14" spans="1:8" ht="15" customHeight="1" x14ac:dyDescent="0.25">
      <c r="B14" s="1253" t="s">
        <v>970</v>
      </c>
      <c r="C14" s="1252">
        <v>1999</v>
      </c>
      <c r="H14" s="1253"/>
    </row>
    <row r="15" spans="1:8" ht="15" customHeight="1" x14ac:dyDescent="0.25">
      <c r="B15" s="1253" t="s">
        <v>969</v>
      </c>
      <c r="C15" s="1252">
        <v>1983</v>
      </c>
      <c r="H15" s="1253"/>
    </row>
    <row r="16" spans="1:8" ht="15" customHeight="1" x14ac:dyDescent="0.25">
      <c r="B16" s="1253" t="s">
        <v>968</v>
      </c>
      <c r="C16" s="1252">
        <v>1989</v>
      </c>
      <c r="H16" s="1253"/>
    </row>
    <row r="17" spans="1:8" ht="15" customHeight="1" x14ac:dyDescent="0.25">
      <c r="B17" s="1253" t="s">
        <v>967</v>
      </c>
      <c r="C17" s="1252">
        <v>1983</v>
      </c>
      <c r="H17" s="1253"/>
    </row>
    <row r="18" spans="1:8" ht="15" customHeight="1" x14ac:dyDescent="0.25">
      <c r="B18" s="1253" t="s">
        <v>966</v>
      </c>
      <c r="C18" s="1252">
        <v>1995</v>
      </c>
      <c r="H18" s="1253"/>
    </row>
    <row r="19" spans="1:8" ht="15" customHeight="1" x14ac:dyDescent="0.25">
      <c r="B19" s="1253" t="s">
        <v>965</v>
      </c>
      <c r="C19" s="1252">
        <v>2004</v>
      </c>
    </row>
    <row r="20" spans="1:8" ht="15" customHeight="1" x14ac:dyDescent="0.25">
      <c r="B20" s="1253" t="s">
        <v>964</v>
      </c>
      <c r="C20" s="1252">
        <v>2019</v>
      </c>
    </row>
    <row r="21" spans="1:8" ht="15" customHeight="1" x14ac:dyDescent="0.25">
      <c r="B21" s="1253" t="s">
        <v>963</v>
      </c>
      <c r="C21" s="1252">
        <v>2019</v>
      </c>
    </row>
    <row r="22" spans="1:8" ht="15" customHeight="1" x14ac:dyDescent="0.25">
      <c r="B22" s="1253" t="s">
        <v>962</v>
      </c>
      <c r="C22" s="1252">
        <v>2010</v>
      </c>
    </row>
    <row r="23" spans="1:8" ht="15" customHeight="1" x14ac:dyDescent="0.25">
      <c r="B23" s="1253" t="s">
        <v>961</v>
      </c>
      <c r="C23" s="1252">
        <v>2013</v>
      </c>
    </row>
    <row r="24" spans="1:8" ht="6.95" customHeight="1" thickBot="1" x14ac:dyDescent="0.3">
      <c r="A24" s="1192"/>
      <c r="B24" s="1192"/>
      <c r="C24" s="1191"/>
    </row>
    <row r="25" spans="1:8" ht="3.75" customHeight="1" thickTop="1" x14ac:dyDescent="0.25">
      <c r="C25" s="1190"/>
    </row>
    <row r="26" spans="1:8" s="1189" customFormat="1" ht="12.95" customHeight="1" x14ac:dyDescent="0.25">
      <c r="A26" s="2202" t="s">
        <v>960</v>
      </c>
      <c r="B26" s="2202"/>
    </row>
    <row r="27" spans="1:8" ht="12" customHeight="1" x14ac:dyDescent="0.25"/>
    <row r="28" spans="1:8" ht="12" customHeight="1" x14ac:dyDescent="0.25"/>
    <row r="29" spans="1:8" ht="12" customHeight="1" x14ac:dyDescent="0.25"/>
    <row r="30" spans="1:8" ht="12" customHeight="1" x14ac:dyDescent="0.25"/>
    <row r="31" spans="1:8" ht="12" customHeight="1" x14ac:dyDescent="0.25"/>
    <row r="32" spans="1:8" ht="12" customHeight="1" x14ac:dyDescent="0.25"/>
    <row r="33" s="1187" customFormat="1" ht="12" customHeight="1" x14ac:dyDescent="0.25"/>
    <row r="34" s="1187" customFormat="1" ht="12" customHeight="1" x14ac:dyDescent="0.25"/>
    <row r="35" s="1187" customFormat="1" ht="12" customHeight="1" x14ac:dyDescent="0.25"/>
    <row r="36" s="1187" customFormat="1" ht="12" customHeight="1" x14ac:dyDescent="0.25"/>
    <row r="37" s="1187" customFormat="1" ht="12" customHeight="1" x14ac:dyDescent="0.25"/>
    <row r="38" s="1187" customFormat="1" ht="12" customHeight="1" x14ac:dyDescent="0.25"/>
    <row r="39" s="1187" customFormat="1" ht="12" customHeight="1" x14ac:dyDescent="0.25"/>
    <row r="40" s="1187" customFormat="1" ht="12" customHeight="1" x14ac:dyDescent="0.25"/>
    <row r="41" s="1187" customFormat="1" ht="12" customHeight="1" x14ac:dyDescent="0.25"/>
    <row r="42" s="1187" customFormat="1" ht="12" customHeight="1" x14ac:dyDescent="0.25"/>
    <row r="43" s="1187" customFormat="1" ht="12" customHeight="1" x14ac:dyDescent="0.25"/>
    <row r="44" s="1187" customFormat="1" ht="12" customHeight="1" x14ac:dyDescent="0.25"/>
    <row r="45" s="1187" customFormat="1" ht="12" customHeight="1" x14ac:dyDescent="0.25"/>
    <row r="46" s="1187" customFormat="1" ht="12" customHeight="1" x14ac:dyDescent="0.25"/>
    <row r="47" s="1187" customFormat="1" ht="12" customHeight="1" x14ac:dyDescent="0.25"/>
    <row r="48" s="1187" customFormat="1" ht="12" customHeight="1" x14ac:dyDescent="0.25"/>
    <row r="49" s="1187" customFormat="1" ht="12" customHeight="1" x14ac:dyDescent="0.25"/>
    <row r="50" s="1187" customFormat="1" ht="12" customHeight="1" x14ac:dyDescent="0.25"/>
    <row r="51" s="1187" customFormat="1" ht="12" customHeight="1" x14ac:dyDescent="0.25"/>
    <row r="52" s="1187" customFormat="1" ht="12" customHeight="1" x14ac:dyDescent="0.25"/>
    <row r="53" s="1187" customFormat="1" ht="12" customHeight="1" x14ac:dyDescent="0.25"/>
    <row r="54" s="1187" customFormat="1" ht="12" customHeight="1" x14ac:dyDescent="0.25"/>
    <row r="55" s="1187" customFormat="1" ht="12" customHeight="1" x14ac:dyDescent="0.25"/>
    <row r="56" s="1187" customFormat="1" ht="12" customHeight="1" x14ac:dyDescent="0.25"/>
    <row r="57" s="1187" customFormat="1" ht="12" customHeight="1" x14ac:dyDescent="0.25"/>
    <row r="58" s="1187" customFormat="1" ht="12" customHeight="1" x14ac:dyDescent="0.25"/>
    <row r="59" s="1187" customFormat="1" ht="12" customHeight="1" x14ac:dyDescent="0.25"/>
    <row r="60" s="1187" customFormat="1" ht="12" customHeight="1" x14ac:dyDescent="0.25"/>
    <row r="61" s="1187" customFormat="1" ht="12" customHeight="1" x14ac:dyDescent="0.25"/>
    <row r="62" s="1187" customFormat="1" ht="12" customHeight="1" x14ac:dyDescent="0.25"/>
    <row r="63" s="1187" customFormat="1" ht="12" customHeight="1" x14ac:dyDescent="0.25"/>
    <row r="64" s="1187" customFormat="1" ht="12" customHeight="1" x14ac:dyDescent="0.25"/>
    <row r="65" s="1187" customFormat="1" ht="12" customHeight="1" x14ac:dyDescent="0.25"/>
    <row r="66" s="1187" customFormat="1" ht="12" customHeight="1" x14ac:dyDescent="0.25"/>
    <row r="67" s="1187" customFormat="1" ht="12" customHeight="1" x14ac:dyDescent="0.25"/>
    <row r="68" s="1187" customFormat="1" ht="12" customHeight="1" x14ac:dyDescent="0.25"/>
    <row r="69" s="1187" customFormat="1" ht="12" customHeight="1" x14ac:dyDescent="0.25"/>
    <row r="70" s="1187" customFormat="1" ht="12" customHeight="1" x14ac:dyDescent="0.25"/>
    <row r="71" s="1187" customFormat="1" ht="12" customHeight="1" x14ac:dyDescent="0.25"/>
    <row r="72" s="1187" customFormat="1" ht="12" customHeight="1" x14ac:dyDescent="0.25"/>
    <row r="73" s="1187" customFormat="1" ht="12" customHeight="1" x14ac:dyDescent="0.25"/>
    <row r="74" s="1187" customFormat="1" ht="12" customHeight="1" x14ac:dyDescent="0.25"/>
    <row r="75" s="1187" customFormat="1" ht="12" customHeight="1" x14ac:dyDescent="0.25"/>
    <row r="76" s="1187" customFormat="1" ht="12" customHeight="1" x14ac:dyDescent="0.25"/>
    <row r="77" s="1187" customFormat="1" ht="12" customHeight="1" x14ac:dyDescent="0.25"/>
    <row r="78" s="1187" customFormat="1" ht="12" customHeight="1" x14ac:dyDescent="0.25"/>
    <row r="79" s="1187" customFormat="1" ht="12" customHeight="1" x14ac:dyDescent="0.25"/>
    <row r="80" s="1187" customFormat="1" ht="12" customHeight="1" x14ac:dyDescent="0.25"/>
    <row r="81" s="1187" customFormat="1" ht="12" customHeight="1" x14ac:dyDescent="0.25"/>
    <row r="82" s="1187" customFormat="1" ht="12" customHeight="1" x14ac:dyDescent="0.25"/>
    <row r="83" s="1187" customFormat="1" ht="12" customHeight="1" x14ac:dyDescent="0.25"/>
    <row r="84" s="1187" customFormat="1" ht="12" customHeight="1" x14ac:dyDescent="0.25"/>
    <row r="85" s="1187" customFormat="1" ht="12" customHeight="1" x14ac:dyDescent="0.25"/>
    <row r="86" s="1187" customFormat="1" ht="12" customHeight="1" x14ac:dyDescent="0.25"/>
    <row r="87" s="1187" customFormat="1" ht="12" customHeight="1" x14ac:dyDescent="0.25"/>
    <row r="88" s="1187" customFormat="1" ht="12" customHeight="1" x14ac:dyDescent="0.25"/>
    <row r="89" s="1187" customFormat="1" ht="12" customHeight="1" x14ac:dyDescent="0.25"/>
    <row r="90" s="1187" customFormat="1" ht="12" customHeight="1" x14ac:dyDescent="0.25"/>
    <row r="91" s="1187" customFormat="1" ht="12" customHeight="1" x14ac:dyDescent="0.25"/>
    <row r="92" s="1187" customFormat="1" ht="12" customHeight="1" x14ac:dyDescent="0.25"/>
    <row r="93" s="1187" customFormat="1" ht="12" customHeight="1" x14ac:dyDescent="0.25"/>
    <row r="94" s="1187" customFormat="1" ht="12" customHeight="1" x14ac:dyDescent="0.25"/>
    <row r="95" s="1187" customFormat="1" ht="12" customHeight="1" x14ac:dyDescent="0.25"/>
    <row r="96" s="1187" customFormat="1" ht="12" customHeight="1" x14ac:dyDescent="0.25"/>
    <row r="97" s="1187" customFormat="1" ht="12" customHeight="1" x14ac:dyDescent="0.25"/>
    <row r="98" s="1187" customFormat="1" ht="12" customHeight="1" x14ac:dyDescent="0.25"/>
    <row r="99" s="1187" customFormat="1" ht="12" customHeight="1" x14ac:dyDescent="0.25"/>
    <row r="100" s="1187" customFormat="1" ht="12" customHeight="1" x14ac:dyDescent="0.25"/>
    <row r="101" s="1187" customFormat="1" ht="12" customHeight="1" x14ac:dyDescent="0.25"/>
    <row r="102" s="1187" customFormat="1" ht="12" customHeight="1" x14ac:dyDescent="0.25"/>
    <row r="103" s="1187" customFormat="1" ht="12" customHeight="1" x14ac:dyDescent="0.25"/>
    <row r="104" s="1187" customFormat="1" ht="12" customHeight="1" x14ac:dyDescent="0.25"/>
    <row r="105" s="1187" customFormat="1" ht="12" customHeight="1" x14ac:dyDescent="0.25"/>
    <row r="106" s="1187" customFormat="1" ht="12" customHeight="1" x14ac:dyDescent="0.25"/>
    <row r="107" s="1187" customFormat="1" ht="12" customHeight="1" x14ac:dyDescent="0.25"/>
    <row r="108" s="1187" customFormat="1" ht="12" customHeight="1" x14ac:dyDescent="0.25"/>
    <row r="109" s="1187" customFormat="1" ht="12" customHeight="1" x14ac:dyDescent="0.25"/>
    <row r="110" s="1187" customFormat="1" ht="12" customHeight="1" x14ac:dyDescent="0.25"/>
    <row r="111" s="1187" customFormat="1" ht="12" customHeight="1" x14ac:dyDescent="0.25"/>
    <row r="112" s="1187" customFormat="1" ht="12" customHeight="1" x14ac:dyDescent="0.25"/>
    <row r="113" s="1187" customFormat="1" ht="12" customHeight="1" x14ac:dyDescent="0.25"/>
    <row r="114" s="1187" customFormat="1" ht="12" customHeight="1" x14ac:dyDescent="0.25"/>
    <row r="115" s="1187" customFormat="1" ht="12" customHeight="1" x14ac:dyDescent="0.25"/>
    <row r="116" s="1187" customFormat="1" ht="12" customHeight="1" x14ac:dyDescent="0.25"/>
    <row r="117" s="1187" customFormat="1" ht="12" customHeight="1" x14ac:dyDescent="0.25"/>
    <row r="118" s="1187" customFormat="1" ht="12" customHeight="1" x14ac:dyDescent="0.25"/>
    <row r="119" s="1187" customFormat="1" ht="12" customHeight="1" x14ac:dyDescent="0.25"/>
    <row r="120" s="1187" customFormat="1" ht="12" customHeight="1" x14ac:dyDescent="0.25"/>
    <row r="121" s="1187" customFormat="1" ht="12" customHeight="1" x14ac:dyDescent="0.25"/>
    <row r="122" s="1187" customFormat="1" ht="12" customHeight="1" x14ac:dyDescent="0.25"/>
    <row r="123" s="1187" customFormat="1" ht="12" customHeight="1" x14ac:dyDescent="0.25"/>
    <row r="124" s="1187" customFormat="1" ht="12" customHeight="1" x14ac:dyDescent="0.25"/>
    <row r="125" s="1187" customFormat="1" ht="12" customHeight="1" x14ac:dyDescent="0.25"/>
    <row r="126" s="1187" customFormat="1" ht="12" customHeight="1" x14ac:dyDescent="0.25"/>
    <row r="127" s="1187" customFormat="1" ht="12" customHeight="1" x14ac:dyDescent="0.25"/>
    <row r="128" s="1187" customFormat="1" ht="12" customHeight="1" x14ac:dyDescent="0.25"/>
    <row r="129" s="1187" customFormat="1" ht="12" customHeight="1" x14ac:dyDescent="0.25"/>
    <row r="130" s="1187" customFormat="1" ht="12" customHeight="1" x14ac:dyDescent="0.25"/>
    <row r="131" s="1187" customFormat="1" ht="12" customHeight="1" x14ac:dyDescent="0.25"/>
    <row r="132" s="1187" customFormat="1" ht="12" customHeight="1" x14ac:dyDescent="0.25"/>
    <row r="133" s="1187" customFormat="1" ht="12" customHeight="1" x14ac:dyDescent="0.25"/>
    <row r="134" s="1187" customFormat="1" ht="12" customHeight="1" x14ac:dyDescent="0.25"/>
    <row r="135" s="1187" customFormat="1" ht="12" customHeight="1" x14ac:dyDescent="0.25"/>
    <row r="136" s="1187" customFormat="1" ht="12" customHeight="1" x14ac:dyDescent="0.25"/>
    <row r="137" s="1187" customFormat="1" ht="12" customHeight="1" x14ac:dyDescent="0.25"/>
    <row r="138" s="1187" customFormat="1" ht="12" customHeight="1" x14ac:dyDescent="0.25"/>
    <row r="139" s="1187" customFormat="1" ht="12" customHeight="1" x14ac:dyDescent="0.25"/>
    <row r="140" s="1187" customFormat="1" ht="12" customHeight="1" x14ac:dyDescent="0.25"/>
    <row r="141" s="1187" customFormat="1" ht="12" customHeight="1" x14ac:dyDescent="0.25"/>
    <row r="142" s="1187" customFormat="1" ht="12" customHeight="1" x14ac:dyDescent="0.25"/>
    <row r="143" s="1187" customFormat="1" ht="12" customHeight="1" x14ac:dyDescent="0.25"/>
    <row r="144" s="1187" customFormat="1" ht="12" customHeight="1" x14ac:dyDescent="0.25"/>
    <row r="145" s="1187" customFormat="1" ht="12" customHeight="1" x14ac:dyDescent="0.25"/>
    <row r="146" s="1187" customFormat="1" ht="12" customHeight="1" x14ac:dyDescent="0.25"/>
    <row r="147" s="1187" customFormat="1" ht="12" customHeight="1" x14ac:dyDescent="0.25"/>
    <row r="148" s="1187" customFormat="1" ht="12" customHeight="1" x14ac:dyDescent="0.25"/>
    <row r="149" s="1187" customFormat="1" ht="12" customHeight="1" x14ac:dyDescent="0.25"/>
    <row r="150" s="1187" customFormat="1" ht="12" customHeight="1" x14ac:dyDescent="0.25"/>
    <row r="151" s="1187" customFormat="1" ht="12" customHeight="1" x14ac:dyDescent="0.25"/>
    <row r="152" s="1187" customFormat="1" ht="12" customHeight="1" x14ac:dyDescent="0.25"/>
    <row r="153" s="1187" customFormat="1" ht="12" customHeight="1" x14ac:dyDescent="0.25"/>
    <row r="154" s="1187" customFormat="1" ht="12" customHeight="1" x14ac:dyDescent="0.25"/>
    <row r="155" s="1187" customFormat="1" ht="12" customHeight="1" x14ac:dyDescent="0.25"/>
    <row r="156" s="1187" customFormat="1" ht="12" customHeight="1" x14ac:dyDescent="0.25"/>
    <row r="157" s="1187" customFormat="1" ht="12" customHeight="1" x14ac:dyDescent="0.25"/>
    <row r="158" s="1187" customFormat="1" ht="12" customHeight="1" x14ac:dyDescent="0.25"/>
    <row r="159" s="1187" customFormat="1" ht="12" customHeight="1" x14ac:dyDescent="0.25"/>
    <row r="160" s="1187" customFormat="1" ht="12" customHeight="1" x14ac:dyDescent="0.25"/>
    <row r="161" s="1187" customFormat="1" ht="12" customHeight="1" x14ac:dyDescent="0.25"/>
    <row r="162" s="1187" customFormat="1" ht="12" customHeight="1" x14ac:dyDescent="0.25"/>
    <row r="163" s="1187" customFormat="1" ht="12" customHeight="1" x14ac:dyDescent="0.25"/>
    <row r="164" s="1187" customFormat="1" ht="12" customHeight="1" x14ac:dyDescent="0.25"/>
    <row r="165" s="1187" customFormat="1" ht="12" customHeight="1" x14ac:dyDescent="0.25"/>
    <row r="166" s="1187" customFormat="1" ht="12" customHeight="1" x14ac:dyDescent="0.25"/>
    <row r="167" s="1187" customFormat="1" ht="12" customHeight="1" x14ac:dyDescent="0.25"/>
    <row r="168" s="1187" customFormat="1" ht="12" customHeight="1" x14ac:dyDescent="0.25"/>
    <row r="169" s="1187" customFormat="1" ht="12" customHeight="1" x14ac:dyDescent="0.25"/>
    <row r="170" s="1187" customFormat="1" ht="12" customHeight="1" x14ac:dyDescent="0.25"/>
    <row r="171" s="1187" customFormat="1" ht="12" customHeight="1" x14ac:dyDescent="0.25"/>
    <row r="172" s="1187" customFormat="1" ht="12" customHeight="1" x14ac:dyDescent="0.25"/>
    <row r="173" s="1187" customFormat="1" ht="12" customHeight="1" x14ac:dyDescent="0.25"/>
    <row r="174" s="1187" customFormat="1" ht="12" customHeight="1" x14ac:dyDescent="0.25"/>
    <row r="175" s="1187" customFormat="1" ht="12" customHeight="1" x14ac:dyDescent="0.25"/>
    <row r="176" s="1187" customFormat="1" ht="12" customHeight="1" x14ac:dyDescent="0.25"/>
    <row r="177" s="1187" customFormat="1" ht="12" customHeight="1" x14ac:dyDescent="0.25"/>
    <row r="178" s="1187" customFormat="1" ht="12" customHeight="1" x14ac:dyDescent="0.25"/>
    <row r="179" s="1187" customFormat="1" ht="12" customHeight="1" x14ac:dyDescent="0.25"/>
    <row r="180" s="1187" customFormat="1" ht="12" customHeight="1" x14ac:dyDescent="0.25"/>
    <row r="181" s="1187" customFormat="1" ht="12" customHeight="1" x14ac:dyDescent="0.25"/>
    <row r="182" s="1187" customFormat="1" ht="12" customHeight="1" x14ac:dyDescent="0.25"/>
    <row r="183" s="1187" customFormat="1" ht="12" customHeight="1" x14ac:dyDescent="0.25"/>
    <row r="184" s="1187" customFormat="1" ht="12" customHeight="1" x14ac:dyDescent="0.25"/>
    <row r="185" s="1187" customFormat="1" ht="12" customHeight="1" x14ac:dyDescent="0.25"/>
    <row r="186" s="1187" customFormat="1" ht="12" customHeight="1" x14ac:dyDescent="0.25"/>
    <row r="187" s="1187" customFormat="1" ht="12" customHeight="1" x14ac:dyDescent="0.25"/>
    <row r="188" s="1187" customFormat="1" ht="12" customHeight="1" x14ac:dyDescent="0.25"/>
    <row r="189" s="1187" customFormat="1" ht="12" customHeight="1" x14ac:dyDescent="0.25"/>
    <row r="190" s="1187" customFormat="1" ht="12" customHeight="1" x14ac:dyDescent="0.25"/>
    <row r="191" s="1187" customFormat="1" ht="12" customHeight="1" x14ac:dyDescent="0.25"/>
    <row r="192" s="1187" customFormat="1" ht="12" customHeight="1" x14ac:dyDescent="0.25"/>
    <row r="193" s="1187" customFormat="1" ht="12" customHeight="1" x14ac:dyDescent="0.25"/>
    <row r="194" s="1187" customFormat="1" ht="12" customHeight="1" x14ac:dyDescent="0.25"/>
    <row r="195" s="1187" customFormat="1" ht="12" customHeight="1" x14ac:dyDescent="0.25"/>
    <row r="196" s="1187" customFormat="1" ht="12" customHeight="1" x14ac:dyDescent="0.25"/>
    <row r="197" s="1187" customFormat="1" ht="12" customHeight="1" x14ac:dyDescent="0.25"/>
    <row r="198" s="1187" customFormat="1" ht="12" customHeight="1" x14ac:dyDescent="0.25"/>
    <row r="199" s="1187" customFormat="1" ht="12" customHeight="1" x14ac:dyDescent="0.25"/>
    <row r="200" s="1187" customFormat="1" ht="12" customHeight="1" x14ac:dyDescent="0.25"/>
    <row r="201" s="1187" customFormat="1" ht="12" customHeight="1" x14ac:dyDescent="0.25"/>
    <row r="202" s="1187" customFormat="1" ht="12" customHeight="1" x14ac:dyDescent="0.25"/>
    <row r="203" s="1187" customFormat="1" ht="12" customHeight="1" x14ac:dyDescent="0.25"/>
    <row r="204" s="1187" customFormat="1" ht="12" customHeight="1" x14ac:dyDescent="0.25"/>
    <row r="205" s="1187" customFormat="1" ht="12" customHeight="1" x14ac:dyDescent="0.25"/>
    <row r="206" s="1187" customFormat="1" ht="12" customHeight="1" x14ac:dyDescent="0.25"/>
    <row r="207" s="1187" customFormat="1" ht="12" customHeight="1" x14ac:dyDescent="0.25"/>
    <row r="208" s="1187" customFormat="1" ht="12" customHeight="1" x14ac:dyDescent="0.25"/>
    <row r="209" s="1187" customFormat="1" ht="12" customHeight="1" x14ac:dyDescent="0.25"/>
    <row r="210" s="1187" customFormat="1" ht="12" customHeight="1" x14ac:dyDescent="0.25"/>
    <row r="211" s="1187" customFormat="1" ht="12" customHeight="1" x14ac:dyDescent="0.25"/>
    <row r="212" s="1187" customFormat="1" ht="12" customHeight="1" x14ac:dyDescent="0.25"/>
    <row r="213" s="1187" customFormat="1" ht="12" customHeight="1" x14ac:dyDescent="0.25"/>
    <row r="214" s="1187" customFormat="1" ht="12" customHeight="1" x14ac:dyDescent="0.25"/>
    <row r="215" s="1187" customFormat="1" ht="12" customHeight="1" x14ac:dyDescent="0.25"/>
    <row r="216" s="1187" customFormat="1" ht="12" customHeight="1" x14ac:dyDescent="0.25"/>
    <row r="217" s="1187" customFormat="1" ht="12" customHeight="1" x14ac:dyDescent="0.25"/>
    <row r="218" s="1187" customFormat="1" ht="12" customHeight="1" x14ac:dyDescent="0.25"/>
    <row r="219" s="1187" customFormat="1" ht="12" customHeight="1" x14ac:dyDescent="0.25"/>
    <row r="220" s="1187" customFormat="1" ht="12" customHeight="1" x14ac:dyDescent="0.25"/>
    <row r="221" s="1187" customFormat="1" ht="12" customHeight="1" x14ac:dyDescent="0.25"/>
    <row r="222" s="1187" customFormat="1" ht="12" customHeight="1" x14ac:dyDescent="0.25"/>
    <row r="223" s="1187" customFormat="1" ht="12" customHeight="1" x14ac:dyDescent="0.25"/>
    <row r="224" s="1187" customFormat="1" ht="12" customHeight="1" x14ac:dyDescent="0.25"/>
    <row r="225" s="1187" customFormat="1" ht="12" customHeight="1" x14ac:dyDescent="0.25"/>
    <row r="226" s="1187" customFormat="1" ht="12" customHeight="1" x14ac:dyDescent="0.25"/>
    <row r="227" s="1187" customFormat="1" ht="12" customHeight="1" x14ac:dyDescent="0.25"/>
    <row r="228" s="1187" customFormat="1" ht="12" customHeight="1" x14ac:dyDescent="0.25"/>
    <row r="229" s="1187" customFormat="1" ht="12" customHeight="1" x14ac:dyDescent="0.25"/>
    <row r="230" s="1187" customFormat="1" ht="12" customHeight="1" x14ac:dyDescent="0.25"/>
    <row r="231" s="1187" customFormat="1" ht="12" customHeight="1" x14ac:dyDescent="0.25"/>
    <row r="232" s="1187" customFormat="1" ht="12" customHeight="1" x14ac:dyDescent="0.25"/>
    <row r="233" s="1187" customFormat="1" ht="12" customHeight="1" x14ac:dyDescent="0.25"/>
    <row r="234" s="1187" customFormat="1" ht="12" customHeight="1" x14ac:dyDescent="0.25"/>
    <row r="235" s="1187" customFormat="1" ht="12" customHeight="1" x14ac:dyDescent="0.25"/>
    <row r="236" s="1187" customFormat="1" ht="12" customHeight="1" x14ac:dyDescent="0.25"/>
    <row r="237" s="1187" customFormat="1" ht="12" customHeight="1" x14ac:dyDescent="0.25"/>
    <row r="238" s="1187" customFormat="1" ht="12" customHeight="1" x14ac:dyDescent="0.25"/>
    <row r="239" s="1187" customFormat="1" ht="12" customHeight="1" x14ac:dyDescent="0.25"/>
    <row r="240" s="1187" customFormat="1" ht="12" customHeight="1" x14ac:dyDescent="0.25"/>
    <row r="241" s="1187" customFormat="1" ht="12" customHeight="1" x14ac:dyDescent="0.25"/>
    <row r="242" s="1187" customFormat="1" ht="12" customHeight="1" x14ac:dyDescent="0.25"/>
    <row r="243" s="1187" customFormat="1" ht="12" customHeight="1" x14ac:dyDescent="0.25"/>
    <row r="244" s="1187" customFormat="1" ht="12" customHeight="1" x14ac:dyDescent="0.25"/>
    <row r="245" s="1187" customFormat="1" ht="12" customHeight="1" x14ac:dyDescent="0.25"/>
    <row r="246" s="1187" customFormat="1" ht="12" customHeight="1" x14ac:dyDescent="0.25"/>
    <row r="247" s="1187" customFormat="1" ht="12" customHeight="1" x14ac:dyDescent="0.25"/>
    <row r="248" s="1187" customFormat="1" ht="12" customHeight="1" x14ac:dyDescent="0.25"/>
    <row r="249" s="1187" customFormat="1" ht="12" customHeight="1" x14ac:dyDescent="0.25"/>
    <row r="250" s="1187" customFormat="1" ht="12" customHeight="1" x14ac:dyDescent="0.25"/>
    <row r="251" s="1187" customFormat="1" ht="12" customHeight="1" x14ac:dyDescent="0.25"/>
    <row r="252" s="1187" customFormat="1" ht="12" customHeight="1" x14ac:dyDescent="0.25"/>
    <row r="253" s="1187" customFormat="1" ht="12" customHeight="1" x14ac:dyDescent="0.25"/>
    <row r="254" s="1187" customFormat="1" ht="12" customHeight="1" x14ac:dyDescent="0.25"/>
    <row r="255" s="1187" customFormat="1" ht="12" customHeight="1" x14ac:dyDescent="0.25"/>
    <row r="256" s="1187" customFormat="1" ht="12" customHeight="1" x14ac:dyDescent="0.25"/>
    <row r="257" s="1187" customFormat="1" ht="12" customHeight="1" x14ac:dyDescent="0.25"/>
    <row r="258" s="1187" customFormat="1" ht="12" customHeight="1" x14ac:dyDescent="0.25"/>
    <row r="259" s="1187" customFormat="1" ht="12" customHeight="1" x14ac:dyDescent="0.25"/>
    <row r="260" s="1187" customFormat="1" ht="12" customHeight="1" x14ac:dyDescent="0.25"/>
    <row r="261" s="1187" customFormat="1" ht="12" customHeight="1" x14ac:dyDescent="0.25"/>
    <row r="262" s="1187" customFormat="1" ht="12" customHeight="1" x14ac:dyDescent="0.25"/>
    <row r="263" s="1187" customFormat="1" ht="12" customHeight="1" x14ac:dyDescent="0.25"/>
    <row r="264" s="1187" customFormat="1" ht="12" customHeight="1" x14ac:dyDescent="0.25"/>
    <row r="265" s="1187" customFormat="1" ht="12" customHeight="1" x14ac:dyDescent="0.25"/>
    <row r="266" s="1187" customFormat="1" ht="12" customHeight="1" x14ac:dyDescent="0.25"/>
    <row r="267" s="1187" customFormat="1" ht="12" customHeight="1" x14ac:dyDescent="0.25"/>
    <row r="268" s="1187" customFormat="1" ht="12" customHeight="1" x14ac:dyDescent="0.25"/>
    <row r="269" s="1187" customFormat="1" ht="12" customHeight="1" x14ac:dyDescent="0.25"/>
    <row r="270" s="1187" customFormat="1" ht="12" customHeight="1" x14ac:dyDescent="0.25"/>
    <row r="271" s="1187" customFormat="1" ht="12" customHeight="1" x14ac:dyDescent="0.25"/>
    <row r="272" s="1187" customFormat="1" ht="12" customHeight="1" x14ac:dyDescent="0.25"/>
    <row r="273" s="1187" customFormat="1" ht="12" customHeight="1" x14ac:dyDescent="0.25"/>
    <row r="274" s="1187" customFormat="1" ht="12" customHeight="1" x14ac:dyDescent="0.25"/>
    <row r="275" s="1187" customFormat="1" ht="12" customHeight="1" x14ac:dyDescent="0.25"/>
    <row r="276" s="1187" customFormat="1" ht="12" customHeight="1" x14ac:dyDescent="0.25"/>
    <row r="277" s="1187" customFormat="1" ht="12" customHeight="1" x14ac:dyDescent="0.25"/>
    <row r="278" s="1187" customFormat="1" ht="12" customHeight="1" x14ac:dyDescent="0.25"/>
    <row r="279" s="1187" customFormat="1" ht="12" customHeight="1" x14ac:dyDescent="0.25"/>
    <row r="280" s="1187" customFormat="1" ht="12" customHeight="1" x14ac:dyDescent="0.25"/>
    <row r="281" s="1187" customFormat="1" ht="12" customHeight="1" x14ac:dyDescent="0.25"/>
    <row r="282" s="1187" customFormat="1" ht="12" customHeight="1" x14ac:dyDescent="0.25"/>
    <row r="283" s="1187" customFormat="1" ht="12" customHeight="1" x14ac:dyDescent="0.25"/>
    <row r="284" s="1187" customFormat="1" ht="12" customHeight="1" x14ac:dyDescent="0.25"/>
    <row r="285" s="1187" customFormat="1" ht="12" customHeight="1" x14ac:dyDescent="0.25"/>
    <row r="286" s="1187" customFormat="1" ht="12" customHeight="1" x14ac:dyDescent="0.25"/>
    <row r="287" s="1187" customFormat="1" ht="12" customHeight="1" x14ac:dyDescent="0.25"/>
    <row r="288" s="1187" customFormat="1" ht="12" customHeight="1" x14ac:dyDescent="0.25"/>
    <row r="289" s="1187" customFormat="1" ht="12" customHeight="1" x14ac:dyDescent="0.25"/>
    <row r="290" s="1187" customFormat="1" ht="12" customHeight="1" x14ac:dyDescent="0.25"/>
    <row r="291" s="1187" customFormat="1" ht="12" customHeight="1" x14ac:dyDescent="0.25"/>
    <row r="292" s="1187" customFormat="1" ht="12" customHeight="1" x14ac:dyDescent="0.25"/>
    <row r="293" s="1187" customFormat="1" ht="12" customHeight="1" x14ac:dyDescent="0.25"/>
    <row r="294" s="1187" customFormat="1" ht="12" customHeight="1" x14ac:dyDescent="0.25"/>
    <row r="295" s="1187" customFormat="1" ht="12" customHeight="1" x14ac:dyDescent="0.25"/>
    <row r="296" s="1187" customFormat="1" ht="12" customHeight="1" x14ac:dyDescent="0.25"/>
    <row r="297" s="1187" customFormat="1" ht="12" customHeight="1" x14ac:dyDescent="0.25"/>
    <row r="298" s="1187" customFormat="1" ht="12" customHeight="1" x14ac:dyDescent="0.25"/>
    <row r="299" s="1187" customFormat="1" ht="12" customHeight="1" x14ac:dyDescent="0.25"/>
    <row r="300" s="1187" customFormat="1" ht="12" customHeight="1" x14ac:dyDescent="0.25"/>
    <row r="301" s="1187" customFormat="1" ht="12" customHeight="1" x14ac:dyDescent="0.25"/>
    <row r="302" s="1187" customFormat="1" ht="12" customHeight="1" x14ac:dyDescent="0.25"/>
    <row r="303" s="1187" customFormat="1" ht="12" customHeight="1" x14ac:dyDescent="0.25"/>
    <row r="304" s="1187" customFormat="1" ht="12" customHeight="1" x14ac:dyDescent="0.25"/>
    <row r="305" s="1187" customFormat="1" ht="12" customHeight="1" x14ac:dyDescent="0.25"/>
    <row r="306" s="1187" customFormat="1" ht="12" customHeight="1" x14ac:dyDescent="0.25"/>
    <row r="307" s="1187" customFormat="1" ht="12" customHeight="1" x14ac:dyDescent="0.25"/>
    <row r="308" s="1187" customFormat="1" ht="12" customHeight="1" x14ac:dyDescent="0.25"/>
    <row r="309" s="1187" customFormat="1" ht="12" customHeight="1" x14ac:dyDescent="0.25"/>
    <row r="310" s="1187" customFormat="1" ht="12" customHeight="1" x14ac:dyDescent="0.25"/>
    <row r="311" s="1187" customFormat="1" ht="12" customHeight="1" x14ac:dyDescent="0.25"/>
    <row r="312" s="1187" customFormat="1" ht="12" customHeight="1" x14ac:dyDescent="0.25"/>
    <row r="313" s="1187" customFormat="1" ht="12" customHeight="1" x14ac:dyDescent="0.25"/>
    <row r="314" s="1187" customFormat="1" ht="12" customHeight="1" x14ac:dyDescent="0.25"/>
    <row r="315" s="1187" customFormat="1" ht="12" customHeight="1" x14ac:dyDescent="0.25"/>
    <row r="316" s="1187" customFormat="1" ht="12" customHeight="1" x14ac:dyDescent="0.25"/>
    <row r="317" s="1187" customFormat="1" ht="12" customHeight="1" x14ac:dyDescent="0.25"/>
    <row r="318" s="1187" customFormat="1" ht="12" customHeight="1" x14ac:dyDescent="0.25"/>
    <row r="319" s="1187" customFormat="1" ht="12" customHeight="1" x14ac:dyDescent="0.25"/>
    <row r="320" s="1187" customFormat="1" ht="12" customHeight="1" x14ac:dyDescent="0.25"/>
    <row r="321" s="1187" customFormat="1" ht="12" customHeight="1" x14ac:dyDescent="0.25"/>
    <row r="322" s="1187" customFormat="1" ht="12" customHeight="1" x14ac:dyDescent="0.25"/>
    <row r="323" s="1187" customFormat="1" ht="12" customHeight="1" x14ac:dyDescent="0.25"/>
    <row r="324" s="1187" customFormat="1" ht="12" customHeight="1" x14ac:dyDescent="0.25"/>
    <row r="325" s="1187" customFormat="1" ht="12" customHeight="1" x14ac:dyDescent="0.25"/>
    <row r="326" s="1187" customFormat="1" ht="12" customHeight="1" x14ac:dyDescent="0.25"/>
    <row r="327" s="1187" customFormat="1" ht="12" customHeight="1" x14ac:dyDescent="0.25"/>
    <row r="328" s="1187" customFormat="1" ht="12" customHeight="1" x14ac:dyDescent="0.25"/>
    <row r="329" s="1187" customFormat="1" ht="12" customHeight="1" x14ac:dyDescent="0.25"/>
    <row r="330" s="1187" customFormat="1" ht="12" customHeight="1" x14ac:dyDescent="0.25"/>
    <row r="331" s="1187" customFormat="1" ht="12" customHeight="1" x14ac:dyDescent="0.25"/>
    <row r="332" s="1187" customFormat="1" ht="12" customHeight="1" x14ac:dyDescent="0.25"/>
    <row r="333" s="1187" customFormat="1" ht="12" customHeight="1" x14ac:dyDescent="0.25"/>
    <row r="334" s="1187" customFormat="1" ht="12" customHeight="1" x14ac:dyDescent="0.25"/>
    <row r="335" s="1187" customFormat="1" ht="12" customHeight="1" x14ac:dyDescent="0.25"/>
    <row r="336" s="1187" customFormat="1" ht="12" customHeight="1" x14ac:dyDescent="0.25"/>
    <row r="337" s="1187" customFormat="1" ht="12" customHeight="1" x14ac:dyDescent="0.25"/>
    <row r="338" s="1187" customFormat="1" ht="12" customHeight="1" x14ac:dyDescent="0.25"/>
    <row r="339" s="1187" customFormat="1" ht="12" customHeight="1" x14ac:dyDescent="0.25"/>
    <row r="340" s="1187" customFormat="1" ht="12" customHeight="1" x14ac:dyDescent="0.25"/>
    <row r="341" s="1187" customFormat="1" ht="12" customHeight="1" x14ac:dyDescent="0.25"/>
    <row r="342" s="1187" customFormat="1" ht="12" customHeight="1" x14ac:dyDescent="0.25"/>
    <row r="343" s="1187" customFormat="1" ht="12" customHeight="1" x14ac:dyDescent="0.25"/>
    <row r="344" s="1187" customFormat="1" ht="12" customHeight="1" x14ac:dyDescent="0.25"/>
    <row r="345" s="1187" customFormat="1" ht="12" customHeight="1" x14ac:dyDescent="0.25"/>
    <row r="346" s="1187" customFormat="1" ht="12" customHeight="1" x14ac:dyDescent="0.25"/>
    <row r="347" s="1187" customFormat="1" ht="12" customHeight="1" x14ac:dyDescent="0.25"/>
    <row r="348" s="1187" customFormat="1" ht="12" customHeight="1" x14ac:dyDescent="0.25"/>
    <row r="349" s="1187" customFormat="1" ht="12" customHeight="1" x14ac:dyDescent="0.25"/>
    <row r="350" s="1187" customFormat="1" ht="12" customHeight="1" x14ac:dyDescent="0.25"/>
    <row r="351" s="1187" customFormat="1" ht="12" customHeight="1" x14ac:dyDescent="0.25"/>
    <row r="352" s="1187" customFormat="1" ht="12" customHeight="1" x14ac:dyDescent="0.25"/>
    <row r="353" s="1187" customFormat="1" ht="12" customHeight="1" x14ac:dyDescent="0.25"/>
    <row r="354" s="1187" customFormat="1" ht="12" customHeight="1" x14ac:dyDescent="0.25"/>
    <row r="355" s="1187" customFormat="1" ht="12" customHeight="1" x14ac:dyDescent="0.25"/>
    <row r="356" s="1187" customFormat="1" ht="12" customHeight="1" x14ac:dyDescent="0.25"/>
    <row r="357" s="1187" customFormat="1" ht="12" customHeight="1" x14ac:dyDescent="0.25"/>
    <row r="358" s="1187" customFormat="1" ht="12" customHeight="1" x14ac:dyDescent="0.25"/>
    <row r="359" s="1187" customFormat="1" ht="12" customHeight="1" x14ac:dyDescent="0.25"/>
    <row r="360" s="1187" customFormat="1" ht="12" customHeight="1" x14ac:dyDescent="0.25"/>
    <row r="361" s="1187" customFormat="1" ht="12" customHeight="1" x14ac:dyDescent="0.25"/>
    <row r="362" s="1187" customFormat="1" ht="12" customHeight="1" x14ac:dyDescent="0.25"/>
    <row r="363" s="1187" customFormat="1" ht="12" customHeight="1" x14ac:dyDescent="0.25"/>
    <row r="364" s="1187" customFormat="1" ht="12" customHeight="1" x14ac:dyDescent="0.25"/>
    <row r="365" s="1187" customFormat="1" ht="12" customHeight="1" x14ac:dyDescent="0.25"/>
    <row r="366" s="1187" customFormat="1" ht="12" customHeight="1" x14ac:dyDescent="0.25"/>
    <row r="367" s="1187" customFormat="1" ht="12" customHeight="1" x14ac:dyDescent="0.25"/>
    <row r="368" s="1187" customFormat="1" ht="12" customHeight="1" x14ac:dyDescent="0.25"/>
    <row r="369" s="1187" customFormat="1" ht="12" customHeight="1" x14ac:dyDescent="0.25"/>
    <row r="370" s="1187" customFormat="1" ht="12" customHeight="1" x14ac:dyDescent="0.25"/>
    <row r="371" s="1187" customFormat="1" ht="12" customHeight="1" x14ac:dyDescent="0.25"/>
    <row r="372" s="1187" customFormat="1" ht="12" customHeight="1" x14ac:dyDescent="0.25"/>
    <row r="373" s="1187" customFormat="1" ht="12" customHeight="1" x14ac:dyDescent="0.25"/>
    <row r="374" s="1187" customFormat="1" ht="12" customHeight="1" x14ac:dyDescent="0.25"/>
    <row r="375" s="1187" customFormat="1" ht="12" customHeight="1" x14ac:dyDescent="0.25"/>
    <row r="376" s="1187" customFormat="1" ht="12" customHeight="1" x14ac:dyDescent="0.25"/>
    <row r="377" s="1187" customFormat="1" ht="12" customHeight="1" x14ac:dyDescent="0.25"/>
    <row r="378" s="1187" customFormat="1" ht="12" customHeight="1" x14ac:dyDescent="0.25"/>
    <row r="379" s="1187" customFormat="1" ht="12" customHeight="1" x14ac:dyDescent="0.25"/>
    <row r="380" s="1187" customFormat="1" ht="12" customHeight="1" x14ac:dyDescent="0.25"/>
    <row r="381" s="1187" customFormat="1" ht="12" customHeight="1" x14ac:dyDescent="0.25"/>
    <row r="382" s="1187" customFormat="1" ht="12" customHeight="1" x14ac:dyDescent="0.25"/>
    <row r="383" s="1187" customFormat="1" ht="12" customHeight="1" x14ac:dyDescent="0.25"/>
    <row r="384" s="1187" customFormat="1" ht="12" customHeight="1" x14ac:dyDescent="0.25"/>
    <row r="385" s="1187" customFormat="1" ht="12" customHeight="1" x14ac:dyDescent="0.25"/>
    <row r="386" s="1187" customFormat="1" ht="12" customHeight="1" x14ac:dyDescent="0.25"/>
    <row r="387" s="1187" customFormat="1" ht="12" customHeight="1" x14ac:dyDescent="0.25"/>
    <row r="388" s="1187" customFormat="1" ht="12" customHeight="1" x14ac:dyDescent="0.25"/>
    <row r="389" s="1187" customFormat="1" ht="12" customHeight="1" x14ac:dyDescent="0.25"/>
    <row r="390" s="1187" customFormat="1" ht="12" customHeight="1" x14ac:dyDescent="0.25"/>
    <row r="391" s="1187" customFormat="1" ht="12" customHeight="1" x14ac:dyDescent="0.25"/>
    <row r="392" s="1187" customFormat="1" ht="12" customHeight="1" x14ac:dyDescent="0.25"/>
    <row r="393" s="1187" customFormat="1" ht="12" customHeight="1" x14ac:dyDescent="0.25"/>
    <row r="394" s="1187" customFormat="1" ht="12" customHeight="1" x14ac:dyDescent="0.25"/>
    <row r="395" s="1187" customFormat="1" ht="12" customHeight="1" x14ac:dyDescent="0.25"/>
    <row r="396" s="1187" customFormat="1" ht="12" customHeight="1" x14ac:dyDescent="0.25"/>
    <row r="397" s="1187" customFormat="1" ht="12" customHeight="1" x14ac:dyDescent="0.25"/>
    <row r="398" s="1187" customFormat="1" ht="12" customHeight="1" x14ac:dyDescent="0.25"/>
    <row r="399" s="1187" customFormat="1" ht="12" customHeight="1" x14ac:dyDescent="0.25"/>
    <row r="400" s="1187" customFormat="1" ht="12" customHeight="1" x14ac:dyDescent="0.25"/>
    <row r="401" s="1187" customFormat="1" ht="12" customHeight="1" x14ac:dyDescent="0.25"/>
    <row r="402" s="1187" customFormat="1" ht="12" customHeight="1" x14ac:dyDescent="0.25"/>
    <row r="403" s="1187" customFormat="1" ht="12" customHeight="1" x14ac:dyDescent="0.25"/>
    <row r="404" s="1187" customFormat="1" ht="12" customHeight="1" x14ac:dyDescent="0.25"/>
    <row r="405" s="1187" customFormat="1" ht="12" customHeight="1" x14ac:dyDescent="0.25"/>
    <row r="406" s="1187" customFormat="1" ht="12" customHeight="1" x14ac:dyDescent="0.25"/>
    <row r="407" s="1187" customFormat="1" ht="12" customHeight="1" x14ac:dyDescent="0.25"/>
    <row r="408" s="1187" customFormat="1" ht="12" customHeight="1" x14ac:dyDescent="0.25"/>
    <row r="409" s="1187" customFormat="1" ht="12" customHeight="1" x14ac:dyDescent="0.25"/>
    <row r="410" s="1187" customFormat="1" ht="12" customHeight="1" x14ac:dyDescent="0.25"/>
    <row r="411" s="1187" customFormat="1" ht="12" customHeight="1" x14ac:dyDescent="0.25"/>
    <row r="412" s="1187" customFormat="1" ht="12" customHeight="1" x14ac:dyDescent="0.25"/>
    <row r="413" s="1187" customFormat="1" ht="12" customHeight="1" x14ac:dyDescent="0.25"/>
    <row r="414" s="1187" customFormat="1" ht="12" customHeight="1" x14ac:dyDescent="0.25"/>
    <row r="415" s="1187" customFormat="1" ht="12" customHeight="1" x14ac:dyDescent="0.25"/>
    <row r="416" s="1187" customFormat="1" ht="12" customHeight="1" x14ac:dyDescent="0.25"/>
    <row r="417" s="1187" customFormat="1" ht="12" customHeight="1" x14ac:dyDescent="0.25"/>
    <row r="418" s="1187" customFormat="1" ht="12" customHeight="1" x14ac:dyDescent="0.25"/>
    <row r="419" s="1187" customFormat="1" ht="12" customHeight="1" x14ac:dyDescent="0.25"/>
    <row r="420" s="1187" customFormat="1" ht="12" customHeight="1" x14ac:dyDescent="0.25"/>
    <row r="421" s="1187" customFormat="1" ht="12" customHeight="1" x14ac:dyDescent="0.25"/>
    <row r="422" s="1187" customFormat="1" ht="12" customHeight="1" x14ac:dyDescent="0.25"/>
    <row r="423" s="1187" customFormat="1" ht="12" customHeight="1" x14ac:dyDescent="0.25"/>
    <row r="424" s="1187" customFormat="1" ht="12" customHeight="1" x14ac:dyDescent="0.25"/>
    <row r="425" s="1187" customFormat="1" ht="12" customHeight="1" x14ac:dyDescent="0.25"/>
    <row r="426" s="1187" customFormat="1" ht="12" customHeight="1" x14ac:dyDescent="0.25"/>
    <row r="427" s="1187" customFormat="1" ht="12" customHeight="1" x14ac:dyDescent="0.25"/>
    <row r="428" s="1187" customFormat="1" ht="12" customHeight="1" x14ac:dyDescent="0.25"/>
    <row r="429" s="1187" customFormat="1" ht="12" customHeight="1" x14ac:dyDescent="0.25"/>
    <row r="430" s="1187" customFormat="1" ht="12" customHeight="1" x14ac:dyDescent="0.25"/>
    <row r="431" s="1187" customFormat="1" ht="12" customHeight="1" x14ac:dyDescent="0.25"/>
    <row r="432" s="1187" customFormat="1" ht="12" customHeight="1" x14ac:dyDescent="0.25"/>
    <row r="433" s="1187" customFormat="1" ht="12" customHeight="1" x14ac:dyDescent="0.25"/>
    <row r="434" s="1187" customFormat="1" ht="12" customHeight="1" x14ac:dyDescent="0.25"/>
    <row r="435" s="1187" customFormat="1" ht="12" customHeight="1" x14ac:dyDescent="0.25"/>
    <row r="436" s="1187" customFormat="1" ht="12" customHeight="1" x14ac:dyDescent="0.25"/>
    <row r="437" s="1187" customFormat="1" ht="12" customHeight="1" x14ac:dyDescent="0.25"/>
    <row r="438" s="1187" customFormat="1" ht="12" customHeight="1" x14ac:dyDescent="0.25"/>
    <row r="439" s="1187" customFormat="1" ht="12" customHeight="1" x14ac:dyDescent="0.25"/>
    <row r="440" s="1187" customFormat="1" ht="12" customHeight="1" x14ac:dyDescent="0.25"/>
    <row r="441" s="1187" customFormat="1" ht="12" customHeight="1" x14ac:dyDescent="0.25"/>
    <row r="442" s="1187" customFormat="1" ht="12" customHeight="1" x14ac:dyDescent="0.25"/>
    <row r="443" s="1187" customFormat="1" ht="12" customHeight="1" x14ac:dyDescent="0.25"/>
    <row r="444" s="1187" customFormat="1" ht="12" customHeight="1" x14ac:dyDescent="0.25"/>
    <row r="445" s="1187" customFormat="1" ht="12" customHeight="1" x14ac:dyDescent="0.25"/>
    <row r="446" s="1187" customFormat="1" ht="12" customHeight="1" x14ac:dyDescent="0.25"/>
    <row r="447" s="1187" customFormat="1" ht="12" customHeight="1" x14ac:dyDescent="0.25"/>
  </sheetData>
  <mergeCells count="4">
    <mergeCell ref="B2:C2"/>
    <mergeCell ref="A3:C3"/>
    <mergeCell ref="A5:B5"/>
    <mergeCell ref="A26:B26"/>
  </mergeCells>
  <hyperlinks>
    <hyperlink ref="A1" location="Índice!A1" display="Voltar ao índice" xr:uid="{A9D4A9EE-69BD-4363-AD29-F286C0E30C2F}"/>
  </hyperlinks>
  <printOptions horizontalCentered="1" gridLinesSet="0"/>
  <pageMargins left="0.78740157480314965" right="0.78740157480314965" top="1.1811023622047245" bottom="0.78740157480314965" header="0" footer="0"/>
  <pageSetup paperSize="9" orientation="portrait" r:id="rId1"/>
  <headerFooter alignWithMargins="0"/>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E59428-7542-42CC-8866-C8ECE97A2CF6}">
  <dimension ref="A1:D42"/>
  <sheetViews>
    <sheetView workbookViewId="0">
      <selection activeCell="A2" sqref="A2"/>
    </sheetView>
  </sheetViews>
  <sheetFormatPr defaultRowHeight="12.75" x14ac:dyDescent="0.2"/>
  <cols>
    <col min="1" max="1" width="9.140625" style="1254"/>
    <col min="2" max="2" width="70" style="1254" customWidth="1"/>
    <col min="3" max="16384" width="9.140625" style="1254"/>
  </cols>
  <sheetData>
    <row r="1" spans="1:4" ht="15" customHeight="1" x14ac:dyDescent="0.2">
      <c r="A1" s="2027" t="s">
        <v>1926</v>
      </c>
      <c r="B1" s="1255"/>
      <c r="C1" s="1255"/>
      <c r="D1" s="1255"/>
    </row>
    <row r="2" spans="1:4" ht="15" customHeight="1" x14ac:dyDescent="0.25">
      <c r="A2" s="1259" t="s">
        <v>991</v>
      </c>
      <c r="B2" s="1259"/>
      <c r="C2" s="1223"/>
      <c r="D2" s="1255"/>
    </row>
    <row r="3" spans="1:4" ht="21.75" customHeight="1" x14ac:dyDescent="0.2">
      <c r="A3" s="2198" t="s">
        <v>990</v>
      </c>
      <c r="B3" s="2199"/>
      <c r="C3" s="2199"/>
    </row>
    <row r="4" spans="1:4" ht="13.5" x14ac:dyDescent="0.25">
      <c r="A4" s="1223"/>
      <c r="B4" s="1258"/>
      <c r="C4" s="1223"/>
      <c r="D4" s="1255"/>
    </row>
    <row r="5" spans="1:4" ht="33.75" customHeight="1" x14ac:dyDescent="0.2">
      <c r="A5" s="2193" t="s">
        <v>979</v>
      </c>
      <c r="B5" s="2193"/>
      <c r="C5" s="1286" t="s">
        <v>978</v>
      </c>
      <c r="D5" s="1255"/>
    </row>
    <row r="6" spans="1:4" ht="6.75" customHeight="1" x14ac:dyDescent="0.25">
      <c r="A6" s="1223"/>
      <c r="B6" s="1223"/>
      <c r="C6" s="1223"/>
      <c r="D6" s="1255"/>
    </row>
    <row r="7" spans="1:4" ht="13.5" x14ac:dyDescent="0.25">
      <c r="A7" s="1223"/>
      <c r="B7" s="1257" t="s">
        <v>989</v>
      </c>
      <c r="C7" s="1223">
        <v>2016</v>
      </c>
      <c r="D7" s="1255"/>
    </row>
    <row r="8" spans="1:4" ht="13.5" x14ac:dyDescent="0.25">
      <c r="A8" s="1223"/>
      <c r="B8" s="1257" t="s">
        <v>988</v>
      </c>
      <c r="C8" s="1223">
        <v>2014</v>
      </c>
      <c r="D8" s="1255"/>
    </row>
    <row r="9" spans="1:4" ht="13.5" x14ac:dyDescent="0.25">
      <c r="A9" s="1223"/>
      <c r="B9" s="1257" t="s">
        <v>987</v>
      </c>
      <c r="C9" s="1223">
        <v>2019</v>
      </c>
      <c r="D9" s="1255"/>
    </row>
    <row r="10" spans="1:4" ht="13.5" x14ac:dyDescent="0.25">
      <c r="A10" s="1223"/>
      <c r="B10" s="1257" t="s">
        <v>986</v>
      </c>
      <c r="C10" s="1223">
        <v>2013</v>
      </c>
      <c r="D10" s="1255"/>
    </row>
    <row r="11" spans="1:4" ht="13.5" x14ac:dyDescent="0.25">
      <c r="A11" s="1223"/>
      <c r="B11" s="1257" t="s">
        <v>985</v>
      </c>
      <c r="C11" s="1223">
        <v>2011</v>
      </c>
      <c r="D11" s="1255"/>
    </row>
    <row r="12" spans="1:4" ht="13.5" x14ac:dyDescent="0.25">
      <c r="A12" s="1223"/>
      <c r="B12" s="1257" t="s">
        <v>984</v>
      </c>
      <c r="C12" s="1223">
        <v>2015</v>
      </c>
      <c r="D12" s="1255"/>
    </row>
    <row r="13" spans="1:4" ht="13.5" x14ac:dyDescent="0.25">
      <c r="A13" s="1223"/>
      <c r="B13" s="1257" t="s">
        <v>983</v>
      </c>
      <c r="C13" s="1223">
        <v>2016</v>
      </c>
      <c r="D13" s="1255"/>
    </row>
    <row r="14" spans="1:4" ht="13.5" x14ac:dyDescent="0.25">
      <c r="A14" s="1223"/>
      <c r="B14" s="1257" t="s">
        <v>982</v>
      </c>
      <c r="C14" s="1223">
        <v>2017</v>
      </c>
      <c r="D14" s="1255"/>
    </row>
    <row r="15" spans="1:4" ht="6.75" customHeight="1" thickBot="1" x14ac:dyDescent="0.3">
      <c r="A15" s="1256"/>
      <c r="B15" s="1256"/>
      <c r="C15" s="1191"/>
      <c r="D15" s="1255"/>
    </row>
    <row r="16" spans="1:4" ht="6.75" customHeight="1" thickTop="1" x14ac:dyDescent="0.25">
      <c r="A16" s="1223"/>
      <c r="B16" s="1223"/>
      <c r="C16" s="1223"/>
      <c r="D16" s="1255"/>
    </row>
    <row r="17" spans="1:4" ht="13.5" customHeight="1" x14ac:dyDescent="0.25">
      <c r="A17" s="2202" t="s">
        <v>960</v>
      </c>
      <c r="B17" s="2202"/>
      <c r="C17" s="1223"/>
      <c r="D17" s="1255"/>
    </row>
    <row r="18" spans="1:4" ht="13.5" x14ac:dyDescent="0.25">
      <c r="A18" s="1223"/>
      <c r="B18" s="1223"/>
      <c r="C18" s="1223"/>
      <c r="D18" s="1255"/>
    </row>
    <row r="19" spans="1:4" x14ac:dyDescent="0.2">
      <c r="A19" s="1255"/>
      <c r="B19" s="1255"/>
      <c r="C19" s="1255"/>
      <c r="D19" s="1255"/>
    </row>
    <row r="20" spans="1:4" x14ac:dyDescent="0.2">
      <c r="A20" s="1255"/>
      <c r="B20" s="1255"/>
      <c r="C20" s="1255"/>
      <c r="D20" s="1255"/>
    </row>
    <row r="21" spans="1:4" x14ac:dyDescent="0.2">
      <c r="A21" s="1255"/>
      <c r="B21" s="1255"/>
      <c r="C21" s="1255"/>
      <c r="D21" s="1255"/>
    </row>
    <row r="22" spans="1:4" x14ac:dyDescent="0.2">
      <c r="A22" s="1255"/>
      <c r="B22" s="1255"/>
      <c r="C22" s="1255"/>
      <c r="D22" s="1255"/>
    </row>
    <row r="23" spans="1:4" x14ac:dyDescent="0.2">
      <c r="A23" s="1255"/>
      <c r="B23" s="1255"/>
      <c r="C23" s="1255"/>
      <c r="D23" s="1255"/>
    </row>
    <row r="24" spans="1:4" x14ac:dyDescent="0.2">
      <c r="A24" s="1255"/>
      <c r="B24" s="1255"/>
      <c r="C24" s="1255"/>
      <c r="D24" s="1255"/>
    </row>
    <row r="25" spans="1:4" x14ac:dyDescent="0.2">
      <c r="A25" s="1255"/>
      <c r="B25" s="1255"/>
      <c r="C25" s="1255"/>
      <c r="D25" s="1255"/>
    </row>
    <row r="26" spans="1:4" x14ac:dyDescent="0.2">
      <c r="A26" s="1255"/>
      <c r="B26" s="1255"/>
      <c r="C26" s="1255"/>
      <c r="D26" s="1255"/>
    </row>
    <row r="27" spans="1:4" x14ac:dyDescent="0.2">
      <c r="A27" s="1255"/>
      <c r="B27" s="1255"/>
      <c r="C27" s="1255"/>
      <c r="D27" s="1255"/>
    </row>
    <row r="28" spans="1:4" x14ac:dyDescent="0.2">
      <c r="A28" s="1255"/>
      <c r="B28" s="1255"/>
      <c r="C28" s="1255"/>
      <c r="D28" s="1255"/>
    </row>
    <row r="29" spans="1:4" x14ac:dyDescent="0.2">
      <c r="A29" s="1255"/>
      <c r="B29" s="1255"/>
      <c r="C29" s="1255"/>
      <c r="D29" s="1255"/>
    </row>
    <row r="30" spans="1:4" x14ac:dyDescent="0.2">
      <c r="A30" s="1255"/>
      <c r="B30" s="1255"/>
      <c r="C30" s="1255"/>
      <c r="D30" s="1255"/>
    </row>
    <row r="31" spans="1:4" x14ac:dyDescent="0.2">
      <c r="A31" s="1255"/>
      <c r="B31" s="1255"/>
      <c r="C31" s="1255"/>
      <c r="D31" s="1255"/>
    </row>
    <row r="32" spans="1:4" x14ac:dyDescent="0.2">
      <c r="A32" s="1255"/>
      <c r="B32" s="1255"/>
      <c r="C32" s="1255"/>
      <c r="D32" s="1255"/>
    </row>
    <row r="33" spans="1:4" x14ac:dyDescent="0.2">
      <c r="A33" s="1255"/>
      <c r="B33" s="1255"/>
      <c r="C33" s="1255"/>
      <c r="D33" s="1255"/>
    </row>
    <row r="34" spans="1:4" x14ac:dyDescent="0.2">
      <c r="A34" s="1255"/>
      <c r="B34" s="1255"/>
      <c r="C34" s="1255"/>
      <c r="D34" s="1255"/>
    </row>
    <row r="35" spans="1:4" x14ac:dyDescent="0.2">
      <c r="A35" s="1255"/>
      <c r="B35" s="1255"/>
      <c r="C35" s="1255"/>
      <c r="D35" s="1255"/>
    </row>
    <row r="36" spans="1:4" x14ac:dyDescent="0.2">
      <c r="A36" s="1255"/>
      <c r="B36" s="1255"/>
      <c r="C36" s="1255"/>
      <c r="D36" s="1255"/>
    </row>
    <row r="37" spans="1:4" x14ac:dyDescent="0.2">
      <c r="A37" s="1255"/>
      <c r="B37" s="1255"/>
      <c r="C37" s="1255"/>
      <c r="D37" s="1255"/>
    </row>
    <row r="38" spans="1:4" x14ac:dyDescent="0.2">
      <c r="A38" s="1255"/>
      <c r="B38" s="1255"/>
      <c r="C38" s="1255"/>
      <c r="D38" s="1255"/>
    </row>
    <row r="39" spans="1:4" x14ac:dyDescent="0.2">
      <c r="A39" s="1255"/>
      <c r="B39" s="1255"/>
      <c r="C39" s="1255"/>
      <c r="D39" s="1255"/>
    </row>
    <row r="40" spans="1:4" x14ac:dyDescent="0.2">
      <c r="A40" s="1255"/>
      <c r="B40" s="1255"/>
      <c r="C40" s="1255"/>
      <c r="D40" s="1255"/>
    </row>
    <row r="41" spans="1:4" x14ac:dyDescent="0.2">
      <c r="A41" s="1255"/>
      <c r="B41" s="1255"/>
      <c r="C41" s="1255"/>
      <c r="D41" s="1255"/>
    </row>
    <row r="42" spans="1:4" x14ac:dyDescent="0.2">
      <c r="A42" s="1255"/>
      <c r="B42" s="1255"/>
      <c r="C42" s="1255"/>
      <c r="D42" s="1255"/>
    </row>
  </sheetData>
  <mergeCells count="3">
    <mergeCell ref="A3:C3"/>
    <mergeCell ref="A5:B5"/>
    <mergeCell ref="A17:B17"/>
  </mergeCells>
  <hyperlinks>
    <hyperlink ref="A1" location="Índice!A1" display="Voltar ao índice" xr:uid="{0884AFA0-0C8C-4CF9-BD06-5392779A85D9}"/>
  </hyperlinks>
  <pageMargins left="0.7" right="0.7" top="0.75" bottom="0.75"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5E8834-F427-4F66-9F03-E8E7FD783B76}">
  <sheetPr syncVertical="1" syncRef="A1" transitionEvaluation="1"/>
  <dimension ref="A1:I416"/>
  <sheetViews>
    <sheetView showGridLines="0" workbookViewId="0">
      <selection activeCell="A2" sqref="A2"/>
    </sheetView>
  </sheetViews>
  <sheetFormatPr defaultColWidth="9.7109375" defaultRowHeight="12.75" x14ac:dyDescent="0.25"/>
  <cols>
    <col min="1" max="1" width="2.5703125" style="1187" customWidth="1"/>
    <col min="2" max="2" width="28.42578125" style="1187" customWidth="1"/>
    <col min="3" max="3" width="10" style="1219" customWidth="1"/>
    <col min="4" max="4" width="2.5703125" style="1219" customWidth="1"/>
    <col min="5" max="5" width="28.42578125" style="1187" customWidth="1"/>
    <col min="6" max="6" width="10" style="1219" customWidth="1"/>
    <col min="7" max="16384" width="9.7109375" style="1187"/>
  </cols>
  <sheetData>
    <row r="1" spans="1:9" ht="15" customHeight="1" x14ac:dyDescent="0.25">
      <c r="A1" s="2027" t="s">
        <v>1926</v>
      </c>
    </row>
    <row r="2" spans="1:9" ht="15" customHeight="1" x14ac:dyDescent="0.25">
      <c r="A2" s="2191" t="s">
        <v>1056</v>
      </c>
      <c r="B2" s="2191"/>
      <c r="C2" s="2191"/>
      <c r="D2" s="1277"/>
    </row>
    <row r="3" spans="1:9" ht="21.75" customHeight="1" x14ac:dyDescent="0.25">
      <c r="A3" s="2198" t="s">
        <v>1055</v>
      </c>
      <c r="B3" s="2198"/>
      <c r="C3" s="2198"/>
      <c r="D3" s="2198"/>
      <c r="E3" s="2198"/>
      <c r="F3" s="2198"/>
      <c r="G3" s="1276"/>
    </row>
    <row r="4" spans="1:9" ht="12.75" customHeight="1" x14ac:dyDescent="0.25">
      <c r="B4" s="1217"/>
      <c r="E4" s="1219"/>
    </row>
    <row r="5" spans="1:9" ht="33.75" customHeight="1" x14ac:dyDescent="0.25">
      <c r="A5" s="2193" t="s">
        <v>1054</v>
      </c>
      <c r="B5" s="2193"/>
      <c r="C5" s="1286" t="s">
        <v>978</v>
      </c>
      <c r="D5" s="2193" t="s">
        <v>1054</v>
      </c>
      <c r="E5" s="2193"/>
      <c r="F5" s="1286" t="s">
        <v>978</v>
      </c>
    </row>
    <row r="6" spans="1:9" ht="5.25" customHeight="1" x14ac:dyDescent="0.25">
      <c r="B6" s="1275"/>
      <c r="C6" s="1296"/>
      <c r="D6" s="1274"/>
    </row>
    <row r="7" spans="1:9" ht="15" customHeight="1" x14ac:dyDescent="0.25">
      <c r="B7" s="1264" t="s">
        <v>1053</v>
      </c>
      <c r="C7" s="1270">
        <v>1985</v>
      </c>
      <c r="D7" s="1269"/>
      <c r="E7" s="1265" t="s">
        <v>1052</v>
      </c>
      <c r="F7" s="1264">
        <v>2005</v>
      </c>
    </row>
    <row r="8" spans="1:9" ht="15" customHeight="1" x14ac:dyDescent="0.25">
      <c r="B8" s="1264" t="s">
        <v>1051</v>
      </c>
      <c r="C8" s="1270">
        <v>1986</v>
      </c>
      <c r="D8" s="1269"/>
      <c r="E8" s="1265" t="s">
        <v>1050</v>
      </c>
      <c r="F8" s="1264">
        <v>2006</v>
      </c>
    </row>
    <row r="9" spans="1:9" ht="15" customHeight="1" x14ac:dyDescent="0.25">
      <c r="B9" s="1264" t="s">
        <v>1049</v>
      </c>
      <c r="C9" s="1270">
        <v>1987</v>
      </c>
      <c r="D9" s="1269"/>
      <c r="E9" s="1264" t="s">
        <v>1034</v>
      </c>
      <c r="F9" s="1264">
        <v>2007</v>
      </c>
    </row>
    <row r="10" spans="1:9" ht="15" customHeight="1" x14ac:dyDescent="0.25">
      <c r="B10" s="1264" t="s">
        <v>1048</v>
      </c>
      <c r="C10" s="1270">
        <v>1988</v>
      </c>
      <c r="D10" s="1269"/>
      <c r="E10" s="1265" t="s">
        <v>1047</v>
      </c>
      <c r="F10" s="1264">
        <v>2007</v>
      </c>
    </row>
    <row r="11" spans="1:9" ht="15" customHeight="1" x14ac:dyDescent="0.25">
      <c r="B11" s="1264" t="s">
        <v>1046</v>
      </c>
      <c r="C11" s="1270">
        <v>1989</v>
      </c>
      <c r="D11" s="1269"/>
      <c r="E11" s="1265" t="s">
        <v>1045</v>
      </c>
      <c r="F11" s="1264">
        <v>2008</v>
      </c>
      <c r="I11" s="1253"/>
    </row>
    <row r="12" spans="1:9" ht="15" customHeight="1" x14ac:dyDescent="0.25">
      <c r="B12" s="1264" t="s">
        <v>1044</v>
      </c>
      <c r="C12" s="1270">
        <v>1990</v>
      </c>
      <c r="D12" s="1269"/>
      <c r="E12" s="1265" t="s">
        <v>1043</v>
      </c>
      <c r="F12" s="1264">
        <v>2008</v>
      </c>
      <c r="I12" s="1253"/>
    </row>
    <row r="13" spans="1:9" ht="15" customHeight="1" x14ac:dyDescent="0.25">
      <c r="B13" s="1264" t="s">
        <v>1042</v>
      </c>
      <c r="C13" s="1270">
        <v>1991</v>
      </c>
      <c r="D13" s="1269"/>
      <c r="E13" s="1265" t="s">
        <v>1041</v>
      </c>
      <c r="F13" s="1264">
        <v>2009</v>
      </c>
      <c r="I13" s="1253"/>
    </row>
    <row r="14" spans="1:9" ht="15" customHeight="1" x14ac:dyDescent="0.25">
      <c r="B14" s="1264" t="s">
        <v>1040</v>
      </c>
      <c r="C14" s="1270">
        <v>1992</v>
      </c>
      <c r="D14" s="1269"/>
      <c r="E14" s="1265" t="s">
        <v>1039</v>
      </c>
      <c r="F14" s="1264">
        <v>2009</v>
      </c>
      <c r="I14" s="1253"/>
    </row>
    <row r="15" spans="1:9" ht="15" customHeight="1" x14ac:dyDescent="0.25">
      <c r="B15" s="1264" t="s">
        <v>1038</v>
      </c>
      <c r="C15" s="1270">
        <v>1993</v>
      </c>
      <c r="D15" s="1269"/>
      <c r="E15" s="1265" t="s">
        <v>1037</v>
      </c>
      <c r="F15" s="1264">
        <v>2010</v>
      </c>
      <c r="I15" s="1253"/>
    </row>
    <row r="16" spans="1:9" ht="15" customHeight="1" x14ac:dyDescent="0.25">
      <c r="B16" s="1268" t="s">
        <v>1036</v>
      </c>
      <c r="C16" s="1273">
        <v>1994</v>
      </c>
      <c r="D16" s="1272"/>
      <c r="E16" s="1265" t="s">
        <v>1035</v>
      </c>
      <c r="F16" s="1264">
        <v>2010</v>
      </c>
      <c r="I16" s="1253"/>
    </row>
    <row r="17" spans="2:9" ht="15" customHeight="1" x14ac:dyDescent="0.25">
      <c r="B17" s="1264" t="s">
        <v>1034</v>
      </c>
      <c r="C17" s="1270">
        <v>1995</v>
      </c>
      <c r="D17" s="1269"/>
      <c r="E17" s="1265" t="s">
        <v>1033</v>
      </c>
      <c r="F17" s="1264">
        <v>2010</v>
      </c>
      <c r="I17" s="1253"/>
    </row>
    <row r="18" spans="2:9" ht="15" customHeight="1" x14ac:dyDescent="0.25">
      <c r="B18" s="1264" t="s">
        <v>1032</v>
      </c>
      <c r="C18" s="1270">
        <v>1996</v>
      </c>
      <c r="D18" s="1269"/>
      <c r="E18" s="1265" t="s">
        <v>1031</v>
      </c>
      <c r="F18" s="1264">
        <v>2011</v>
      </c>
      <c r="I18" s="1253"/>
    </row>
    <row r="19" spans="2:9" ht="15" customHeight="1" x14ac:dyDescent="0.25">
      <c r="B19" s="1264" t="s">
        <v>1030</v>
      </c>
      <c r="C19" s="1270">
        <v>1997</v>
      </c>
      <c r="D19" s="1269"/>
      <c r="E19" s="1265" t="s">
        <v>1029</v>
      </c>
      <c r="F19" s="1264">
        <v>2011</v>
      </c>
    </row>
    <row r="20" spans="2:9" ht="15" customHeight="1" x14ac:dyDescent="0.25">
      <c r="B20" s="1264" t="s">
        <v>1028</v>
      </c>
      <c r="C20" s="1270">
        <v>1998</v>
      </c>
      <c r="D20" s="1269"/>
      <c r="E20" s="1271" t="s">
        <v>1027</v>
      </c>
      <c r="F20" s="1268">
        <v>2012</v>
      </c>
    </row>
    <row r="21" spans="2:9" ht="15" customHeight="1" x14ac:dyDescent="0.25">
      <c r="B21" s="1264" t="s">
        <v>1026</v>
      </c>
      <c r="C21" s="1270">
        <v>1999</v>
      </c>
      <c r="D21" s="1269"/>
      <c r="E21" s="1265" t="s">
        <v>1025</v>
      </c>
      <c r="F21" s="1264">
        <v>2012</v>
      </c>
    </row>
    <row r="22" spans="2:9" ht="15" customHeight="1" x14ac:dyDescent="0.25">
      <c r="B22" s="1264" t="s">
        <v>1024</v>
      </c>
      <c r="C22" s="1270">
        <v>2000</v>
      </c>
      <c r="D22" s="1269"/>
      <c r="E22" s="1265" t="s">
        <v>1023</v>
      </c>
      <c r="F22" s="1264">
        <v>2013</v>
      </c>
    </row>
    <row r="23" spans="2:9" ht="15" customHeight="1" x14ac:dyDescent="0.25">
      <c r="B23" s="1264" t="s">
        <v>1022</v>
      </c>
      <c r="C23" s="1270">
        <v>2000</v>
      </c>
      <c r="D23" s="1269"/>
      <c r="E23" s="1265" t="s">
        <v>1021</v>
      </c>
      <c r="F23" s="1264">
        <v>2013</v>
      </c>
    </row>
    <row r="24" spans="2:9" ht="15" customHeight="1" x14ac:dyDescent="0.25">
      <c r="B24" s="1264" t="s">
        <v>1020</v>
      </c>
      <c r="C24" s="1270">
        <v>2000</v>
      </c>
      <c r="D24" s="1269"/>
      <c r="E24" s="1265" t="s">
        <v>1019</v>
      </c>
      <c r="F24" s="1264">
        <v>2014</v>
      </c>
    </row>
    <row r="25" spans="2:9" ht="15" customHeight="1" x14ac:dyDescent="0.25">
      <c r="B25" s="1264" t="s">
        <v>1018</v>
      </c>
      <c r="C25" s="1270">
        <v>2000</v>
      </c>
      <c r="D25" s="1269"/>
      <c r="E25" s="1265" t="s">
        <v>1017</v>
      </c>
      <c r="F25" s="1264">
        <v>2014</v>
      </c>
    </row>
    <row r="26" spans="2:9" ht="15" customHeight="1" x14ac:dyDescent="0.25">
      <c r="B26" s="1264" t="s">
        <v>1016</v>
      </c>
      <c r="C26" s="1270">
        <v>2000</v>
      </c>
      <c r="D26" s="1269"/>
      <c r="E26" s="1265" t="s">
        <v>1015</v>
      </c>
      <c r="F26" s="1264">
        <v>2015</v>
      </c>
    </row>
    <row r="27" spans="2:9" ht="15" customHeight="1" x14ac:dyDescent="0.25">
      <c r="B27" s="1264" t="s">
        <v>1014</v>
      </c>
      <c r="C27" s="1270">
        <v>2000</v>
      </c>
      <c r="D27" s="1269"/>
      <c r="E27" s="1265" t="s">
        <v>1013</v>
      </c>
      <c r="F27" s="1264">
        <v>2015</v>
      </c>
    </row>
    <row r="28" spans="2:9" ht="15" customHeight="1" x14ac:dyDescent="0.25">
      <c r="B28" s="1264" t="s">
        <v>1012</v>
      </c>
      <c r="C28" s="1270">
        <v>2000</v>
      </c>
      <c r="D28" s="1269"/>
      <c r="E28" s="1265" t="s">
        <v>1011</v>
      </c>
      <c r="F28" s="1264">
        <v>2016</v>
      </c>
    </row>
    <row r="29" spans="2:9" ht="15" customHeight="1" x14ac:dyDescent="0.25">
      <c r="B29" s="1264" t="s">
        <v>1010</v>
      </c>
      <c r="C29" s="1270">
        <v>2000</v>
      </c>
      <c r="D29" s="1269"/>
      <c r="E29" s="1265" t="s">
        <v>1009</v>
      </c>
      <c r="F29" s="1264">
        <v>2016</v>
      </c>
    </row>
    <row r="30" spans="2:9" ht="15" customHeight="1" x14ac:dyDescent="0.25">
      <c r="B30" s="1264" t="s">
        <v>1008</v>
      </c>
      <c r="C30" s="1270">
        <v>2000</v>
      </c>
      <c r="D30" s="1269"/>
      <c r="E30" s="1265" t="s">
        <v>1007</v>
      </c>
      <c r="F30" s="1264">
        <v>2017</v>
      </c>
    </row>
    <row r="31" spans="2:9" ht="15" customHeight="1" x14ac:dyDescent="0.25">
      <c r="B31" s="1268" t="s">
        <v>1006</v>
      </c>
      <c r="C31" s="1268">
        <v>2001</v>
      </c>
      <c r="D31" s="1267"/>
      <c r="E31" s="1265" t="s">
        <v>1005</v>
      </c>
      <c r="F31" s="1264">
        <v>2017</v>
      </c>
    </row>
    <row r="32" spans="2:9" ht="15" customHeight="1" x14ac:dyDescent="0.25">
      <c r="B32" s="1264" t="s">
        <v>1004</v>
      </c>
      <c r="C32" s="1264">
        <v>2001</v>
      </c>
      <c r="D32" s="1266"/>
      <c r="E32" s="1265" t="s">
        <v>1003</v>
      </c>
      <c r="F32" s="1264">
        <v>2018</v>
      </c>
    </row>
    <row r="33" spans="1:6" ht="15" customHeight="1" x14ac:dyDescent="0.25">
      <c r="B33" s="1264" t="s">
        <v>1002</v>
      </c>
      <c r="C33" s="1264">
        <v>2002</v>
      </c>
      <c r="D33" s="1266"/>
      <c r="E33" s="1265" t="s">
        <v>1001</v>
      </c>
      <c r="F33" s="1264">
        <v>2018</v>
      </c>
    </row>
    <row r="34" spans="1:6" ht="15" customHeight="1" x14ac:dyDescent="0.25">
      <c r="B34" s="1264" t="s">
        <v>1000</v>
      </c>
      <c r="C34" s="1264">
        <v>2002</v>
      </c>
      <c r="D34" s="1266"/>
      <c r="E34" s="1265" t="s">
        <v>999</v>
      </c>
      <c r="F34" s="1264">
        <v>2019</v>
      </c>
    </row>
    <row r="35" spans="1:6" ht="15" customHeight="1" x14ac:dyDescent="0.25">
      <c r="B35" s="1264" t="s">
        <v>998</v>
      </c>
      <c r="C35" s="1264">
        <v>2003</v>
      </c>
      <c r="D35" s="1266"/>
      <c r="E35" s="1265" t="s">
        <v>997</v>
      </c>
      <c r="F35" s="1264">
        <v>2019</v>
      </c>
    </row>
    <row r="36" spans="1:6" ht="15" customHeight="1" x14ac:dyDescent="0.25">
      <c r="B36" s="1264" t="s">
        <v>996</v>
      </c>
      <c r="C36" s="1264">
        <v>2004</v>
      </c>
      <c r="D36" s="1266"/>
      <c r="E36" s="1265" t="s">
        <v>995</v>
      </c>
      <c r="F36" s="1264">
        <v>2020</v>
      </c>
    </row>
    <row r="37" spans="1:6" ht="15" customHeight="1" x14ac:dyDescent="0.25">
      <c r="B37" s="1264" t="s">
        <v>994</v>
      </c>
      <c r="C37" s="1264">
        <v>2004</v>
      </c>
      <c r="D37" s="1266"/>
      <c r="E37" s="1265" t="s">
        <v>993</v>
      </c>
      <c r="F37" s="1264">
        <v>2020</v>
      </c>
    </row>
    <row r="38" spans="1:6" ht="12.75" customHeight="1" thickBot="1" x14ac:dyDescent="0.3">
      <c r="A38" s="1192"/>
      <c r="B38" s="1192"/>
      <c r="C38" s="1263"/>
      <c r="D38" s="1262"/>
      <c r="E38" s="1192"/>
      <c r="F38" s="1262"/>
    </row>
    <row r="39" spans="1:6" ht="13.5" customHeight="1" thickTop="1" x14ac:dyDescent="0.25">
      <c r="A39" s="1261" t="s">
        <v>992</v>
      </c>
      <c r="C39" s="1260"/>
      <c r="D39" s="1260"/>
    </row>
    <row r="40" spans="1:6" ht="12" customHeight="1" x14ac:dyDescent="0.25"/>
    <row r="41" spans="1:6" ht="12" customHeight="1" x14ac:dyDescent="0.25"/>
    <row r="42" spans="1:6" ht="12" customHeight="1" x14ac:dyDescent="0.25"/>
    <row r="43" spans="1:6" ht="12" customHeight="1" x14ac:dyDescent="0.25"/>
    <row r="44" spans="1:6" ht="12" customHeight="1" x14ac:dyDescent="0.25"/>
    <row r="45" spans="1:6" ht="12" customHeight="1" x14ac:dyDescent="0.25"/>
    <row r="46" spans="1:6" ht="12" customHeight="1" x14ac:dyDescent="0.25"/>
    <row r="47" spans="1:6" ht="12" customHeight="1" x14ac:dyDescent="0.25"/>
    <row r="48" spans="1:6" ht="12" customHeight="1" x14ac:dyDescent="0.25"/>
    <row r="49" ht="12" customHeight="1" x14ac:dyDescent="0.25"/>
    <row r="50" ht="12" customHeight="1" x14ac:dyDescent="0.25"/>
    <row r="51" ht="12" customHeight="1" x14ac:dyDescent="0.25"/>
    <row r="52" ht="12" customHeight="1" x14ac:dyDescent="0.25"/>
    <row r="53" ht="12" customHeight="1" x14ac:dyDescent="0.25"/>
    <row r="54" ht="12" customHeight="1" x14ac:dyDescent="0.25"/>
    <row r="55" ht="12" customHeight="1" x14ac:dyDescent="0.25"/>
    <row r="56" ht="12" customHeight="1" x14ac:dyDescent="0.25"/>
    <row r="57" ht="12" customHeight="1" x14ac:dyDescent="0.25"/>
    <row r="58" ht="12" customHeight="1" x14ac:dyDescent="0.25"/>
    <row r="59" ht="12" customHeight="1" x14ac:dyDescent="0.25"/>
    <row r="60" ht="12" customHeight="1" x14ac:dyDescent="0.25"/>
    <row r="61" ht="12" customHeight="1" x14ac:dyDescent="0.25"/>
    <row r="62" ht="12" customHeight="1" x14ac:dyDescent="0.25"/>
    <row r="63" ht="12" customHeight="1" x14ac:dyDescent="0.25"/>
    <row r="64" ht="12" customHeight="1" x14ac:dyDescent="0.25"/>
    <row r="65" ht="12" customHeight="1" x14ac:dyDescent="0.25"/>
    <row r="66" ht="12" customHeight="1" x14ac:dyDescent="0.25"/>
    <row r="67" ht="12" customHeight="1" x14ac:dyDescent="0.25"/>
    <row r="68" ht="12" customHeight="1" x14ac:dyDescent="0.25"/>
    <row r="69" ht="12" customHeight="1" x14ac:dyDescent="0.25"/>
    <row r="70" ht="12" customHeight="1" x14ac:dyDescent="0.25"/>
    <row r="71" ht="12" customHeight="1" x14ac:dyDescent="0.25"/>
    <row r="72" ht="12" customHeight="1" x14ac:dyDescent="0.25"/>
    <row r="73" ht="12" customHeight="1" x14ac:dyDescent="0.25"/>
    <row r="74" ht="12" customHeight="1" x14ac:dyDescent="0.25"/>
    <row r="75" ht="12" customHeight="1" x14ac:dyDescent="0.25"/>
    <row r="76" ht="12" customHeight="1" x14ac:dyDescent="0.25"/>
    <row r="77" ht="12" customHeight="1" x14ac:dyDescent="0.25"/>
    <row r="78" ht="12" customHeight="1" x14ac:dyDescent="0.25"/>
    <row r="79" ht="12" customHeight="1" x14ac:dyDescent="0.25"/>
    <row r="80" ht="12" customHeight="1" x14ac:dyDescent="0.25"/>
    <row r="81" ht="12" customHeight="1" x14ac:dyDescent="0.25"/>
    <row r="82" ht="12" customHeight="1" x14ac:dyDescent="0.25"/>
    <row r="83" ht="12" customHeight="1" x14ac:dyDescent="0.25"/>
    <row r="84" ht="12" customHeight="1" x14ac:dyDescent="0.25"/>
    <row r="85" ht="12" customHeight="1" x14ac:dyDescent="0.25"/>
    <row r="86" ht="12" customHeight="1" x14ac:dyDescent="0.25"/>
    <row r="87" ht="12" customHeight="1" x14ac:dyDescent="0.25"/>
    <row r="88" ht="12" customHeight="1" x14ac:dyDescent="0.25"/>
    <row r="89" ht="12" customHeight="1" x14ac:dyDescent="0.25"/>
    <row r="90" ht="12" customHeight="1" x14ac:dyDescent="0.25"/>
    <row r="91" ht="12" customHeight="1" x14ac:dyDescent="0.25"/>
    <row r="92" ht="12" customHeight="1" x14ac:dyDescent="0.25"/>
    <row r="93" ht="12" customHeight="1" x14ac:dyDescent="0.25"/>
    <row r="94" ht="12" customHeight="1" x14ac:dyDescent="0.25"/>
    <row r="95" ht="12" customHeight="1" x14ac:dyDescent="0.25"/>
    <row r="96" ht="12" customHeight="1" x14ac:dyDescent="0.25"/>
    <row r="97" ht="12" customHeight="1" x14ac:dyDescent="0.25"/>
    <row r="98" ht="12" customHeight="1" x14ac:dyDescent="0.25"/>
    <row r="99" ht="12" customHeight="1" x14ac:dyDescent="0.25"/>
    <row r="100" ht="12" customHeight="1" x14ac:dyDescent="0.25"/>
    <row r="101" ht="12" customHeight="1" x14ac:dyDescent="0.25"/>
    <row r="102" ht="12" customHeight="1" x14ac:dyDescent="0.25"/>
    <row r="103" ht="12" customHeight="1" x14ac:dyDescent="0.25"/>
    <row r="104" ht="12" customHeight="1" x14ac:dyDescent="0.25"/>
    <row r="105" ht="12" customHeight="1" x14ac:dyDescent="0.25"/>
    <row r="106" ht="12" customHeight="1" x14ac:dyDescent="0.25"/>
    <row r="107" ht="12" customHeight="1" x14ac:dyDescent="0.25"/>
    <row r="108" ht="12" customHeight="1" x14ac:dyDescent="0.25"/>
    <row r="109" ht="12" customHeight="1" x14ac:dyDescent="0.25"/>
    <row r="110" ht="12" customHeight="1" x14ac:dyDescent="0.25"/>
    <row r="111" ht="12" customHeight="1" x14ac:dyDescent="0.25"/>
    <row r="112" ht="12" customHeight="1" x14ac:dyDescent="0.25"/>
    <row r="113" ht="12" customHeight="1" x14ac:dyDescent="0.25"/>
    <row r="114" ht="12" customHeight="1" x14ac:dyDescent="0.25"/>
    <row r="115" ht="12" customHeight="1" x14ac:dyDescent="0.25"/>
    <row r="116" ht="12" customHeight="1" x14ac:dyDescent="0.25"/>
    <row r="117" ht="12" customHeight="1" x14ac:dyDescent="0.25"/>
    <row r="118" ht="12" customHeight="1" x14ac:dyDescent="0.25"/>
    <row r="119" ht="12" customHeight="1" x14ac:dyDescent="0.25"/>
    <row r="120" ht="12" customHeight="1" x14ac:dyDescent="0.25"/>
    <row r="121" ht="12" customHeight="1" x14ac:dyDescent="0.25"/>
    <row r="122" ht="12" customHeight="1" x14ac:dyDescent="0.25"/>
    <row r="123" ht="12" customHeight="1" x14ac:dyDescent="0.25"/>
    <row r="124" ht="12" customHeight="1" x14ac:dyDescent="0.25"/>
    <row r="125" ht="12" customHeight="1" x14ac:dyDescent="0.25"/>
    <row r="126" ht="12" customHeight="1" x14ac:dyDescent="0.25"/>
    <row r="127" ht="12" customHeight="1" x14ac:dyDescent="0.25"/>
    <row r="128" ht="12" customHeight="1" x14ac:dyDescent="0.25"/>
    <row r="129" ht="12" customHeight="1" x14ac:dyDescent="0.25"/>
    <row r="130" ht="12" customHeight="1" x14ac:dyDescent="0.25"/>
    <row r="131" ht="12" customHeight="1" x14ac:dyDescent="0.25"/>
    <row r="132" ht="12" customHeight="1" x14ac:dyDescent="0.25"/>
    <row r="133" ht="12" customHeight="1" x14ac:dyDescent="0.25"/>
    <row r="134" ht="12" customHeight="1" x14ac:dyDescent="0.25"/>
    <row r="135" ht="12" customHeight="1" x14ac:dyDescent="0.25"/>
    <row r="136" ht="12" customHeight="1" x14ac:dyDescent="0.25"/>
    <row r="137" ht="12" customHeight="1" x14ac:dyDescent="0.25"/>
    <row r="138" ht="12" customHeight="1" x14ac:dyDescent="0.25"/>
    <row r="139" ht="12" customHeight="1" x14ac:dyDescent="0.25"/>
    <row r="140" ht="12" customHeight="1" x14ac:dyDescent="0.25"/>
    <row r="141" ht="12" customHeight="1" x14ac:dyDescent="0.25"/>
    <row r="142" ht="12" customHeight="1" x14ac:dyDescent="0.25"/>
    <row r="143" ht="12" customHeight="1" x14ac:dyDescent="0.25"/>
    <row r="144" ht="12" customHeight="1" x14ac:dyDescent="0.25"/>
    <row r="145" ht="12" customHeight="1" x14ac:dyDescent="0.25"/>
    <row r="146" ht="12" customHeight="1" x14ac:dyDescent="0.25"/>
    <row r="147" ht="12" customHeight="1" x14ac:dyDescent="0.25"/>
    <row r="148" ht="12" customHeight="1" x14ac:dyDescent="0.25"/>
    <row r="149" ht="12" customHeight="1" x14ac:dyDescent="0.25"/>
    <row r="150" ht="12" customHeight="1" x14ac:dyDescent="0.25"/>
    <row r="151" ht="12" customHeight="1" x14ac:dyDescent="0.25"/>
    <row r="152" ht="12" customHeight="1" x14ac:dyDescent="0.25"/>
    <row r="153" ht="12" customHeight="1" x14ac:dyDescent="0.25"/>
    <row r="154" ht="12" customHeight="1" x14ac:dyDescent="0.25"/>
    <row r="155" ht="12" customHeight="1" x14ac:dyDescent="0.25"/>
    <row r="156" ht="12" customHeight="1" x14ac:dyDescent="0.25"/>
    <row r="157" ht="12" customHeight="1" x14ac:dyDescent="0.25"/>
    <row r="158" ht="12" customHeight="1" x14ac:dyDescent="0.25"/>
    <row r="159" ht="12" customHeight="1" x14ac:dyDescent="0.25"/>
    <row r="160" ht="12" customHeight="1" x14ac:dyDescent="0.25"/>
    <row r="161" ht="12" customHeight="1" x14ac:dyDescent="0.25"/>
    <row r="162" ht="12" customHeight="1" x14ac:dyDescent="0.25"/>
    <row r="163" ht="12" customHeight="1" x14ac:dyDescent="0.25"/>
    <row r="164" ht="12" customHeight="1" x14ac:dyDescent="0.25"/>
    <row r="165" ht="12" customHeight="1" x14ac:dyDescent="0.25"/>
    <row r="166" ht="12" customHeight="1" x14ac:dyDescent="0.25"/>
    <row r="167" ht="12" customHeight="1" x14ac:dyDescent="0.25"/>
    <row r="168" ht="12" customHeight="1" x14ac:dyDescent="0.25"/>
    <row r="169" ht="12" customHeight="1" x14ac:dyDescent="0.25"/>
    <row r="170" ht="12" customHeight="1" x14ac:dyDescent="0.25"/>
    <row r="171" ht="12" customHeight="1" x14ac:dyDescent="0.25"/>
    <row r="172" ht="12" customHeight="1" x14ac:dyDescent="0.25"/>
    <row r="173" ht="12" customHeight="1" x14ac:dyDescent="0.25"/>
    <row r="174" ht="12" customHeight="1" x14ac:dyDescent="0.25"/>
    <row r="175" ht="12" customHeight="1" x14ac:dyDescent="0.25"/>
    <row r="176" ht="12" customHeight="1" x14ac:dyDescent="0.25"/>
    <row r="177" ht="12" customHeight="1" x14ac:dyDescent="0.25"/>
    <row r="178" ht="12" customHeight="1" x14ac:dyDescent="0.25"/>
    <row r="179" ht="12" customHeight="1" x14ac:dyDescent="0.25"/>
    <row r="180" ht="12" customHeight="1" x14ac:dyDescent="0.25"/>
    <row r="181" ht="12" customHeight="1" x14ac:dyDescent="0.25"/>
    <row r="182" ht="12" customHeight="1" x14ac:dyDescent="0.25"/>
    <row r="183" ht="12" customHeight="1" x14ac:dyDescent="0.25"/>
    <row r="184" ht="12" customHeight="1" x14ac:dyDescent="0.25"/>
    <row r="185" ht="12" customHeight="1" x14ac:dyDescent="0.25"/>
    <row r="186" ht="12" customHeight="1" x14ac:dyDescent="0.25"/>
    <row r="187" ht="12" customHeight="1" x14ac:dyDescent="0.25"/>
    <row r="188" ht="12" customHeight="1" x14ac:dyDescent="0.25"/>
    <row r="189" ht="12" customHeight="1" x14ac:dyDescent="0.25"/>
    <row r="190" ht="12" customHeight="1" x14ac:dyDescent="0.25"/>
    <row r="191" ht="12" customHeight="1" x14ac:dyDescent="0.25"/>
    <row r="192" ht="12" customHeight="1" x14ac:dyDescent="0.25"/>
    <row r="193" ht="12" customHeight="1" x14ac:dyDescent="0.25"/>
    <row r="194" ht="12" customHeight="1" x14ac:dyDescent="0.25"/>
    <row r="195" ht="12" customHeight="1" x14ac:dyDescent="0.25"/>
    <row r="196" ht="12" customHeight="1" x14ac:dyDescent="0.25"/>
    <row r="197" ht="12" customHeight="1" x14ac:dyDescent="0.25"/>
    <row r="198" ht="12" customHeight="1" x14ac:dyDescent="0.25"/>
    <row r="199" ht="12" customHeight="1" x14ac:dyDescent="0.25"/>
    <row r="200" ht="12" customHeight="1" x14ac:dyDescent="0.25"/>
    <row r="201" ht="12" customHeight="1" x14ac:dyDescent="0.25"/>
    <row r="202" ht="12" customHeight="1" x14ac:dyDescent="0.25"/>
    <row r="203" ht="12" customHeight="1" x14ac:dyDescent="0.25"/>
    <row r="204" ht="12" customHeight="1" x14ac:dyDescent="0.25"/>
    <row r="205" ht="12" customHeight="1" x14ac:dyDescent="0.25"/>
    <row r="206" ht="12" customHeight="1" x14ac:dyDescent="0.25"/>
    <row r="207" ht="12" customHeight="1" x14ac:dyDescent="0.25"/>
    <row r="208" ht="12" customHeight="1" x14ac:dyDescent="0.25"/>
    <row r="209" ht="12" customHeight="1" x14ac:dyDescent="0.25"/>
    <row r="210" ht="12" customHeight="1" x14ac:dyDescent="0.25"/>
    <row r="211" ht="12" customHeight="1" x14ac:dyDescent="0.25"/>
    <row r="212" ht="12" customHeight="1" x14ac:dyDescent="0.25"/>
    <row r="213" ht="12" customHeight="1" x14ac:dyDescent="0.25"/>
    <row r="214" ht="12" customHeight="1" x14ac:dyDescent="0.25"/>
    <row r="215" ht="12" customHeight="1" x14ac:dyDescent="0.25"/>
    <row r="216" ht="12" customHeight="1" x14ac:dyDescent="0.25"/>
    <row r="217" ht="12" customHeight="1" x14ac:dyDescent="0.25"/>
    <row r="218" ht="12" customHeight="1" x14ac:dyDescent="0.25"/>
    <row r="219" ht="12" customHeight="1" x14ac:dyDescent="0.25"/>
    <row r="220" ht="12" customHeight="1" x14ac:dyDescent="0.25"/>
    <row r="221" ht="12" customHeight="1" x14ac:dyDescent="0.25"/>
    <row r="222" ht="12" customHeight="1" x14ac:dyDescent="0.25"/>
    <row r="223" ht="12" customHeight="1" x14ac:dyDescent="0.25"/>
    <row r="224" ht="12" customHeight="1" x14ac:dyDescent="0.25"/>
    <row r="225" ht="12" customHeight="1" x14ac:dyDescent="0.25"/>
    <row r="226" ht="12" customHeight="1" x14ac:dyDescent="0.25"/>
    <row r="227" ht="12" customHeight="1" x14ac:dyDescent="0.25"/>
    <row r="228" ht="12" customHeight="1" x14ac:dyDescent="0.25"/>
    <row r="229" ht="12" customHeight="1" x14ac:dyDescent="0.25"/>
    <row r="230" ht="12" customHeight="1" x14ac:dyDescent="0.25"/>
    <row r="231" ht="12" customHeight="1" x14ac:dyDescent="0.25"/>
    <row r="232" ht="12" customHeight="1" x14ac:dyDescent="0.25"/>
    <row r="233" ht="12" customHeight="1" x14ac:dyDescent="0.25"/>
    <row r="234" ht="12" customHeight="1" x14ac:dyDescent="0.25"/>
    <row r="235" ht="12" customHeight="1" x14ac:dyDescent="0.25"/>
    <row r="236" ht="12" customHeight="1" x14ac:dyDescent="0.25"/>
    <row r="237" ht="12" customHeight="1" x14ac:dyDescent="0.25"/>
    <row r="238" ht="12" customHeight="1" x14ac:dyDescent="0.25"/>
    <row r="239" ht="12" customHeight="1" x14ac:dyDescent="0.25"/>
    <row r="240" ht="12" customHeight="1" x14ac:dyDescent="0.25"/>
    <row r="241" ht="12" customHeight="1" x14ac:dyDescent="0.25"/>
    <row r="242" ht="12" customHeight="1" x14ac:dyDescent="0.25"/>
    <row r="243" ht="12" customHeight="1" x14ac:dyDescent="0.25"/>
    <row r="244" ht="12" customHeight="1" x14ac:dyDescent="0.25"/>
    <row r="245" ht="12" customHeight="1" x14ac:dyDescent="0.25"/>
    <row r="246" ht="12" customHeight="1" x14ac:dyDescent="0.25"/>
    <row r="247" ht="12" customHeight="1" x14ac:dyDescent="0.25"/>
    <row r="248" ht="12" customHeight="1" x14ac:dyDescent="0.25"/>
    <row r="249" ht="12" customHeight="1" x14ac:dyDescent="0.25"/>
    <row r="250" ht="12" customHeight="1" x14ac:dyDescent="0.25"/>
    <row r="251" ht="12" customHeight="1" x14ac:dyDescent="0.25"/>
    <row r="252" ht="12" customHeight="1" x14ac:dyDescent="0.25"/>
    <row r="253" ht="12" customHeight="1" x14ac:dyDescent="0.25"/>
    <row r="254" ht="12" customHeight="1" x14ac:dyDescent="0.25"/>
    <row r="255" ht="12" customHeight="1" x14ac:dyDescent="0.25"/>
    <row r="256" ht="12" customHeight="1" x14ac:dyDescent="0.25"/>
    <row r="257" ht="12" customHeight="1" x14ac:dyDescent="0.25"/>
    <row r="258" ht="12" customHeight="1" x14ac:dyDescent="0.25"/>
    <row r="259" ht="12" customHeight="1" x14ac:dyDescent="0.25"/>
    <row r="260" ht="12" customHeight="1" x14ac:dyDescent="0.25"/>
    <row r="261" ht="12" customHeight="1" x14ac:dyDescent="0.25"/>
    <row r="262" ht="12" customHeight="1" x14ac:dyDescent="0.25"/>
    <row r="263" ht="12" customHeight="1" x14ac:dyDescent="0.25"/>
    <row r="264" ht="12" customHeight="1" x14ac:dyDescent="0.25"/>
    <row r="265" ht="12" customHeight="1" x14ac:dyDescent="0.25"/>
    <row r="266" ht="12" customHeight="1" x14ac:dyDescent="0.25"/>
    <row r="267" ht="12" customHeight="1" x14ac:dyDescent="0.25"/>
    <row r="268" ht="12" customHeight="1" x14ac:dyDescent="0.25"/>
    <row r="269" ht="12" customHeight="1" x14ac:dyDescent="0.25"/>
    <row r="270" ht="12" customHeight="1" x14ac:dyDescent="0.25"/>
    <row r="271" ht="12" customHeight="1" x14ac:dyDescent="0.25"/>
    <row r="272" ht="12" customHeight="1" x14ac:dyDescent="0.25"/>
    <row r="273" ht="12" customHeight="1" x14ac:dyDescent="0.25"/>
    <row r="274" ht="12" customHeight="1" x14ac:dyDescent="0.25"/>
    <row r="275" ht="12" customHeight="1" x14ac:dyDescent="0.25"/>
    <row r="276" ht="12" customHeight="1" x14ac:dyDescent="0.25"/>
    <row r="277" ht="12" customHeight="1" x14ac:dyDescent="0.25"/>
    <row r="278" ht="12" customHeight="1" x14ac:dyDescent="0.25"/>
    <row r="279" ht="12" customHeight="1" x14ac:dyDescent="0.25"/>
    <row r="280" ht="12" customHeight="1" x14ac:dyDescent="0.25"/>
    <row r="281" ht="12" customHeight="1" x14ac:dyDescent="0.25"/>
    <row r="282" ht="12" customHeight="1" x14ac:dyDescent="0.25"/>
    <row r="283" ht="12" customHeight="1" x14ac:dyDescent="0.25"/>
    <row r="284" ht="12" customHeight="1" x14ac:dyDescent="0.25"/>
    <row r="285" ht="12" customHeight="1" x14ac:dyDescent="0.25"/>
    <row r="286" ht="12" customHeight="1" x14ac:dyDescent="0.25"/>
    <row r="287" ht="12" customHeight="1" x14ac:dyDescent="0.25"/>
    <row r="288" ht="12" customHeight="1" x14ac:dyDescent="0.25"/>
    <row r="289" ht="12" customHeight="1" x14ac:dyDescent="0.25"/>
    <row r="290" ht="12" customHeight="1" x14ac:dyDescent="0.25"/>
    <row r="291" ht="12" customHeight="1" x14ac:dyDescent="0.25"/>
    <row r="292" ht="12" customHeight="1" x14ac:dyDescent="0.25"/>
    <row r="293" ht="12" customHeight="1" x14ac:dyDescent="0.25"/>
    <row r="294" ht="12" customHeight="1" x14ac:dyDescent="0.25"/>
    <row r="295" ht="12" customHeight="1" x14ac:dyDescent="0.25"/>
    <row r="296" ht="12" customHeight="1" x14ac:dyDescent="0.25"/>
    <row r="297" ht="12" customHeight="1" x14ac:dyDescent="0.25"/>
    <row r="298" ht="12" customHeight="1" x14ac:dyDescent="0.25"/>
    <row r="299" ht="12" customHeight="1" x14ac:dyDescent="0.25"/>
    <row r="300" ht="12" customHeight="1" x14ac:dyDescent="0.25"/>
    <row r="301" ht="12" customHeight="1" x14ac:dyDescent="0.25"/>
    <row r="302" ht="12" customHeight="1" x14ac:dyDescent="0.25"/>
    <row r="303" ht="12" customHeight="1" x14ac:dyDescent="0.25"/>
    <row r="304" ht="12" customHeight="1" x14ac:dyDescent="0.25"/>
    <row r="305" ht="12" customHeight="1" x14ac:dyDescent="0.25"/>
    <row r="306" ht="12" customHeight="1" x14ac:dyDescent="0.25"/>
    <row r="307" ht="12" customHeight="1" x14ac:dyDescent="0.25"/>
    <row r="308" ht="12" customHeight="1" x14ac:dyDescent="0.25"/>
    <row r="309" ht="12" customHeight="1" x14ac:dyDescent="0.25"/>
    <row r="310" ht="12" customHeight="1" x14ac:dyDescent="0.25"/>
    <row r="311" ht="12" customHeight="1" x14ac:dyDescent="0.25"/>
    <row r="312" ht="12" customHeight="1" x14ac:dyDescent="0.25"/>
    <row r="313" ht="12" customHeight="1" x14ac:dyDescent="0.25"/>
    <row r="314" ht="12" customHeight="1" x14ac:dyDescent="0.25"/>
    <row r="315" ht="12" customHeight="1" x14ac:dyDescent="0.25"/>
    <row r="316" ht="12" customHeight="1" x14ac:dyDescent="0.25"/>
    <row r="317" ht="12" customHeight="1" x14ac:dyDescent="0.25"/>
    <row r="318" ht="12" customHeight="1" x14ac:dyDescent="0.25"/>
    <row r="319" ht="12" customHeight="1" x14ac:dyDescent="0.25"/>
    <row r="320" ht="12" customHeight="1" x14ac:dyDescent="0.25"/>
    <row r="321" ht="12" customHeight="1" x14ac:dyDescent="0.25"/>
    <row r="322" ht="12" customHeight="1" x14ac:dyDescent="0.25"/>
    <row r="323" ht="12" customHeight="1" x14ac:dyDescent="0.25"/>
    <row r="324" ht="12" customHeight="1" x14ac:dyDescent="0.25"/>
    <row r="325" ht="12" customHeight="1" x14ac:dyDescent="0.25"/>
    <row r="326" ht="12" customHeight="1" x14ac:dyDescent="0.25"/>
    <row r="327" ht="12" customHeight="1" x14ac:dyDescent="0.25"/>
    <row r="328" ht="12" customHeight="1" x14ac:dyDescent="0.25"/>
    <row r="329" ht="12" customHeight="1" x14ac:dyDescent="0.25"/>
    <row r="330" ht="12" customHeight="1" x14ac:dyDescent="0.25"/>
    <row r="331" ht="12" customHeight="1" x14ac:dyDescent="0.25"/>
    <row r="332" ht="12" customHeight="1" x14ac:dyDescent="0.25"/>
    <row r="333" ht="12" customHeight="1" x14ac:dyDescent="0.25"/>
    <row r="334" ht="12" customHeight="1" x14ac:dyDescent="0.25"/>
    <row r="335" ht="12" customHeight="1" x14ac:dyDescent="0.25"/>
    <row r="336" ht="12" customHeight="1" x14ac:dyDescent="0.25"/>
    <row r="337" ht="12" customHeight="1" x14ac:dyDescent="0.25"/>
    <row r="338" ht="12" customHeight="1" x14ac:dyDescent="0.25"/>
    <row r="339" ht="12" customHeight="1" x14ac:dyDescent="0.25"/>
    <row r="340" ht="12" customHeight="1" x14ac:dyDescent="0.25"/>
    <row r="341" ht="12" customHeight="1" x14ac:dyDescent="0.25"/>
    <row r="342" ht="12" customHeight="1" x14ac:dyDescent="0.25"/>
    <row r="343" ht="12" customHeight="1" x14ac:dyDescent="0.25"/>
    <row r="344" ht="12" customHeight="1" x14ac:dyDescent="0.25"/>
    <row r="345" ht="12" customHeight="1" x14ac:dyDescent="0.25"/>
    <row r="346" ht="12" customHeight="1" x14ac:dyDescent="0.25"/>
    <row r="347" ht="12" customHeight="1" x14ac:dyDescent="0.25"/>
    <row r="348" ht="12" customHeight="1" x14ac:dyDescent="0.25"/>
    <row r="349" ht="12" customHeight="1" x14ac:dyDescent="0.25"/>
    <row r="350" ht="12" customHeight="1" x14ac:dyDescent="0.25"/>
    <row r="351" ht="12" customHeight="1" x14ac:dyDescent="0.25"/>
    <row r="352" ht="12" customHeight="1" x14ac:dyDescent="0.25"/>
    <row r="353" ht="12" customHeight="1" x14ac:dyDescent="0.25"/>
    <row r="354" ht="12" customHeight="1" x14ac:dyDescent="0.25"/>
    <row r="355" ht="12" customHeight="1" x14ac:dyDescent="0.25"/>
    <row r="356" ht="12" customHeight="1" x14ac:dyDescent="0.25"/>
    <row r="357" ht="12" customHeight="1" x14ac:dyDescent="0.25"/>
    <row r="358" ht="12" customHeight="1" x14ac:dyDescent="0.25"/>
    <row r="359" ht="12" customHeight="1" x14ac:dyDescent="0.25"/>
    <row r="360" ht="12" customHeight="1" x14ac:dyDescent="0.25"/>
    <row r="361" ht="12" customHeight="1" x14ac:dyDescent="0.25"/>
    <row r="362" ht="12" customHeight="1" x14ac:dyDescent="0.25"/>
    <row r="363" ht="12" customHeight="1" x14ac:dyDescent="0.25"/>
    <row r="364" ht="12" customHeight="1" x14ac:dyDescent="0.25"/>
    <row r="365" ht="12" customHeight="1" x14ac:dyDescent="0.25"/>
    <row r="366" ht="12" customHeight="1" x14ac:dyDescent="0.25"/>
    <row r="367" ht="12" customHeight="1" x14ac:dyDescent="0.25"/>
    <row r="368" ht="12" customHeight="1" x14ac:dyDescent="0.25"/>
    <row r="369" ht="12" customHeight="1" x14ac:dyDescent="0.25"/>
    <row r="370" ht="12" customHeight="1" x14ac:dyDescent="0.25"/>
    <row r="371" ht="12" customHeight="1" x14ac:dyDescent="0.25"/>
    <row r="372" ht="12" customHeight="1" x14ac:dyDescent="0.25"/>
    <row r="373" ht="12" customHeight="1" x14ac:dyDescent="0.25"/>
    <row r="374" ht="12" customHeight="1" x14ac:dyDescent="0.25"/>
    <row r="375" ht="12" customHeight="1" x14ac:dyDescent="0.25"/>
    <row r="376" ht="12" customHeight="1" x14ac:dyDescent="0.25"/>
    <row r="377" ht="12" customHeight="1" x14ac:dyDescent="0.25"/>
    <row r="378" ht="12" customHeight="1" x14ac:dyDescent="0.25"/>
    <row r="379" ht="12" customHeight="1" x14ac:dyDescent="0.25"/>
    <row r="380" ht="12" customHeight="1" x14ac:dyDescent="0.25"/>
    <row r="381" ht="12" customHeight="1" x14ac:dyDescent="0.25"/>
    <row r="382" ht="12" customHeight="1" x14ac:dyDescent="0.25"/>
    <row r="383" ht="12" customHeight="1" x14ac:dyDescent="0.25"/>
    <row r="384" ht="12" customHeight="1" x14ac:dyDescent="0.25"/>
    <row r="385" ht="12" customHeight="1" x14ac:dyDescent="0.25"/>
    <row r="386" ht="12" customHeight="1" x14ac:dyDescent="0.25"/>
    <row r="387" ht="12" customHeight="1" x14ac:dyDescent="0.25"/>
    <row r="388" ht="12" customHeight="1" x14ac:dyDescent="0.25"/>
    <row r="389" ht="12" customHeight="1" x14ac:dyDescent="0.25"/>
    <row r="390" ht="12" customHeight="1" x14ac:dyDescent="0.25"/>
    <row r="391" ht="12" customHeight="1" x14ac:dyDescent="0.25"/>
    <row r="392" ht="12" customHeight="1" x14ac:dyDescent="0.25"/>
    <row r="393" ht="12" customHeight="1" x14ac:dyDescent="0.25"/>
    <row r="394" ht="12" customHeight="1" x14ac:dyDescent="0.25"/>
    <row r="395" ht="12" customHeight="1" x14ac:dyDescent="0.25"/>
    <row r="396" ht="12" customHeight="1" x14ac:dyDescent="0.25"/>
    <row r="397" ht="12" customHeight="1" x14ac:dyDescent="0.25"/>
    <row r="398" ht="12" customHeight="1" x14ac:dyDescent="0.25"/>
    <row r="399" ht="12" customHeight="1" x14ac:dyDescent="0.25"/>
    <row r="400" ht="12" customHeight="1" x14ac:dyDescent="0.25"/>
    <row r="401" ht="12" customHeight="1" x14ac:dyDescent="0.25"/>
    <row r="402" ht="12" customHeight="1" x14ac:dyDescent="0.25"/>
    <row r="403" ht="12" customHeight="1" x14ac:dyDescent="0.25"/>
    <row r="404" ht="12" customHeight="1" x14ac:dyDescent="0.25"/>
    <row r="405" ht="12" customHeight="1" x14ac:dyDescent="0.25"/>
    <row r="406" ht="12" customHeight="1" x14ac:dyDescent="0.25"/>
    <row r="407" ht="12" customHeight="1" x14ac:dyDescent="0.25"/>
    <row r="408" ht="12" customHeight="1" x14ac:dyDescent="0.25"/>
    <row r="409" ht="12" customHeight="1" x14ac:dyDescent="0.25"/>
    <row r="410" ht="12" customHeight="1" x14ac:dyDescent="0.25"/>
    <row r="411" ht="12" customHeight="1" x14ac:dyDescent="0.25"/>
    <row r="412" ht="12" customHeight="1" x14ac:dyDescent="0.25"/>
    <row r="413" ht="12" customHeight="1" x14ac:dyDescent="0.25"/>
    <row r="414" ht="12" customHeight="1" x14ac:dyDescent="0.25"/>
    <row r="415" ht="12" customHeight="1" x14ac:dyDescent="0.25"/>
    <row r="416" ht="12" customHeight="1" x14ac:dyDescent="0.25"/>
  </sheetData>
  <mergeCells count="4">
    <mergeCell ref="A3:F3"/>
    <mergeCell ref="D5:E5"/>
    <mergeCell ref="A5:B5"/>
    <mergeCell ref="A2:C2"/>
  </mergeCells>
  <hyperlinks>
    <hyperlink ref="A1" location="Índice!A1" display="Voltar ao índice" xr:uid="{9E933988-B816-4AFF-8E78-828E8ED490C8}"/>
  </hyperlinks>
  <printOptions horizontalCentered="1" gridLinesSet="0"/>
  <pageMargins left="0.78740157480314965" right="0.78740157480314965" top="1.1811023622047245" bottom="0.78740157480314965" header="0" footer="0"/>
  <pageSetup paperSize="9" orientation="portrait" r:id="rId1"/>
  <headerFooter alignWithMargins="0"/>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18F16B-2711-410D-B8D2-A1EAE4B06E26}">
  <sheetPr syncVertical="1" syncRef="A1" transitionEvaluation="1">
    <pageSetUpPr autoPageBreaks="0" fitToPage="1"/>
  </sheetPr>
  <dimension ref="A1:G153"/>
  <sheetViews>
    <sheetView showGridLines="0" workbookViewId="0">
      <selection activeCell="A2" sqref="A2"/>
    </sheetView>
  </sheetViews>
  <sheetFormatPr defaultColWidth="9.7109375" defaultRowHeight="9" x14ac:dyDescent="0.15"/>
  <cols>
    <col min="1" max="1" width="24.5703125" style="1297" customWidth="1"/>
    <col min="2" max="4" width="9.7109375" style="1297" customWidth="1"/>
    <col min="5" max="5" width="12" style="1297" customWidth="1"/>
    <col min="6" max="6" width="12.85546875" style="1297" customWidth="1"/>
    <col min="7" max="7" width="13.28515625" style="1297" customWidth="1"/>
    <col min="8" max="9" width="8.7109375" style="1297" customWidth="1"/>
    <col min="10" max="16384" width="9.7109375" style="1297"/>
  </cols>
  <sheetData>
    <row r="1" spans="1:7" ht="15" customHeight="1" x14ac:dyDescent="0.2">
      <c r="A1" s="2027" t="s">
        <v>1926</v>
      </c>
    </row>
    <row r="2" spans="1:7" s="1316" customFormat="1" ht="15" customHeight="1" x14ac:dyDescent="0.15">
      <c r="A2" s="2205" t="s">
        <v>1112</v>
      </c>
      <c r="B2" s="2205"/>
      <c r="C2" s="2205"/>
      <c r="D2" s="2205"/>
      <c r="E2" s="2205"/>
      <c r="F2" s="2205"/>
      <c r="G2" s="2205"/>
    </row>
    <row r="3" spans="1:7" s="1316" customFormat="1" ht="23.25" customHeight="1" x14ac:dyDescent="0.15">
      <c r="A3" s="2101" t="s">
        <v>1111</v>
      </c>
      <c r="B3" s="2101"/>
      <c r="C3" s="2101"/>
      <c r="D3" s="2101"/>
      <c r="E3" s="2101"/>
      <c r="F3" s="2101"/>
      <c r="G3" s="2101"/>
    </row>
    <row r="4" spans="1:7" ht="13.5" customHeight="1" x14ac:dyDescent="0.15">
      <c r="A4" s="1315"/>
      <c r="B4" s="1308"/>
      <c r="C4" s="1308"/>
      <c r="D4" s="1308"/>
      <c r="E4" s="1308"/>
      <c r="F4" s="1308"/>
      <c r="G4" s="1314" t="s">
        <v>736</v>
      </c>
    </row>
    <row r="5" spans="1:7" ht="12.75" customHeight="1" x14ac:dyDescent="0.25">
      <c r="A5" s="2103" t="s">
        <v>1110</v>
      </c>
      <c r="B5" s="1374"/>
      <c r="C5" s="2102" t="s">
        <v>1109</v>
      </c>
      <c r="D5" s="2102"/>
      <c r="E5" s="2206"/>
      <c r="F5" s="1377"/>
      <c r="G5" s="1380"/>
    </row>
    <row r="6" spans="1:7" ht="12.75" customHeight="1" x14ac:dyDescent="0.25">
      <c r="A6" s="2103"/>
      <c r="B6" s="1376" t="s">
        <v>1108</v>
      </c>
      <c r="C6" s="2102"/>
      <c r="D6" s="2102"/>
      <c r="E6" s="2206"/>
      <c r="F6" s="1379"/>
      <c r="G6" s="1381"/>
    </row>
    <row r="7" spans="1:7" ht="12.75" customHeight="1" x14ac:dyDescent="0.25">
      <c r="A7" s="2103"/>
      <c r="B7" s="1376" t="s">
        <v>1107</v>
      </c>
      <c r="C7" s="2102"/>
      <c r="D7" s="2102"/>
      <c r="E7" s="2206"/>
      <c r="F7" s="1379" t="s">
        <v>1106</v>
      </c>
      <c r="G7" s="1381" t="s">
        <v>1105</v>
      </c>
    </row>
    <row r="8" spans="1:7" ht="12.75" customHeight="1" x14ac:dyDescent="0.25">
      <c r="A8" s="2103"/>
      <c r="B8" s="1376" t="s">
        <v>1104</v>
      </c>
      <c r="C8" s="2103" t="s">
        <v>0</v>
      </c>
      <c r="D8" s="2103" t="s">
        <v>1103</v>
      </c>
      <c r="E8" s="2204" t="s">
        <v>1102</v>
      </c>
      <c r="F8" s="1379" t="s">
        <v>1101</v>
      </c>
      <c r="G8" s="1381" t="s">
        <v>1100</v>
      </c>
    </row>
    <row r="9" spans="1:7" ht="12.75" customHeight="1" x14ac:dyDescent="0.25">
      <c r="A9" s="2103"/>
      <c r="B9" s="1376" t="s">
        <v>1099</v>
      </c>
      <c r="C9" s="2103"/>
      <c r="D9" s="2103"/>
      <c r="E9" s="2204"/>
      <c r="F9" s="1379"/>
      <c r="G9" s="1381"/>
    </row>
    <row r="10" spans="1:7" ht="12.75" customHeight="1" x14ac:dyDescent="0.25">
      <c r="A10" s="2103"/>
      <c r="B10" s="1375"/>
      <c r="C10" s="2103"/>
      <c r="D10" s="2103"/>
      <c r="E10" s="2204"/>
      <c r="F10" s="1378"/>
      <c r="G10" s="1382"/>
    </row>
    <row r="11" spans="1:7" ht="9" customHeight="1" x14ac:dyDescent="0.25">
      <c r="A11" s="570"/>
      <c r="B11" s="570"/>
      <c r="C11" s="570"/>
      <c r="D11" s="570"/>
      <c r="E11" s="570"/>
      <c r="F11" s="570"/>
      <c r="G11" s="570"/>
    </row>
    <row r="12" spans="1:7" ht="14.25" customHeight="1" x14ac:dyDescent="0.25">
      <c r="A12" s="1313">
        <v>2012</v>
      </c>
      <c r="B12" s="1312">
        <v>803</v>
      </c>
      <c r="C12" s="1312">
        <v>5854</v>
      </c>
      <c r="D12" s="1312">
        <v>3260</v>
      </c>
      <c r="E12" s="1312">
        <v>2594</v>
      </c>
      <c r="F12" s="1312">
        <v>234563</v>
      </c>
      <c r="G12" s="1312">
        <v>42907</v>
      </c>
    </row>
    <row r="13" spans="1:7" ht="14.25" customHeight="1" x14ac:dyDescent="0.25">
      <c r="A13" s="1313">
        <v>2013</v>
      </c>
      <c r="B13" s="1312">
        <v>1050</v>
      </c>
      <c r="C13" s="1312">
        <v>7149</v>
      </c>
      <c r="D13" s="1312">
        <v>4085</v>
      </c>
      <c r="E13" s="1312">
        <v>3064</v>
      </c>
      <c r="F13" s="1312">
        <v>268065</v>
      </c>
      <c r="G13" s="1312">
        <v>46146</v>
      </c>
    </row>
    <row r="14" spans="1:7" ht="14.25" customHeight="1" x14ac:dyDescent="0.25">
      <c r="A14" s="1313">
        <v>2014</v>
      </c>
      <c r="B14" s="1312">
        <v>1058</v>
      </c>
      <c r="C14" s="1312">
        <v>7395</v>
      </c>
      <c r="D14" s="1312">
        <v>4120</v>
      </c>
      <c r="E14" s="1312">
        <v>3275</v>
      </c>
      <c r="F14" s="1312">
        <v>296529</v>
      </c>
      <c r="G14" s="1312">
        <v>50330</v>
      </c>
    </row>
    <row r="15" spans="1:7" ht="14.25" customHeight="1" x14ac:dyDescent="0.25">
      <c r="A15" s="1313">
        <v>2015</v>
      </c>
      <c r="B15" s="1312">
        <v>1037</v>
      </c>
      <c r="C15" s="1312">
        <v>7587</v>
      </c>
      <c r="D15" s="1312">
        <v>4252</v>
      </c>
      <c r="E15" s="1312">
        <v>3335</v>
      </c>
      <c r="F15" s="1312">
        <v>282062</v>
      </c>
      <c r="G15" s="1312">
        <v>48413</v>
      </c>
    </row>
    <row r="16" spans="1:7" ht="14.25" customHeight="1" x14ac:dyDescent="0.25">
      <c r="A16" s="1313">
        <v>2016</v>
      </c>
      <c r="B16" s="1312">
        <v>1038</v>
      </c>
      <c r="C16" s="1312">
        <v>7731</v>
      </c>
      <c r="D16" s="1312">
        <v>4544</v>
      </c>
      <c r="E16" s="1312">
        <v>3187</v>
      </c>
      <c r="F16" s="1312">
        <v>287002</v>
      </c>
      <c r="G16" s="1312">
        <v>53171</v>
      </c>
    </row>
    <row r="17" spans="1:7" ht="14.25" customHeight="1" x14ac:dyDescent="0.25">
      <c r="A17" s="1313">
        <v>2017</v>
      </c>
      <c r="B17" s="1312">
        <v>1024</v>
      </c>
      <c r="C17" s="1312">
        <v>7199</v>
      </c>
      <c r="D17" s="1312">
        <v>4153.9999999999991</v>
      </c>
      <c r="E17" s="1312">
        <v>3045.0000000000005</v>
      </c>
      <c r="F17" s="1312">
        <v>276710</v>
      </c>
      <c r="G17" s="1312">
        <v>51417.000000000007</v>
      </c>
    </row>
    <row r="18" spans="1:7" ht="14.25" customHeight="1" x14ac:dyDescent="0.25">
      <c r="A18" s="1313">
        <v>2018</v>
      </c>
      <c r="B18" s="1312">
        <v>1023</v>
      </c>
      <c r="C18" s="1312">
        <v>7136</v>
      </c>
      <c r="D18" s="1312">
        <v>4029.0000000000005</v>
      </c>
      <c r="E18" s="1312">
        <v>3107</v>
      </c>
      <c r="F18" s="1312">
        <v>276984.99999999994</v>
      </c>
      <c r="G18" s="1312">
        <v>53909.000000000015</v>
      </c>
    </row>
    <row r="19" spans="1:7" ht="14.25" customHeight="1" x14ac:dyDescent="0.25">
      <c r="A19" s="1313">
        <v>2019</v>
      </c>
      <c r="B19" s="1312">
        <v>989</v>
      </c>
      <c r="C19" s="1312">
        <v>6958.9999999999991</v>
      </c>
      <c r="D19" s="1312">
        <v>3895.0000000000005</v>
      </c>
      <c r="E19" s="1312">
        <v>3063.9999999999995</v>
      </c>
      <c r="F19" s="1312">
        <v>273044.99999999994</v>
      </c>
      <c r="G19" s="1312">
        <v>56424.000000000015</v>
      </c>
    </row>
    <row r="20" spans="1:7" ht="14.25" customHeight="1" x14ac:dyDescent="0.25">
      <c r="A20" s="1311">
        <v>2020</v>
      </c>
      <c r="B20" s="570"/>
      <c r="C20" s="570"/>
      <c r="D20" s="570"/>
      <c r="E20" s="570"/>
      <c r="F20" s="570"/>
      <c r="G20" s="570"/>
    </row>
    <row r="21" spans="1:7" s="1308" customFormat="1" ht="18" customHeight="1" x14ac:dyDescent="0.15">
      <c r="A21" s="1310" t="s">
        <v>390</v>
      </c>
      <c r="B21" s="1309">
        <f t="shared" ref="B21:G21" si="0">+B23+B31+B33</f>
        <v>831</v>
      </c>
      <c r="C21" s="1309">
        <f t="shared" si="0"/>
        <v>3747.9999999999991</v>
      </c>
      <c r="D21" s="1309">
        <f t="shared" si="0"/>
        <v>2200.9999999999995</v>
      </c>
      <c r="E21" s="1309">
        <f t="shared" si="0"/>
        <v>1547</v>
      </c>
      <c r="F21" s="1309">
        <f t="shared" si="0"/>
        <v>158526</v>
      </c>
      <c r="G21" s="1309">
        <f t="shared" si="0"/>
        <v>31292</v>
      </c>
    </row>
    <row r="22" spans="1:7" ht="9" customHeight="1" x14ac:dyDescent="0.25">
      <c r="A22" s="570"/>
      <c r="B22" s="1305"/>
      <c r="C22" s="1305"/>
      <c r="D22" s="1305"/>
      <c r="E22" s="1305"/>
      <c r="F22" s="1305"/>
      <c r="G22" s="1305"/>
    </row>
    <row r="23" spans="1:7" ht="18" customHeight="1" x14ac:dyDescent="0.25">
      <c r="A23" s="1303" t="s">
        <v>1098</v>
      </c>
      <c r="B23" s="1302">
        <f t="shared" ref="B23:G23" si="1">SUM(B25:B29)</f>
        <v>778</v>
      </c>
      <c r="C23" s="1302">
        <f t="shared" si="1"/>
        <v>3509.9999999999991</v>
      </c>
      <c r="D23" s="1302">
        <f t="shared" si="1"/>
        <v>2044.9999999999995</v>
      </c>
      <c r="E23" s="1302">
        <f t="shared" si="1"/>
        <v>1465</v>
      </c>
      <c r="F23" s="1302">
        <f t="shared" si="1"/>
        <v>151864</v>
      </c>
      <c r="G23" s="1302">
        <f t="shared" si="1"/>
        <v>30278</v>
      </c>
    </row>
    <row r="24" spans="1:7" ht="9" customHeight="1" x14ac:dyDescent="0.25">
      <c r="A24" s="570"/>
      <c r="B24" s="1307"/>
      <c r="C24" s="1307"/>
      <c r="D24" s="1307"/>
      <c r="E24" s="1307"/>
      <c r="F24" s="1307"/>
      <c r="G24" s="1307"/>
    </row>
    <row r="25" spans="1:7" ht="13.5" customHeight="1" x14ac:dyDescent="0.25">
      <c r="A25" s="1306" t="s">
        <v>1097</v>
      </c>
      <c r="B25" s="1305">
        <v>225</v>
      </c>
      <c r="C25" s="1305">
        <v>1170.9999999999993</v>
      </c>
      <c r="D25" s="1305">
        <v>659.99999999999977</v>
      </c>
      <c r="E25" s="1305">
        <v>511.00000000000006</v>
      </c>
      <c r="F25" s="1305">
        <v>53270.000000000007</v>
      </c>
      <c r="G25" s="1305">
        <v>9878</v>
      </c>
    </row>
    <row r="26" spans="1:7" ht="13.5" customHeight="1" x14ac:dyDescent="0.25">
      <c r="A26" s="1306" t="s">
        <v>1096</v>
      </c>
      <c r="B26" s="1305">
        <v>196</v>
      </c>
      <c r="C26" s="1305">
        <v>751.00000000000023</v>
      </c>
      <c r="D26" s="1305">
        <v>445.00000000000011</v>
      </c>
      <c r="E26" s="1305">
        <v>305.99999999999989</v>
      </c>
      <c r="F26" s="1305">
        <v>35584</v>
      </c>
      <c r="G26" s="1305">
        <v>7215.9999999999982</v>
      </c>
    </row>
    <row r="27" spans="1:7" ht="13.5" customHeight="1" x14ac:dyDescent="0.25">
      <c r="A27" s="1306" t="s">
        <v>1095</v>
      </c>
      <c r="B27" s="1305">
        <v>221</v>
      </c>
      <c r="C27" s="1305">
        <v>1041.9999999999995</v>
      </c>
      <c r="D27" s="1305">
        <v>604.99999999999966</v>
      </c>
      <c r="E27" s="1305">
        <v>436.99999999999994</v>
      </c>
      <c r="F27" s="1305">
        <v>46776</v>
      </c>
      <c r="G27" s="1305">
        <v>9480</v>
      </c>
    </row>
    <row r="28" spans="1:7" ht="13.5" customHeight="1" x14ac:dyDescent="0.25">
      <c r="A28" s="1306" t="s">
        <v>1094</v>
      </c>
      <c r="B28" s="1305">
        <v>94</v>
      </c>
      <c r="C28" s="1305">
        <v>367.00000000000023</v>
      </c>
      <c r="D28" s="1305">
        <v>222.00000000000006</v>
      </c>
      <c r="E28" s="1305">
        <v>145.00000000000003</v>
      </c>
      <c r="F28" s="1305">
        <v>10654.000000000004</v>
      </c>
      <c r="G28" s="1305">
        <v>2622.9999999999986</v>
      </c>
    </row>
    <row r="29" spans="1:7" ht="13.5" customHeight="1" x14ac:dyDescent="0.25">
      <c r="A29" s="1306" t="s">
        <v>1093</v>
      </c>
      <c r="B29" s="1305">
        <v>42</v>
      </c>
      <c r="C29" s="1305">
        <v>179.00000000000003</v>
      </c>
      <c r="D29" s="1305">
        <v>112.99999999999999</v>
      </c>
      <c r="E29" s="1305">
        <v>66</v>
      </c>
      <c r="F29" s="1305">
        <v>5579.9999999999991</v>
      </c>
      <c r="G29" s="1305">
        <v>1081</v>
      </c>
    </row>
    <row r="30" spans="1:7" ht="9" customHeight="1" x14ac:dyDescent="0.25">
      <c r="A30" s="570"/>
      <c r="B30" s="1304"/>
      <c r="C30" s="1304"/>
      <c r="D30" s="1304"/>
      <c r="E30" s="1304"/>
      <c r="F30" s="1304"/>
      <c r="G30" s="1304"/>
    </row>
    <row r="31" spans="1:7" ht="13.5" customHeight="1" x14ac:dyDescent="0.25">
      <c r="A31" s="1303" t="s">
        <v>1092</v>
      </c>
      <c r="B31" s="1302">
        <v>23</v>
      </c>
      <c r="C31" s="1302">
        <v>124</v>
      </c>
      <c r="D31" s="1302">
        <v>87.999999999999986</v>
      </c>
      <c r="E31" s="1302">
        <v>35.999999999999993</v>
      </c>
      <c r="F31" s="1302">
        <v>3116.9999999999991</v>
      </c>
      <c r="G31" s="1302">
        <v>468.00000000000011</v>
      </c>
    </row>
    <row r="32" spans="1:7" ht="9" customHeight="1" x14ac:dyDescent="0.25">
      <c r="A32" s="570"/>
      <c r="C32" s="570"/>
      <c r="D32" s="570"/>
      <c r="E32" s="570"/>
      <c r="F32" s="570"/>
      <c r="G32" s="570"/>
    </row>
    <row r="33" spans="1:7" ht="13.5" customHeight="1" x14ac:dyDescent="0.25">
      <c r="A33" s="1303" t="s">
        <v>1091</v>
      </c>
      <c r="B33" s="1302">
        <v>30</v>
      </c>
      <c r="C33" s="1302">
        <v>113.99999999999999</v>
      </c>
      <c r="D33" s="1302">
        <v>68</v>
      </c>
      <c r="E33" s="1302">
        <v>46.000000000000007</v>
      </c>
      <c r="F33" s="1302">
        <v>3544.9999999999995</v>
      </c>
      <c r="G33" s="1302">
        <v>546</v>
      </c>
    </row>
    <row r="34" spans="1:7" ht="4.5" customHeight="1" thickBot="1" x14ac:dyDescent="0.3">
      <c r="A34" s="565"/>
      <c r="B34" s="1301"/>
      <c r="C34" s="1301"/>
      <c r="D34" s="1301"/>
      <c r="E34" s="1301"/>
      <c r="F34" s="1301"/>
      <c r="G34" s="1301"/>
    </row>
    <row r="35" spans="1:7" s="1299" customFormat="1" ht="15" customHeight="1" thickTop="1" x14ac:dyDescent="0.25">
      <c r="A35" s="2203" t="s">
        <v>1090</v>
      </c>
      <c r="B35" s="2203"/>
      <c r="C35" s="2203"/>
      <c r="D35" s="2203"/>
      <c r="E35" s="2203"/>
      <c r="F35" s="1300"/>
      <c r="G35" s="1300"/>
    </row>
    <row r="36" spans="1:7" ht="9" customHeight="1" x14ac:dyDescent="0.25">
      <c r="A36" s="570"/>
      <c r="B36" s="570"/>
      <c r="C36" s="570"/>
      <c r="D36" s="570"/>
      <c r="E36" s="570"/>
      <c r="F36" s="570"/>
      <c r="G36" s="570"/>
    </row>
    <row r="37" spans="1:7" ht="9.75" customHeight="1" x14ac:dyDescent="0.25">
      <c r="A37" s="1109" t="s">
        <v>280</v>
      </c>
      <c r="B37" s="570"/>
      <c r="C37" s="570"/>
      <c r="D37" s="570"/>
      <c r="E37" s="570"/>
      <c r="F37" s="570"/>
      <c r="G37" s="570"/>
    </row>
    <row r="38" spans="1:7" ht="12" customHeight="1" x14ac:dyDescent="0.25">
      <c r="A38" s="1298" t="s">
        <v>1089</v>
      </c>
      <c r="B38" s="570"/>
      <c r="C38" s="570"/>
      <c r="D38" s="570"/>
      <c r="E38" s="570"/>
      <c r="F38" s="570"/>
      <c r="G38" s="570"/>
    </row>
    <row r="39" spans="1:7" ht="12" customHeight="1" x14ac:dyDescent="0.25">
      <c r="A39" s="1298" t="s">
        <v>1088</v>
      </c>
      <c r="B39" s="570"/>
      <c r="C39" s="570"/>
      <c r="D39" s="570"/>
      <c r="E39" s="570"/>
      <c r="F39" s="570"/>
      <c r="G39" s="570"/>
    </row>
    <row r="40" spans="1:7" ht="12" customHeight="1" x14ac:dyDescent="0.25">
      <c r="A40" s="1298" t="s">
        <v>1087</v>
      </c>
      <c r="B40" s="570"/>
      <c r="C40" s="570"/>
      <c r="D40" s="570"/>
      <c r="E40" s="570"/>
      <c r="F40" s="570"/>
      <c r="G40" s="570"/>
    </row>
    <row r="41" spans="1:7" ht="12" customHeight="1" x14ac:dyDescent="0.25">
      <c r="A41" s="1298" t="s">
        <v>1086</v>
      </c>
      <c r="B41" s="570"/>
      <c r="C41" s="570"/>
      <c r="D41" s="570"/>
      <c r="E41" s="570"/>
      <c r="F41" s="570"/>
      <c r="G41" s="570"/>
    </row>
    <row r="42" spans="1:7" ht="15.95" customHeight="1" x14ac:dyDescent="0.15"/>
    <row r="43" spans="1:7" ht="15.95" customHeight="1" x14ac:dyDescent="0.15"/>
    <row r="44" spans="1:7" ht="15.95" customHeight="1" x14ac:dyDescent="0.15"/>
    <row r="45" spans="1:7" ht="15.95" customHeight="1" x14ac:dyDescent="0.15"/>
    <row r="46" spans="1:7" ht="15.95" customHeight="1" x14ac:dyDescent="0.15"/>
    <row r="47" spans="1:7" ht="15.95" customHeight="1" x14ac:dyDescent="0.15"/>
    <row r="48" spans="1:7" ht="15.95" customHeight="1" x14ac:dyDescent="0.15"/>
    <row r="49" s="1297" customFormat="1" ht="15.95" customHeight="1" x14ac:dyDescent="0.15"/>
    <row r="50" s="1297" customFormat="1" ht="15.95" customHeight="1" x14ac:dyDescent="0.15"/>
    <row r="51" s="1297" customFormat="1" ht="15.95" customHeight="1" x14ac:dyDescent="0.15"/>
    <row r="52" s="1297" customFormat="1" ht="21.95" customHeight="1" x14ac:dyDescent="0.15"/>
    <row r="53" s="1297" customFormat="1" ht="21.95" customHeight="1" x14ac:dyDescent="0.15"/>
    <row r="54" s="1297" customFormat="1" ht="17.100000000000001" customHeight="1" x14ac:dyDescent="0.15"/>
    <row r="55" s="1297" customFormat="1" ht="17.100000000000001" customHeight="1" x14ac:dyDescent="0.15"/>
    <row r="56" s="1297" customFormat="1" ht="17.100000000000001" customHeight="1" x14ac:dyDescent="0.15"/>
    <row r="57" s="1297" customFormat="1" ht="17.100000000000001" customHeight="1" x14ac:dyDescent="0.15"/>
    <row r="58" s="1297" customFormat="1" ht="17.100000000000001" customHeight="1" x14ac:dyDescent="0.15"/>
    <row r="59" s="1297" customFormat="1" ht="17.100000000000001" customHeight="1" x14ac:dyDescent="0.15"/>
    <row r="60" s="1297" customFormat="1" ht="17.100000000000001" customHeight="1" x14ac:dyDescent="0.15"/>
    <row r="61" s="1297" customFormat="1" ht="17.100000000000001" customHeight="1" x14ac:dyDescent="0.15"/>
    <row r="62" s="1297" customFormat="1" ht="17.100000000000001" customHeight="1" x14ac:dyDescent="0.15"/>
    <row r="63" s="1297" customFormat="1" ht="17.100000000000001" customHeight="1" x14ac:dyDescent="0.15"/>
    <row r="64" s="1297" customFormat="1" ht="17.100000000000001" customHeight="1" x14ac:dyDescent="0.15"/>
    <row r="65" s="1297" customFormat="1" ht="17.100000000000001" customHeight="1" x14ac:dyDescent="0.15"/>
    <row r="66" s="1297" customFormat="1" ht="17.100000000000001" customHeight="1" x14ac:dyDescent="0.15"/>
    <row r="67" s="1297" customFormat="1" ht="17.100000000000001" customHeight="1" x14ac:dyDescent="0.15"/>
    <row r="68" s="1297" customFormat="1" ht="17.100000000000001" customHeight="1" x14ac:dyDescent="0.15"/>
    <row r="69" s="1297" customFormat="1" ht="17.100000000000001" customHeight="1" x14ac:dyDescent="0.15"/>
    <row r="70" s="1297" customFormat="1" ht="17.100000000000001" customHeight="1" x14ac:dyDescent="0.15"/>
    <row r="71" s="1297" customFormat="1" ht="17.100000000000001" customHeight="1" x14ac:dyDescent="0.15"/>
    <row r="72" s="1297" customFormat="1" ht="17.100000000000001" customHeight="1" x14ac:dyDescent="0.15"/>
    <row r="73" s="1297" customFormat="1" ht="17.100000000000001" customHeight="1" x14ac:dyDescent="0.15"/>
    <row r="74" s="1297" customFormat="1" ht="17.100000000000001" customHeight="1" x14ac:dyDescent="0.15"/>
    <row r="75" s="1297" customFormat="1" ht="17.100000000000001" customHeight="1" x14ac:dyDescent="0.15"/>
    <row r="76" s="1297" customFormat="1" ht="17.100000000000001" customHeight="1" x14ac:dyDescent="0.15"/>
    <row r="77" s="1297" customFormat="1" ht="17.100000000000001" customHeight="1" x14ac:dyDescent="0.15"/>
    <row r="78" s="1297" customFormat="1" ht="17.100000000000001" customHeight="1" x14ac:dyDescent="0.15"/>
    <row r="79" s="1297" customFormat="1" ht="17.100000000000001" customHeight="1" x14ac:dyDescent="0.15"/>
    <row r="80" s="1297" customFormat="1" ht="17.100000000000001" customHeight="1" x14ac:dyDescent="0.15"/>
    <row r="81" s="1297" customFormat="1" ht="17.100000000000001" customHeight="1" x14ac:dyDescent="0.15"/>
    <row r="82" s="1297" customFormat="1" ht="17.100000000000001" customHeight="1" x14ac:dyDescent="0.15"/>
    <row r="83" s="1297" customFormat="1" ht="17.100000000000001" customHeight="1" x14ac:dyDescent="0.15"/>
    <row r="84" s="1297" customFormat="1" ht="17.100000000000001" customHeight="1" x14ac:dyDescent="0.15"/>
    <row r="85" s="1297" customFormat="1" ht="17.100000000000001" customHeight="1" x14ac:dyDescent="0.15"/>
    <row r="86" s="1297" customFormat="1" ht="17.100000000000001" customHeight="1" x14ac:dyDescent="0.15"/>
    <row r="87" s="1297" customFormat="1" ht="17.100000000000001" customHeight="1" x14ac:dyDescent="0.15"/>
    <row r="88" s="1297" customFormat="1" ht="17.100000000000001" customHeight="1" x14ac:dyDescent="0.15"/>
    <row r="89" s="1297" customFormat="1" ht="17.100000000000001" customHeight="1" x14ac:dyDescent="0.15"/>
    <row r="90" s="1297" customFormat="1" ht="17.100000000000001" customHeight="1" x14ac:dyDescent="0.15"/>
    <row r="91" s="1297" customFormat="1" ht="17.100000000000001" customHeight="1" x14ac:dyDescent="0.15"/>
    <row r="92" s="1297" customFormat="1" ht="17.100000000000001" customHeight="1" x14ac:dyDescent="0.15"/>
    <row r="93" s="1297" customFormat="1" ht="17.100000000000001" customHeight="1" x14ac:dyDescent="0.15"/>
    <row r="94" s="1297" customFormat="1" ht="17.100000000000001" customHeight="1" x14ac:dyDescent="0.15"/>
    <row r="95" s="1297" customFormat="1" ht="17.100000000000001" customHeight="1" x14ac:dyDescent="0.15"/>
    <row r="96" s="1297" customFormat="1" ht="17.100000000000001" customHeight="1" x14ac:dyDescent="0.15"/>
    <row r="97" s="1297" customFormat="1" ht="17.100000000000001" customHeight="1" x14ac:dyDescent="0.15"/>
    <row r="98" s="1297" customFormat="1" ht="17.100000000000001" customHeight="1" x14ac:dyDescent="0.15"/>
    <row r="99" s="1297" customFormat="1" ht="17.100000000000001" customHeight="1" x14ac:dyDescent="0.15"/>
    <row r="100" s="1297" customFormat="1" ht="17.100000000000001" customHeight="1" x14ac:dyDescent="0.15"/>
    <row r="101" s="1297" customFormat="1" ht="17.100000000000001" customHeight="1" x14ac:dyDescent="0.15"/>
    <row r="102" s="1297" customFormat="1" ht="17.100000000000001" customHeight="1" x14ac:dyDescent="0.15"/>
    <row r="103" s="1297" customFormat="1" ht="17.100000000000001" customHeight="1" x14ac:dyDescent="0.15"/>
    <row r="104" s="1297" customFormat="1" ht="17.100000000000001" customHeight="1" x14ac:dyDescent="0.15"/>
    <row r="105" s="1297" customFormat="1" ht="17.100000000000001" customHeight="1" x14ac:dyDescent="0.15"/>
    <row r="106" s="1297" customFormat="1" ht="17.100000000000001" customHeight="1" x14ac:dyDescent="0.15"/>
    <row r="107" s="1297" customFormat="1" ht="17.100000000000001" customHeight="1" x14ac:dyDescent="0.15"/>
    <row r="108" s="1297" customFormat="1" ht="17.100000000000001" customHeight="1" x14ac:dyDescent="0.15"/>
    <row r="109" s="1297" customFormat="1" ht="17.100000000000001" customHeight="1" x14ac:dyDescent="0.15"/>
    <row r="110" s="1297" customFormat="1" ht="17.100000000000001" customHeight="1" x14ac:dyDescent="0.15"/>
    <row r="111" s="1297" customFormat="1" ht="17.100000000000001" customHeight="1" x14ac:dyDescent="0.15"/>
    <row r="112" s="1297" customFormat="1" ht="17.100000000000001" customHeight="1" x14ac:dyDescent="0.15"/>
    <row r="113" s="1297" customFormat="1" ht="17.100000000000001" customHeight="1" x14ac:dyDescent="0.15"/>
    <row r="114" s="1297" customFormat="1" ht="17.100000000000001" customHeight="1" x14ac:dyDescent="0.15"/>
    <row r="115" s="1297" customFormat="1" ht="17.100000000000001" customHeight="1" x14ac:dyDescent="0.15"/>
    <row r="116" s="1297" customFormat="1" ht="17.100000000000001" customHeight="1" x14ac:dyDescent="0.15"/>
    <row r="117" s="1297" customFormat="1" ht="17.100000000000001" customHeight="1" x14ac:dyDescent="0.15"/>
    <row r="118" s="1297" customFormat="1" ht="17.100000000000001" customHeight="1" x14ac:dyDescent="0.15"/>
    <row r="119" s="1297" customFormat="1" ht="17.100000000000001" customHeight="1" x14ac:dyDescent="0.15"/>
    <row r="120" s="1297" customFormat="1" ht="17.100000000000001" customHeight="1" x14ac:dyDescent="0.15"/>
    <row r="121" s="1297" customFormat="1" ht="17.100000000000001" customHeight="1" x14ac:dyDescent="0.15"/>
    <row r="122" s="1297" customFormat="1" ht="17.100000000000001" customHeight="1" x14ac:dyDescent="0.15"/>
    <row r="123" s="1297" customFormat="1" ht="17.100000000000001" customHeight="1" x14ac:dyDescent="0.15"/>
    <row r="124" s="1297" customFormat="1" ht="17.100000000000001" customHeight="1" x14ac:dyDescent="0.15"/>
    <row r="125" s="1297" customFormat="1" ht="17.100000000000001" customHeight="1" x14ac:dyDescent="0.15"/>
    <row r="126" s="1297" customFormat="1" ht="17.100000000000001" customHeight="1" x14ac:dyDescent="0.15"/>
    <row r="127" s="1297" customFormat="1" ht="17.100000000000001" customHeight="1" x14ac:dyDescent="0.15"/>
    <row r="128" s="1297" customFormat="1" ht="17.100000000000001" customHeight="1" x14ac:dyDescent="0.15"/>
    <row r="129" s="1297" customFormat="1" ht="17.100000000000001" customHeight="1" x14ac:dyDescent="0.15"/>
    <row r="130" s="1297" customFormat="1" ht="17.100000000000001" customHeight="1" x14ac:dyDescent="0.15"/>
    <row r="131" s="1297" customFormat="1" ht="17.100000000000001" customHeight="1" x14ac:dyDescent="0.15"/>
    <row r="132" s="1297" customFormat="1" ht="17.100000000000001" customHeight="1" x14ac:dyDescent="0.15"/>
    <row r="133" s="1297" customFormat="1" ht="17.100000000000001" customHeight="1" x14ac:dyDescent="0.15"/>
    <row r="134" s="1297" customFormat="1" ht="17.100000000000001" customHeight="1" x14ac:dyDescent="0.15"/>
    <row r="135" s="1297" customFormat="1" ht="17.100000000000001" customHeight="1" x14ac:dyDescent="0.15"/>
    <row r="136" s="1297" customFormat="1" ht="17.100000000000001" customHeight="1" x14ac:dyDescent="0.15"/>
    <row r="137" s="1297" customFormat="1" ht="17.100000000000001" customHeight="1" x14ac:dyDescent="0.15"/>
    <row r="138" s="1297" customFormat="1" ht="17.100000000000001" customHeight="1" x14ac:dyDescent="0.15"/>
    <row r="139" s="1297" customFormat="1" ht="17.100000000000001" customHeight="1" x14ac:dyDescent="0.15"/>
    <row r="140" s="1297" customFormat="1" ht="17.100000000000001" customHeight="1" x14ac:dyDescent="0.15"/>
    <row r="141" s="1297" customFormat="1" ht="17.100000000000001" customHeight="1" x14ac:dyDescent="0.15"/>
    <row r="142" s="1297" customFormat="1" ht="17.100000000000001" customHeight="1" x14ac:dyDescent="0.15"/>
    <row r="143" s="1297" customFormat="1" ht="17.100000000000001" customHeight="1" x14ac:dyDescent="0.15"/>
    <row r="144" s="1297" customFormat="1" ht="17.100000000000001" customHeight="1" x14ac:dyDescent="0.15"/>
    <row r="145" s="1297" customFormat="1" ht="17.100000000000001" customHeight="1" x14ac:dyDescent="0.15"/>
    <row r="146" s="1297" customFormat="1" ht="17.100000000000001" customHeight="1" x14ac:dyDescent="0.15"/>
    <row r="147" s="1297" customFormat="1" ht="17.100000000000001" customHeight="1" x14ac:dyDescent="0.15"/>
    <row r="148" s="1297" customFormat="1" ht="17.100000000000001" customHeight="1" x14ac:dyDescent="0.15"/>
    <row r="149" s="1297" customFormat="1" ht="17.100000000000001" customHeight="1" x14ac:dyDescent="0.15"/>
    <row r="150" s="1297" customFormat="1" ht="17.100000000000001" customHeight="1" x14ac:dyDescent="0.15"/>
    <row r="151" s="1297" customFormat="1" ht="17.100000000000001" customHeight="1" x14ac:dyDescent="0.15"/>
    <row r="152" s="1297" customFormat="1" ht="17.100000000000001" customHeight="1" x14ac:dyDescent="0.15"/>
    <row r="153" s="1297" customFormat="1" ht="17.100000000000001" customHeight="1" x14ac:dyDescent="0.15"/>
  </sheetData>
  <mergeCells count="8">
    <mergeCell ref="A35:E35"/>
    <mergeCell ref="E8:E10"/>
    <mergeCell ref="A2:G2"/>
    <mergeCell ref="A3:G3"/>
    <mergeCell ref="A5:A10"/>
    <mergeCell ref="C5:E7"/>
    <mergeCell ref="C8:C10"/>
    <mergeCell ref="D8:D10"/>
  </mergeCells>
  <hyperlinks>
    <hyperlink ref="A38" r:id="rId1" xr:uid="{CE7BC147-8ED7-48E6-9D17-E19666EFD819}"/>
    <hyperlink ref="A39" r:id="rId2" xr:uid="{180CEC27-9E53-42DA-BE13-41C08DB391CC}"/>
    <hyperlink ref="A40" r:id="rId3" xr:uid="{B75A137A-6FB3-4495-BA62-74161BA2857A}"/>
    <hyperlink ref="A41" r:id="rId4" xr:uid="{F46400AE-763B-48C3-AAED-0E519ADE012B}"/>
    <hyperlink ref="A1" location="Índice!A1" display="Voltar ao índice" xr:uid="{C60EBEAA-C82D-43D0-AA8F-264934E41D3F}"/>
  </hyperlinks>
  <printOptions gridLinesSet="0"/>
  <pageMargins left="0.78740157480314965" right="0.78740157480314965" top="1.1811023622047243" bottom="0.78740157480314965" header="0" footer="0"/>
  <pageSetup paperSize="9" scale="94" orientation="portrait" verticalDpi="300" r:id="rId5"/>
  <headerFooter alignWithMargins="0"/>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5CA031-F06D-42CE-9A03-2DE18B0AA765}">
  <sheetPr>
    <pageSetUpPr autoPageBreaks="0"/>
  </sheetPr>
  <dimension ref="A1:AM1123"/>
  <sheetViews>
    <sheetView showGridLines="0" workbookViewId="0">
      <selection activeCell="A2" sqref="A2"/>
    </sheetView>
  </sheetViews>
  <sheetFormatPr defaultColWidth="9.7109375" defaultRowHeight="8.25" x14ac:dyDescent="0.15"/>
  <cols>
    <col min="1" max="1" width="24.42578125" style="1317" customWidth="1"/>
    <col min="2" max="2" width="9.28515625" style="1317" customWidth="1"/>
    <col min="3" max="3" width="10.85546875" style="1317" customWidth="1"/>
    <col min="4" max="4" width="12.140625" style="1317" customWidth="1"/>
    <col min="5" max="5" width="11.42578125" style="1317" customWidth="1"/>
    <col min="6" max="6" width="9.7109375" style="1317" customWidth="1"/>
    <col min="7" max="7" width="9.140625" style="1317" customWidth="1"/>
    <col min="8" max="8" width="8.7109375" style="1317" customWidth="1"/>
    <col min="9" max="16384" width="9.7109375" style="1317"/>
  </cols>
  <sheetData>
    <row r="1" spans="1:39" ht="15" customHeight="1" x14ac:dyDescent="0.2">
      <c r="A1" s="2027" t="s">
        <v>1926</v>
      </c>
    </row>
    <row r="2" spans="1:39" s="1332" customFormat="1" ht="15" customHeight="1" x14ac:dyDescent="0.25">
      <c r="A2" s="2207" t="s">
        <v>1127</v>
      </c>
      <c r="B2" s="2207"/>
      <c r="C2" s="2207"/>
      <c r="D2" s="2207"/>
      <c r="E2" s="2207"/>
      <c r="F2" s="2207"/>
      <c r="G2" s="2207"/>
    </row>
    <row r="3" spans="1:39" ht="33" customHeight="1" x14ac:dyDescent="0.15">
      <c r="A3" s="2058" t="s">
        <v>1126</v>
      </c>
      <c r="B3" s="2058"/>
      <c r="C3" s="2058"/>
      <c r="D3" s="2058"/>
      <c r="E3" s="2058"/>
      <c r="F3" s="2058"/>
      <c r="G3" s="2058"/>
    </row>
    <row r="4" spans="1:39" ht="13.5" customHeight="1" x14ac:dyDescent="0.25">
      <c r="A4" s="1331">
        <v>2020</v>
      </c>
      <c r="B4" s="569"/>
      <c r="C4" s="569"/>
      <c r="D4" s="569"/>
      <c r="E4" s="569"/>
      <c r="F4" s="569"/>
      <c r="G4" s="1325" t="s">
        <v>736</v>
      </c>
      <c r="H4" s="1318"/>
      <c r="I4" s="1318"/>
      <c r="J4" s="1318"/>
      <c r="K4" s="1318"/>
      <c r="L4" s="1318"/>
      <c r="M4" s="1318"/>
      <c r="N4" s="1318"/>
      <c r="O4" s="1318"/>
      <c r="P4" s="1318"/>
      <c r="Q4" s="1318"/>
      <c r="R4" s="1318"/>
      <c r="S4" s="1318"/>
      <c r="T4" s="1318"/>
      <c r="U4" s="1318"/>
      <c r="V4" s="1318"/>
      <c r="W4" s="1318"/>
      <c r="X4" s="1318"/>
      <c r="Y4" s="1318"/>
      <c r="Z4" s="1318"/>
      <c r="AA4" s="1318"/>
      <c r="AB4" s="1318"/>
      <c r="AC4" s="1318"/>
      <c r="AD4" s="1318"/>
      <c r="AE4" s="1318"/>
      <c r="AF4" s="1318"/>
      <c r="AG4" s="1318"/>
      <c r="AH4" s="1318"/>
      <c r="AI4" s="1318"/>
      <c r="AJ4" s="1318"/>
      <c r="AK4" s="1318"/>
      <c r="AL4" s="1318"/>
      <c r="AM4" s="1318"/>
    </row>
    <row r="5" spans="1:39" ht="18" customHeight="1" x14ac:dyDescent="0.15">
      <c r="A5" s="2208" t="s">
        <v>752</v>
      </c>
      <c r="B5" s="2208" t="s">
        <v>0</v>
      </c>
      <c r="C5" s="2208" t="s">
        <v>1125</v>
      </c>
      <c r="D5" s="2070" t="s">
        <v>1124</v>
      </c>
      <c r="E5" s="2070" t="s">
        <v>1123</v>
      </c>
      <c r="F5" s="2070" t="s">
        <v>1122</v>
      </c>
      <c r="G5" s="2208" t="s">
        <v>1121</v>
      </c>
    </row>
    <row r="6" spans="1:39" ht="18" customHeight="1" x14ac:dyDescent="0.15">
      <c r="A6" s="2209"/>
      <c r="B6" s="2209"/>
      <c r="C6" s="2209"/>
      <c r="D6" s="2211"/>
      <c r="E6" s="2211"/>
      <c r="F6" s="2211"/>
      <c r="G6" s="2209"/>
    </row>
    <row r="7" spans="1:39" ht="18" customHeight="1" x14ac:dyDescent="0.15">
      <c r="A7" s="2210"/>
      <c r="B7" s="2210"/>
      <c r="C7" s="2210"/>
      <c r="D7" s="2071"/>
      <c r="E7" s="2071"/>
      <c r="F7" s="2071"/>
      <c r="G7" s="2210"/>
    </row>
    <row r="8" spans="1:39" ht="9" customHeight="1" x14ac:dyDescent="0.25">
      <c r="A8" s="570"/>
      <c r="B8" s="570"/>
      <c r="C8" s="570"/>
      <c r="D8" s="570"/>
      <c r="E8" s="570"/>
      <c r="F8" s="570"/>
      <c r="G8" s="570"/>
    </row>
    <row r="9" spans="1:39" s="1319" customFormat="1" ht="15" customHeight="1" x14ac:dyDescent="0.25">
      <c r="A9" s="1330" t="s">
        <v>390</v>
      </c>
      <c r="B9" s="1321">
        <f t="shared" ref="B9:G9" si="0">B11+B19+B21</f>
        <v>158526</v>
      </c>
      <c r="C9" s="1321">
        <f t="shared" si="0"/>
        <v>6194</v>
      </c>
      <c r="D9" s="1321">
        <f t="shared" si="0"/>
        <v>3036</v>
      </c>
      <c r="E9" s="1321">
        <f t="shared" si="0"/>
        <v>16630</v>
      </c>
      <c r="F9" s="1321">
        <f t="shared" si="0"/>
        <v>12739.000000000002</v>
      </c>
      <c r="G9" s="1321">
        <f t="shared" si="0"/>
        <v>10799</v>
      </c>
    </row>
    <row r="10" spans="1:39" ht="14.1" customHeight="1" x14ac:dyDescent="0.25">
      <c r="A10" s="570"/>
      <c r="B10" s="570"/>
      <c r="C10" s="1329"/>
      <c r="D10" s="1329"/>
      <c r="E10" s="1329"/>
      <c r="F10" s="1329"/>
      <c r="G10" s="1329"/>
    </row>
    <row r="11" spans="1:39" ht="18" customHeight="1" x14ac:dyDescent="0.25">
      <c r="A11" s="1303" t="s">
        <v>1120</v>
      </c>
      <c r="B11" s="1321">
        <f t="shared" ref="B11:G11" si="1">SUM(B13:B17)</f>
        <v>151864</v>
      </c>
      <c r="C11" s="1321">
        <f t="shared" si="1"/>
        <v>6040</v>
      </c>
      <c r="D11" s="1321">
        <f t="shared" si="1"/>
        <v>3035</v>
      </c>
      <c r="E11" s="1321">
        <f t="shared" si="1"/>
        <v>15437</v>
      </c>
      <c r="F11" s="1321">
        <f t="shared" si="1"/>
        <v>12083.000000000002</v>
      </c>
      <c r="G11" s="1321">
        <f t="shared" si="1"/>
        <v>10395</v>
      </c>
      <c r="I11" s="1319"/>
      <c r="K11" s="1319"/>
    </row>
    <row r="12" spans="1:39" ht="12" customHeight="1" x14ac:dyDescent="0.25">
      <c r="A12" s="570"/>
      <c r="B12" s="1321"/>
      <c r="C12" s="1326"/>
      <c r="D12" s="1326"/>
      <c r="E12" s="1326"/>
      <c r="F12" s="1326"/>
      <c r="G12" s="1326"/>
      <c r="I12" s="1319"/>
    </row>
    <row r="13" spans="1:39" ht="13.5" customHeight="1" x14ac:dyDescent="0.25">
      <c r="A13" s="1306" t="s">
        <v>1119</v>
      </c>
      <c r="B13" s="1321">
        <v>53270.000000000007</v>
      </c>
      <c r="C13" s="1327">
        <v>1263.0000000000002</v>
      </c>
      <c r="D13" s="1327">
        <v>322</v>
      </c>
      <c r="E13" s="1327">
        <v>3452.0000000000036</v>
      </c>
      <c r="F13" s="1326">
        <v>6464.0000000000027</v>
      </c>
      <c r="G13" s="1326">
        <v>4179.9999999999991</v>
      </c>
      <c r="H13" s="1328"/>
      <c r="I13" s="1319"/>
      <c r="K13" s="1319"/>
    </row>
    <row r="14" spans="1:39" ht="13.5" customHeight="1" x14ac:dyDescent="0.25">
      <c r="A14" s="1306" t="s">
        <v>1118</v>
      </c>
      <c r="B14" s="1321">
        <v>35584</v>
      </c>
      <c r="C14" s="1327">
        <v>925.00000000000011</v>
      </c>
      <c r="D14" s="1327">
        <v>564.00000000000011</v>
      </c>
      <c r="E14" s="1327">
        <v>9000.9999999999964</v>
      </c>
      <c r="F14" s="1326">
        <v>4016.9999999999995</v>
      </c>
      <c r="G14" s="1326">
        <v>1680</v>
      </c>
      <c r="H14" s="1328"/>
      <c r="I14" s="1319"/>
      <c r="K14" s="1319"/>
    </row>
    <row r="15" spans="1:39" ht="13.5" customHeight="1" x14ac:dyDescent="0.25">
      <c r="A15" s="1306" t="s">
        <v>1117</v>
      </c>
      <c r="B15" s="1321">
        <v>46776</v>
      </c>
      <c r="C15" s="1327">
        <v>3166</v>
      </c>
      <c r="D15" s="1327">
        <v>2119</v>
      </c>
      <c r="E15" s="1327">
        <v>1760.9999999999991</v>
      </c>
      <c r="F15" s="1326">
        <v>853.00000000000011</v>
      </c>
      <c r="G15" s="1326">
        <v>3466.0000000000009</v>
      </c>
      <c r="H15" s="1328"/>
      <c r="I15" s="1319"/>
      <c r="K15" s="1319"/>
    </row>
    <row r="16" spans="1:39" ht="13.5" customHeight="1" x14ac:dyDescent="0.25">
      <c r="A16" s="1306" t="s">
        <v>1116</v>
      </c>
      <c r="B16" s="1321">
        <v>10654.000000000004</v>
      </c>
      <c r="C16" s="1327">
        <v>561</v>
      </c>
      <c r="D16" s="1327">
        <v>30.000000000000018</v>
      </c>
      <c r="E16" s="1327">
        <v>827.99999999999989</v>
      </c>
      <c r="F16" s="1326">
        <v>346.00000000000011</v>
      </c>
      <c r="G16" s="1325">
        <v>883.99999999999977</v>
      </c>
      <c r="H16" s="1314"/>
      <c r="I16" s="1319"/>
      <c r="K16" s="1319"/>
    </row>
    <row r="17" spans="1:11" ht="13.5" customHeight="1" x14ac:dyDescent="0.25">
      <c r="A17" s="1306" t="s">
        <v>1115</v>
      </c>
      <c r="B17" s="1321">
        <v>5579.9999999999991</v>
      </c>
      <c r="C17" s="1327">
        <v>125</v>
      </c>
      <c r="D17" s="1327">
        <v>0</v>
      </c>
      <c r="E17" s="1327">
        <v>394.99999999999977</v>
      </c>
      <c r="F17" s="1326">
        <v>403</v>
      </c>
      <c r="G17" s="1325">
        <v>184.99999999999997</v>
      </c>
      <c r="H17" s="1314"/>
      <c r="I17" s="1319"/>
      <c r="K17" s="1319"/>
    </row>
    <row r="18" spans="1:11" ht="14.1" customHeight="1" x14ac:dyDescent="0.25">
      <c r="A18" s="570"/>
      <c r="B18" s="1321"/>
      <c r="C18" s="1324"/>
      <c r="D18" s="1324"/>
      <c r="E18" s="1324"/>
      <c r="F18" s="1324"/>
      <c r="G18" s="1324"/>
      <c r="I18" s="1319"/>
    </row>
    <row r="19" spans="1:11" ht="12" customHeight="1" x14ac:dyDescent="0.25">
      <c r="A19" s="1303" t="s">
        <v>1114</v>
      </c>
      <c r="B19" s="1321">
        <v>3116.9999999999991</v>
      </c>
      <c r="C19" s="1321">
        <v>80.000000000000014</v>
      </c>
      <c r="D19" s="1322">
        <v>0</v>
      </c>
      <c r="E19" s="1321">
        <v>875</v>
      </c>
      <c r="F19" s="1321">
        <v>187.99999999999997</v>
      </c>
      <c r="G19" s="1321">
        <v>114.00000000000001</v>
      </c>
      <c r="H19" s="1320"/>
      <c r="I19" s="1319"/>
      <c r="K19" s="1319"/>
    </row>
    <row r="20" spans="1:11" ht="6" customHeight="1" x14ac:dyDescent="0.25">
      <c r="A20" s="570"/>
      <c r="H20" s="1323"/>
      <c r="I20" s="1319"/>
    </row>
    <row r="21" spans="1:11" ht="12" customHeight="1" x14ac:dyDescent="0.25">
      <c r="A21" s="1303" t="s">
        <v>1113</v>
      </c>
      <c r="B21" s="1321">
        <v>3544.9999999999995</v>
      </c>
      <c r="C21" s="1321">
        <v>74</v>
      </c>
      <c r="D21" s="1322">
        <v>1.0000000000000004</v>
      </c>
      <c r="E21" s="1321">
        <v>318.00000000000011</v>
      </c>
      <c r="F21" s="1321">
        <v>468</v>
      </c>
      <c r="G21" s="1321">
        <v>290.00000000000006</v>
      </c>
      <c r="H21" s="1320"/>
      <c r="I21" s="1319"/>
      <c r="K21" s="1319"/>
    </row>
    <row r="22" spans="1:11" ht="6" customHeight="1" thickBot="1" x14ac:dyDescent="0.3">
      <c r="A22" s="565"/>
      <c r="B22" s="565"/>
      <c r="C22" s="565"/>
      <c r="D22" s="565"/>
      <c r="E22" s="565"/>
      <c r="F22" s="565"/>
      <c r="G22" s="565"/>
    </row>
    <row r="23" spans="1:11" ht="5.25" customHeight="1" thickTop="1" x14ac:dyDescent="0.25">
      <c r="A23" s="570"/>
      <c r="B23" s="570"/>
      <c r="C23" s="570"/>
      <c r="D23" s="570"/>
      <c r="E23" s="570"/>
      <c r="F23" s="570"/>
      <c r="G23" s="570"/>
    </row>
    <row r="24" spans="1:11" ht="9" customHeight="1" x14ac:dyDescent="0.25">
      <c r="F24" s="570"/>
      <c r="G24" s="570"/>
    </row>
    <row r="25" spans="1:11" s="1297" customFormat="1" ht="10.5" customHeight="1" x14ac:dyDescent="0.25">
      <c r="F25" s="570"/>
      <c r="G25" s="570"/>
    </row>
    <row r="26" spans="1:11" s="1297" customFormat="1" ht="12" customHeight="1" x14ac:dyDescent="0.25">
      <c r="F26" s="570"/>
      <c r="G26" s="570"/>
    </row>
    <row r="27" spans="1:11" ht="17.100000000000001" customHeight="1" x14ac:dyDescent="0.15">
      <c r="A27" s="1318"/>
      <c r="B27" s="1318"/>
      <c r="C27" s="1318"/>
      <c r="D27" s="1318"/>
      <c r="E27" s="1318"/>
      <c r="F27" s="1318"/>
      <c r="G27" s="1318"/>
    </row>
    <row r="28" spans="1:11" ht="17.100000000000001" customHeight="1" x14ac:dyDescent="0.15">
      <c r="A28" s="1318"/>
      <c r="B28" s="1318"/>
      <c r="C28" s="1318"/>
      <c r="D28" s="1318"/>
      <c r="E28" s="1318"/>
      <c r="F28" s="1318"/>
      <c r="G28" s="1318"/>
    </row>
    <row r="29" spans="1:11" ht="17.100000000000001" customHeight="1" x14ac:dyDescent="0.15">
      <c r="A29" s="1318"/>
      <c r="B29" s="1318"/>
      <c r="C29" s="1318"/>
      <c r="D29" s="1318"/>
      <c r="E29" s="1318"/>
      <c r="F29" s="1318"/>
      <c r="G29" s="1318"/>
    </row>
    <row r="30" spans="1:11" ht="17.100000000000001" customHeight="1" x14ac:dyDescent="0.15">
      <c r="A30" s="1318"/>
      <c r="B30" s="1318"/>
      <c r="C30" s="1318"/>
      <c r="D30" s="1318"/>
      <c r="E30" s="1318"/>
      <c r="F30" s="1318"/>
      <c r="G30" s="1318"/>
    </row>
    <row r="31" spans="1:11" ht="17.100000000000001" customHeight="1" x14ac:dyDescent="0.15">
      <c r="A31" s="1318"/>
      <c r="B31" s="1318"/>
      <c r="C31" s="1318"/>
      <c r="D31" s="1318"/>
      <c r="E31" s="1318"/>
      <c r="F31" s="1318"/>
      <c r="G31" s="1318"/>
    </row>
    <row r="32" spans="1:11" ht="17.100000000000001" customHeight="1" x14ac:dyDescent="0.15">
      <c r="A32" s="1318"/>
      <c r="B32" s="1318"/>
      <c r="C32" s="1318"/>
      <c r="D32" s="1318"/>
      <c r="E32" s="1318"/>
      <c r="F32" s="1318"/>
      <c r="G32" s="1318"/>
    </row>
    <row r="33" spans="1:7" ht="17.100000000000001" customHeight="1" x14ac:dyDescent="0.15">
      <c r="A33" s="1318"/>
      <c r="B33" s="1318"/>
      <c r="C33" s="1318"/>
      <c r="D33" s="1318"/>
      <c r="E33" s="1318"/>
      <c r="F33" s="1318"/>
      <c r="G33" s="1318"/>
    </row>
    <row r="34" spans="1:7" ht="17.100000000000001" customHeight="1" x14ac:dyDescent="0.15">
      <c r="A34" s="1318"/>
      <c r="B34" s="1318"/>
      <c r="C34" s="1318"/>
      <c r="D34" s="1318"/>
      <c r="E34" s="1318"/>
      <c r="F34" s="1318"/>
      <c r="G34" s="1318"/>
    </row>
    <row r="35" spans="1:7" ht="17.100000000000001" customHeight="1" x14ac:dyDescent="0.15">
      <c r="A35" s="1318"/>
      <c r="B35" s="1318"/>
      <c r="C35" s="1318"/>
      <c r="D35" s="1318"/>
      <c r="E35" s="1318"/>
      <c r="F35" s="1318"/>
      <c r="G35" s="1318"/>
    </row>
    <row r="36" spans="1:7" ht="17.100000000000001" customHeight="1" x14ac:dyDescent="0.15">
      <c r="A36" s="1318"/>
      <c r="B36" s="1318"/>
      <c r="C36" s="1318"/>
      <c r="D36" s="1318"/>
      <c r="E36" s="1318"/>
      <c r="F36" s="1318"/>
      <c r="G36" s="1318"/>
    </row>
    <row r="37" spans="1:7" ht="17.100000000000001" customHeight="1" x14ac:dyDescent="0.15">
      <c r="A37" s="1318"/>
      <c r="B37" s="1318"/>
      <c r="C37" s="1318"/>
      <c r="D37" s="1318"/>
      <c r="E37" s="1318"/>
      <c r="F37" s="1318"/>
      <c r="G37" s="1318"/>
    </row>
    <row r="38" spans="1:7" ht="17.100000000000001" customHeight="1" x14ac:dyDescent="0.15">
      <c r="A38" s="1318"/>
      <c r="B38" s="1318"/>
      <c r="C38" s="1318"/>
      <c r="D38" s="1318"/>
      <c r="E38" s="1318"/>
      <c r="F38" s="1318"/>
      <c r="G38" s="1318"/>
    </row>
    <row r="39" spans="1:7" ht="17.100000000000001" customHeight="1" x14ac:dyDescent="0.15">
      <c r="A39" s="1318"/>
      <c r="B39" s="1318"/>
      <c r="C39" s="1318"/>
      <c r="D39" s="1318"/>
      <c r="E39" s="1318"/>
      <c r="F39" s="1318"/>
      <c r="G39" s="1318"/>
    </row>
    <row r="40" spans="1:7" ht="17.100000000000001" customHeight="1" x14ac:dyDescent="0.15">
      <c r="A40" s="1318"/>
      <c r="B40" s="1318"/>
      <c r="C40" s="1318"/>
      <c r="D40" s="1318"/>
      <c r="E40" s="1318"/>
      <c r="F40" s="1318"/>
      <c r="G40" s="1318"/>
    </row>
    <row r="41" spans="1:7" ht="17.100000000000001" customHeight="1" x14ac:dyDescent="0.15">
      <c r="A41" s="1318"/>
      <c r="B41" s="1318"/>
      <c r="C41" s="1318"/>
      <c r="D41" s="1318"/>
      <c r="E41" s="1318"/>
      <c r="F41" s="1318"/>
      <c r="G41" s="1318"/>
    </row>
    <row r="42" spans="1:7" ht="17.100000000000001" customHeight="1" x14ac:dyDescent="0.15">
      <c r="A42" s="1318"/>
      <c r="B42" s="1318"/>
      <c r="C42" s="1318"/>
      <c r="D42" s="1318"/>
      <c r="E42" s="1318"/>
      <c r="F42" s="1318"/>
      <c r="G42" s="1318"/>
    </row>
    <row r="43" spans="1:7" ht="17.100000000000001" customHeight="1" x14ac:dyDescent="0.15">
      <c r="A43" s="1318"/>
      <c r="B43" s="1318"/>
      <c r="C43" s="1318"/>
      <c r="D43" s="1318"/>
      <c r="E43" s="1318"/>
      <c r="F43" s="1318"/>
      <c r="G43" s="1318"/>
    </row>
    <row r="44" spans="1:7" ht="17.100000000000001" customHeight="1" x14ac:dyDescent="0.15">
      <c r="A44" s="1318"/>
      <c r="B44" s="1318"/>
      <c r="C44" s="1318"/>
      <c r="D44" s="1318"/>
      <c r="E44" s="1318"/>
      <c r="F44" s="1318"/>
      <c r="G44" s="1318"/>
    </row>
    <row r="45" spans="1:7" ht="17.100000000000001" customHeight="1" x14ac:dyDescent="0.15">
      <c r="A45" s="1318"/>
      <c r="B45" s="1318"/>
      <c r="C45" s="1318"/>
      <c r="D45" s="1318"/>
      <c r="E45" s="1318"/>
      <c r="F45" s="1318"/>
      <c r="G45" s="1318"/>
    </row>
    <row r="46" spans="1:7" ht="17.100000000000001" customHeight="1" x14ac:dyDescent="0.15">
      <c r="A46" s="1318"/>
      <c r="B46" s="1318"/>
      <c r="C46" s="1318"/>
      <c r="D46" s="1318"/>
      <c r="E46" s="1318"/>
      <c r="F46" s="1318"/>
      <c r="G46" s="1318"/>
    </row>
    <row r="47" spans="1:7" ht="17.100000000000001" customHeight="1" x14ac:dyDescent="0.15">
      <c r="A47" s="1318"/>
      <c r="B47" s="1318"/>
      <c r="C47" s="1318"/>
      <c r="D47" s="1318"/>
      <c r="E47" s="1318"/>
      <c r="F47" s="1318"/>
      <c r="G47" s="1318"/>
    </row>
    <row r="48" spans="1:7" ht="17.100000000000001" customHeight="1" x14ac:dyDescent="0.15">
      <c r="A48" s="1318"/>
      <c r="B48" s="1318"/>
      <c r="C48" s="1318"/>
      <c r="D48" s="1318"/>
      <c r="E48" s="1318"/>
      <c r="F48" s="1318"/>
      <c r="G48" s="1318"/>
    </row>
    <row r="49" spans="1:7" ht="17.100000000000001" customHeight="1" x14ac:dyDescent="0.15">
      <c r="A49" s="1318"/>
      <c r="B49" s="1318"/>
      <c r="C49" s="1318"/>
      <c r="D49" s="1318"/>
      <c r="E49" s="1318"/>
      <c r="F49" s="1318"/>
      <c r="G49" s="1318"/>
    </row>
    <row r="50" spans="1:7" ht="17.100000000000001" customHeight="1" x14ac:dyDescent="0.15">
      <c r="A50" s="1318"/>
      <c r="B50" s="1318"/>
      <c r="C50" s="1318"/>
      <c r="D50" s="1318"/>
      <c r="E50" s="1318"/>
      <c r="F50" s="1318"/>
      <c r="G50" s="1318"/>
    </row>
    <row r="51" spans="1:7" ht="17.100000000000001" customHeight="1" x14ac:dyDescent="0.15">
      <c r="A51" s="1318"/>
      <c r="B51" s="1318"/>
      <c r="C51" s="1318"/>
      <c r="D51" s="1318"/>
      <c r="E51" s="1318"/>
      <c r="F51" s="1318"/>
      <c r="G51" s="1318"/>
    </row>
    <row r="52" spans="1:7" ht="17.100000000000001" customHeight="1" x14ac:dyDescent="0.15">
      <c r="A52" s="1318"/>
      <c r="B52" s="1318"/>
      <c r="C52" s="1318"/>
      <c r="D52" s="1318"/>
      <c r="E52" s="1318"/>
      <c r="F52" s="1318"/>
      <c r="G52" s="1318"/>
    </row>
    <row r="53" spans="1:7" ht="17.100000000000001" customHeight="1" x14ac:dyDescent="0.15">
      <c r="A53" s="1318"/>
      <c r="B53" s="1318"/>
      <c r="C53" s="1318"/>
      <c r="D53" s="1318"/>
      <c r="E53" s="1318"/>
      <c r="F53" s="1318"/>
      <c r="G53" s="1318"/>
    </row>
    <row r="54" spans="1:7" ht="17.100000000000001" customHeight="1" x14ac:dyDescent="0.15">
      <c r="A54" s="1318"/>
      <c r="B54" s="1318"/>
      <c r="C54" s="1318"/>
      <c r="D54" s="1318"/>
      <c r="E54" s="1318"/>
      <c r="F54" s="1318"/>
      <c r="G54" s="1318"/>
    </row>
    <row r="55" spans="1:7" ht="17.100000000000001" customHeight="1" x14ac:dyDescent="0.15">
      <c r="A55" s="1318"/>
      <c r="B55" s="1318"/>
      <c r="C55" s="1318"/>
      <c r="D55" s="1318"/>
      <c r="E55" s="1318"/>
      <c r="F55" s="1318"/>
      <c r="G55" s="1318"/>
    </row>
    <row r="56" spans="1:7" ht="17.100000000000001" customHeight="1" x14ac:dyDescent="0.15">
      <c r="A56" s="1318"/>
      <c r="B56" s="1318"/>
      <c r="C56" s="1318"/>
      <c r="D56" s="1318"/>
      <c r="E56" s="1318"/>
      <c r="F56" s="1318"/>
      <c r="G56" s="1318"/>
    </row>
    <row r="57" spans="1:7" ht="17.100000000000001" customHeight="1" x14ac:dyDescent="0.15">
      <c r="A57" s="1318"/>
      <c r="B57" s="1318"/>
      <c r="C57" s="1318"/>
      <c r="D57" s="1318"/>
      <c r="E57" s="1318"/>
      <c r="F57" s="1318"/>
      <c r="G57" s="1318"/>
    </row>
    <row r="58" spans="1:7" ht="17.100000000000001" customHeight="1" x14ac:dyDescent="0.15">
      <c r="A58" s="1318"/>
      <c r="B58" s="1318"/>
      <c r="C58" s="1318"/>
      <c r="D58" s="1318"/>
      <c r="E58" s="1318"/>
      <c r="F58" s="1318"/>
      <c r="G58" s="1318"/>
    </row>
    <row r="59" spans="1:7" ht="17.100000000000001" customHeight="1" x14ac:dyDescent="0.15">
      <c r="A59" s="1318"/>
      <c r="B59" s="1318"/>
      <c r="C59" s="1318"/>
      <c r="D59" s="1318"/>
      <c r="E59" s="1318"/>
      <c r="F59" s="1318"/>
      <c r="G59" s="1318"/>
    </row>
    <row r="60" spans="1:7" ht="17.100000000000001" customHeight="1" x14ac:dyDescent="0.15">
      <c r="A60" s="1318"/>
      <c r="B60" s="1318"/>
      <c r="C60" s="1318"/>
      <c r="D60" s="1318"/>
      <c r="E60" s="1318"/>
      <c r="F60" s="1318"/>
      <c r="G60" s="1318"/>
    </row>
    <row r="61" spans="1:7" ht="17.100000000000001" customHeight="1" x14ac:dyDescent="0.15">
      <c r="A61" s="1318"/>
      <c r="B61" s="1318"/>
      <c r="C61" s="1318"/>
      <c r="D61" s="1318"/>
      <c r="E61" s="1318"/>
      <c r="F61" s="1318"/>
      <c r="G61" s="1318"/>
    </row>
    <row r="62" spans="1:7" ht="17.100000000000001" customHeight="1" x14ac:dyDescent="0.15">
      <c r="A62" s="1318"/>
      <c r="B62" s="1318"/>
      <c r="C62" s="1318"/>
      <c r="D62" s="1318"/>
      <c r="E62" s="1318"/>
      <c r="F62" s="1318"/>
      <c r="G62" s="1318"/>
    </row>
    <row r="63" spans="1:7" ht="17.100000000000001" customHeight="1" x14ac:dyDescent="0.15">
      <c r="A63" s="1318"/>
      <c r="B63" s="1318"/>
      <c r="C63" s="1318"/>
      <c r="D63" s="1318"/>
      <c r="E63" s="1318"/>
      <c r="F63" s="1318"/>
      <c r="G63" s="1318"/>
    </row>
    <row r="64" spans="1:7" ht="17.100000000000001" customHeight="1" x14ac:dyDescent="0.15">
      <c r="A64" s="1318"/>
      <c r="B64" s="1318"/>
      <c r="C64" s="1318"/>
      <c r="D64" s="1318"/>
      <c r="E64" s="1318"/>
      <c r="F64" s="1318"/>
      <c r="G64" s="1318"/>
    </row>
    <row r="65" spans="1:7" ht="17.100000000000001" customHeight="1" x14ac:dyDescent="0.15">
      <c r="A65" s="1318"/>
      <c r="B65" s="1318"/>
      <c r="C65" s="1318"/>
      <c r="D65" s="1318"/>
      <c r="E65" s="1318"/>
      <c r="F65" s="1318"/>
      <c r="G65" s="1318"/>
    </row>
    <row r="66" spans="1:7" ht="17.100000000000001" customHeight="1" x14ac:dyDescent="0.15">
      <c r="A66" s="1318"/>
      <c r="B66" s="1318"/>
      <c r="C66" s="1318"/>
      <c r="D66" s="1318"/>
      <c r="E66" s="1318"/>
      <c r="F66" s="1318"/>
      <c r="G66" s="1318"/>
    </row>
    <row r="67" spans="1:7" ht="17.100000000000001" customHeight="1" x14ac:dyDescent="0.15">
      <c r="A67" s="1318"/>
      <c r="B67" s="1318"/>
      <c r="C67" s="1318"/>
      <c r="D67" s="1318"/>
      <c r="E67" s="1318"/>
      <c r="F67" s="1318"/>
      <c r="G67" s="1318"/>
    </row>
    <row r="68" spans="1:7" ht="17.100000000000001" customHeight="1" x14ac:dyDescent="0.15">
      <c r="A68" s="1318"/>
      <c r="B68" s="1318"/>
      <c r="C68" s="1318"/>
      <c r="D68" s="1318"/>
      <c r="E68" s="1318"/>
      <c r="F68" s="1318"/>
      <c r="G68" s="1318"/>
    </row>
    <row r="69" spans="1:7" ht="17.100000000000001" customHeight="1" x14ac:dyDescent="0.15">
      <c r="A69" s="1318"/>
      <c r="B69" s="1318"/>
      <c r="C69" s="1318"/>
      <c r="D69" s="1318"/>
      <c r="E69" s="1318"/>
      <c r="F69" s="1318"/>
      <c r="G69" s="1318"/>
    </row>
    <row r="70" spans="1:7" ht="17.100000000000001" customHeight="1" x14ac:dyDescent="0.15">
      <c r="A70" s="1318"/>
      <c r="B70" s="1318"/>
      <c r="C70" s="1318"/>
      <c r="D70" s="1318"/>
      <c r="E70" s="1318"/>
      <c r="F70" s="1318"/>
      <c r="G70" s="1318"/>
    </row>
    <row r="71" spans="1:7" ht="17.100000000000001" customHeight="1" x14ac:dyDescent="0.15">
      <c r="A71" s="1318"/>
      <c r="B71" s="1318"/>
      <c r="C71" s="1318"/>
      <c r="D71" s="1318"/>
      <c r="E71" s="1318"/>
      <c r="F71" s="1318"/>
      <c r="G71" s="1318"/>
    </row>
    <row r="72" spans="1:7" ht="17.100000000000001" customHeight="1" x14ac:dyDescent="0.15">
      <c r="A72" s="1318"/>
      <c r="B72" s="1318"/>
      <c r="C72" s="1318"/>
      <c r="D72" s="1318"/>
      <c r="E72" s="1318"/>
      <c r="F72" s="1318"/>
      <c r="G72" s="1318"/>
    </row>
    <row r="73" spans="1:7" ht="17.100000000000001" customHeight="1" x14ac:dyDescent="0.15">
      <c r="A73" s="1318"/>
      <c r="B73" s="1318"/>
      <c r="C73" s="1318"/>
      <c r="D73" s="1318"/>
      <c r="E73" s="1318"/>
      <c r="F73" s="1318"/>
      <c r="G73" s="1318"/>
    </row>
    <row r="74" spans="1:7" ht="17.100000000000001" customHeight="1" x14ac:dyDescent="0.15">
      <c r="A74" s="1318"/>
      <c r="B74" s="1318"/>
      <c r="C74" s="1318"/>
      <c r="D74" s="1318"/>
      <c r="E74" s="1318"/>
      <c r="F74" s="1318"/>
      <c r="G74" s="1318"/>
    </row>
    <row r="75" spans="1:7" ht="17.100000000000001" customHeight="1" x14ac:dyDescent="0.15">
      <c r="A75" s="1318"/>
      <c r="B75" s="1318"/>
      <c r="C75" s="1318"/>
      <c r="D75" s="1318"/>
      <c r="E75" s="1318"/>
      <c r="F75" s="1318"/>
      <c r="G75" s="1318"/>
    </row>
    <row r="76" spans="1:7" ht="17.100000000000001" customHeight="1" x14ac:dyDescent="0.15">
      <c r="A76" s="1318"/>
      <c r="B76" s="1318"/>
      <c r="C76" s="1318"/>
      <c r="D76" s="1318"/>
      <c r="E76" s="1318"/>
      <c r="F76" s="1318"/>
      <c r="G76" s="1318"/>
    </row>
    <row r="77" spans="1:7" ht="17.100000000000001" customHeight="1" x14ac:dyDescent="0.15">
      <c r="A77" s="1318"/>
      <c r="B77" s="1318"/>
      <c r="C77" s="1318"/>
      <c r="D77" s="1318"/>
      <c r="E77" s="1318"/>
      <c r="F77" s="1318"/>
      <c r="G77" s="1318"/>
    </row>
    <row r="78" spans="1:7" ht="17.100000000000001" customHeight="1" x14ac:dyDescent="0.15">
      <c r="A78" s="1318"/>
      <c r="B78" s="1318"/>
      <c r="C78" s="1318"/>
      <c r="D78" s="1318"/>
      <c r="E78" s="1318"/>
      <c r="F78" s="1318"/>
      <c r="G78" s="1318"/>
    </row>
    <row r="79" spans="1:7" ht="17.100000000000001" customHeight="1" x14ac:dyDescent="0.15">
      <c r="A79" s="1318"/>
      <c r="B79" s="1318"/>
      <c r="C79" s="1318"/>
      <c r="D79" s="1318"/>
      <c r="E79" s="1318"/>
      <c r="F79" s="1318"/>
      <c r="G79" s="1318"/>
    </row>
    <row r="80" spans="1:7" ht="17.100000000000001" customHeight="1" x14ac:dyDescent="0.15">
      <c r="A80" s="1318"/>
      <c r="B80" s="1318"/>
      <c r="C80" s="1318"/>
      <c r="D80" s="1318"/>
      <c r="E80" s="1318"/>
      <c r="F80" s="1318"/>
      <c r="G80" s="1318"/>
    </row>
    <row r="81" spans="1:7" ht="17.100000000000001" customHeight="1" x14ac:dyDescent="0.15">
      <c r="A81" s="1318"/>
      <c r="B81" s="1318"/>
      <c r="C81" s="1318"/>
      <c r="D81" s="1318"/>
      <c r="E81" s="1318"/>
      <c r="F81" s="1318"/>
      <c r="G81" s="1318"/>
    </row>
    <row r="82" spans="1:7" ht="17.100000000000001" customHeight="1" x14ac:dyDescent="0.15">
      <c r="A82" s="1318"/>
      <c r="B82" s="1318"/>
      <c r="C82" s="1318"/>
      <c r="D82" s="1318"/>
      <c r="E82" s="1318"/>
      <c r="F82" s="1318"/>
      <c r="G82" s="1318"/>
    </row>
    <row r="83" spans="1:7" ht="17.100000000000001" customHeight="1" x14ac:dyDescent="0.15">
      <c r="A83" s="1318"/>
      <c r="B83" s="1318"/>
      <c r="C83" s="1318"/>
      <c r="D83" s="1318"/>
      <c r="E83" s="1318"/>
      <c r="F83" s="1318"/>
      <c r="G83" s="1318"/>
    </row>
    <row r="84" spans="1:7" ht="17.100000000000001" customHeight="1" x14ac:dyDescent="0.15">
      <c r="A84" s="1318"/>
      <c r="B84" s="1318"/>
      <c r="C84" s="1318"/>
      <c r="D84" s="1318"/>
      <c r="E84" s="1318"/>
      <c r="F84" s="1318"/>
      <c r="G84" s="1318"/>
    </row>
    <row r="85" spans="1:7" ht="17.100000000000001" customHeight="1" x14ac:dyDescent="0.15">
      <c r="A85" s="1318"/>
      <c r="B85" s="1318"/>
      <c r="C85" s="1318"/>
      <c r="D85" s="1318"/>
      <c r="E85" s="1318"/>
      <c r="F85" s="1318"/>
      <c r="G85" s="1318"/>
    </row>
    <row r="86" spans="1:7" ht="17.100000000000001" customHeight="1" x14ac:dyDescent="0.15">
      <c r="A86" s="1318"/>
      <c r="B86" s="1318"/>
      <c r="C86" s="1318"/>
      <c r="D86" s="1318"/>
      <c r="E86" s="1318"/>
      <c r="F86" s="1318"/>
      <c r="G86" s="1318"/>
    </row>
    <row r="87" spans="1:7" ht="17.100000000000001" customHeight="1" x14ac:dyDescent="0.15">
      <c r="A87" s="1318"/>
      <c r="B87" s="1318"/>
      <c r="C87" s="1318"/>
      <c r="D87" s="1318"/>
      <c r="E87" s="1318"/>
      <c r="F87" s="1318"/>
      <c r="G87" s="1318"/>
    </row>
    <row r="88" spans="1:7" ht="17.100000000000001" customHeight="1" x14ac:dyDescent="0.15">
      <c r="A88" s="1318"/>
      <c r="B88" s="1318"/>
      <c r="C88" s="1318"/>
      <c r="D88" s="1318"/>
      <c r="E88" s="1318"/>
      <c r="F88" s="1318"/>
      <c r="G88" s="1318"/>
    </row>
    <row r="89" spans="1:7" x14ac:dyDescent="0.15">
      <c r="A89" s="1318"/>
      <c r="B89" s="1318"/>
      <c r="C89" s="1318"/>
      <c r="D89" s="1318"/>
      <c r="E89" s="1318"/>
      <c r="F89" s="1318"/>
      <c r="G89" s="1318"/>
    </row>
    <row r="90" spans="1:7" x14ac:dyDescent="0.15">
      <c r="A90" s="1318"/>
      <c r="B90" s="1318"/>
      <c r="C90" s="1318"/>
      <c r="D90" s="1318"/>
      <c r="E90" s="1318"/>
      <c r="F90" s="1318"/>
      <c r="G90" s="1318"/>
    </row>
    <row r="91" spans="1:7" x14ac:dyDescent="0.15">
      <c r="A91" s="1318"/>
      <c r="B91" s="1318"/>
      <c r="C91" s="1318"/>
      <c r="D91" s="1318"/>
      <c r="E91" s="1318"/>
      <c r="F91" s="1318"/>
      <c r="G91" s="1318"/>
    </row>
    <row r="92" spans="1:7" x14ac:dyDescent="0.15">
      <c r="A92" s="1318"/>
      <c r="B92" s="1318"/>
      <c r="C92" s="1318"/>
      <c r="D92" s="1318"/>
      <c r="E92" s="1318"/>
      <c r="F92" s="1318"/>
      <c r="G92" s="1318"/>
    </row>
    <row r="93" spans="1:7" x14ac:dyDescent="0.15">
      <c r="A93" s="1318"/>
      <c r="B93" s="1318"/>
      <c r="C93" s="1318"/>
      <c r="D93" s="1318"/>
      <c r="E93" s="1318"/>
      <c r="F93" s="1318"/>
      <c r="G93" s="1318"/>
    </row>
    <row r="94" spans="1:7" x14ac:dyDescent="0.15">
      <c r="A94" s="1318"/>
      <c r="B94" s="1318"/>
      <c r="C94" s="1318"/>
      <c r="D94" s="1318"/>
      <c r="E94" s="1318"/>
      <c r="F94" s="1318"/>
      <c r="G94" s="1318"/>
    </row>
    <row r="95" spans="1:7" x14ac:dyDescent="0.15">
      <c r="A95" s="1318"/>
      <c r="B95" s="1318"/>
      <c r="C95" s="1318"/>
      <c r="D95" s="1318"/>
      <c r="E95" s="1318"/>
      <c r="F95" s="1318"/>
      <c r="G95" s="1318"/>
    </row>
    <row r="96" spans="1:7" x14ac:dyDescent="0.15">
      <c r="A96" s="1318"/>
      <c r="B96" s="1318"/>
      <c r="C96" s="1318"/>
      <c r="D96" s="1318"/>
      <c r="E96" s="1318"/>
      <c r="F96" s="1318"/>
      <c r="G96" s="1318"/>
    </row>
    <row r="97" spans="1:7" x14ac:dyDescent="0.15">
      <c r="A97" s="1318"/>
      <c r="B97" s="1318"/>
      <c r="C97" s="1318"/>
      <c r="D97" s="1318"/>
      <c r="E97" s="1318"/>
      <c r="F97" s="1318"/>
      <c r="G97" s="1318"/>
    </row>
    <row r="98" spans="1:7" x14ac:dyDescent="0.15">
      <c r="A98" s="1318"/>
      <c r="B98" s="1318"/>
      <c r="C98" s="1318"/>
      <c r="D98" s="1318"/>
      <c r="E98" s="1318"/>
      <c r="F98" s="1318"/>
      <c r="G98" s="1318"/>
    </row>
    <row r="99" spans="1:7" x14ac:dyDescent="0.15">
      <c r="A99" s="1318"/>
      <c r="B99" s="1318"/>
      <c r="C99" s="1318"/>
      <c r="D99" s="1318"/>
      <c r="E99" s="1318"/>
      <c r="F99" s="1318"/>
      <c r="G99" s="1318"/>
    </row>
    <row r="100" spans="1:7" x14ac:dyDescent="0.15">
      <c r="A100" s="1318"/>
      <c r="B100" s="1318"/>
      <c r="C100" s="1318"/>
      <c r="D100" s="1318"/>
      <c r="E100" s="1318"/>
      <c r="F100" s="1318"/>
      <c r="G100" s="1318"/>
    </row>
    <row r="101" spans="1:7" x14ac:dyDescent="0.15">
      <c r="A101" s="1318"/>
      <c r="B101" s="1318"/>
      <c r="C101" s="1318"/>
      <c r="D101" s="1318"/>
      <c r="E101" s="1318"/>
      <c r="F101" s="1318"/>
      <c r="G101" s="1318"/>
    </row>
    <row r="102" spans="1:7" x14ac:dyDescent="0.15">
      <c r="A102" s="1318"/>
      <c r="B102" s="1318"/>
      <c r="C102" s="1318"/>
      <c r="D102" s="1318"/>
      <c r="E102" s="1318"/>
      <c r="F102" s="1318"/>
      <c r="G102" s="1318"/>
    </row>
    <row r="103" spans="1:7" x14ac:dyDescent="0.15">
      <c r="A103" s="1318"/>
      <c r="B103" s="1318"/>
      <c r="C103" s="1318"/>
      <c r="D103" s="1318"/>
      <c r="E103" s="1318"/>
      <c r="F103" s="1318"/>
      <c r="G103" s="1318"/>
    </row>
    <row r="104" spans="1:7" x14ac:dyDescent="0.15">
      <c r="A104" s="1318"/>
      <c r="B104" s="1318"/>
      <c r="C104" s="1318"/>
      <c r="D104" s="1318"/>
      <c r="E104" s="1318"/>
      <c r="F104" s="1318"/>
      <c r="G104" s="1318"/>
    </row>
    <row r="105" spans="1:7" x14ac:dyDescent="0.15">
      <c r="A105" s="1318"/>
      <c r="B105" s="1318"/>
      <c r="C105" s="1318"/>
      <c r="D105" s="1318"/>
      <c r="E105" s="1318"/>
      <c r="F105" s="1318"/>
      <c r="G105" s="1318"/>
    </row>
    <row r="106" spans="1:7" x14ac:dyDescent="0.15">
      <c r="A106" s="1318"/>
      <c r="B106" s="1318"/>
      <c r="C106" s="1318"/>
      <c r="D106" s="1318"/>
      <c r="E106" s="1318"/>
      <c r="F106" s="1318"/>
      <c r="G106" s="1318"/>
    </row>
    <row r="107" spans="1:7" x14ac:dyDescent="0.15">
      <c r="A107" s="1318"/>
      <c r="B107" s="1318"/>
      <c r="C107" s="1318"/>
      <c r="D107" s="1318"/>
      <c r="E107" s="1318"/>
      <c r="F107" s="1318"/>
      <c r="G107" s="1318"/>
    </row>
    <row r="108" spans="1:7" x14ac:dyDescent="0.15">
      <c r="A108" s="1318"/>
      <c r="B108" s="1318"/>
      <c r="C108" s="1318"/>
      <c r="D108" s="1318"/>
      <c r="E108" s="1318"/>
      <c r="F108" s="1318"/>
      <c r="G108" s="1318"/>
    </row>
    <row r="109" spans="1:7" x14ac:dyDescent="0.15">
      <c r="A109" s="1318"/>
      <c r="B109" s="1318"/>
      <c r="C109" s="1318"/>
      <c r="D109" s="1318"/>
      <c r="E109" s="1318"/>
      <c r="F109" s="1318"/>
      <c r="G109" s="1318"/>
    </row>
    <row r="110" spans="1:7" x14ac:dyDescent="0.15">
      <c r="A110" s="1318"/>
      <c r="B110" s="1318"/>
      <c r="C110" s="1318"/>
      <c r="D110" s="1318"/>
      <c r="E110" s="1318"/>
      <c r="F110" s="1318"/>
      <c r="G110" s="1318"/>
    </row>
    <row r="111" spans="1:7" x14ac:dyDescent="0.15">
      <c r="A111" s="1318"/>
      <c r="B111" s="1318"/>
      <c r="C111" s="1318"/>
      <c r="D111" s="1318"/>
      <c r="E111" s="1318"/>
      <c r="F111" s="1318"/>
      <c r="G111" s="1318"/>
    </row>
    <row r="112" spans="1:7" x14ac:dyDescent="0.15">
      <c r="A112" s="1318"/>
      <c r="B112" s="1318"/>
      <c r="C112" s="1318"/>
      <c r="D112" s="1318"/>
      <c r="E112" s="1318"/>
      <c r="F112" s="1318"/>
      <c r="G112" s="1318"/>
    </row>
    <row r="113" spans="1:7" x14ac:dyDescent="0.15">
      <c r="A113" s="1318"/>
      <c r="B113" s="1318"/>
      <c r="C113" s="1318"/>
      <c r="D113" s="1318"/>
      <c r="E113" s="1318"/>
      <c r="F113" s="1318"/>
      <c r="G113" s="1318"/>
    </row>
    <row r="114" spans="1:7" x14ac:dyDescent="0.15">
      <c r="A114" s="1318"/>
      <c r="B114" s="1318"/>
      <c r="C114" s="1318"/>
      <c r="D114" s="1318"/>
      <c r="E114" s="1318"/>
      <c r="F114" s="1318"/>
      <c r="G114" s="1318"/>
    </row>
    <row r="115" spans="1:7" x14ac:dyDescent="0.15">
      <c r="A115" s="1318"/>
      <c r="B115" s="1318"/>
      <c r="C115" s="1318"/>
      <c r="D115" s="1318"/>
      <c r="E115" s="1318"/>
      <c r="F115" s="1318"/>
      <c r="G115" s="1318"/>
    </row>
    <row r="116" spans="1:7" x14ac:dyDescent="0.15">
      <c r="A116" s="1318"/>
      <c r="B116" s="1318"/>
      <c r="C116" s="1318"/>
      <c r="D116" s="1318"/>
      <c r="E116" s="1318"/>
      <c r="F116" s="1318"/>
      <c r="G116" s="1318"/>
    </row>
    <row r="117" spans="1:7" x14ac:dyDescent="0.15">
      <c r="A117" s="1318"/>
      <c r="B117" s="1318"/>
      <c r="C117" s="1318"/>
      <c r="D117" s="1318"/>
      <c r="E117" s="1318"/>
      <c r="F117" s="1318"/>
      <c r="G117" s="1318"/>
    </row>
    <row r="118" spans="1:7" x14ac:dyDescent="0.15">
      <c r="A118" s="1318"/>
      <c r="B118" s="1318"/>
      <c r="C118" s="1318"/>
      <c r="D118" s="1318"/>
      <c r="E118" s="1318"/>
      <c r="F118" s="1318"/>
      <c r="G118" s="1318"/>
    </row>
    <row r="119" spans="1:7" x14ac:dyDescent="0.15">
      <c r="A119" s="1318"/>
      <c r="B119" s="1318"/>
      <c r="C119" s="1318"/>
      <c r="D119" s="1318"/>
      <c r="E119" s="1318"/>
      <c r="F119" s="1318"/>
      <c r="G119" s="1318"/>
    </row>
    <row r="120" spans="1:7" x14ac:dyDescent="0.15">
      <c r="A120" s="1318"/>
      <c r="B120" s="1318"/>
      <c r="C120" s="1318"/>
      <c r="D120" s="1318"/>
      <c r="E120" s="1318"/>
      <c r="F120" s="1318"/>
      <c r="G120" s="1318"/>
    </row>
    <row r="121" spans="1:7" x14ac:dyDescent="0.15">
      <c r="A121" s="1318"/>
      <c r="B121" s="1318"/>
      <c r="C121" s="1318"/>
      <c r="D121" s="1318"/>
      <c r="E121" s="1318"/>
      <c r="F121" s="1318"/>
      <c r="G121" s="1318"/>
    </row>
    <row r="122" spans="1:7" x14ac:dyDescent="0.15">
      <c r="A122" s="1318"/>
      <c r="B122" s="1318"/>
      <c r="C122" s="1318"/>
      <c r="D122" s="1318"/>
      <c r="E122" s="1318"/>
      <c r="F122" s="1318"/>
      <c r="G122" s="1318"/>
    </row>
    <row r="123" spans="1:7" x14ac:dyDescent="0.15">
      <c r="A123" s="1318"/>
      <c r="B123" s="1318"/>
      <c r="C123" s="1318"/>
      <c r="D123" s="1318"/>
      <c r="E123" s="1318"/>
      <c r="F123" s="1318"/>
      <c r="G123" s="1318"/>
    </row>
    <row r="124" spans="1:7" x14ac:dyDescent="0.15">
      <c r="A124" s="1318"/>
      <c r="B124" s="1318"/>
      <c r="C124" s="1318"/>
      <c r="D124" s="1318"/>
      <c r="E124" s="1318"/>
      <c r="F124" s="1318"/>
      <c r="G124" s="1318"/>
    </row>
    <row r="125" spans="1:7" x14ac:dyDescent="0.15">
      <c r="A125" s="1318"/>
      <c r="B125" s="1318"/>
      <c r="C125" s="1318"/>
      <c r="D125" s="1318"/>
      <c r="E125" s="1318"/>
      <c r="F125" s="1318"/>
      <c r="G125" s="1318"/>
    </row>
    <row r="126" spans="1:7" x14ac:dyDescent="0.15">
      <c r="A126" s="1318"/>
      <c r="B126" s="1318"/>
      <c r="C126" s="1318"/>
      <c r="D126" s="1318"/>
      <c r="E126" s="1318"/>
      <c r="F126" s="1318"/>
      <c r="G126" s="1318"/>
    </row>
    <row r="127" spans="1:7" x14ac:dyDescent="0.15">
      <c r="A127" s="1318"/>
      <c r="B127" s="1318"/>
      <c r="C127" s="1318"/>
      <c r="D127" s="1318"/>
      <c r="E127" s="1318"/>
      <c r="F127" s="1318"/>
      <c r="G127" s="1318"/>
    </row>
    <row r="128" spans="1:7" x14ac:dyDescent="0.15">
      <c r="A128" s="1318"/>
      <c r="B128" s="1318"/>
      <c r="C128" s="1318"/>
      <c r="D128" s="1318"/>
      <c r="E128" s="1318"/>
      <c r="F128" s="1318"/>
      <c r="G128" s="1318"/>
    </row>
    <row r="129" spans="1:7" x14ac:dyDescent="0.15">
      <c r="A129" s="1318"/>
      <c r="B129" s="1318"/>
      <c r="C129" s="1318"/>
      <c r="D129" s="1318"/>
      <c r="E129" s="1318"/>
      <c r="F129" s="1318"/>
      <c r="G129" s="1318"/>
    </row>
    <row r="130" spans="1:7" x14ac:dyDescent="0.15">
      <c r="A130" s="1318"/>
      <c r="B130" s="1318"/>
      <c r="C130" s="1318"/>
      <c r="D130" s="1318"/>
      <c r="E130" s="1318"/>
      <c r="F130" s="1318"/>
      <c r="G130" s="1318"/>
    </row>
    <row r="131" spans="1:7" x14ac:dyDescent="0.15">
      <c r="A131" s="1318"/>
      <c r="B131" s="1318"/>
      <c r="C131" s="1318"/>
      <c r="D131" s="1318"/>
      <c r="E131" s="1318"/>
      <c r="F131" s="1318"/>
      <c r="G131" s="1318"/>
    </row>
    <row r="132" spans="1:7" x14ac:dyDescent="0.15">
      <c r="A132" s="1318"/>
      <c r="B132" s="1318"/>
      <c r="C132" s="1318"/>
      <c r="D132" s="1318"/>
      <c r="E132" s="1318"/>
      <c r="F132" s="1318"/>
      <c r="G132" s="1318"/>
    </row>
    <row r="133" spans="1:7" x14ac:dyDescent="0.15">
      <c r="A133" s="1318"/>
      <c r="B133" s="1318"/>
      <c r="C133" s="1318"/>
      <c r="D133" s="1318"/>
      <c r="E133" s="1318"/>
      <c r="F133" s="1318"/>
      <c r="G133" s="1318"/>
    </row>
    <row r="134" spans="1:7" x14ac:dyDescent="0.15">
      <c r="A134" s="1318"/>
      <c r="B134" s="1318"/>
      <c r="C134" s="1318"/>
      <c r="D134" s="1318"/>
      <c r="E134" s="1318"/>
      <c r="F134" s="1318"/>
      <c r="G134" s="1318"/>
    </row>
    <row r="135" spans="1:7" x14ac:dyDescent="0.15">
      <c r="A135" s="1318"/>
      <c r="B135" s="1318"/>
      <c r="C135" s="1318"/>
      <c r="D135" s="1318"/>
      <c r="E135" s="1318"/>
      <c r="F135" s="1318"/>
      <c r="G135" s="1318"/>
    </row>
    <row r="136" spans="1:7" x14ac:dyDescent="0.15">
      <c r="A136" s="1318"/>
      <c r="B136" s="1318"/>
      <c r="C136" s="1318"/>
      <c r="D136" s="1318"/>
      <c r="E136" s="1318"/>
      <c r="F136" s="1318"/>
      <c r="G136" s="1318"/>
    </row>
    <row r="137" spans="1:7" x14ac:dyDescent="0.15">
      <c r="A137" s="1318"/>
      <c r="B137" s="1318"/>
      <c r="C137" s="1318"/>
      <c r="D137" s="1318"/>
      <c r="E137" s="1318"/>
      <c r="F137" s="1318"/>
      <c r="G137" s="1318"/>
    </row>
    <row r="138" spans="1:7" x14ac:dyDescent="0.15">
      <c r="A138" s="1318"/>
      <c r="B138" s="1318"/>
      <c r="C138" s="1318"/>
      <c r="D138" s="1318"/>
      <c r="E138" s="1318"/>
      <c r="F138" s="1318"/>
      <c r="G138" s="1318"/>
    </row>
    <row r="139" spans="1:7" x14ac:dyDescent="0.15">
      <c r="A139" s="1318"/>
      <c r="B139" s="1318"/>
      <c r="C139" s="1318"/>
      <c r="D139" s="1318"/>
      <c r="E139" s="1318"/>
      <c r="F139" s="1318"/>
      <c r="G139" s="1318"/>
    </row>
    <row r="140" spans="1:7" x14ac:dyDescent="0.15">
      <c r="A140" s="1318"/>
      <c r="B140" s="1318"/>
      <c r="C140" s="1318"/>
      <c r="D140" s="1318"/>
      <c r="E140" s="1318"/>
      <c r="F140" s="1318"/>
      <c r="G140" s="1318"/>
    </row>
    <row r="141" spans="1:7" x14ac:dyDescent="0.15">
      <c r="A141" s="1318"/>
      <c r="B141" s="1318"/>
      <c r="C141" s="1318"/>
      <c r="D141" s="1318"/>
      <c r="E141" s="1318"/>
      <c r="F141" s="1318"/>
      <c r="G141" s="1318"/>
    </row>
    <row r="142" spans="1:7" x14ac:dyDescent="0.15">
      <c r="A142" s="1318"/>
      <c r="B142" s="1318"/>
      <c r="C142" s="1318"/>
      <c r="D142" s="1318"/>
      <c r="E142" s="1318"/>
      <c r="F142" s="1318"/>
      <c r="G142" s="1318"/>
    </row>
    <row r="143" spans="1:7" x14ac:dyDescent="0.15">
      <c r="A143" s="1318"/>
      <c r="B143" s="1318"/>
      <c r="C143" s="1318"/>
      <c r="D143" s="1318"/>
      <c r="E143" s="1318"/>
      <c r="F143" s="1318"/>
      <c r="G143" s="1318"/>
    </row>
    <row r="144" spans="1:7" x14ac:dyDescent="0.15">
      <c r="A144" s="1318"/>
      <c r="B144" s="1318"/>
      <c r="C144" s="1318"/>
      <c r="D144" s="1318"/>
      <c r="E144" s="1318"/>
      <c r="F144" s="1318"/>
      <c r="G144" s="1318"/>
    </row>
    <row r="145" spans="1:7" x14ac:dyDescent="0.15">
      <c r="A145" s="1318"/>
      <c r="B145" s="1318"/>
      <c r="C145" s="1318"/>
      <c r="D145" s="1318"/>
      <c r="E145" s="1318"/>
      <c r="F145" s="1318"/>
      <c r="G145" s="1318"/>
    </row>
    <row r="146" spans="1:7" x14ac:dyDescent="0.15">
      <c r="A146" s="1318"/>
      <c r="B146" s="1318"/>
      <c r="C146" s="1318"/>
      <c r="D146" s="1318"/>
      <c r="E146" s="1318"/>
      <c r="F146" s="1318"/>
      <c r="G146" s="1318"/>
    </row>
    <row r="147" spans="1:7" x14ac:dyDescent="0.15">
      <c r="A147" s="1318"/>
      <c r="B147" s="1318"/>
      <c r="C147" s="1318"/>
      <c r="D147" s="1318"/>
      <c r="E147" s="1318"/>
      <c r="F147" s="1318"/>
      <c r="G147" s="1318"/>
    </row>
    <row r="148" spans="1:7" x14ac:dyDescent="0.15">
      <c r="A148" s="1318"/>
      <c r="B148" s="1318"/>
      <c r="C148" s="1318"/>
      <c r="D148" s="1318"/>
      <c r="E148" s="1318"/>
      <c r="F148" s="1318"/>
      <c r="G148" s="1318"/>
    </row>
    <row r="149" spans="1:7" x14ac:dyDescent="0.15">
      <c r="A149" s="1318"/>
      <c r="B149" s="1318"/>
      <c r="C149" s="1318"/>
      <c r="D149" s="1318"/>
      <c r="E149" s="1318"/>
      <c r="F149" s="1318"/>
      <c r="G149" s="1318"/>
    </row>
    <row r="150" spans="1:7" x14ac:dyDescent="0.15">
      <c r="A150" s="1318"/>
      <c r="B150" s="1318"/>
      <c r="C150" s="1318"/>
      <c r="D150" s="1318"/>
      <c r="E150" s="1318"/>
      <c r="F150" s="1318"/>
      <c r="G150" s="1318"/>
    </row>
    <row r="151" spans="1:7" x14ac:dyDescent="0.15">
      <c r="A151" s="1318"/>
      <c r="B151" s="1318"/>
      <c r="C151" s="1318"/>
      <c r="D151" s="1318"/>
      <c r="E151" s="1318"/>
      <c r="F151" s="1318"/>
      <c r="G151" s="1318"/>
    </row>
    <row r="152" spans="1:7" x14ac:dyDescent="0.15">
      <c r="A152" s="1318"/>
      <c r="B152" s="1318"/>
      <c r="C152" s="1318"/>
      <c r="D152" s="1318"/>
      <c r="E152" s="1318"/>
      <c r="F152" s="1318"/>
      <c r="G152" s="1318"/>
    </row>
    <row r="153" spans="1:7" x14ac:dyDescent="0.15">
      <c r="A153" s="1318"/>
      <c r="B153" s="1318"/>
      <c r="C153" s="1318"/>
      <c r="D153" s="1318"/>
      <c r="E153" s="1318"/>
      <c r="F153" s="1318"/>
      <c r="G153" s="1318"/>
    </row>
    <row r="154" spans="1:7" x14ac:dyDescent="0.15">
      <c r="A154" s="1318"/>
      <c r="B154" s="1318"/>
      <c r="C154" s="1318"/>
      <c r="D154" s="1318"/>
      <c r="E154" s="1318"/>
      <c r="F154" s="1318"/>
      <c r="G154" s="1318"/>
    </row>
    <row r="155" spans="1:7" x14ac:dyDescent="0.15">
      <c r="A155" s="1318"/>
      <c r="B155" s="1318"/>
      <c r="C155" s="1318"/>
      <c r="D155" s="1318"/>
      <c r="E155" s="1318"/>
      <c r="F155" s="1318"/>
      <c r="G155" s="1318"/>
    </row>
    <row r="156" spans="1:7" x14ac:dyDescent="0.15">
      <c r="A156" s="1318"/>
      <c r="B156" s="1318"/>
      <c r="C156" s="1318"/>
      <c r="D156" s="1318"/>
      <c r="E156" s="1318"/>
      <c r="F156" s="1318"/>
      <c r="G156" s="1318"/>
    </row>
    <row r="157" spans="1:7" x14ac:dyDescent="0.15">
      <c r="A157" s="1318"/>
      <c r="B157" s="1318"/>
      <c r="C157" s="1318"/>
      <c r="D157" s="1318"/>
      <c r="E157" s="1318"/>
      <c r="F157" s="1318"/>
      <c r="G157" s="1318"/>
    </row>
    <row r="158" spans="1:7" x14ac:dyDescent="0.15">
      <c r="A158" s="1318"/>
      <c r="B158" s="1318"/>
      <c r="C158" s="1318"/>
      <c r="D158" s="1318"/>
      <c r="E158" s="1318"/>
      <c r="F158" s="1318"/>
      <c r="G158" s="1318"/>
    </row>
    <row r="159" spans="1:7" x14ac:dyDescent="0.15">
      <c r="A159" s="1318"/>
      <c r="B159" s="1318"/>
      <c r="C159" s="1318"/>
      <c r="D159" s="1318"/>
      <c r="E159" s="1318"/>
      <c r="F159" s="1318"/>
      <c r="G159" s="1318"/>
    </row>
    <row r="160" spans="1:7" x14ac:dyDescent="0.15">
      <c r="A160" s="1318"/>
      <c r="B160" s="1318"/>
      <c r="C160" s="1318"/>
      <c r="D160" s="1318"/>
      <c r="E160" s="1318"/>
      <c r="F160" s="1318"/>
      <c r="G160" s="1318"/>
    </row>
    <row r="161" spans="1:7" x14ac:dyDescent="0.15">
      <c r="A161" s="1318"/>
      <c r="B161" s="1318"/>
      <c r="C161" s="1318"/>
      <c r="D161" s="1318"/>
      <c r="E161" s="1318"/>
      <c r="F161" s="1318"/>
      <c r="G161" s="1318"/>
    </row>
    <row r="162" spans="1:7" x14ac:dyDescent="0.15">
      <c r="A162" s="1318"/>
      <c r="B162" s="1318"/>
      <c r="C162" s="1318"/>
      <c r="D162" s="1318"/>
      <c r="E162" s="1318"/>
      <c r="F162" s="1318"/>
      <c r="G162" s="1318"/>
    </row>
    <row r="163" spans="1:7" x14ac:dyDescent="0.15">
      <c r="A163" s="1318"/>
      <c r="B163" s="1318"/>
      <c r="C163" s="1318"/>
      <c r="D163" s="1318"/>
      <c r="E163" s="1318"/>
      <c r="F163" s="1318"/>
      <c r="G163" s="1318"/>
    </row>
    <row r="164" spans="1:7" x14ac:dyDescent="0.15">
      <c r="A164" s="1318"/>
      <c r="B164" s="1318"/>
      <c r="C164" s="1318"/>
      <c r="D164" s="1318"/>
      <c r="E164" s="1318"/>
      <c r="F164" s="1318"/>
      <c r="G164" s="1318"/>
    </row>
    <row r="165" spans="1:7" x14ac:dyDescent="0.15">
      <c r="A165" s="1318"/>
      <c r="B165" s="1318"/>
      <c r="C165" s="1318"/>
      <c r="D165" s="1318"/>
      <c r="E165" s="1318"/>
      <c r="F165" s="1318"/>
      <c r="G165" s="1318"/>
    </row>
    <row r="166" spans="1:7" x14ac:dyDescent="0.15">
      <c r="A166" s="1318"/>
      <c r="B166" s="1318"/>
      <c r="C166" s="1318"/>
      <c r="D166" s="1318"/>
      <c r="E166" s="1318"/>
      <c r="F166" s="1318"/>
      <c r="G166" s="1318"/>
    </row>
    <row r="167" spans="1:7" x14ac:dyDescent="0.15">
      <c r="A167" s="1318"/>
      <c r="B167" s="1318"/>
      <c r="C167" s="1318"/>
      <c r="D167" s="1318"/>
      <c r="E167" s="1318"/>
      <c r="F167" s="1318"/>
      <c r="G167" s="1318"/>
    </row>
    <row r="168" spans="1:7" x14ac:dyDescent="0.15">
      <c r="A168" s="1318"/>
      <c r="B168" s="1318"/>
      <c r="C168" s="1318"/>
      <c r="D168" s="1318"/>
      <c r="E168" s="1318"/>
      <c r="F168" s="1318"/>
      <c r="G168" s="1318"/>
    </row>
    <row r="169" spans="1:7" x14ac:dyDescent="0.15">
      <c r="A169" s="1318"/>
      <c r="B169" s="1318"/>
      <c r="C169" s="1318"/>
      <c r="D169" s="1318"/>
      <c r="E169" s="1318"/>
      <c r="F169" s="1318"/>
      <c r="G169" s="1318"/>
    </row>
    <row r="170" spans="1:7" x14ac:dyDescent="0.15">
      <c r="A170" s="1318"/>
      <c r="B170" s="1318"/>
      <c r="C170" s="1318"/>
      <c r="D170" s="1318"/>
      <c r="E170" s="1318"/>
      <c r="F170" s="1318"/>
      <c r="G170" s="1318"/>
    </row>
    <row r="171" spans="1:7" x14ac:dyDescent="0.15">
      <c r="A171" s="1318"/>
      <c r="B171" s="1318"/>
      <c r="C171" s="1318"/>
      <c r="D171" s="1318"/>
      <c r="E171" s="1318"/>
      <c r="F171" s="1318"/>
      <c r="G171" s="1318"/>
    </row>
    <row r="172" spans="1:7" x14ac:dyDescent="0.15">
      <c r="A172" s="1318"/>
      <c r="B172" s="1318"/>
      <c r="C172" s="1318"/>
      <c r="D172" s="1318"/>
      <c r="E172" s="1318"/>
      <c r="F172" s="1318"/>
      <c r="G172" s="1318"/>
    </row>
    <row r="173" spans="1:7" x14ac:dyDescent="0.15">
      <c r="A173" s="1318"/>
      <c r="B173" s="1318"/>
      <c r="C173" s="1318"/>
      <c r="D173" s="1318"/>
      <c r="E173" s="1318"/>
      <c r="F173" s="1318"/>
      <c r="G173" s="1318"/>
    </row>
    <row r="174" spans="1:7" x14ac:dyDescent="0.15">
      <c r="A174" s="1318"/>
      <c r="B174" s="1318"/>
      <c r="C174" s="1318"/>
      <c r="D174" s="1318"/>
      <c r="E174" s="1318"/>
      <c r="F174" s="1318"/>
      <c r="G174" s="1318"/>
    </row>
    <row r="175" spans="1:7" x14ac:dyDescent="0.15">
      <c r="A175" s="1318"/>
      <c r="B175" s="1318"/>
      <c r="C175" s="1318"/>
      <c r="D175" s="1318"/>
      <c r="E175" s="1318"/>
      <c r="F175" s="1318"/>
      <c r="G175" s="1318"/>
    </row>
    <row r="176" spans="1:7" x14ac:dyDescent="0.15">
      <c r="A176" s="1318"/>
      <c r="B176" s="1318"/>
      <c r="C176" s="1318"/>
      <c r="D176" s="1318"/>
      <c r="E176" s="1318"/>
      <c r="F176" s="1318"/>
      <c r="G176" s="1318"/>
    </row>
    <row r="177" spans="1:7" x14ac:dyDescent="0.15">
      <c r="A177" s="1318"/>
      <c r="B177" s="1318"/>
      <c r="C177" s="1318"/>
      <c r="D177" s="1318"/>
      <c r="E177" s="1318"/>
      <c r="F177" s="1318"/>
      <c r="G177" s="1318"/>
    </row>
    <row r="178" spans="1:7" x14ac:dyDescent="0.15">
      <c r="A178" s="1318"/>
      <c r="B178" s="1318"/>
      <c r="C178" s="1318"/>
      <c r="D178" s="1318"/>
      <c r="E178" s="1318"/>
      <c r="F178" s="1318"/>
      <c r="G178" s="1318"/>
    </row>
    <row r="179" spans="1:7" x14ac:dyDescent="0.15">
      <c r="A179" s="1318"/>
      <c r="B179" s="1318"/>
      <c r="C179" s="1318"/>
      <c r="D179" s="1318"/>
      <c r="E179" s="1318"/>
      <c r="F179" s="1318"/>
      <c r="G179" s="1318"/>
    </row>
    <row r="180" spans="1:7" x14ac:dyDescent="0.15">
      <c r="A180" s="1318"/>
      <c r="B180" s="1318"/>
      <c r="C180" s="1318"/>
      <c r="D180" s="1318"/>
      <c r="E180" s="1318"/>
      <c r="F180" s="1318"/>
      <c r="G180" s="1318"/>
    </row>
    <row r="181" spans="1:7" x14ac:dyDescent="0.15">
      <c r="A181" s="1318"/>
      <c r="B181" s="1318"/>
      <c r="C181" s="1318"/>
      <c r="D181" s="1318"/>
      <c r="E181" s="1318"/>
      <c r="F181" s="1318"/>
      <c r="G181" s="1318"/>
    </row>
    <row r="182" spans="1:7" x14ac:dyDescent="0.15">
      <c r="A182" s="1318"/>
      <c r="B182" s="1318"/>
      <c r="C182" s="1318"/>
      <c r="D182" s="1318"/>
      <c r="E182" s="1318"/>
      <c r="F182" s="1318"/>
      <c r="G182" s="1318"/>
    </row>
    <row r="183" spans="1:7" x14ac:dyDescent="0.15">
      <c r="A183" s="1318"/>
      <c r="B183" s="1318"/>
      <c r="C183" s="1318"/>
      <c r="D183" s="1318"/>
      <c r="E183" s="1318"/>
      <c r="F183" s="1318"/>
      <c r="G183" s="1318"/>
    </row>
    <row r="184" spans="1:7" x14ac:dyDescent="0.15">
      <c r="A184" s="1318"/>
      <c r="B184" s="1318"/>
      <c r="C184" s="1318"/>
      <c r="D184" s="1318"/>
      <c r="E184" s="1318"/>
      <c r="F184" s="1318"/>
      <c r="G184" s="1318"/>
    </row>
    <row r="185" spans="1:7" x14ac:dyDescent="0.15">
      <c r="A185" s="1318"/>
      <c r="B185" s="1318"/>
      <c r="C185" s="1318"/>
      <c r="D185" s="1318"/>
      <c r="E185" s="1318"/>
      <c r="F185" s="1318"/>
      <c r="G185" s="1318"/>
    </row>
    <row r="186" spans="1:7" x14ac:dyDescent="0.15">
      <c r="A186" s="1318"/>
      <c r="B186" s="1318"/>
      <c r="C186" s="1318"/>
      <c r="D186" s="1318"/>
      <c r="E186" s="1318"/>
      <c r="F186" s="1318"/>
      <c r="G186" s="1318"/>
    </row>
    <row r="187" spans="1:7" x14ac:dyDescent="0.15">
      <c r="A187" s="1318"/>
      <c r="B187" s="1318"/>
      <c r="C187" s="1318"/>
      <c r="D187" s="1318"/>
      <c r="E187" s="1318"/>
      <c r="F187" s="1318"/>
      <c r="G187" s="1318"/>
    </row>
    <row r="188" spans="1:7" x14ac:dyDescent="0.15">
      <c r="A188" s="1318"/>
      <c r="B188" s="1318"/>
      <c r="C188" s="1318"/>
      <c r="D188" s="1318"/>
      <c r="E188" s="1318"/>
      <c r="F188" s="1318"/>
      <c r="G188" s="1318"/>
    </row>
    <row r="189" spans="1:7" x14ac:dyDescent="0.15">
      <c r="A189" s="1318"/>
      <c r="B189" s="1318"/>
      <c r="C189" s="1318"/>
      <c r="D189" s="1318"/>
      <c r="E189" s="1318"/>
      <c r="F189" s="1318"/>
      <c r="G189" s="1318"/>
    </row>
    <row r="190" spans="1:7" x14ac:dyDescent="0.15">
      <c r="A190" s="1318"/>
      <c r="B190" s="1318"/>
      <c r="C190" s="1318"/>
      <c r="D190" s="1318"/>
      <c r="E190" s="1318"/>
      <c r="F190" s="1318"/>
      <c r="G190" s="1318"/>
    </row>
    <row r="191" spans="1:7" x14ac:dyDescent="0.15">
      <c r="A191" s="1318"/>
      <c r="B191" s="1318"/>
      <c r="C191" s="1318"/>
      <c r="D191" s="1318"/>
      <c r="E191" s="1318"/>
      <c r="F191" s="1318"/>
      <c r="G191" s="1318"/>
    </row>
    <row r="192" spans="1:7" x14ac:dyDescent="0.15">
      <c r="A192" s="1318"/>
      <c r="B192" s="1318"/>
      <c r="C192" s="1318"/>
      <c r="D192" s="1318"/>
      <c r="E192" s="1318"/>
      <c r="F192" s="1318"/>
      <c r="G192" s="1318"/>
    </row>
    <row r="193" spans="1:7" x14ac:dyDescent="0.15">
      <c r="A193" s="1318"/>
      <c r="B193" s="1318"/>
      <c r="C193" s="1318"/>
      <c r="D193" s="1318"/>
      <c r="E193" s="1318"/>
      <c r="F193" s="1318"/>
      <c r="G193" s="1318"/>
    </row>
    <row r="194" spans="1:7" x14ac:dyDescent="0.15">
      <c r="A194" s="1318"/>
      <c r="B194" s="1318"/>
      <c r="C194" s="1318"/>
      <c r="D194" s="1318"/>
      <c r="E194" s="1318"/>
      <c r="F194" s="1318"/>
      <c r="G194" s="1318"/>
    </row>
    <row r="195" spans="1:7" x14ac:dyDescent="0.15">
      <c r="A195" s="1318"/>
      <c r="B195" s="1318"/>
      <c r="C195" s="1318"/>
      <c r="D195" s="1318"/>
      <c r="E195" s="1318"/>
      <c r="F195" s="1318"/>
      <c r="G195" s="1318"/>
    </row>
    <row r="196" spans="1:7" x14ac:dyDescent="0.15">
      <c r="A196" s="1318"/>
      <c r="B196" s="1318"/>
      <c r="C196" s="1318"/>
      <c r="D196" s="1318"/>
      <c r="E196" s="1318"/>
      <c r="F196" s="1318"/>
      <c r="G196" s="1318"/>
    </row>
    <row r="197" spans="1:7" x14ac:dyDescent="0.15">
      <c r="A197" s="1318"/>
      <c r="B197" s="1318"/>
      <c r="C197" s="1318"/>
      <c r="D197" s="1318"/>
      <c r="E197" s="1318"/>
      <c r="F197" s="1318"/>
      <c r="G197" s="1318"/>
    </row>
    <row r="198" spans="1:7" x14ac:dyDescent="0.15">
      <c r="A198" s="1318"/>
      <c r="B198" s="1318"/>
      <c r="C198" s="1318"/>
      <c r="D198" s="1318"/>
      <c r="E198" s="1318"/>
      <c r="F198" s="1318"/>
      <c r="G198" s="1318"/>
    </row>
    <row r="199" spans="1:7" x14ac:dyDescent="0.15">
      <c r="A199" s="1318"/>
      <c r="B199" s="1318"/>
      <c r="C199" s="1318"/>
      <c r="D199" s="1318"/>
      <c r="E199" s="1318"/>
      <c r="F199" s="1318"/>
      <c r="G199" s="1318"/>
    </row>
    <row r="200" spans="1:7" x14ac:dyDescent="0.15">
      <c r="A200" s="1318"/>
      <c r="B200" s="1318"/>
      <c r="C200" s="1318"/>
      <c r="D200" s="1318"/>
      <c r="E200" s="1318"/>
      <c r="F200" s="1318"/>
      <c r="G200" s="1318"/>
    </row>
    <row r="201" spans="1:7" x14ac:dyDescent="0.15">
      <c r="A201" s="1318"/>
      <c r="B201" s="1318"/>
      <c r="C201" s="1318"/>
      <c r="D201" s="1318"/>
      <c r="E201" s="1318"/>
      <c r="F201" s="1318"/>
      <c r="G201" s="1318"/>
    </row>
    <row r="202" spans="1:7" x14ac:dyDescent="0.15">
      <c r="A202" s="1318"/>
      <c r="B202" s="1318"/>
      <c r="C202" s="1318"/>
      <c r="D202" s="1318"/>
      <c r="E202" s="1318"/>
      <c r="F202" s="1318"/>
      <c r="G202" s="1318"/>
    </row>
    <row r="203" spans="1:7" x14ac:dyDescent="0.15">
      <c r="A203" s="1318"/>
      <c r="B203" s="1318"/>
      <c r="C203" s="1318"/>
      <c r="D203" s="1318"/>
      <c r="E203" s="1318"/>
      <c r="F203" s="1318"/>
      <c r="G203" s="1318"/>
    </row>
    <row r="204" spans="1:7" x14ac:dyDescent="0.15">
      <c r="A204" s="1318"/>
      <c r="B204" s="1318"/>
      <c r="C204" s="1318"/>
      <c r="D204" s="1318"/>
      <c r="E204" s="1318"/>
      <c r="F204" s="1318"/>
      <c r="G204" s="1318"/>
    </row>
    <row r="205" spans="1:7" x14ac:dyDescent="0.15">
      <c r="A205" s="1318"/>
      <c r="B205" s="1318"/>
      <c r="C205" s="1318"/>
      <c r="D205" s="1318"/>
      <c r="E205" s="1318"/>
      <c r="F205" s="1318"/>
      <c r="G205" s="1318"/>
    </row>
    <row r="206" spans="1:7" x14ac:dyDescent="0.15">
      <c r="A206" s="1318"/>
      <c r="B206" s="1318"/>
      <c r="C206" s="1318"/>
      <c r="D206" s="1318"/>
      <c r="E206" s="1318"/>
      <c r="F206" s="1318"/>
      <c r="G206" s="1318"/>
    </row>
    <row r="207" spans="1:7" x14ac:dyDescent="0.15">
      <c r="A207" s="1318"/>
      <c r="B207" s="1318"/>
      <c r="C207" s="1318"/>
      <c r="D207" s="1318"/>
      <c r="E207" s="1318"/>
      <c r="F207" s="1318"/>
      <c r="G207" s="1318"/>
    </row>
    <row r="208" spans="1:7" x14ac:dyDescent="0.15">
      <c r="A208" s="1318"/>
      <c r="B208" s="1318"/>
      <c r="C208" s="1318"/>
      <c r="D208" s="1318"/>
      <c r="E208" s="1318"/>
      <c r="F208" s="1318"/>
      <c r="G208" s="1318"/>
    </row>
    <row r="209" spans="1:7" x14ac:dyDescent="0.15">
      <c r="A209" s="1318"/>
      <c r="B209" s="1318"/>
      <c r="C209" s="1318"/>
      <c r="D209" s="1318"/>
      <c r="E209" s="1318"/>
      <c r="F209" s="1318"/>
      <c r="G209" s="1318"/>
    </row>
    <row r="210" spans="1:7" x14ac:dyDescent="0.15">
      <c r="A210" s="1318"/>
      <c r="B210" s="1318"/>
      <c r="C210" s="1318"/>
      <c r="D210" s="1318"/>
      <c r="E210" s="1318"/>
      <c r="F210" s="1318"/>
      <c r="G210" s="1318"/>
    </row>
    <row r="211" spans="1:7" x14ac:dyDescent="0.15">
      <c r="A211" s="1318"/>
      <c r="B211" s="1318"/>
      <c r="C211" s="1318"/>
      <c r="D211" s="1318"/>
      <c r="E211" s="1318"/>
      <c r="F211" s="1318"/>
      <c r="G211" s="1318"/>
    </row>
    <row r="212" spans="1:7" x14ac:dyDescent="0.15">
      <c r="A212" s="1318"/>
      <c r="B212" s="1318"/>
      <c r="C212" s="1318"/>
      <c r="D212" s="1318"/>
      <c r="E212" s="1318"/>
      <c r="F212" s="1318"/>
      <c r="G212" s="1318"/>
    </row>
    <row r="213" spans="1:7" x14ac:dyDescent="0.15">
      <c r="A213" s="1318"/>
      <c r="B213" s="1318"/>
      <c r="C213" s="1318"/>
      <c r="D213" s="1318"/>
      <c r="E213" s="1318"/>
      <c r="F213" s="1318"/>
      <c r="G213" s="1318"/>
    </row>
    <row r="214" spans="1:7" x14ac:dyDescent="0.15">
      <c r="A214" s="1318"/>
      <c r="B214" s="1318"/>
      <c r="C214" s="1318"/>
      <c r="D214" s="1318"/>
      <c r="E214" s="1318"/>
      <c r="F214" s="1318"/>
      <c r="G214" s="1318"/>
    </row>
    <row r="215" spans="1:7" x14ac:dyDescent="0.15">
      <c r="A215" s="1318"/>
      <c r="B215" s="1318"/>
      <c r="C215" s="1318"/>
      <c r="D215" s="1318"/>
      <c r="E215" s="1318"/>
      <c r="F215" s="1318"/>
      <c r="G215" s="1318"/>
    </row>
    <row r="216" spans="1:7" x14ac:dyDescent="0.15">
      <c r="A216" s="1318"/>
      <c r="B216" s="1318"/>
      <c r="C216" s="1318"/>
      <c r="D216" s="1318"/>
      <c r="E216" s="1318"/>
      <c r="F216" s="1318"/>
      <c r="G216" s="1318"/>
    </row>
    <row r="217" spans="1:7" x14ac:dyDescent="0.15">
      <c r="A217" s="1318"/>
      <c r="B217" s="1318"/>
      <c r="C217" s="1318"/>
      <c r="D217" s="1318"/>
      <c r="E217" s="1318"/>
      <c r="F217" s="1318"/>
      <c r="G217" s="1318"/>
    </row>
    <row r="218" spans="1:7" x14ac:dyDescent="0.15">
      <c r="A218" s="1318"/>
      <c r="B218" s="1318"/>
      <c r="C218" s="1318"/>
      <c r="D218" s="1318"/>
      <c r="E218" s="1318"/>
      <c r="F218" s="1318"/>
      <c r="G218" s="1318"/>
    </row>
    <row r="219" spans="1:7" x14ac:dyDescent="0.15">
      <c r="A219" s="1318"/>
      <c r="B219" s="1318"/>
      <c r="C219" s="1318"/>
      <c r="D219" s="1318"/>
      <c r="E219" s="1318"/>
      <c r="F219" s="1318"/>
      <c r="G219" s="1318"/>
    </row>
    <row r="220" spans="1:7" x14ac:dyDescent="0.15">
      <c r="A220" s="1318"/>
      <c r="B220" s="1318"/>
      <c r="C220" s="1318"/>
      <c r="D220" s="1318"/>
      <c r="E220" s="1318"/>
      <c r="F220" s="1318"/>
      <c r="G220" s="1318"/>
    </row>
    <row r="221" spans="1:7" x14ac:dyDescent="0.15">
      <c r="A221" s="1318"/>
      <c r="B221" s="1318"/>
      <c r="C221" s="1318"/>
      <c r="D221" s="1318"/>
      <c r="E221" s="1318"/>
      <c r="F221" s="1318"/>
      <c r="G221" s="1318"/>
    </row>
    <row r="222" spans="1:7" x14ac:dyDescent="0.15">
      <c r="A222" s="1318"/>
      <c r="B222" s="1318"/>
      <c r="C222" s="1318"/>
      <c r="D222" s="1318"/>
      <c r="E222" s="1318"/>
      <c r="F222" s="1318"/>
      <c r="G222" s="1318"/>
    </row>
    <row r="223" spans="1:7" x14ac:dyDescent="0.15">
      <c r="A223" s="1318"/>
      <c r="B223" s="1318"/>
      <c r="C223" s="1318"/>
      <c r="D223" s="1318"/>
      <c r="E223" s="1318"/>
      <c r="F223" s="1318"/>
      <c r="G223" s="1318"/>
    </row>
    <row r="224" spans="1:7" x14ac:dyDescent="0.15">
      <c r="A224" s="1318"/>
      <c r="B224" s="1318"/>
      <c r="C224" s="1318"/>
      <c r="D224" s="1318"/>
      <c r="E224" s="1318"/>
      <c r="F224" s="1318"/>
      <c r="G224" s="1318"/>
    </row>
    <row r="225" spans="1:7" x14ac:dyDescent="0.15">
      <c r="A225" s="1318"/>
      <c r="B225" s="1318"/>
      <c r="C225" s="1318"/>
      <c r="D225" s="1318"/>
      <c r="E225" s="1318"/>
      <c r="F225" s="1318"/>
      <c r="G225" s="1318"/>
    </row>
    <row r="226" spans="1:7" x14ac:dyDescent="0.15">
      <c r="A226" s="1318"/>
      <c r="B226" s="1318"/>
      <c r="C226" s="1318"/>
      <c r="D226" s="1318"/>
      <c r="E226" s="1318"/>
      <c r="F226" s="1318"/>
      <c r="G226" s="1318"/>
    </row>
    <row r="227" spans="1:7" x14ac:dyDescent="0.15">
      <c r="A227" s="1318"/>
      <c r="B227" s="1318"/>
      <c r="C227" s="1318"/>
      <c r="D227" s="1318"/>
      <c r="E227" s="1318"/>
      <c r="F227" s="1318"/>
      <c r="G227" s="1318"/>
    </row>
    <row r="228" spans="1:7" x14ac:dyDescent="0.15">
      <c r="A228" s="1318"/>
      <c r="B228" s="1318"/>
      <c r="C228" s="1318"/>
      <c r="D228" s="1318"/>
      <c r="E228" s="1318"/>
      <c r="F228" s="1318"/>
      <c r="G228" s="1318"/>
    </row>
    <row r="229" spans="1:7" x14ac:dyDescent="0.15">
      <c r="A229" s="1318"/>
      <c r="B229" s="1318"/>
      <c r="C229" s="1318"/>
      <c r="D229" s="1318"/>
      <c r="E229" s="1318"/>
      <c r="F229" s="1318"/>
      <c r="G229" s="1318"/>
    </row>
    <row r="230" spans="1:7" x14ac:dyDescent="0.15">
      <c r="A230" s="1318"/>
      <c r="B230" s="1318"/>
      <c r="C230" s="1318"/>
      <c r="D230" s="1318"/>
      <c r="E230" s="1318"/>
      <c r="F230" s="1318"/>
      <c r="G230" s="1318"/>
    </row>
    <row r="231" spans="1:7" x14ac:dyDescent="0.15">
      <c r="A231" s="1318"/>
      <c r="B231" s="1318"/>
      <c r="C231" s="1318"/>
      <c r="D231" s="1318"/>
      <c r="E231" s="1318"/>
      <c r="F231" s="1318"/>
      <c r="G231" s="1318"/>
    </row>
    <row r="232" spans="1:7" x14ac:dyDescent="0.15">
      <c r="A232" s="1318"/>
      <c r="B232" s="1318"/>
      <c r="C232" s="1318"/>
      <c r="D232" s="1318"/>
      <c r="E232" s="1318"/>
      <c r="F232" s="1318"/>
      <c r="G232" s="1318"/>
    </row>
    <row r="233" spans="1:7" x14ac:dyDescent="0.15">
      <c r="A233" s="1318"/>
      <c r="B233" s="1318"/>
      <c r="C233" s="1318"/>
      <c r="D233" s="1318"/>
      <c r="E233" s="1318"/>
      <c r="F233" s="1318"/>
      <c r="G233" s="1318"/>
    </row>
    <row r="234" spans="1:7" x14ac:dyDescent="0.15">
      <c r="A234" s="1318"/>
      <c r="B234" s="1318"/>
      <c r="C234" s="1318"/>
      <c r="D234" s="1318"/>
      <c r="E234" s="1318"/>
      <c r="F234" s="1318"/>
      <c r="G234" s="1318"/>
    </row>
    <row r="235" spans="1:7" x14ac:dyDescent="0.15">
      <c r="A235" s="1318"/>
      <c r="B235" s="1318"/>
      <c r="C235" s="1318"/>
      <c r="D235" s="1318"/>
      <c r="E235" s="1318"/>
      <c r="F235" s="1318"/>
      <c r="G235" s="1318"/>
    </row>
    <row r="236" spans="1:7" x14ac:dyDescent="0.15">
      <c r="A236" s="1318"/>
      <c r="B236" s="1318"/>
      <c r="C236" s="1318"/>
      <c r="D236" s="1318"/>
      <c r="E236" s="1318"/>
      <c r="F236" s="1318"/>
      <c r="G236" s="1318"/>
    </row>
    <row r="237" spans="1:7" x14ac:dyDescent="0.15">
      <c r="A237" s="1318"/>
      <c r="B237" s="1318"/>
      <c r="C237" s="1318"/>
      <c r="D237" s="1318"/>
      <c r="E237" s="1318"/>
      <c r="F237" s="1318"/>
      <c r="G237" s="1318"/>
    </row>
    <row r="238" spans="1:7" x14ac:dyDescent="0.15">
      <c r="A238" s="1318"/>
      <c r="B238" s="1318"/>
      <c r="C238" s="1318"/>
      <c r="D238" s="1318"/>
      <c r="E238" s="1318"/>
      <c r="F238" s="1318"/>
      <c r="G238" s="1318"/>
    </row>
    <row r="239" spans="1:7" x14ac:dyDescent="0.15">
      <c r="A239" s="1318"/>
      <c r="B239" s="1318"/>
      <c r="C239" s="1318"/>
      <c r="D239" s="1318"/>
      <c r="E239" s="1318"/>
      <c r="F239" s="1318"/>
      <c r="G239" s="1318"/>
    </row>
    <row r="240" spans="1:7" x14ac:dyDescent="0.15">
      <c r="A240" s="1318"/>
      <c r="B240" s="1318"/>
      <c r="C240" s="1318"/>
      <c r="D240" s="1318"/>
      <c r="E240" s="1318"/>
      <c r="F240" s="1318"/>
      <c r="G240" s="1318"/>
    </row>
    <row r="241" spans="1:7" x14ac:dyDescent="0.15">
      <c r="A241" s="1318"/>
      <c r="B241" s="1318"/>
      <c r="C241" s="1318"/>
      <c r="D241" s="1318"/>
      <c r="E241" s="1318"/>
      <c r="F241" s="1318"/>
      <c r="G241" s="1318"/>
    </row>
    <row r="242" spans="1:7" x14ac:dyDescent="0.15">
      <c r="A242" s="1318"/>
      <c r="B242" s="1318"/>
      <c r="C242" s="1318"/>
      <c r="D242" s="1318"/>
      <c r="E242" s="1318"/>
      <c r="F242" s="1318"/>
      <c r="G242" s="1318"/>
    </row>
    <row r="243" spans="1:7" x14ac:dyDescent="0.15">
      <c r="A243" s="1318"/>
      <c r="B243" s="1318"/>
      <c r="C243" s="1318"/>
      <c r="D243" s="1318"/>
      <c r="E243" s="1318"/>
      <c r="F243" s="1318"/>
      <c r="G243" s="1318"/>
    </row>
    <row r="244" spans="1:7" x14ac:dyDescent="0.15">
      <c r="A244" s="1318"/>
      <c r="B244" s="1318"/>
      <c r="C244" s="1318"/>
      <c r="D244" s="1318"/>
      <c r="E244" s="1318"/>
      <c r="F244" s="1318"/>
      <c r="G244" s="1318"/>
    </row>
    <row r="245" spans="1:7" x14ac:dyDescent="0.15">
      <c r="A245" s="1318"/>
      <c r="B245" s="1318"/>
      <c r="C245" s="1318"/>
      <c r="D245" s="1318"/>
      <c r="E245" s="1318"/>
      <c r="F245" s="1318"/>
      <c r="G245" s="1318"/>
    </row>
    <row r="246" spans="1:7" x14ac:dyDescent="0.15">
      <c r="A246" s="1318"/>
      <c r="B246" s="1318"/>
      <c r="C246" s="1318"/>
      <c r="D246" s="1318"/>
      <c r="E246" s="1318"/>
      <c r="F246" s="1318"/>
      <c r="G246" s="1318"/>
    </row>
    <row r="247" spans="1:7" x14ac:dyDescent="0.15">
      <c r="A247" s="1318"/>
      <c r="B247" s="1318"/>
      <c r="C247" s="1318"/>
      <c r="D247" s="1318"/>
      <c r="E247" s="1318"/>
      <c r="F247" s="1318"/>
      <c r="G247" s="1318"/>
    </row>
    <row r="248" spans="1:7" x14ac:dyDescent="0.15">
      <c r="A248" s="1318"/>
      <c r="B248" s="1318"/>
      <c r="C248" s="1318"/>
      <c r="D248" s="1318"/>
      <c r="E248" s="1318"/>
      <c r="F248" s="1318"/>
      <c r="G248" s="1318"/>
    </row>
    <row r="249" spans="1:7" x14ac:dyDescent="0.15">
      <c r="A249" s="1318"/>
      <c r="B249" s="1318"/>
      <c r="C249" s="1318"/>
      <c r="D249" s="1318"/>
      <c r="E249" s="1318"/>
      <c r="F249" s="1318"/>
      <c r="G249" s="1318"/>
    </row>
    <row r="250" spans="1:7" x14ac:dyDescent="0.15">
      <c r="A250" s="1318"/>
      <c r="B250" s="1318"/>
      <c r="C250" s="1318"/>
      <c r="D250" s="1318"/>
      <c r="E250" s="1318"/>
      <c r="F250" s="1318"/>
      <c r="G250" s="1318"/>
    </row>
    <row r="251" spans="1:7" x14ac:dyDescent="0.15">
      <c r="A251" s="1318"/>
      <c r="B251" s="1318"/>
      <c r="C251" s="1318"/>
      <c r="D251" s="1318"/>
      <c r="E251" s="1318"/>
      <c r="F251" s="1318"/>
      <c r="G251" s="1318"/>
    </row>
    <row r="252" spans="1:7" x14ac:dyDescent="0.15">
      <c r="A252" s="1318"/>
      <c r="B252" s="1318"/>
      <c r="C252" s="1318"/>
      <c r="D252" s="1318"/>
      <c r="E252" s="1318"/>
      <c r="F252" s="1318"/>
      <c r="G252" s="1318"/>
    </row>
    <row r="253" spans="1:7" x14ac:dyDescent="0.15">
      <c r="A253" s="1318"/>
      <c r="B253" s="1318"/>
      <c r="C253" s="1318"/>
      <c r="D253" s="1318"/>
      <c r="E253" s="1318"/>
      <c r="F253" s="1318"/>
      <c r="G253" s="1318"/>
    </row>
    <row r="254" spans="1:7" x14ac:dyDescent="0.15">
      <c r="A254" s="1318"/>
      <c r="B254" s="1318"/>
      <c r="C254" s="1318"/>
      <c r="D254" s="1318"/>
      <c r="E254" s="1318"/>
      <c r="F254" s="1318"/>
      <c r="G254" s="1318"/>
    </row>
    <row r="255" spans="1:7" x14ac:dyDescent="0.15">
      <c r="A255" s="1318"/>
      <c r="B255" s="1318"/>
      <c r="C255" s="1318"/>
      <c r="D255" s="1318"/>
      <c r="E255" s="1318"/>
      <c r="F255" s="1318"/>
      <c r="G255" s="1318"/>
    </row>
    <row r="256" spans="1:7" x14ac:dyDescent="0.15">
      <c r="A256" s="1318"/>
      <c r="B256" s="1318"/>
      <c r="C256" s="1318"/>
      <c r="D256" s="1318"/>
      <c r="E256" s="1318"/>
      <c r="F256" s="1318"/>
      <c r="G256" s="1318"/>
    </row>
    <row r="257" spans="1:7" x14ac:dyDescent="0.15">
      <c r="A257" s="1318"/>
      <c r="B257" s="1318"/>
      <c r="C257" s="1318"/>
      <c r="D257" s="1318"/>
      <c r="E257" s="1318"/>
      <c r="F257" s="1318"/>
      <c r="G257" s="1318"/>
    </row>
    <row r="258" spans="1:7" x14ac:dyDescent="0.15">
      <c r="A258" s="1318"/>
      <c r="B258" s="1318"/>
      <c r="C258" s="1318"/>
      <c r="D258" s="1318"/>
      <c r="E258" s="1318"/>
      <c r="F258" s="1318"/>
      <c r="G258" s="1318"/>
    </row>
    <row r="259" spans="1:7" x14ac:dyDescent="0.15">
      <c r="A259" s="1318"/>
      <c r="B259" s="1318"/>
      <c r="C259" s="1318"/>
      <c r="D259" s="1318"/>
      <c r="E259" s="1318"/>
      <c r="F259" s="1318"/>
      <c r="G259" s="1318"/>
    </row>
    <row r="260" spans="1:7" x14ac:dyDescent="0.15">
      <c r="A260" s="1318"/>
      <c r="B260" s="1318"/>
      <c r="C260" s="1318"/>
      <c r="D260" s="1318"/>
      <c r="E260" s="1318"/>
      <c r="F260" s="1318"/>
      <c r="G260" s="1318"/>
    </row>
    <row r="261" spans="1:7" x14ac:dyDescent="0.15">
      <c r="A261" s="1318"/>
      <c r="B261" s="1318"/>
      <c r="C261" s="1318"/>
      <c r="D261" s="1318"/>
      <c r="E261" s="1318"/>
      <c r="F261" s="1318"/>
      <c r="G261" s="1318"/>
    </row>
    <row r="262" spans="1:7" x14ac:dyDescent="0.15">
      <c r="A262" s="1318"/>
      <c r="B262" s="1318"/>
      <c r="C262" s="1318"/>
      <c r="D262" s="1318"/>
      <c r="E262" s="1318"/>
      <c r="F262" s="1318"/>
      <c r="G262" s="1318"/>
    </row>
    <row r="263" spans="1:7" x14ac:dyDescent="0.15">
      <c r="A263" s="1318"/>
      <c r="B263" s="1318"/>
      <c r="C263" s="1318"/>
      <c r="D263" s="1318"/>
      <c r="E263" s="1318"/>
      <c r="F263" s="1318"/>
      <c r="G263" s="1318"/>
    </row>
    <row r="264" spans="1:7" x14ac:dyDescent="0.15">
      <c r="A264" s="1318"/>
      <c r="B264" s="1318"/>
      <c r="C264" s="1318"/>
      <c r="D264" s="1318"/>
      <c r="E264" s="1318"/>
      <c r="F264" s="1318"/>
      <c r="G264" s="1318"/>
    </row>
    <row r="265" spans="1:7" x14ac:dyDescent="0.15">
      <c r="A265" s="1318"/>
      <c r="B265" s="1318"/>
      <c r="C265" s="1318"/>
      <c r="D265" s="1318"/>
      <c r="E265" s="1318"/>
      <c r="F265" s="1318"/>
      <c r="G265" s="1318"/>
    </row>
    <row r="266" spans="1:7" x14ac:dyDescent="0.15">
      <c r="A266" s="1318"/>
      <c r="B266" s="1318"/>
      <c r="C266" s="1318"/>
      <c r="D266" s="1318"/>
      <c r="E266" s="1318"/>
      <c r="F266" s="1318"/>
      <c r="G266" s="1318"/>
    </row>
    <row r="267" spans="1:7" x14ac:dyDescent="0.15">
      <c r="A267" s="1318"/>
      <c r="B267" s="1318"/>
      <c r="C267" s="1318"/>
      <c r="D267" s="1318"/>
      <c r="E267" s="1318"/>
      <c r="F267" s="1318"/>
      <c r="G267" s="1318"/>
    </row>
    <row r="268" spans="1:7" x14ac:dyDescent="0.15">
      <c r="A268" s="1318"/>
      <c r="B268" s="1318"/>
      <c r="C268" s="1318"/>
      <c r="D268" s="1318"/>
      <c r="E268" s="1318"/>
      <c r="F268" s="1318"/>
      <c r="G268" s="1318"/>
    </row>
    <row r="269" spans="1:7" x14ac:dyDescent="0.15">
      <c r="A269" s="1318"/>
      <c r="B269" s="1318"/>
      <c r="C269" s="1318"/>
      <c r="D269" s="1318"/>
      <c r="E269" s="1318"/>
      <c r="F269" s="1318"/>
      <c r="G269" s="1318"/>
    </row>
    <row r="270" spans="1:7" x14ac:dyDescent="0.15">
      <c r="A270" s="1318"/>
      <c r="B270" s="1318"/>
      <c r="C270" s="1318"/>
      <c r="D270" s="1318"/>
      <c r="E270" s="1318"/>
      <c r="F270" s="1318"/>
      <c r="G270" s="1318"/>
    </row>
    <row r="271" spans="1:7" x14ac:dyDescent="0.15">
      <c r="A271" s="1318"/>
      <c r="B271" s="1318"/>
      <c r="C271" s="1318"/>
      <c r="D271" s="1318"/>
      <c r="E271" s="1318"/>
      <c r="F271" s="1318"/>
      <c r="G271" s="1318"/>
    </row>
    <row r="272" spans="1:7" x14ac:dyDescent="0.15">
      <c r="A272" s="1318"/>
      <c r="B272" s="1318"/>
      <c r="C272" s="1318"/>
      <c r="D272" s="1318"/>
      <c r="E272" s="1318"/>
      <c r="F272" s="1318"/>
      <c r="G272" s="1318"/>
    </row>
    <row r="273" spans="1:7" x14ac:dyDescent="0.15">
      <c r="A273" s="1318"/>
      <c r="B273" s="1318"/>
      <c r="C273" s="1318"/>
      <c r="D273" s="1318"/>
      <c r="E273" s="1318"/>
      <c r="F273" s="1318"/>
      <c r="G273" s="1318"/>
    </row>
    <row r="274" spans="1:7" x14ac:dyDescent="0.15">
      <c r="A274" s="1318"/>
      <c r="B274" s="1318"/>
      <c r="C274" s="1318"/>
      <c r="D274" s="1318"/>
      <c r="E274" s="1318"/>
      <c r="F274" s="1318"/>
      <c r="G274" s="1318"/>
    </row>
    <row r="275" spans="1:7" x14ac:dyDescent="0.15">
      <c r="A275" s="1318"/>
      <c r="B275" s="1318"/>
      <c r="C275" s="1318"/>
      <c r="D275" s="1318"/>
      <c r="E275" s="1318"/>
      <c r="F275" s="1318"/>
      <c r="G275" s="1318"/>
    </row>
    <row r="276" spans="1:7" x14ac:dyDescent="0.15">
      <c r="A276" s="1318"/>
      <c r="B276" s="1318"/>
      <c r="C276" s="1318"/>
      <c r="D276" s="1318"/>
      <c r="E276" s="1318"/>
      <c r="F276" s="1318"/>
      <c r="G276" s="1318"/>
    </row>
    <row r="277" spans="1:7" x14ac:dyDescent="0.15">
      <c r="A277" s="1318"/>
      <c r="B277" s="1318"/>
      <c r="C277" s="1318"/>
      <c r="D277" s="1318"/>
      <c r="E277" s="1318"/>
      <c r="F277" s="1318"/>
      <c r="G277" s="1318"/>
    </row>
    <row r="278" spans="1:7" x14ac:dyDescent="0.15">
      <c r="A278" s="1318"/>
      <c r="B278" s="1318"/>
      <c r="C278" s="1318"/>
      <c r="D278" s="1318"/>
      <c r="E278" s="1318"/>
      <c r="F278" s="1318"/>
      <c r="G278" s="1318"/>
    </row>
    <row r="279" spans="1:7" x14ac:dyDescent="0.15">
      <c r="A279" s="1318"/>
      <c r="B279" s="1318"/>
      <c r="C279" s="1318"/>
      <c r="D279" s="1318"/>
      <c r="E279" s="1318"/>
      <c r="F279" s="1318"/>
      <c r="G279" s="1318"/>
    </row>
    <row r="280" spans="1:7" x14ac:dyDescent="0.15">
      <c r="A280" s="1318"/>
      <c r="B280" s="1318"/>
      <c r="C280" s="1318"/>
      <c r="D280" s="1318"/>
      <c r="E280" s="1318"/>
      <c r="F280" s="1318"/>
      <c r="G280" s="1318"/>
    </row>
    <row r="281" spans="1:7" x14ac:dyDescent="0.15">
      <c r="A281" s="1318"/>
      <c r="B281" s="1318"/>
      <c r="C281" s="1318"/>
      <c r="D281" s="1318"/>
      <c r="E281" s="1318"/>
      <c r="F281" s="1318"/>
      <c r="G281" s="1318"/>
    </row>
    <row r="282" spans="1:7" x14ac:dyDescent="0.15">
      <c r="A282" s="1318"/>
      <c r="B282" s="1318"/>
      <c r="C282" s="1318"/>
      <c r="D282" s="1318"/>
      <c r="E282" s="1318"/>
      <c r="F282" s="1318"/>
      <c r="G282" s="1318"/>
    </row>
    <row r="283" spans="1:7" x14ac:dyDescent="0.15">
      <c r="A283" s="1318"/>
      <c r="B283" s="1318"/>
      <c r="C283" s="1318"/>
      <c r="D283" s="1318"/>
      <c r="E283" s="1318"/>
      <c r="F283" s="1318"/>
      <c r="G283" s="1318"/>
    </row>
    <row r="284" spans="1:7" x14ac:dyDescent="0.15">
      <c r="A284" s="1318"/>
      <c r="B284" s="1318"/>
      <c r="C284" s="1318"/>
      <c r="D284" s="1318"/>
      <c r="E284" s="1318"/>
      <c r="F284" s="1318"/>
      <c r="G284" s="1318"/>
    </row>
    <row r="285" spans="1:7" x14ac:dyDescent="0.15">
      <c r="A285" s="1318"/>
      <c r="B285" s="1318"/>
      <c r="C285" s="1318"/>
      <c r="D285" s="1318"/>
      <c r="E285" s="1318"/>
      <c r="F285" s="1318"/>
      <c r="G285" s="1318"/>
    </row>
    <row r="286" spans="1:7" x14ac:dyDescent="0.15">
      <c r="A286" s="1318"/>
      <c r="B286" s="1318"/>
      <c r="C286" s="1318"/>
      <c r="D286" s="1318"/>
      <c r="E286" s="1318"/>
      <c r="F286" s="1318"/>
      <c r="G286" s="1318"/>
    </row>
    <row r="287" spans="1:7" x14ac:dyDescent="0.15">
      <c r="A287" s="1318"/>
      <c r="B287" s="1318"/>
      <c r="C287" s="1318"/>
      <c r="D287" s="1318"/>
      <c r="E287" s="1318"/>
      <c r="F287" s="1318"/>
      <c r="G287" s="1318"/>
    </row>
    <row r="288" spans="1:7" x14ac:dyDescent="0.15">
      <c r="A288" s="1318"/>
      <c r="B288" s="1318"/>
      <c r="C288" s="1318"/>
      <c r="D288" s="1318"/>
      <c r="E288" s="1318"/>
      <c r="F288" s="1318"/>
      <c r="G288" s="1318"/>
    </row>
    <row r="289" spans="1:7" x14ac:dyDescent="0.15">
      <c r="A289" s="1318"/>
      <c r="B289" s="1318"/>
      <c r="C289" s="1318"/>
      <c r="D289" s="1318"/>
      <c r="E289" s="1318"/>
      <c r="F289" s="1318"/>
      <c r="G289" s="1318"/>
    </row>
    <row r="290" spans="1:7" x14ac:dyDescent="0.15">
      <c r="A290" s="1318"/>
      <c r="B290" s="1318"/>
      <c r="C290" s="1318"/>
      <c r="D290" s="1318"/>
      <c r="E290" s="1318"/>
      <c r="F290" s="1318"/>
      <c r="G290" s="1318"/>
    </row>
    <row r="291" spans="1:7" x14ac:dyDescent="0.15">
      <c r="A291" s="1318"/>
      <c r="B291" s="1318"/>
      <c r="C291" s="1318"/>
      <c r="D291" s="1318"/>
      <c r="E291" s="1318"/>
      <c r="F291" s="1318"/>
      <c r="G291" s="1318"/>
    </row>
    <row r="292" spans="1:7" x14ac:dyDescent="0.15">
      <c r="A292" s="1318"/>
      <c r="B292" s="1318"/>
      <c r="C292" s="1318"/>
      <c r="D292" s="1318"/>
      <c r="E292" s="1318"/>
      <c r="F292" s="1318"/>
      <c r="G292" s="1318"/>
    </row>
    <row r="293" spans="1:7" x14ac:dyDescent="0.15">
      <c r="A293" s="1318"/>
      <c r="B293" s="1318"/>
      <c r="C293" s="1318"/>
      <c r="D293" s="1318"/>
      <c r="E293" s="1318"/>
      <c r="F293" s="1318"/>
      <c r="G293" s="1318"/>
    </row>
    <row r="294" spans="1:7" x14ac:dyDescent="0.15">
      <c r="A294" s="1318"/>
      <c r="B294" s="1318"/>
      <c r="C294" s="1318"/>
      <c r="D294" s="1318"/>
      <c r="E294" s="1318"/>
      <c r="F294" s="1318"/>
      <c r="G294" s="1318"/>
    </row>
    <row r="295" spans="1:7" x14ac:dyDescent="0.15">
      <c r="A295" s="1318"/>
      <c r="B295" s="1318"/>
      <c r="C295" s="1318"/>
      <c r="D295" s="1318"/>
      <c r="E295" s="1318"/>
      <c r="F295" s="1318"/>
      <c r="G295" s="1318"/>
    </row>
    <row r="296" spans="1:7" x14ac:dyDescent="0.15">
      <c r="A296" s="1318"/>
      <c r="B296" s="1318"/>
      <c r="C296" s="1318"/>
      <c r="D296" s="1318"/>
      <c r="E296" s="1318"/>
      <c r="F296" s="1318"/>
      <c r="G296" s="1318"/>
    </row>
    <row r="297" spans="1:7" x14ac:dyDescent="0.15">
      <c r="A297" s="1318"/>
      <c r="B297" s="1318"/>
      <c r="C297" s="1318"/>
      <c r="D297" s="1318"/>
      <c r="E297" s="1318"/>
      <c r="F297" s="1318"/>
      <c r="G297" s="1318"/>
    </row>
    <row r="298" spans="1:7" x14ac:dyDescent="0.15">
      <c r="A298" s="1318"/>
      <c r="B298" s="1318"/>
      <c r="C298" s="1318"/>
      <c r="D298" s="1318"/>
      <c r="E298" s="1318"/>
      <c r="F298" s="1318"/>
      <c r="G298" s="1318"/>
    </row>
    <row r="299" spans="1:7" x14ac:dyDescent="0.15">
      <c r="A299" s="1318"/>
      <c r="B299" s="1318"/>
      <c r="C299" s="1318"/>
      <c r="D299" s="1318"/>
      <c r="E299" s="1318"/>
      <c r="F299" s="1318"/>
      <c r="G299" s="1318"/>
    </row>
    <row r="300" spans="1:7" x14ac:dyDescent="0.15">
      <c r="A300" s="1318"/>
      <c r="B300" s="1318"/>
      <c r="C300" s="1318"/>
      <c r="D300" s="1318"/>
      <c r="E300" s="1318"/>
      <c r="F300" s="1318"/>
      <c r="G300" s="1318"/>
    </row>
    <row r="301" spans="1:7" x14ac:dyDescent="0.15">
      <c r="A301" s="1318"/>
      <c r="B301" s="1318"/>
      <c r="C301" s="1318"/>
      <c r="D301" s="1318"/>
      <c r="E301" s="1318"/>
      <c r="F301" s="1318"/>
      <c r="G301" s="1318"/>
    </row>
    <row r="302" spans="1:7" x14ac:dyDescent="0.15">
      <c r="A302" s="1318"/>
      <c r="B302" s="1318"/>
      <c r="C302" s="1318"/>
      <c r="D302" s="1318"/>
      <c r="E302" s="1318"/>
      <c r="F302" s="1318"/>
      <c r="G302" s="1318"/>
    </row>
    <row r="303" spans="1:7" x14ac:dyDescent="0.15">
      <c r="A303" s="1318"/>
      <c r="B303" s="1318"/>
      <c r="C303" s="1318"/>
      <c r="D303" s="1318"/>
      <c r="E303" s="1318"/>
      <c r="F303" s="1318"/>
      <c r="G303" s="1318"/>
    </row>
    <row r="304" spans="1:7" x14ac:dyDescent="0.15">
      <c r="A304" s="1318"/>
      <c r="B304" s="1318"/>
      <c r="C304" s="1318"/>
      <c r="D304" s="1318"/>
      <c r="E304" s="1318"/>
      <c r="F304" s="1318"/>
      <c r="G304" s="1318"/>
    </row>
    <row r="305" spans="1:7" x14ac:dyDescent="0.15">
      <c r="A305" s="1318"/>
      <c r="B305" s="1318"/>
      <c r="C305" s="1318"/>
      <c r="D305" s="1318"/>
      <c r="E305" s="1318"/>
      <c r="F305" s="1318"/>
      <c r="G305" s="1318"/>
    </row>
    <row r="306" spans="1:7" x14ac:dyDescent="0.15">
      <c r="A306" s="1318"/>
      <c r="B306" s="1318"/>
      <c r="C306" s="1318"/>
      <c r="D306" s="1318"/>
      <c r="E306" s="1318"/>
      <c r="F306" s="1318"/>
      <c r="G306" s="1318"/>
    </row>
    <row r="307" spans="1:7" x14ac:dyDescent="0.15">
      <c r="A307" s="1318"/>
      <c r="B307" s="1318"/>
      <c r="C307" s="1318"/>
      <c r="D307" s="1318"/>
      <c r="E307" s="1318"/>
      <c r="F307" s="1318"/>
      <c r="G307" s="1318"/>
    </row>
    <row r="308" spans="1:7" x14ac:dyDescent="0.15">
      <c r="A308" s="1318"/>
      <c r="B308" s="1318"/>
      <c r="C308" s="1318"/>
      <c r="D308" s="1318"/>
      <c r="E308" s="1318"/>
      <c r="F308" s="1318"/>
      <c r="G308" s="1318"/>
    </row>
    <row r="309" spans="1:7" x14ac:dyDescent="0.15">
      <c r="A309" s="1318"/>
      <c r="B309" s="1318"/>
      <c r="C309" s="1318"/>
      <c r="D309" s="1318"/>
      <c r="E309" s="1318"/>
      <c r="F309" s="1318"/>
      <c r="G309" s="1318"/>
    </row>
    <row r="310" spans="1:7" x14ac:dyDescent="0.15">
      <c r="A310" s="1318"/>
      <c r="B310" s="1318"/>
      <c r="C310" s="1318"/>
      <c r="D310" s="1318"/>
      <c r="E310" s="1318"/>
      <c r="F310" s="1318"/>
      <c r="G310" s="1318"/>
    </row>
    <row r="311" spans="1:7" x14ac:dyDescent="0.15">
      <c r="A311" s="1318"/>
      <c r="B311" s="1318"/>
      <c r="C311" s="1318"/>
      <c r="D311" s="1318"/>
      <c r="E311" s="1318"/>
      <c r="F311" s="1318"/>
      <c r="G311" s="1318"/>
    </row>
    <row r="312" spans="1:7" x14ac:dyDescent="0.15">
      <c r="A312" s="1318"/>
      <c r="B312" s="1318"/>
      <c r="C312" s="1318"/>
      <c r="D312" s="1318"/>
      <c r="E312" s="1318"/>
      <c r="F312" s="1318"/>
      <c r="G312" s="1318"/>
    </row>
    <row r="313" spans="1:7" x14ac:dyDescent="0.15">
      <c r="A313" s="1318"/>
      <c r="B313" s="1318"/>
      <c r="C313" s="1318"/>
      <c r="D313" s="1318"/>
      <c r="E313" s="1318"/>
      <c r="F313" s="1318"/>
      <c r="G313" s="1318"/>
    </row>
    <row r="314" spans="1:7" x14ac:dyDescent="0.15">
      <c r="A314" s="1318"/>
      <c r="B314" s="1318"/>
      <c r="C314" s="1318"/>
      <c r="D314" s="1318"/>
      <c r="E314" s="1318"/>
      <c r="F314" s="1318"/>
      <c r="G314" s="1318"/>
    </row>
    <row r="315" spans="1:7" x14ac:dyDescent="0.15">
      <c r="A315" s="1318"/>
      <c r="B315" s="1318"/>
      <c r="C315" s="1318"/>
      <c r="D315" s="1318"/>
      <c r="E315" s="1318"/>
      <c r="F315" s="1318"/>
      <c r="G315" s="1318"/>
    </row>
    <row r="316" spans="1:7" x14ac:dyDescent="0.15">
      <c r="A316" s="1318"/>
      <c r="B316" s="1318"/>
      <c r="C316" s="1318"/>
      <c r="D316" s="1318"/>
      <c r="E316" s="1318"/>
      <c r="F316" s="1318"/>
      <c r="G316" s="1318"/>
    </row>
    <row r="317" spans="1:7" x14ac:dyDescent="0.15">
      <c r="A317" s="1318"/>
      <c r="B317" s="1318"/>
      <c r="C317" s="1318"/>
      <c r="D317" s="1318"/>
      <c r="E317" s="1318"/>
      <c r="F317" s="1318"/>
      <c r="G317" s="1318"/>
    </row>
    <row r="318" spans="1:7" x14ac:dyDescent="0.15">
      <c r="A318" s="1318"/>
      <c r="B318" s="1318"/>
      <c r="C318" s="1318"/>
      <c r="D318" s="1318"/>
      <c r="E318" s="1318"/>
      <c r="F318" s="1318"/>
      <c r="G318" s="1318"/>
    </row>
    <row r="319" spans="1:7" x14ac:dyDescent="0.15">
      <c r="A319" s="1318"/>
      <c r="B319" s="1318"/>
      <c r="C319" s="1318"/>
      <c r="D319" s="1318"/>
      <c r="E319" s="1318"/>
      <c r="F319" s="1318"/>
      <c r="G319" s="1318"/>
    </row>
    <row r="320" spans="1:7" x14ac:dyDescent="0.15">
      <c r="A320" s="1318"/>
      <c r="B320" s="1318"/>
      <c r="C320" s="1318"/>
      <c r="D320" s="1318"/>
      <c r="E320" s="1318"/>
      <c r="F320" s="1318"/>
      <c r="G320" s="1318"/>
    </row>
    <row r="321" spans="1:7" x14ac:dyDescent="0.15">
      <c r="A321" s="1318"/>
      <c r="B321" s="1318"/>
      <c r="C321" s="1318"/>
      <c r="D321" s="1318"/>
      <c r="E321" s="1318"/>
      <c r="F321" s="1318"/>
      <c r="G321" s="1318"/>
    </row>
    <row r="322" spans="1:7" x14ac:dyDescent="0.15">
      <c r="A322" s="1318"/>
      <c r="B322" s="1318"/>
      <c r="C322" s="1318"/>
      <c r="D322" s="1318"/>
      <c r="E322" s="1318"/>
      <c r="F322" s="1318"/>
      <c r="G322" s="1318"/>
    </row>
    <row r="323" spans="1:7" x14ac:dyDescent="0.15">
      <c r="A323" s="1318"/>
      <c r="B323" s="1318"/>
      <c r="C323" s="1318"/>
      <c r="D323" s="1318"/>
      <c r="E323" s="1318"/>
      <c r="F323" s="1318"/>
      <c r="G323" s="1318"/>
    </row>
    <row r="324" spans="1:7" x14ac:dyDescent="0.15">
      <c r="A324" s="1318"/>
      <c r="B324" s="1318"/>
      <c r="C324" s="1318"/>
      <c r="D324" s="1318"/>
      <c r="E324" s="1318"/>
      <c r="F324" s="1318"/>
      <c r="G324" s="1318"/>
    </row>
    <row r="325" spans="1:7" x14ac:dyDescent="0.15">
      <c r="A325" s="1318"/>
      <c r="B325" s="1318"/>
      <c r="C325" s="1318"/>
      <c r="D325" s="1318"/>
      <c r="E325" s="1318"/>
      <c r="F325" s="1318"/>
      <c r="G325" s="1318"/>
    </row>
    <row r="326" spans="1:7" x14ac:dyDescent="0.15">
      <c r="A326" s="1318"/>
      <c r="B326" s="1318"/>
      <c r="C326" s="1318"/>
      <c r="D326" s="1318"/>
      <c r="E326" s="1318"/>
      <c r="F326" s="1318"/>
      <c r="G326" s="1318"/>
    </row>
    <row r="327" spans="1:7" x14ac:dyDescent="0.15">
      <c r="A327" s="1318"/>
      <c r="B327" s="1318"/>
      <c r="C327" s="1318"/>
      <c r="D327" s="1318"/>
      <c r="E327" s="1318"/>
      <c r="F327" s="1318"/>
      <c r="G327" s="1318"/>
    </row>
    <row r="328" spans="1:7" x14ac:dyDescent="0.15">
      <c r="A328" s="1318"/>
      <c r="B328" s="1318"/>
      <c r="C328" s="1318"/>
      <c r="D328" s="1318"/>
      <c r="E328" s="1318"/>
      <c r="F328" s="1318"/>
      <c r="G328" s="1318"/>
    </row>
    <row r="329" spans="1:7" x14ac:dyDescent="0.15">
      <c r="A329" s="1318"/>
      <c r="B329" s="1318"/>
      <c r="C329" s="1318"/>
      <c r="D329" s="1318"/>
      <c r="E329" s="1318"/>
      <c r="F329" s="1318"/>
      <c r="G329" s="1318"/>
    </row>
    <row r="330" spans="1:7" x14ac:dyDescent="0.15">
      <c r="A330" s="1318"/>
      <c r="B330" s="1318"/>
      <c r="C330" s="1318"/>
      <c r="D330" s="1318"/>
      <c r="E330" s="1318"/>
      <c r="F330" s="1318"/>
      <c r="G330" s="1318"/>
    </row>
    <row r="331" spans="1:7" x14ac:dyDescent="0.15">
      <c r="A331" s="1318"/>
      <c r="B331" s="1318"/>
      <c r="C331" s="1318"/>
      <c r="D331" s="1318"/>
      <c r="E331" s="1318"/>
      <c r="F331" s="1318"/>
      <c r="G331" s="1318"/>
    </row>
    <row r="332" spans="1:7" x14ac:dyDescent="0.15">
      <c r="A332" s="1318"/>
      <c r="B332" s="1318"/>
      <c r="C332" s="1318"/>
      <c r="D332" s="1318"/>
      <c r="E332" s="1318"/>
      <c r="F332" s="1318"/>
      <c r="G332" s="1318"/>
    </row>
    <row r="333" spans="1:7" x14ac:dyDescent="0.15">
      <c r="A333" s="1318"/>
      <c r="B333" s="1318"/>
      <c r="C333" s="1318"/>
      <c r="D333" s="1318"/>
      <c r="E333" s="1318"/>
      <c r="F333" s="1318"/>
      <c r="G333" s="1318"/>
    </row>
    <row r="334" spans="1:7" x14ac:dyDescent="0.15">
      <c r="A334" s="1318"/>
      <c r="B334" s="1318"/>
      <c r="C334" s="1318"/>
      <c r="D334" s="1318"/>
      <c r="E334" s="1318"/>
      <c r="F334" s="1318"/>
      <c r="G334" s="1318"/>
    </row>
    <row r="335" spans="1:7" x14ac:dyDescent="0.15">
      <c r="A335" s="1318"/>
      <c r="B335" s="1318"/>
      <c r="C335" s="1318"/>
      <c r="D335" s="1318"/>
      <c r="E335" s="1318"/>
      <c r="F335" s="1318"/>
      <c r="G335" s="1318"/>
    </row>
    <row r="336" spans="1:7" x14ac:dyDescent="0.15">
      <c r="A336" s="1318"/>
      <c r="B336" s="1318"/>
      <c r="C336" s="1318"/>
      <c r="D336" s="1318"/>
      <c r="E336" s="1318"/>
      <c r="F336" s="1318"/>
      <c r="G336" s="1318"/>
    </row>
    <row r="337" spans="1:7" x14ac:dyDescent="0.15">
      <c r="A337" s="1318"/>
      <c r="B337" s="1318"/>
      <c r="C337" s="1318"/>
      <c r="D337" s="1318"/>
      <c r="E337" s="1318"/>
      <c r="F337" s="1318"/>
      <c r="G337" s="1318"/>
    </row>
    <row r="338" spans="1:7" x14ac:dyDescent="0.15">
      <c r="A338" s="1318"/>
      <c r="B338" s="1318"/>
      <c r="C338" s="1318"/>
      <c r="D338" s="1318"/>
      <c r="E338" s="1318"/>
      <c r="F338" s="1318"/>
      <c r="G338" s="1318"/>
    </row>
    <row r="339" spans="1:7" x14ac:dyDescent="0.15">
      <c r="A339" s="1318"/>
      <c r="B339" s="1318"/>
      <c r="C339" s="1318"/>
      <c r="D339" s="1318"/>
      <c r="E339" s="1318"/>
      <c r="F339" s="1318"/>
      <c r="G339" s="1318"/>
    </row>
    <row r="340" spans="1:7" x14ac:dyDescent="0.15">
      <c r="A340" s="1318"/>
      <c r="B340" s="1318"/>
      <c r="C340" s="1318"/>
      <c r="D340" s="1318"/>
      <c r="E340" s="1318"/>
      <c r="F340" s="1318"/>
      <c r="G340" s="1318"/>
    </row>
    <row r="341" spans="1:7" x14ac:dyDescent="0.15">
      <c r="A341" s="1318"/>
      <c r="B341" s="1318"/>
      <c r="C341" s="1318"/>
      <c r="D341" s="1318"/>
      <c r="E341" s="1318"/>
      <c r="F341" s="1318"/>
      <c r="G341" s="1318"/>
    </row>
    <row r="342" spans="1:7" x14ac:dyDescent="0.15">
      <c r="A342" s="1318"/>
      <c r="B342" s="1318"/>
      <c r="C342" s="1318"/>
      <c r="D342" s="1318"/>
      <c r="E342" s="1318"/>
      <c r="F342" s="1318"/>
      <c r="G342" s="1318"/>
    </row>
    <row r="343" spans="1:7" x14ac:dyDescent="0.15">
      <c r="A343" s="1318"/>
      <c r="B343" s="1318"/>
      <c r="C343" s="1318"/>
      <c r="D343" s="1318"/>
      <c r="E343" s="1318"/>
      <c r="F343" s="1318"/>
      <c r="G343" s="1318"/>
    </row>
    <row r="344" spans="1:7" x14ac:dyDescent="0.15">
      <c r="A344" s="1318"/>
      <c r="B344" s="1318"/>
      <c r="C344" s="1318"/>
      <c r="D344" s="1318"/>
      <c r="E344" s="1318"/>
      <c r="F344" s="1318"/>
      <c r="G344" s="1318"/>
    </row>
    <row r="345" spans="1:7" x14ac:dyDescent="0.15">
      <c r="A345" s="1318"/>
      <c r="B345" s="1318"/>
      <c r="C345" s="1318"/>
      <c r="D345" s="1318"/>
      <c r="E345" s="1318"/>
      <c r="F345" s="1318"/>
      <c r="G345" s="1318"/>
    </row>
    <row r="346" spans="1:7" x14ac:dyDescent="0.15">
      <c r="A346" s="1318"/>
      <c r="B346" s="1318"/>
      <c r="C346" s="1318"/>
      <c r="D346" s="1318"/>
      <c r="E346" s="1318"/>
      <c r="F346" s="1318"/>
      <c r="G346" s="1318"/>
    </row>
    <row r="347" spans="1:7" x14ac:dyDescent="0.15">
      <c r="A347" s="1318"/>
      <c r="B347" s="1318"/>
      <c r="C347" s="1318"/>
      <c r="D347" s="1318"/>
      <c r="E347" s="1318"/>
      <c r="F347" s="1318"/>
      <c r="G347" s="1318"/>
    </row>
    <row r="348" spans="1:7" x14ac:dyDescent="0.15">
      <c r="A348" s="1318"/>
      <c r="B348" s="1318"/>
      <c r="C348" s="1318"/>
      <c r="D348" s="1318"/>
      <c r="E348" s="1318"/>
      <c r="F348" s="1318"/>
      <c r="G348" s="1318"/>
    </row>
    <row r="349" spans="1:7" x14ac:dyDescent="0.15">
      <c r="A349" s="1318"/>
      <c r="B349" s="1318"/>
      <c r="C349" s="1318"/>
      <c r="D349" s="1318"/>
      <c r="E349" s="1318"/>
      <c r="F349" s="1318"/>
      <c r="G349" s="1318"/>
    </row>
    <row r="350" spans="1:7" x14ac:dyDescent="0.15">
      <c r="A350" s="1318"/>
      <c r="B350" s="1318"/>
      <c r="C350" s="1318"/>
      <c r="D350" s="1318"/>
      <c r="E350" s="1318"/>
      <c r="F350" s="1318"/>
      <c r="G350" s="1318"/>
    </row>
    <row r="351" spans="1:7" x14ac:dyDescent="0.15">
      <c r="A351" s="1318"/>
      <c r="B351" s="1318"/>
      <c r="C351" s="1318"/>
      <c r="D351" s="1318"/>
      <c r="E351" s="1318"/>
      <c r="F351" s="1318"/>
      <c r="G351" s="1318"/>
    </row>
    <row r="352" spans="1:7" x14ac:dyDescent="0.15">
      <c r="A352" s="1318"/>
      <c r="B352" s="1318"/>
      <c r="C352" s="1318"/>
      <c r="D352" s="1318"/>
      <c r="E352" s="1318"/>
      <c r="F352" s="1318"/>
      <c r="G352" s="1318"/>
    </row>
    <row r="353" spans="1:7" x14ac:dyDescent="0.15">
      <c r="A353" s="1318"/>
      <c r="B353" s="1318"/>
      <c r="C353" s="1318"/>
      <c r="D353" s="1318"/>
      <c r="E353" s="1318"/>
      <c r="F353" s="1318"/>
      <c r="G353" s="1318"/>
    </row>
    <row r="354" spans="1:7" x14ac:dyDescent="0.15">
      <c r="A354" s="1318"/>
      <c r="B354" s="1318"/>
      <c r="C354" s="1318"/>
      <c r="D354" s="1318"/>
      <c r="E354" s="1318"/>
      <c r="F354" s="1318"/>
      <c r="G354" s="1318"/>
    </row>
    <row r="355" spans="1:7" x14ac:dyDescent="0.15">
      <c r="A355" s="1318"/>
      <c r="B355" s="1318"/>
      <c r="C355" s="1318"/>
      <c r="D355" s="1318"/>
      <c r="E355" s="1318"/>
      <c r="F355" s="1318"/>
      <c r="G355" s="1318"/>
    </row>
    <row r="356" spans="1:7" x14ac:dyDescent="0.15">
      <c r="A356" s="1318"/>
      <c r="B356" s="1318"/>
      <c r="C356" s="1318"/>
      <c r="D356" s="1318"/>
      <c r="E356" s="1318"/>
      <c r="F356" s="1318"/>
      <c r="G356" s="1318"/>
    </row>
    <row r="357" spans="1:7" x14ac:dyDescent="0.15">
      <c r="A357" s="1318"/>
      <c r="B357" s="1318"/>
      <c r="C357" s="1318"/>
      <c r="D357" s="1318"/>
      <c r="E357" s="1318"/>
      <c r="F357" s="1318"/>
      <c r="G357" s="1318"/>
    </row>
    <row r="358" spans="1:7" x14ac:dyDescent="0.15">
      <c r="A358" s="1318"/>
      <c r="B358" s="1318"/>
      <c r="C358" s="1318"/>
      <c r="D358" s="1318"/>
      <c r="E358" s="1318"/>
      <c r="F358" s="1318"/>
      <c r="G358" s="1318"/>
    </row>
    <row r="359" spans="1:7" x14ac:dyDescent="0.15">
      <c r="A359" s="1318"/>
      <c r="B359" s="1318"/>
      <c r="C359" s="1318"/>
      <c r="D359" s="1318"/>
      <c r="E359" s="1318"/>
      <c r="F359" s="1318"/>
      <c r="G359" s="1318"/>
    </row>
    <row r="360" spans="1:7" x14ac:dyDescent="0.15">
      <c r="A360" s="1318"/>
      <c r="B360" s="1318"/>
      <c r="C360" s="1318"/>
      <c r="D360" s="1318"/>
      <c r="E360" s="1318"/>
      <c r="F360" s="1318"/>
      <c r="G360" s="1318"/>
    </row>
    <row r="361" spans="1:7" x14ac:dyDescent="0.15">
      <c r="A361" s="1318"/>
      <c r="B361" s="1318"/>
      <c r="C361" s="1318"/>
      <c r="D361" s="1318"/>
      <c r="E361" s="1318"/>
      <c r="F361" s="1318"/>
      <c r="G361" s="1318"/>
    </row>
    <row r="362" spans="1:7" x14ac:dyDescent="0.15">
      <c r="A362" s="1318"/>
      <c r="B362" s="1318"/>
      <c r="C362" s="1318"/>
      <c r="D362" s="1318"/>
      <c r="E362" s="1318"/>
      <c r="F362" s="1318"/>
      <c r="G362" s="1318"/>
    </row>
    <row r="363" spans="1:7" x14ac:dyDescent="0.15">
      <c r="A363" s="1318"/>
      <c r="B363" s="1318"/>
      <c r="C363" s="1318"/>
      <c r="D363" s="1318"/>
      <c r="E363" s="1318"/>
      <c r="F363" s="1318"/>
      <c r="G363" s="1318"/>
    </row>
    <row r="364" spans="1:7" x14ac:dyDescent="0.15">
      <c r="A364" s="1318"/>
      <c r="B364" s="1318"/>
      <c r="C364" s="1318"/>
      <c r="D364" s="1318"/>
      <c r="E364" s="1318"/>
      <c r="F364" s="1318"/>
      <c r="G364" s="1318"/>
    </row>
    <row r="365" spans="1:7" x14ac:dyDescent="0.15">
      <c r="A365" s="1318"/>
      <c r="B365" s="1318"/>
      <c r="C365" s="1318"/>
      <c r="D365" s="1318"/>
      <c r="E365" s="1318"/>
      <c r="F365" s="1318"/>
      <c r="G365" s="1318"/>
    </row>
    <row r="366" spans="1:7" x14ac:dyDescent="0.15">
      <c r="A366" s="1318"/>
      <c r="B366" s="1318"/>
      <c r="C366" s="1318"/>
      <c r="D366" s="1318"/>
      <c r="E366" s="1318"/>
      <c r="F366" s="1318"/>
      <c r="G366" s="1318"/>
    </row>
    <row r="367" spans="1:7" x14ac:dyDescent="0.15">
      <c r="A367" s="1318"/>
      <c r="B367" s="1318"/>
      <c r="C367" s="1318"/>
      <c r="D367" s="1318"/>
      <c r="E367" s="1318"/>
      <c r="F367" s="1318"/>
      <c r="G367" s="1318"/>
    </row>
    <row r="368" spans="1:7" x14ac:dyDescent="0.15">
      <c r="A368" s="1318"/>
      <c r="B368" s="1318"/>
      <c r="C368" s="1318"/>
      <c r="D368" s="1318"/>
      <c r="E368" s="1318"/>
      <c r="F368" s="1318"/>
      <c r="G368" s="1318"/>
    </row>
    <row r="369" spans="1:7" x14ac:dyDescent="0.15">
      <c r="A369" s="1318"/>
      <c r="B369" s="1318"/>
      <c r="C369" s="1318"/>
      <c r="D369" s="1318"/>
      <c r="E369" s="1318"/>
      <c r="F369" s="1318"/>
      <c r="G369" s="1318"/>
    </row>
    <row r="370" spans="1:7" x14ac:dyDescent="0.15">
      <c r="A370" s="1318"/>
      <c r="B370" s="1318"/>
      <c r="C370" s="1318"/>
      <c r="D370" s="1318"/>
      <c r="E370" s="1318"/>
      <c r="F370" s="1318"/>
      <c r="G370" s="1318"/>
    </row>
    <row r="371" spans="1:7" x14ac:dyDescent="0.15">
      <c r="A371" s="1318"/>
      <c r="B371" s="1318"/>
      <c r="C371" s="1318"/>
      <c r="D371" s="1318"/>
      <c r="E371" s="1318"/>
      <c r="F371" s="1318"/>
      <c r="G371" s="1318"/>
    </row>
    <row r="372" spans="1:7" x14ac:dyDescent="0.15">
      <c r="A372" s="1318"/>
      <c r="B372" s="1318"/>
      <c r="C372" s="1318"/>
      <c r="D372" s="1318"/>
      <c r="E372" s="1318"/>
      <c r="F372" s="1318"/>
      <c r="G372" s="1318"/>
    </row>
    <row r="373" spans="1:7" x14ac:dyDescent="0.15">
      <c r="A373" s="1318"/>
      <c r="B373" s="1318"/>
      <c r="C373" s="1318"/>
      <c r="D373" s="1318"/>
      <c r="E373" s="1318"/>
      <c r="F373" s="1318"/>
      <c r="G373" s="1318"/>
    </row>
    <row r="374" spans="1:7" x14ac:dyDescent="0.15">
      <c r="A374" s="1318"/>
      <c r="B374" s="1318"/>
      <c r="C374" s="1318"/>
      <c r="D374" s="1318"/>
      <c r="E374" s="1318"/>
      <c r="F374" s="1318"/>
      <c r="G374" s="1318"/>
    </row>
    <row r="375" spans="1:7" x14ac:dyDescent="0.15">
      <c r="A375" s="1318"/>
      <c r="B375" s="1318"/>
      <c r="C375" s="1318"/>
      <c r="D375" s="1318"/>
      <c r="E375" s="1318"/>
      <c r="F375" s="1318"/>
      <c r="G375" s="1318"/>
    </row>
    <row r="376" spans="1:7" x14ac:dyDescent="0.15">
      <c r="A376" s="1318"/>
      <c r="B376" s="1318"/>
      <c r="C376" s="1318"/>
      <c r="D376" s="1318"/>
      <c r="E376" s="1318"/>
      <c r="F376" s="1318"/>
      <c r="G376" s="1318"/>
    </row>
    <row r="377" spans="1:7" x14ac:dyDescent="0.15">
      <c r="A377" s="1318"/>
      <c r="B377" s="1318"/>
      <c r="C377" s="1318"/>
      <c r="D377" s="1318"/>
      <c r="E377" s="1318"/>
      <c r="F377" s="1318"/>
      <c r="G377" s="1318"/>
    </row>
    <row r="378" spans="1:7" x14ac:dyDescent="0.15">
      <c r="A378" s="1318"/>
      <c r="B378" s="1318"/>
      <c r="C378" s="1318"/>
      <c r="D378" s="1318"/>
      <c r="E378" s="1318"/>
      <c r="F378" s="1318"/>
      <c r="G378" s="1318"/>
    </row>
    <row r="379" spans="1:7" x14ac:dyDescent="0.15">
      <c r="A379" s="1318"/>
      <c r="B379" s="1318"/>
      <c r="C379" s="1318"/>
      <c r="D379" s="1318"/>
      <c r="E379" s="1318"/>
      <c r="F379" s="1318"/>
      <c r="G379" s="1318"/>
    </row>
    <row r="380" spans="1:7" x14ac:dyDescent="0.15">
      <c r="A380" s="1318"/>
      <c r="B380" s="1318"/>
      <c r="C380" s="1318"/>
      <c r="D380" s="1318"/>
      <c r="E380" s="1318"/>
      <c r="F380" s="1318"/>
      <c r="G380" s="1318"/>
    </row>
    <row r="381" spans="1:7" x14ac:dyDescent="0.15">
      <c r="A381" s="1318"/>
      <c r="B381" s="1318"/>
      <c r="C381" s="1318"/>
      <c r="D381" s="1318"/>
      <c r="E381" s="1318"/>
      <c r="F381" s="1318"/>
      <c r="G381" s="1318"/>
    </row>
    <row r="382" spans="1:7" x14ac:dyDescent="0.15">
      <c r="A382" s="1318"/>
      <c r="B382" s="1318"/>
      <c r="C382" s="1318"/>
      <c r="D382" s="1318"/>
      <c r="E382" s="1318"/>
      <c r="F382" s="1318"/>
      <c r="G382" s="1318"/>
    </row>
    <row r="383" spans="1:7" x14ac:dyDescent="0.15">
      <c r="A383" s="1318"/>
      <c r="B383" s="1318"/>
      <c r="C383" s="1318"/>
      <c r="D383" s="1318"/>
      <c r="E383" s="1318"/>
      <c r="F383" s="1318"/>
      <c r="G383" s="1318"/>
    </row>
    <row r="384" spans="1:7" x14ac:dyDescent="0.15">
      <c r="A384" s="1318"/>
      <c r="B384" s="1318"/>
      <c r="C384" s="1318"/>
      <c r="D384" s="1318"/>
      <c r="E384" s="1318"/>
      <c r="F384" s="1318"/>
      <c r="G384" s="1318"/>
    </row>
    <row r="385" spans="1:7" x14ac:dyDescent="0.15">
      <c r="A385" s="1318"/>
      <c r="B385" s="1318"/>
      <c r="C385" s="1318"/>
      <c r="D385" s="1318"/>
      <c r="E385" s="1318"/>
      <c r="F385" s="1318"/>
      <c r="G385" s="1318"/>
    </row>
    <row r="386" spans="1:7" x14ac:dyDescent="0.15">
      <c r="A386" s="1318"/>
      <c r="B386" s="1318"/>
      <c r="C386" s="1318"/>
      <c r="D386" s="1318"/>
      <c r="E386" s="1318"/>
      <c r="F386" s="1318"/>
      <c r="G386" s="1318"/>
    </row>
    <row r="387" spans="1:7" x14ac:dyDescent="0.15">
      <c r="A387" s="1318"/>
      <c r="B387" s="1318"/>
      <c r="C387" s="1318"/>
      <c r="D387" s="1318"/>
      <c r="E387" s="1318"/>
      <c r="F387" s="1318"/>
      <c r="G387" s="1318"/>
    </row>
    <row r="388" spans="1:7" x14ac:dyDescent="0.15">
      <c r="A388" s="1318"/>
      <c r="B388" s="1318"/>
      <c r="C388" s="1318"/>
      <c r="D388" s="1318"/>
      <c r="E388" s="1318"/>
      <c r="F388" s="1318"/>
      <c r="G388" s="1318"/>
    </row>
    <row r="389" spans="1:7" x14ac:dyDescent="0.15">
      <c r="A389" s="1318"/>
      <c r="B389" s="1318"/>
      <c r="C389" s="1318"/>
      <c r="D389" s="1318"/>
      <c r="E389" s="1318"/>
      <c r="F389" s="1318"/>
      <c r="G389" s="1318"/>
    </row>
    <row r="390" spans="1:7" x14ac:dyDescent="0.15">
      <c r="A390" s="1318"/>
      <c r="B390" s="1318"/>
      <c r="C390" s="1318"/>
      <c r="D390" s="1318"/>
      <c r="E390" s="1318"/>
      <c r="F390" s="1318"/>
      <c r="G390" s="1318"/>
    </row>
    <row r="391" spans="1:7" x14ac:dyDescent="0.15">
      <c r="A391" s="1318"/>
      <c r="B391" s="1318"/>
      <c r="C391" s="1318"/>
      <c r="D391" s="1318"/>
      <c r="E391" s="1318"/>
      <c r="F391" s="1318"/>
      <c r="G391" s="1318"/>
    </row>
    <row r="392" spans="1:7" x14ac:dyDescent="0.15">
      <c r="A392" s="1318"/>
      <c r="B392" s="1318"/>
      <c r="C392" s="1318"/>
      <c r="D392" s="1318"/>
      <c r="E392" s="1318"/>
      <c r="F392" s="1318"/>
      <c r="G392" s="1318"/>
    </row>
    <row r="393" spans="1:7" x14ac:dyDescent="0.15">
      <c r="A393" s="1318"/>
      <c r="B393" s="1318"/>
      <c r="C393" s="1318"/>
      <c r="D393" s="1318"/>
      <c r="E393" s="1318"/>
      <c r="F393" s="1318"/>
      <c r="G393" s="1318"/>
    </row>
    <row r="394" spans="1:7" x14ac:dyDescent="0.15">
      <c r="A394" s="1318"/>
      <c r="B394" s="1318"/>
      <c r="C394" s="1318"/>
      <c r="D394" s="1318"/>
      <c r="E394" s="1318"/>
      <c r="F394" s="1318"/>
      <c r="G394" s="1318"/>
    </row>
    <row r="395" spans="1:7" x14ac:dyDescent="0.15">
      <c r="A395" s="1318"/>
      <c r="B395" s="1318"/>
      <c r="C395" s="1318"/>
      <c r="D395" s="1318"/>
      <c r="E395" s="1318"/>
      <c r="F395" s="1318"/>
      <c r="G395" s="1318"/>
    </row>
    <row r="396" spans="1:7" x14ac:dyDescent="0.15">
      <c r="A396" s="1318"/>
      <c r="B396" s="1318"/>
      <c r="C396" s="1318"/>
      <c r="D396" s="1318"/>
      <c r="E396" s="1318"/>
      <c r="F396" s="1318"/>
      <c r="G396" s="1318"/>
    </row>
    <row r="397" spans="1:7" x14ac:dyDescent="0.15">
      <c r="A397" s="1318"/>
      <c r="B397" s="1318"/>
      <c r="C397" s="1318"/>
      <c r="D397" s="1318"/>
      <c r="E397" s="1318"/>
      <c r="F397" s="1318"/>
      <c r="G397" s="1318"/>
    </row>
    <row r="398" spans="1:7" x14ac:dyDescent="0.15">
      <c r="A398" s="1318"/>
      <c r="B398" s="1318"/>
      <c r="C398" s="1318"/>
      <c r="D398" s="1318"/>
      <c r="E398" s="1318"/>
      <c r="F398" s="1318"/>
      <c r="G398" s="1318"/>
    </row>
    <row r="399" spans="1:7" x14ac:dyDescent="0.15">
      <c r="A399" s="1318"/>
      <c r="B399" s="1318"/>
      <c r="C399" s="1318"/>
      <c r="D399" s="1318"/>
      <c r="E399" s="1318"/>
      <c r="F399" s="1318"/>
      <c r="G399" s="1318"/>
    </row>
    <row r="400" spans="1:7" x14ac:dyDescent="0.15">
      <c r="A400" s="1318"/>
      <c r="B400" s="1318"/>
      <c r="C400" s="1318"/>
      <c r="D400" s="1318"/>
      <c r="E400" s="1318"/>
      <c r="F400" s="1318"/>
      <c r="G400" s="1318"/>
    </row>
    <row r="401" spans="1:7" x14ac:dyDescent="0.15">
      <c r="A401" s="1318"/>
      <c r="B401" s="1318"/>
      <c r="C401" s="1318"/>
      <c r="D401" s="1318"/>
      <c r="E401" s="1318"/>
      <c r="F401" s="1318"/>
      <c r="G401" s="1318"/>
    </row>
    <row r="402" spans="1:7" x14ac:dyDescent="0.15">
      <c r="A402" s="1318"/>
      <c r="B402" s="1318"/>
      <c r="C402" s="1318"/>
      <c r="D402" s="1318"/>
      <c r="E402" s="1318"/>
      <c r="F402" s="1318"/>
      <c r="G402" s="1318"/>
    </row>
    <row r="403" spans="1:7" x14ac:dyDescent="0.15">
      <c r="A403" s="1318"/>
      <c r="B403" s="1318"/>
      <c r="C403" s="1318"/>
      <c r="D403" s="1318"/>
      <c r="E403" s="1318"/>
      <c r="F403" s="1318"/>
      <c r="G403" s="1318"/>
    </row>
    <row r="404" spans="1:7" x14ac:dyDescent="0.15">
      <c r="A404" s="1318"/>
      <c r="B404" s="1318"/>
      <c r="C404" s="1318"/>
      <c r="D404" s="1318"/>
      <c r="E404" s="1318"/>
      <c r="F404" s="1318"/>
      <c r="G404" s="1318"/>
    </row>
    <row r="405" spans="1:7" x14ac:dyDescent="0.15">
      <c r="A405" s="1318"/>
      <c r="B405" s="1318"/>
      <c r="C405" s="1318"/>
      <c r="D405" s="1318"/>
      <c r="E405" s="1318"/>
      <c r="F405" s="1318"/>
      <c r="G405" s="1318"/>
    </row>
    <row r="406" spans="1:7" x14ac:dyDescent="0.15">
      <c r="A406" s="1318"/>
      <c r="B406" s="1318"/>
      <c r="C406" s="1318"/>
      <c r="D406" s="1318"/>
      <c r="E406" s="1318"/>
      <c r="F406" s="1318"/>
      <c r="G406" s="1318"/>
    </row>
    <row r="407" spans="1:7" x14ac:dyDescent="0.15">
      <c r="A407" s="1318"/>
      <c r="B407" s="1318"/>
      <c r="C407" s="1318"/>
      <c r="D407" s="1318"/>
      <c r="E407" s="1318"/>
      <c r="F407" s="1318"/>
      <c r="G407" s="1318"/>
    </row>
    <row r="408" spans="1:7" x14ac:dyDescent="0.15">
      <c r="A408" s="1318"/>
      <c r="B408" s="1318"/>
      <c r="C408" s="1318"/>
      <c r="D408" s="1318"/>
      <c r="E408" s="1318"/>
      <c r="F408" s="1318"/>
      <c r="G408" s="1318"/>
    </row>
    <row r="409" spans="1:7" x14ac:dyDescent="0.15">
      <c r="A409" s="1318"/>
      <c r="B409" s="1318"/>
      <c r="C409" s="1318"/>
      <c r="D409" s="1318"/>
      <c r="E409" s="1318"/>
      <c r="F409" s="1318"/>
      <c r="G409" s="1318"/>
    </row>
    <row r="410" spans="1:7" x14ac:dyDescent="0.15">
      <c r="A410" s="1318"/>
      <c r="B410" s="1318"/>
      <c r="C410" s="1318"/>
      <c r="D410" s="1318"/>
      <c r="E410" s="1318"/>
      <c r="F410" s="1318"/>
      <c r="G410" s="1318"/>
    </row>
    <row r="411" spans="1:7" x14ac:dyDescent="0.15">
      <c r="A411" s="1318"/>
      <c r="B411" s="1318"/>
      <c r="C411" s="1318"/>
      <c r="D411" s="1318"/>
      <c r="E411" s="1318"/>
      <c r="F411" s="1318"/>
      <c r="G411" s="1318"/>
    </row>
    <row r="412" spans="1:7" x14ac:dyDescent="0.15">
      <c r="A412" s="1318"/>
      <c r="B412" s="1318"/>
      <c r="C412" s="1318"/>
      <c r="D412" s="1318"/>
      <c r="E412" s="1318"/>
      <c r="F412" s="1318"/>
      <c r="G412" s="1318"/>
    </row>
    <row r="413" spans="1:7" x14ac:dyDescent="0.15">
      <c r="A413" s="1318"/>
      <c r="B413" s="1318"/>
      <c r="C413" s="1318"/>
      <c r="D413" s="1318"/>
      <c r="E413" s="1318"/>
      <c r="F413" s="1318"/>
      <c r="G413" s="1318"/>
    </row>
    <row r="414" spans="1:7" x14ac:dyDescent="0.15">
      <c r="A414" s="1318"/>
      <c r="B414" s="1318"/>
      <c r="C414" s="1318"/>
      <c r="D414" s="1318"/>
      <c r="E414" s="1318"/>
      <c r="F414" s="1318"/>
      <c r="G414" s="1318"/>
    </row>
    <row r="415" spans="1:7" x14ac:dyDescent="0.15">
      <c r="A415" s="1318"/>
      <c r="B415" s="1318"/>
      <c r="C415" s="1318"/>
      <c r="D415" s="1318"/>
      <c r="E415" s="1318"/>
      <c r="F415" s="1318"/>
      <c r="G415" s="1318"/>
    </row>
    <row r="416" spans="1:7" x14ac:dyDescent="0.15">
      <c r="A416" s="1318"/>
      <c r="B416" s="1318"/>
      <c r="C416" s="1318"/>
      <c r="D416" s="1318"/>
      <c r="E416" s="1318"/>
      <c r="F416" s="1318"/>
      <c r="G416" s="1318"/>
    </row>
    <row r="417" spans="1:7" x14ac:dyDescent="0.15">
      <c r="A417" s="1318"/>
      <c r="B417" s="1318"/>
      <c r="C417" s="1318"/>
      <c r="D417" s="1318"/>
      <c r="E417" s="1318"/>
      <c r="F417" s="1318"/>
      <c r="G417" s="1318"/>
    </row>
    <row r="418" spans="1:7" x14ac:dyDescent="0.15">
      <c r="A418" s="1318"/>
      <c r="B418" s="1318"/>
      <c r="C418" s="1318"/>
      <c r="D418" s="1318"/>
      <c r="E418" s="1318"/>
      <c r="F418" s="1318"/>
      <c r="G418" s="1318"/>
    </row>
    <row r="419" spans="1:7" x14ac:dyDescent="0.15">
      <c r="A419" s="1318"/>
      <c r="B419" s="1318"/>
      <c r="C419" s="1318"/>
      <c r="D419" s="1318"/>
      <c r="E419" s="1318"/>
      <c r="F419" s="1318"/>
      <c r="G419" s="1318"/>
    </row>
    <row r="420" spans="1:7" x14ac:dyDescent="0.15">
      <c r="A420" s="1318"/>
      <c r="B420" s="1318"/>
      <c r="C420" s="1318"/>
      <c r="D420" s="1318"/>
      <c r="E420" s="1318"/>
      <c r="F420" s="1318"/>
      <c r="G420" s="1318"/>
    </row>
    <row r="421" spans="1:7" x14ac:dyDescent="0.15">
      <c r="A421" s="1318"/>
      <c r="B421" s="1318"/>
      <c r="C421" s="1318"/>
      <c r="D421" s="1318"/>
      <c r="E421" s="1318"/>
      <c r="F421" s="1318"/>
      <c r="G421" s="1318"/>
    </row>
    <row r="422" spans="1:7" x14ac:dyDescent="0.15">
      <c r="A422" s="1318"/>
      <c r="B422" s="1318"/>
      <c r="C422" s="1318"/>
      <c r="D422" s="1318"/>
      <c r="E422" s="1318"/>
      <c r="F422" s="1318"/>
      <c r="G422" s="1318"/>
    </row>
    <row r="423" spans="1:7" x14ac:dyDescent="0.15">
      <c r="A423" s="1318"/>
      <c r="B423" s="1318"/>
      <c r="C423" s="1318"/>
      <c r="D423" s="1318"/>
      <c r="E423" s="1318"/>
      <c r="F423" s="1318"/>
      <c r="G423" s="1318"/>
    </row>
    <row r="424" spans="1:7" x14ac:dyDescent="0.15">
      <c r="A424" s="1318"/>
      <c r="B424" s="1318"/>
      <c r="C424" s="1318"/>
      <c r="D424" s="1318"/>
      <c r="E424" s="1318"/>
      <c r="F424" s="1318"/>
      <c r="G424" s="1318"/>
    </row>
    <row r="425" spans="1:7" x14ac:dyDescent="0.15">
      <c r="A425" s="1318"/>
      <c r="B425" s="1318"/>
      <c r="C425" s="1318"/>
      <c r="D425" s="1318"/>
      <c r="E425" s="1318"/>
      <c r="F425" s="1318"/>
      <c r="G425" s="1318"/>
    </row>
    <row r="426" spans="1:7" x14ac:dyDescent="0.15">
      <c r="A426" s="1318"/>
      <c r="B426" s="1318"/>
      <c r="C426" s="1318"/>
      <c r="D426" s="1318"/>
      <c r="E426" s="1318"/>
      <c r="F426" s="1318"/>
      <c r="G426" s="1318"/>
    </row>
    <row r="427" spans="1:7" x14ac:dyDescent="0.15">
      <c r="A427" s="1318"/>
      <c r="B427" s="1318"/>
      <c r="C427" s="1318"/>
      <c r="D427" s="1318"/>
      <c r="E427" s="1318"/>
      <c r="F427" s="1318"/>
      <c r="G427" s="1318"/>
    </row>
    <row r="428" spans="1:7" x14ac:dyDescent="0.15">
      <c r="A428" s="1318"/>
      <c r="B428" s="1318"/>
      <c r="C428" s="1318"/>
      <c r="D428" s="1318"/>
      <c r="E428" s="1318"/>
      <c r="F428" s="1318"/>
      <c r="G428" s="1318"/>
    </row>
    <row r="429" spans="1:7" x14ac:dyDescent="0.15">
      <c r="A429" s="1318"/>
      <c r="B429" s="1318"/>
      <c r="C429" s="1318"/>
      <c r="D429" s="1318"/>
      <c r="E429" s="1318"/>
      <c r="F429" s="1318"/>
      <c r="G429" s="1318"/>
    </row>
    <row r="430" spans="1:7" x14ac:dyDescent="0.15">
      <c r="A430" s="1318"/>
      <c r="B430" s="1318"/>
      <c r="C430" s="1318"/>
      <c r="D430" s="1318"/>
      <c r="E430" s="1318"/>
      <c r="F430" s="1318"/>
      <c r="G430" s="1318"/>
    </row>
    <row r="431" spans="1:7" x14ac:dyDescent="0.15">
      <c r="A431" s="1318"/>
      <c r="B431" s="1318"/>
      <c r="C431" s="1318"/>
      <c r="D431" s="1318"/>
      <c r="E431" s="1318"/>
      <c r="F431" s="1318"/>
      <c r="G431" s="1318"/>
    </row>
    <row r="432" spans="1:7" x14ac:dyDescent="0.15">
      <c r="A432" s="1318"/>
      <c r="B432" s="1318"/>
      <c r="C432" s="1318"/>
      <c r="D432" s="1318"/>
      <c r="E432" s="1318"/>
      <c r="F432" s="1318"/>
      <c r="G432" s="1318"/>
    </row>
    <row r="433" spans="1:7" x14ac:dyDescent="0.15">
      <c r="A433" s="1318"/>
      <c r="B433" s="1318"/>
      <c r="C433" s="1318"/>
      <c r="D433" s="1318"/>
      <c r="E433" s="1318"/>
      <c r="F433" s="1318"/>
      <c r="G433" s="1318"/>
    </row>
    <row r="434" spans="1:7" x14ac:dyDescent="0.15">
      <c r="A434" s="1318"/>
      <c r="B434" s="1318"/>
      <c r="C434" s="1318"/>
      <c r="D434" s="1318"/>
      <c r="E434" s="1318"/>
      <c r="F434" s="1318"/>
      <c r="G434" s="1318"/>
    </row>
    <row r="435" spans="1:7" x14ac:dyDescent="0.15">
      <c r="A435" s="1318"/>
      <c r="B435" s="1318"/>
      <c r="C435" s="1318"/>
      <c r="D435" s="1318"/>
      <c r="E435" s="1318"/>
      <c r="F435" s="1318"/>
      <c r="G435" s="1318"/>
    </row>
    <row r="436" spans="1:7" x14ac:dyDescent="0.15">
      <c r="A436" s="1318"/>
      <c r="B436" s="1318"/>
      <c r="C436" s="1318"/>
      <c r="D436" s="1318"/>
      <c r="E436" s="1318"/>
      <c r="F436" s="1318"/>
      <c r="G436" s="1318"/>
    </row>
    <row r="437" spans="1:7" x14ac:dyDescent="0.15">
      <c r="A437" s="1318"/>
      <c r="B437" s="1318"/>
      <c r="C437" s="1318"/>
      <c r="D437" s="1318"/>
      <c r="E437" s="1318"/>
      <c r="F437" s="1318"/>
      <c r="G437" s="1318"/>
    </row>
    <row r="438" spans="1:7" x14ac:dyDescent="0.15">
      <c r="A438" s="1318"/>
      <c r="B438" s="1318"/>
      <c r="C438" s="1318"/>
      <c r="D438" s="1318"/>
      <c r="E438" s="1318"/>
      <c r="F438" s="1318"/>
      <c r="G438" s="1318"/>
    </row>
    <row r="439" spans="1:7" x14ac:dyDescent="0.15">
      <c r="A439" s="1318"/>
      <c r="B439" s="1318"/>
      <c r="C439" s="1318"/>
      <c r="D439" s="1318"/>
      <c r="E439" s="1318"/>
      <c r="F439" s="1318"/>
      <c r="G439" s="1318"/>
    </row>
    <row r="440" spans="1:7" x14ac:dyDescent="0.15">
      <c r="A440" s="1318"/>
      <c r="B440" s="1318"/>
      <c r="C440" s="1318"/>
      <c r="D440" s="1318"/>
      <c r="E440" s="1318"/>
      <c r="F440" s="1318"/>
      <c r="G440" s="1318"/>
    </row>
    <row r="441" spans="1:7" x14ac:dyDescent="0.15">
      <c r="A441" s="1318"/>
      <c r="B441" s="1318"/>
      <c r="C441" s="1318"/>
      <c r="D441" s="1318"/>
      <c r="E441" s="1318"/>
      <c r="F441" s="1318"/>
      <c r="G441" s="1318"/>
    </row>
    <row r="442" spans="1:7" x14ac:dyDescent="0.15">
      <c r="A442" s="1318"/>
      <c r="B442" s="1318"/>
      <c r="C442" s="1318"/>
      <c r="D442" s="1318"/>
      <c r="E442" s="1318"/>
      <c r="F442" s="1318"/>
      <c r="G442" s="1318"/>
    </row>
    <row r="443" spans="1:7" x14ac:dyDescent="0.15">
      <c r="A443" s="1318"/>
      <c r="B443" s="1318"/>
      <c r="C443" s="1318"/>
      <c r="D443" s="1318"/>
      <c r="E443" s="1318"/>
      <c r="F443" s="1318"/>
      <c r="G443" s="1318"/>
    </row>
    <row r="444" spans="1:7" x14ac:dyDescent="0.15">
      <c r="A444" s="1318"/>
      <c r="B444" s="1318"/>
      <c r="C444" s="1318"/>
      <c r="D444" s="1318"/>
      <c r="E444" s="1318"/>
      <c r="F444" s="1318"/>
      <c r="G444" s="1318"/>
    </row>
    <row r="445" spans="1:7" x14ac:dyDescent="0.15">
      <c r="A445" s="1318"/>
      <c r="B445" s="1318"/>
      <c r="C445" s="1318"/>
      <c r="D445" s="1318"/>
      <c r="E445" s="1318"/>
      <c r="F445" s="1318"/>
      <c r="G445" s="1318"/>
    </row>
    <row r="446" spans="1:7" x14ac:dyDescent="0.15">
      <c r="A446" s="1318"/>
      <c r="B446" s="1318"/>
      <c r="C446" s="1318"/>
      <c r="D446" s="1318"/>
      <c r="E446" s="1318"/>
      <c r="F446" s="1318"/>
      <c r="G446" s="1318"/>
    </row>
    <row r="447" spans="1:7" x14ac:dyDescent="0.15">
      <c r="A447" s="1318"/>
      <c r="B447" s="1318"/>
      <c r="C447" s="1318"/>
      <c r="D447" s="1318"/>
      <c r="E447" s="1318"/>
      <c r="F447" s="1318"/>
      <c r="G447" s="1318"/>
    </row>
    <row r="448" spans="1:7" x14ac:dyDescent="0.15">
      <c r="A448" s="1318"/>
      <c r="B448" s="1318"/>
      <c r="C448" s="1318"/>
      <c r="D448" s="1318"/>
      <c r="E448" s="1318"/>
      <c r="F448" s="1318"/>
      <c r="G448" s="1318"/>
    </row>
    <row r="449" spans="1:7" x14ac:dyDescent="0.15">
      <c r="A449" s="1318"/>
      <c r="B449" s="1318"/>
      <c r="C449" s="1318"/>
      <c r="D449" s="1318"/>
      <c r="E449" s="1318"/>
      <c r="F449" s="1318"/>
      <c r="G449" s="1318"/>
    </row>
    <row r="450" spans="1:7" x14ac:dyDescent="0.15">
      <c r="A450" s="1318"/>
      <c r="B450" s="1318"/>
      <c r="C450" s="1318"/>
      <c r="D450" s="1318"/>
      <c r="E450" s="1318"/>
      <c r="F450" s="1318"/>
      <c r="G450" s="1318"/>
    </row>
    <row r="451" spans="1:7" x14ac:dyDescent="0.15">
      <c r="A451" s="1318"/>
      <c r="B451" s="1318"/>
      <c r="C451" s="1318"/>
      <c r="D451" s="1318"/>
      <c r="E451" s="1318"/>
      <c r="F451" s="1318"/>
      <c r="G451" s="1318"/>
    </row>
    <row r="452" spans="1:7" x14ac:dyDescent="0.15">
      <c r="A452" s="1318"/>
      <c r="B452" s="1318"/>
      <c r="C452" s="1318"/>
      <c r="D452" s="1318"/>
      <c r="E452" s="1318"/>
      <c r="F452" s="1318"/>
      <c r="G452" s="1318"/>
    </row>
    <row r="453" spans="1:7" x14ac:dyDescent="0.15">
      <c r="A453" s="1318"/>
      <c r="B453" s="1318"/>
      <c r="C453" s="1318"/>
      <c r="D453" s="1318"/>
      <c r="E453" s="1318"/>
      <c r="F453" s="1318"/>
      <c r="G453" s="1318"/>
    </row>
    <row r="454" spans="1:7" x14ac:dyDescent="0.15">
      <c r="A454" s="1318"/>
      <c r="B454" s="1318"/>
      <c r="C454" s="1318"/>
      <c r="D454" s="1318"/>
      <c r="E454" s="1318"/>
      <c r="F454" s="1318"/>
      <c r="G454" s="1318"/>
    </row>
    <row r="455" spans="1:7" x14ac:dyDescent="0.15">
      <c r="A455" s="1318"/>
      <c r="B455" s="1318"/>
      <c r="C455" s="1318"/>
      <c r="D455" s="1318"/>
      <c r="E455" s="1318"/>
      <c r="F455" s="1318"/>
      <c r="G455" s="1318"/>
    </row>
    <row r="456" spans="1:7" x14ac:dyDescent="0.15">
      <c r="A456" s="1318"/>
      <c r="B456" s="1318"/>
      <c r="C456" s="1318"/>
      <c r="D456" s="1318"/>
      <c r="E456" s="1318"/>
      <c r="F456" s="1318"/>
      <c r="G456" s="1318"/>
    </row>
    <row r="457" spans="1:7" x14ac:dyDescent="0.15">
      <c r="A457" s="1318"/>
      <c r="B457" s="1318"/>
      <c r="C457" s="1318"/>
      <c r="D457" s="1318"/>
      <c r="E457" s="1318"/>
      <c r="F457" s="1318"/>
      <c r="G457" s="1318"/>
    </row>
    <row r="458" spans="1:7" x14ac:dyDescent="0.15">
      <c r="A458" s="1318"/>
      <c r="B458" s="1318"/>
      <c r="C458" s="1318"/>
      <c r="D458" s="1318"/>
      <c r="E458" s="1318"/>
      <c r="F458" s="1318"/>
      <c r="G458" s="1318"/>
    </row>
    <row r="459" spans="1:7" x14ac:dyDescent="0.15">
      <c r="A459" s="1318"/>
      <c r="B459" s="1318"/>
      <c r="C459" s="1318"/>
      <c r="D459" s="1318"/>
      <c r="E459" s="1318"/>
      <c r="F459" s="1318"/>
      <c r="G459" s="1318"/>
    </row>
    <row r="460" spans="1:7" x14ac:dyDescent="0.15">
      <c r="A460" s="1318"/>
      <c r="B460" s="1318"/>
      <c r="C460" s="1318"/>
      <c r="D460" s="1318"/>
      <c r="E460" s="1318"/>
      <c r="F460" s="1318"/>
      <c r="G460" s="1318"/>
    </row>
    <row r="461" spans="1:7" x14ac:dyDescent="0.15">
      <c r="A461" s="1318"/>
      <c r="B461" s="1318"/>
      <c r="C461" s="1318"/>
      <c r="D461" s="1318"/>
      <c r="E461" s="1318"/>
      <c r="F461" s="1318"/>
      <c r="G461" s="1318"/>
    </row>
    <row r="462" spans="1:7" x14ac:dyDescent="0.15">
      <c r="A462" s="1318"/>
      <c r="B462" s="1318"/>
      <c r="C462" s="1318"/>
      <c r="D462" s="1318"/>
      <c r="E462" s="1318"/>
      <c r="F462" s="1318"/>
      <c r="G462" s="1318"/>
    </row>
    <row r="463" spans="1:7" x14ac:dyDescent="0.15">
      <c r="A463" s="1318"/>
      <c r="B463" s="1318"/>
      <c r="C463" s="1318"/>
      <c r="D463" s="1318"/>
      <c r="E463" s="1318"/>
      <c r="F463" s="1318"/>
      <c r="G463" s="1318"/>
    </row>
    <row r="464" spans="1:7" x14ac:dyDescent="0.15">
      <c r="A464" s="1318"/>
      <c r="B464" s="1318"/>
      <c r="C464" s="1318"/>
      <c r="D464" s="1318"/>
      <c r="E464" s="1318"/>
      <c r="F464" s="1318"/>
      <c r="G464" s="1318"/>
    </row>
    <row r="465" spans="1:7" x14ac:dyDescent="0.15">
      <c r="A465" s="1318"/>
      <c r="B465" s="1318"/>
      <c r="C465" s="1318"/>
      <c r="D465" s="1318"/>
      <c r="E465" s="1318"/>
      <c r="F465" s="1318"/>
      <c r="G465" s="1318"/>
    </row>
    <row r="466" spans="1:7" x14ac:dyDescent="0.15">
      <c r="A466" s="1318"/>
      <c r="B466" s="1318"/>
      <c r="C466" s="1318"/>
      <c r="D466" s="1318"/>
      <c r="E466" s="1318"/>
      <c r="F466" s="1318"/>
      <c r="G466" s="1318"/>
    </row>
    <row r="467" spans="1:7" x14ac:dyDescent="0.15">
      <c r="A467" s="1318"/>
      <c r="B467" s="1318"/>
      <c r="C467" s="1318"/>
      <c r="D467" s="1318"/>
      <c r="E467" s="1318"/>
      <c r="F467" s="1318"/>
      <c r="G467" s="1318"/>
    </row>
    <row r="468" spans="1:7" x14ac:dyDescent="0.15">
      <c r="A468" s="1318"/>
      <c r="B468" s="1318"/>
      <c r="C468" s="1318"/>
      <c r="D468" s="1318"/>
      <c r="E468" s="1318"/>
      <c r="F468" s="1318"/>
      <c r="G468" s="1318"/>
    </row>
    <row r="469" spans="1:7" x14ac:dyDescent="0.15">
      <c r="A469" s="1318"/>
      <c r="B469" s="1318"/>
      <c r="C469" s="1318"/>
      <c r="D469" s="1318"/>
      <c r="E469" s="1318"/>
      <c r="F469" s="1318"/>
      <c r="G469" s="1318"/>
    </row>
    <row r="470" spans="1:7" x14ac:dyDescent="0.15">
      <c r="A470" s="1318"/>
      <c r="B470" s="1318"/>
      <c r="C470" s="1318"/>
      <c r="D470" s="1318"/>
      <c r="E470" s="1318"/>
      <c r="F470" s="1318"/>
      <c r="G470" s="1318"/>
    </row>
    <row r="471" spans="1:7" x14ac:dyDescent="0.15">
      <c r="A471" s="1318"/>
      <c r="B471" s="1318"/>
      <c r="C471" s="1318"/>
      <c r="D471" s="1318"/>
      <c r="E471" s="1318"/>
      <c r="F471" s="1318"/>
      <c r="G471" s="1318"/>
    </row>
    <row r="472" spans="1:7" x14ac:dyDescent="0.15">
      <c r="A472" s="1318"/>
      <c r="B472" s="1318"/>
      <c r="C472" s="1318"/>
      <c r="D472" s="1318"/>
      <c r="E472" s="1318"/>
      <c r="F472" s="1318"/>
      <c r="G472" s="1318"/>
    </row>
    <row r="473" spans="1:7" x14ac:dyDescent="0.15">
      <c r="A473" s="1318"/>
      <c r="B473" s="1318"/>
      <c r="C473" s="1318"/>
      <c r="D473" s="1318"/>
      <c r="E473" s="1318"/>
      <c r="F473" s="1318"/>
      <c r="G473" s="1318"/>
    </row>
    <row r="474" spans="1:7" x14ac:dyDescent="0.15">
      <c r="A474" s="1318"/>
      <c r="B474" s="1318"/>
      <c r="C474" s="1318"/>
      <c r="D474" s="1318"/>
      <c r="E474" s="1318"/>
      <c r="F474" s="1318"/>
      <c r="G474" s="1318"/>
    </row>
    <row r="475" spans="1:7" x14ac:dyDescent="0.15">
      <c r="A475" s="1318"/>
      <c r="B475" s="1318"/>
      <c r="C475" s="1318"/>
      <c r="D475" s="1318"/>
      <c r="E475" s="1318"/>
      <c r="F475" s="1318"/>
      <c r="G475" s="1318"/>
    </row>
    <row r="476" spans="1:7" x14ac:dyDescent="0.15">
      <c r="A476" s="1318"/>
      <c r="B476" s="1318"/>
      <c r="C476" s="1318"/>
      <c r="D476" s="1318"/>
      <c r="E476" s="1318"/>
      <c r="F476" s="1318"/>
      <c r="G476" s="1318"/>
    </row>
    <row r="477" spans="1:7" x14ac:dyDescent="0.15">
      <c r="A477" s="1318"/>
      <c r="B477" s="1318"/>
      <c r="C477" s="1318"/>
      <c r="D477" s="1318"/>
      <c r="E477" s="1318"/>
      <c r="F477" s="1318"/>
      <c r="G477" s="1318"/>
    </row>
    <row r="478" spans="1:7" x14ac:dyDescent="0.15">
      <c r="A478" s="1318"/>
      <c r="B478" s="1318"/>
      <c r="C478" s="1318"/>
      <c r="D478" s="1318"/>
      <c r="E478" s="1318"/>
      <c r="F478" s="1318"/>
      <c r="G478" s="1318"/>
    </row>
    <row r="479" spans="1:7" x14ac:dyDescent="0.15">
      <c r="A479" s="1318"/>
      <c r="B479" s="1318"/>
      <c r="C479" s="1318"/>
      <c r="D479" s="1318"/>
      <c r="E479" s="1318"/>
      <c r="F479" s="1318"/>
      <c r="G479" s="1318"/>
    </row>
    <row r="480" spans="1:7" x14ac:dyDescent="0.15">
      <c r="A480" s="1318"/>
      <c r="B480" s="1318"/>
      <c r="C480" s="1318"/>
      <c r="D480" s="1318"/>
      <c r="E480" s="1318"/>
      <c r="F480" s="1318"/>
      <c r="G480" s="1318"/>
    </row>
    <row r="481" spans="1:7" x14ac:dyDescent="0.15">
      <c r="A481" s="1318"/>
      <c r="B481" s="1318"/>
      <c r="C481" s="1318"/>
      <c r="D481" s="1318"/>
      <c r="E481" s="1318"/>
      <c r="F481" s="1318"/>
      <c r="G481" s="1318"/>
    </row>
    <row r="482" spans="1:7" x14ac:dyDescent="0.15">
      <c r="A482" s="1318"/>
      <c r="B482" s="1318"/>
      <c r="C482" s="1318"/>
      <c r="D482" s="1318"/>
      <c r="E482" s="1318"/>
      <c r="F482" s="1318"/>
      <c r="G482" s="1318"/>
    </row>
    <row r="483" spans="1:7" x14ac:dyDescent="0.15">
      <c r="A483" s="1318"/>
      <c r="B483" s="1318"/>
      <c r="C483" s="1318"/>
      <c r="D483" s="1318"/>
      <c r="E483" s="1318"/>
      <c r="F483" s="1318"/>
      <c r="G483" s="1318"/>
    </row>
    <row r="484" spans="1:7" x14ac:dyDescent="0.15">
      <c r="A484" s="1318"/>
      <c r="B484" s="1318"/>
      <c r="C484" s="1318"/>
      <c r="D484" s="1318"/>
      <c r="E484" s="1318"/>
      <c r="F484" s="1318"/>
      <c r="G484" s="1318"/>
    </row>
    <row r="485" spans="1:7" x14ac:dyDescent="0.15">
      <c r="A485" s="1318"/>
      <c r="B485" s="1318"/>
      <c r="C485" s="1318"/>
      <c r="D485" s="1318"/>
      <c r="E485" s="1318"/>
      <c r="F485" s="1318"/>
      <c r="G485" s="1318"/>
    </row>
    <row r="486" spans="1:7" x14ac:dyDescent="0.15">
      <c r="A486" s="1318"/>
      <c r="B486" s="1318"/>
      <c r="C486" s="1318"/>
      <c r="D486" s="1318"/>
      <c r="E486" s="1318"/>
      <c r="F486" s="1318"/>
      <c r="G486" s="1318"/>
    </row>
    <row r="487" spans="1:7" x14ac:dyDescent="0.15">
      <c r="A487" s="1318"/>
      <c r="B487" s="1318"/>
      <c r="C487" s="1318"/>
      <c r="D487" s="1318"/>
      <c r="E487" s="1318"/>
      <c r="F487" s="1318"/>
      <c r="G487" s="1318"/>
    </row>
    <row r="488" spans="1:7" x14ac:dyDescent="0.15">
      <c r="A488" s="1318"/>
      <c r="B488" s="1318"/>
      <c r="C488" s="1318"/>
      <c r="D488" s="1318"/>
      <c r="E488" s="1318"/>
      <c r="F488" s="1318"/>
      <c r="G488" s="1318"/>
    </row>
    <row r="489" spans="1:7" x14ac:dyDescent="0.15">
      <c r="A489" s="1318"/>
      <c r="B489" s="1318"/>
      <c r="C489" s="1318"/>
      <c r="D489" s="1318"/>
      <c r="E489" s="1318"/>
      <c r="F489" s="1318"/>
      <c r="G489" s="1318"/>
    </row>
    <row r="490" spans="1:7" x14ac:dyDescent="0.15">
      <c r="A490" s="1318"/>
      <c r="B490" s="1318"/>
      <c r="C490" s="1318"/>
      <c r="D490" s="1318"/>
      <c r="E490" s="1318"/>
      <c r="F490" s="1318"/>
      <c r="G490" s="1318"/>
    </row>
    <row r="491" spans="1:7" x14ac:dyDescent="0.15">
      <c r="A491" s="1318"/>
      <c r="B491" s="1318"/>
      <c r="C491" s="1318"/>
      <c r="D491" s="1318"/>
      <c r="E491" s="1318"/>
      <c r="F491" s="1318"/>
      <c r="G491" s="1318"/>
    </row>
    <row r="492" spans="1:7" x14ac:dyDescent="0.15">
      <c r="A492" s="1318"/>
      <c r="B492" s="1318"/>
      <c r="C492" s="1318"/>
      <c r="D492" s="1318"/>
      <c r="E492" s="1318"/>
      <c r="F492" s="1318"/>
      <c r="G492" s="1318"/>
    </row>
    <row r="493" spans="1:7" x14ac:dyDescent="0.15">
      <c r="A493" s="1318"/>
      <c r="B493" s="1318"/>
      <c r="C493" s="1318"/>
      <c r="D493" s="1318"/>
      <c r="E493" s="1318"/>
      <c r="F493" s="1318"/>
      <c r="G493" s="1318"/>
    </row>
    <row r="494" spans="1:7" x14ac:dyDescent="0.15">
      <c r="A494" s="1318"/>
      <c r="B494" s="1318"/>
      <c r="C494" s="1318"/>
      <c r="D494" s="1318"/>
      <c r="E494" s="1318"/>
      <c r="F494" s="1318"/>
      <c r="G494" s="1318"/>
    </row>
    <row r="495" spans="1:7" x14ac:dyDescent="0.15">
      <c r="A495" s="1318"/>
      <c r="B495" s="1318"/>
      <c r="C495" s="1318"/>
      <c r="D495" s="1318"/>
      <c r="E495" s="1318"/>
      <c r="F495" s="1318"/>
      <c r="G495" s="1318"/>
    </row>
    <row r="496" spans="1:7" x14ac:dyDescent="0.15">
      <c r="A496" s="1318"/>
      <c r="B496" s="1318"/>
      <c r="C496" s="1318"/>
      <c r="D496" s="1318"/>
      <c r="E496" s="1318"/>
      <c r="F496" s="1318"/>
      <c r="G496" s="1318"/>
    </row>
    <row r="497" spans="1:7" x14ac:dyDescent="0.15">
      <c r="A497" s="1318"/>
      <c r="B497" s="1318"/>
      <c r="C497" s="1318"/>
      <c r="D497" s="1318"/>
      <c r="E497" s="1318"/>
      <c r="F497" s="1318"/>
      <c r="G497" s="1318"/>
    </row>
    <row r="498" spans="1:7" x14ac:dyDescent="0.15">
      <c r="A498" s="1318"/>
      <c r="B498" s="1318"/>
      <c r="C498" s="1318"/>
      <c r="D498" s="1318"/>
      <c r="E498" s="1318"/>
      <c r="F498" s="1318"/>
      <c r="G498" s="1318"/>
    </row>
    <row r="499" spans="1:7" x14ac:dyDescent="0.15">
      <c r="A499" s="1318"/>
      <c r="B499" s="1318"/>
      <c r="C499" s="1318"/>
      <c r="D499" s="1318"/>
      <c r="E499" s="1318"/>
      <c r="F499" s="1318"/>
      <c r="G499" s="1318"/>
    </row>
    <row r="500" spans="1:7" x14ac:dyDescent="0.15">
      <c r="A500" s="1318"/>
      <c r="B500" s="1318"/>
      <c r="C500" s="1318"/>
      <c r="D500" s="1318"/>
      <c r="E500" s="1318"/>
      <c r="F500" s="1318"/>
      <c r="G500" s="1318"/>
    </row>
    <row r="501" spans="1:7" x14ac:dyDescent="0.15">
      <c r="A501" s="1318"/>
      <c r="B501" s="1318"/>
      <c r="C501" s="1318"/>
      <c r="D501" s="1318"/>
      <c r="E501" s="1318"/>
      <c r="F501" s="1318"/>
      <c r="G501" s="1318"/>
    </row>
    <row r="502" spans="1:7" x14ac:dyDescent="0.15">
      <c r="A502" s="1318"/>
      <c r="B502" s="1318"/>
      <c r="C502" s="1318"/>
      <c r="D502" s="1318"/>
      <c r="E502" s="1318"/>
      <c r="F502" s="1318"/>
      <c r="G502" s="1318"/>
    </row>
    <row r="503" spans="1:7" x14ac:dyDescent="0.15">
      <c r="A503" s="1318"/>
      <c r="B503" s="1318"/>
      <c r="C503" s="1318"/>
      <c r="D503" s="1318"/>
      <c r="E503" s="1318"/>
      <c r="F503" s="1318"/>
      <c r="G503" s="1318"/>
    </row>
    <row r="504" spans="1:7" x14ac:dyDescent="0.15">
      <c r="A504" s="1318"/>
      <c r="B504" s="1318"/>
      <c r="C504" s="1318"/>
      <c r="D504" s="1318"/>
      <c r="E504" s="1318"/>
      <c r="F504" s="1318"/>
      <c r="G504" s="1318"/>
    </row>
    <row r="505" spans="1:7" x14ac:dyDescent="0.15">
      <c r="A505" s="1318"/>
      <c r="B505" s="1318"/>
      <c r="C505" s="1318"/>
      <c r="D505" s="1318"/>
      <c r="E505" s="1318"/>
      <c r="F505" s="1318"/>
      <c r="G505" s="1318"/>
    </row>
    <row r="506" spans="1:7" x14ac:dyDescent="0.15">
      <c r="A506" s="1318"/>
      <c r="B506" s="1318"/>
      <c r="C506" s="1318"/>
      <c r="D506" s="1318"/>
      <c r="E506" s="1318"/>
      <c r="F506" s="1318"/>
      <c r="G506" s="1318"/>
    </row>
    <row r="507" spans="1:7" x14ac:dyDescent="0.15">
      <c r="A507" s="1318"/>
      <c r="B507" s="1318"/>
      <c r="C507" s="1318"/>
      <c r="D507" s="1318"/>
      <c r="E507" s="1318"/>
      <c r="F507" s="1318"/>
      <c r="G507" s="1318"/>
    </row>
    <row r="508" spans="1:7" x14ac:dyDescent="0.15">
      <c r="A508" s="1318"/>
      <c r="B508" s="1318"/>
      <c r="C508" s="1318"/>
      <c r="D508" s="1318"/>
      <c r="E508" s="1318"/>
      <c r="F508" s="1318"/>
      <c r="G508" s="1318"/>
    </row>
    <row r="509" spans="1:7" x14ac:dyDescent="0.15">
      <c r="A509" s="1318"/>
      <c r="B509" s="1318"/>
      <c r="C509" s="1318"/>
      <c r="D509" s="1318"/>
      <c r="E509" s="1318"/>
      <c r="F509" s="1318"/>
      <c r="G509" s="1318"/>
    </row>
    <row r="510" spans="1:7" x14ac:dyDescent="0.15">
      <c r="A510" s="1318"/>
      <c r="B510" s="1318"/>
      <c r="C510" s="1318"/>
      <c r="D510" s="1318"/>
      <c r="E510" s="1318"/>
      <c r="F510" s="1318"/>
      <c r="G510" s="1318"/>
    </row>
    <row r="511" spans="1:7" x14ac:dyDescent="0.15">
      <c r="A511" s="1318"/>
      <c r="B511" s="1318"/>
      <c r="C511" s="1318"/>
      <c r="D511" s="1318"/>
      <c r="E511" s="1318"/>
      <c r="F511" s="1318"/>
      <c r="G511" s="1318"/>
    </row>
    <row r="512" spans="1:7" x14ac:dyDescent="0.15">
      <c r="A512" s="1318"/>
      <c r="B512" s="1318"/>
      <c r="C512" s="1318"/>
      <c r="D512" s="1318"/>
      <c r="E512" s="1318"/>
      <c r="F512" s="1318"/>
      <c r="G512" s="1318"/>
    </row>
    <row r="513" spans="1:7" x14ac:dyDescent="0.15">
      <c r="A513" s="1318"/>
      <c r="B513" s="1318"/>
      <c r="C513" s="1318"/>
      <c r="D513" s="1318"/>
      <c r="E513" s="1318"/>
      <c r="F513" s="1318"/>
      <c r="G513" s="1318"/>
    </row>
    <row r="514" spans="1:7" x14ac:dyDescent="0.15">
      <c r="A514" s="1318"/>
      <c r="B514" s="1318"/>
      <c r="C514" s="1318"/>
      <c r="D514" s="1318"/>
      <c r="E514" s="1318"/>
      <c r="F514" s="1318"/>
      <c r="G514" s="1318"/>
    </row>
    <row r="515" spans="1:7" x14ac:dyDescent="0.15">
      <c r="A515" s="1318"/>
      <c r="B515" s="1318"/>
      <c r="C515" s="1318"/>
      <c r="D515" s="1318"/>
      <c r="E515" s="1318"/>
      <c r="F515" s="1318"/>
      <c r="G515" s="1318"/>
    </row>
    <row r="516" spans="1:7" x14ac:dyDescent="0.15">
      <c r="A516" s="1318"/>
      <c r="B516" s="1318"/>
      <c r="C516" s="1318"/>
      <c r="D516" s="1318"/>
      <c r="E516" s="1318"/>
      <c r="F516" s="1318"/>
      <c r="G516" s="1318"/>
    </row>
    <row r="517" spans="1:7" x14ac:dyDescent="0.15">
      <c r="A517" s="1318"/>
      <c r="B517" s="1318"/>
      <c r="C517" s="1318"/>
      <c r="D517" s="1318"/>
      <c r="E517" s="1318"/>
      <c r="F517" s="1318"/>
      <c r="G517" s="1318"/>
    </row>
    <row r="518" spans="1:7" x14ac:dyDescent="0.15">
      <c r="A518" s="1318"/>
      <c r="B518" s="1318"/>
      <c r="C518" s="1318"/>
      <c r="D518" s="1318"/>
      <c r="E518" s="1318"/>
      <c r="F518" s="1318"/>
      <c r="G518" s="1318"/>
    </row>
    <row r="519" spans="1:7" x14ac:dyDescent="0.15">
      <c r="A519" s="1318"/>
      <c r="B519" s="1318"/>
      <c r="C519" s="1318"/>
      <c r="D519" s="1318"/>
      <c r="E519" s="1318"/>
      <c r="F519" s="1318"/>
      <c r="G519" s="1318"/>
    </row>
    <row r="520" spans="1:7" x14ac:dyDescent="0.15">
      <c r="A520" s="1318"/>
      <c r="B520" s="1318"/>
      <c r="C520" s="1318"/>
      <c r="D520" s="1318"/>
      <c r="E520" s="1318"/>
      <c r="F520" s="1318"/>
      <c r="G520" s="1318"/>
    </row>
    <row r="521" spans="1:7" x14ac:dyDescent="0.15">
      <c r="A521" s="1318"/>
      <c r="B521" s="1318"/>
      <c r="C521" s="1318"/>
      <c r="D521" s="1318"/>
      <c r="E521" s="1318"/>
      <c r="F521" s="1318"/>
      <c r="G521" s="1318"/>
    </row>
    <row r="522" spans="1:7" x14ac:dyDescent="0.15">
      <c r="A522" s="1318"/>
      <c r="B522" s="1318"/>
      <c r="C522" s="1318"/>
      <c r="D522" s="1318"/>
      <c r="E522" s="1318"/>
      <c r="F522" s="1318"/>
      <c r="G522" s="1318"/>
    </row>
    <row r="523" spans="1:7" x14ac:dyDescent="0.15">
      <c r="A523" s="1318"/>
      <c r="B523" s="1318"/>
      <c r="C523" s="1318"/>
      <c r="D523" s="1318"/>
      <c r="E523" s="1318"/>
      <c r="F523" s="1318"/>
      <c r="G523" s="1318"/>
    </row>
    <row r="524" spans="1:7" x14ac:dyDescent="0.15">
      <c r="A524" s="1318"/>
      <c r="B524" s="1318"/>
      <c r="C524" s="1318"/>
      <c r="D524" s="1318"/>
      <c r="E524" s="1318"/>
      <c r="F524" s="1318"/>
      <c r="G524" s="1318"/>
    </row>
    <row r="525" spans="1:7" x14ac:dyDescent="0.15">
      <c r="A525" s="1318"/>
      <c r="B525" s="1318"/>
      <c r="C525" s="1318"/>
      <c r="D525" s="1318"/>
      <c r="E525" s="1318"/>
      <c r="F525" s="1318"/>
      <c r="G525" s="1318"/>
    </row>
    <row r="526" spans="1:7" x14ac:dyDescent="0.15">
      <c r="A526" s="1318"/>
      <c r="B526" s="1318"/>
      <c r="C526" s="1318"/>
      <c r="D526" s="1318"/>
      <c r="E526" s="1318"/>
      <c r="F526" s="1318"/>
      <c r="G526" s="1318"/>
    </row>
    <row r="527" spans="1:7" x14ac:dyDescent="0.15">
      <c r="A527" s="1318"/>
      <c r="B527" s="1318"/>
      <c r="C527" s="1318"/>
      <c r="D527" s="1318"/>
      <c r="E527" s="1318"/>
      <c r="F527" s="1318"/>
      <c r="G527" s="1318"/>
    </row>
    <row r="528" spans="1:7" x14ac:dyDescent="0.15">
      <c r="A528" s="1318"/>
      <c r="B528" s="1318"/>
      <c r="C528" s="1318"/>
      <c r="D528" s="1318"/>
      <c r="E528" s="1318"/>
      <c r="F528" s="1318"/>
      <c r="G528" s="1318"/>
    </row>
    <row r="529" spans="1:7" x14ac:dyDescent="0.15">
      <c r="A529" s="1318"/>
      <c r="B529" s="1318"/>
      <c r="C529" s="1318"/>
      <c r="D529" s="1318"/>
      <c r="E529" s="1318"/>
      <c r="F529" s="1318"/>
      <c r="G529" s="1318"/>
    </row>
    <row r="530" spans="1:7" x14ac:dyDescent="0.15">
      <c r="A530" s="1318"/>
      <c r="B530" s="1318"/>
      <c r="C530" s="1318"/>
      <c r="D530" s="1318"/>
      <c r="E530" s="1318"/>
      <c r="F530" s="1318"/>
      <c r="G530" s="1318"/>
    </row>
    <row r="531" spans="1:7" x14ac:dyDescent="0.15">
      <c r="A531" s="1318"/>
      <c r="B531" s="1318"/>
      <c r="C531" s="1318"/>
      <c r="D531" s="1318"/>
      <c r="E531" s="1318"/>
      <c r="F531" s="1318"/>
      <c r="G531" s="1318"/>
    </row>
    <row r="532" spans="1:7" x14ac:dyDescent="0.15">
      <c r="A532" s="1318"/>
      <c r="B532" s="1318"/>
      <c r="C532" s="1318"/>
      <c r="D532" s="1318"/>
      <c r="E532" s="1318"/>
      <c r="F532" s="1318"/>
      <c r="G532" s="1318"/>
    </row>
    <row r="533" spans="1:7" x14ac:dyDescent="0.15">
      <c r="A533" s="1318"/>
      <c r="B533" s="1318"/>
      <c r="C533" s="1318"/>
      <c r="D533" s="1318"/>
      <c r="E533" s="1318"/>
      <c r="F533" s="1318"/>
      <c r="G533" s="1318"/>
    </row>
    <row r="534" spans="1:7" x14ac:dyDescent="0.15">
      <c r="A534" s="1318"/>
      <c r="B534" s="1318"/>
      <c r="C534" s="1318"/>
      <c r="D534" s="1318"/>
      <c r="E534" s="1318"/>
      <c r="F534" s="1318"/>
      <c r="G534" s="1318"/>
    </row>
    <row r="535" spans="1:7" x14ac:dyDescent="0.15">
      <c r="A535" s="1318"/>
      <c r="B535" s="1318"/>
      <c r="C535" s="1318"/>
      <c r="D535" s="1318"/>
      <c r="E535" s="1318"/>
      <c r="F535" s="1318"/>
      <c r="G535" s="1318"/>
    </row>
    <row r="536" spans="1:7" x14ac:dyDescent="0.15">
      <c r="A536" s="1318"/>
      <c r="B536" s="1318"/>
      <c r="C536" s="1318"/>
      <c r="D536" s="1318"/>
      <c r="E536" s="1318"/>
      <c r="F536" s="1318"/>
      <c r="G536" s="1318"/>
    </row>
    <row r="537" spans="1:7" x14ac:dyDescent="0.15">
      <c r="A537" s="1318"/>
      <c r="B537" s="1318"/>
      <c r="C537" s="1318"/>
      <c r="D537" s="1318"/>
      <c r="E537" s="1318"/>
      <c r="F537" s="1318"/>
      <c r="G537" s="1318"/>
    </row>
    <row r="538" spans="1:7" x14ac:dyDescent="0.15">
      <c r="A538" s="1318"/>
      <c r="B538" s="1318"/>
      <c r="C538" s="1318"/>
      <c r="D538" s="1318"/>
      <c r="E538" s="1318"/>
      <c r="F538" s="1318"/>
      <c r="G538" s="1318"/>
    </row>
    <row r="539" spans="1:7" x14ac:dyDescent="0.15">
      <c r="A539" s="1318"/>
      <c r="B539" s="1318"/>
      <c r="C539" s="1318"/>
      <c r="D539" s="1318"/>
      <c r="E539" s="1318"/>
      <c r="F539" s="1318"/>
      <c r="G539" s="1318"/>
    </row>
    <row r="540" spans="1:7" x14ac:dyDescent="0.15">
      <c r="A540" s="1318"/>
      <c r="B540" s="1318"/>
      <c r="C540" s="1318"/>
      <c r="D540" s="1318"/>
      <c r="E540" s="1318"/>
      <c r="F540" s="1318"/>
      <c r="G540" s="1318"/>
    </row>
    <row r="541" spans="1:7" x14ac:dyDescent="0.15">
      <c r="A541" s="1318"/>
      <c r="B541" s="1318"/>
      <c r="C541" s="1318"/>
      <c r="D541" s="1318"/>
      <c r="E541" s="1318"/>
      <c r="F541" s="1318"/>
      <c r="G541" s="1318"/>
    </row>
    <row r="542" spans="1:7" x14ac:dyDescent="0.15">
      <c r="A542" s="1318"/>
      <c r="B542" s="1318"/>
      <c r="C542" s="1318"/>
      <c r="D542" s="1318"/>
      <c r="E542" s="1318"/>
      <c r="F542" s="1318"/>
      <c r="G542" s="1318"/>
    </row>
    <row r="543" spans="1:7" x14ac:dyDescent="0.15">
      <c r="A543" s="1318"/>
      <c r="B543" s="1318"/>
      <c r="C543" s="1318"/>
      <c r="D543" s="1318"/>
      <c r="E543" s="1318"/>
      <c r="F543" s="1318"/>
      <c r="G543" s="1318"/>
    </row>
    <row r="544" spans="1:7" x14ac:dyDescent="0.15">
      <c r="A544" s="1318"/>
      <c r="B544" s="1318"/>
      <c r="C544" s="1318"/>
      <c r="D544" s="1318"/>
      <c r="E544" s="1318"/>
      <c r="F544" s="1318"/>
      <c r="G544" s="1318"/>
    </row>
    <row r="545" spans="1:7" x14ac:dyDescent="0.15">
      <c r="A545" s="1318"/>
      <c r="B545" s="1318"/>
      <c r="C545" s="1318"/>
      <c r="D545" s="1318"/>
      <c r="E545" s="1318"/>
      <c r="F545" s="1318"/>
      <c r="G545" s="1318"/>
    </row>
    <row r="546" spans="1:7" x14ac:dyDescent="0.15">
      <c r="A546" s="1318"/>
      <c r="B546" s="1318"/>
      <c r="C546" s="1318"/>
      <c r="D546" s="1318"/>
      <c r="E546" s="1318"/>
      <c r="F546" s="1318"/>
      <c r="G546" s="1318"/>
    </row>
    <row r="547" spans="1:7" x14ac:dyDescent="0.15">
      <c r="A547" s="1318"/>
      <c r="B547" s="1318"/>
      <c r="C547" s="1318"/>
      <c r="D547" s="1318"/>
      <c r="E547" s="1318"/>
      <c r="F547" s="1318"/>
      <c r="G547" s="1318"/>
    </row>
    <row r="548" spans="1:7" x14ac:dyDescent="0.15">
      <c r="A548" s="1318"/>
      <c r="B548" s="1318"/>
      <c r="C548" s="1318"/>
      <c r="D548" s="1318"/>
      <c r="E548" s="1318"/>
      <c r="F548" s="1318"/>
      <c r="G548" s="1318"/>
    </row>
    <row r="549" spans="1:7" x14ac:dyDescent="0.15">
      <c r="A549" s="1318"/>
      <c r="B549" s="1318"/>
      <c r="C549" s="1318"/>
      <c r="D549" s="1318"/>
      <c r="E549" s="1318"/>
      <c r="F549" s="1318"/>
      <c r="G549" s="1318"/>
    </row>
    <row r="550" spans="1:7" x14ac:dyDescent="0.15">
      <c r="A550" s="1318"/>
      <c r="B550" s="1318"/>
      <c r="C550" s="1318"/>
      <c r="D550" s="1318"/>
      <c r="E550" s="1318"/>
      <c r="F550" s="1318"/>
      <c r="G550" s="1318"/>
    </row>
    <row r="551" spans="1:7" x14ac:dyDescent="0.15">
      <c r="A551" s="1318"/>
      <c r="B551" s="1318"/>
      <c r="C551" s="1318"/>
      <c r="D551" s="1318"/>
      <c r="E551" s="1318"/>
      <c r="F551" s="1318"/>
      <c r="G551" s="1318"/>
    </row>
    <row r="552" spans="1:7" x14ac:dyDescent="0.15">
      <c r="A552" s="1318"/>
      <c r="B552" s="1318"/>
      <c r="C552" s="1318"/>
      <c r="D552" s="1318"/>
      <c r="E552" s="1318"/>
      <c r="F552" s="1318"/>
      <c r="G552" s="1318"/>
    </row>
    <row r="553" spans="1:7" x14ac:dyDescent="0.15">
      <c r="A553" s="1318"/>
      <c r="B553" s="1318"/>
      <c r="C553" s="1318"/>
      <c r="D553" s="1318"/>
      <c r="E553" s="1318"/>
      <c r="F553" s="1318"/>
      <c r="G553" s="1318"/>
    </row>
    <row r="554" spans="1:7" x14ac:dyDescent="0.15">
      <c r="A554" s="1318"/>
      <c r="B554" s="1318"/>
      <c r="C554" s="1318"/>
      <c r="D554" s="1318"/>
      <c r="E554" s="1318"/>
      <c r="F554" s="1318"/>
      <c r="G554" s="1318"/>
    </row>
    <row r="555" spans="1:7" x14ac:dyDescent="0.15">
      <c r="A555" s="1318"/>
      <c r="B555" s="1318"/>
      <c r="C555" s="1318"/>
      <c r="D555" s="1318"/>
      <c r="E555" s="1318"/>
      <c r="F555" s="1318"/>
      <c r="G555" s="1318"/>
    </row>
    <row r="556" spans="1:7" x14ac:dyDescent="0.15">
      <c r="A556" s="1318"/>
      <c r="B556" s="1318"/>
      <c r="C556" s="1318"/>
      <c r="D556" s="1318"/>
      <c r="E556" s="1318"/>
      <c r="F556" s="1318"/>
      <c r="G556" s="1318"/>
    </row>
    <row r="557" spans="1:7" x14ac:dyDescent="0.15">
      <c r="A557" s="1318"/>
      <c r="B557" s="1318"/>
      <c r="C557" s="1318"/>
      <c r="D557" s="1318"/>
      <c r="E557" s="1318"/>
      <c r="F557" s="1318"/>
      <c r="G557" s="1318"/>
    </row>
    <row r="558" spans="1:7" x14ac:dyDescent="0.15">
      <c r="A558" s="1318"/>
      <c r="B558" s="1318"/>
      <c r="C558" s="1318"/>
      <c r="D558" s="1318"/>
      <c r="E558" s="1318"/>
      <c r="F558" s="1318"/>
      <c r="G558" s="1318"/>
    </row>
    <row r="559" spans="1:7" x14ac:dyDescent="0.15">
      <c r="A559" s="1318"/>
      <c r="B559" s="1318"/>
      <c r="C559" s="1318"/>
      <c r="D559" s="1318"/>
      <c r="E559" s="1318"/>
      <c r="F559" s="1318"/>
      <c r="G559" s="1318"/>
    </row>
    <row r="560" spans="1:7" x14ac:dyDescent="0.15">
      <c r="A560" s="1318"/>
      <c r="B560" s="1318"/>
      <c r="C560" s="1318"/>
      <c r="D560" s="1318"/>
      <c r="E560" s="1318"/>
      <c r="F560" s="1318"/>
      <c r="G560" s="1318"/>
    </row>
    <row r="561" spans="1:7" x14ac:dyDescent="0.15">
      <c r="A561" s="1318"/>
      <c r="B561" s="1318"/>
      <c r="C561" s="1318"/>
      <c r="D561" s="1318"/>
      <c r="E561" s="1318"/>
      <c r="F561" s="1318"/>
      <c r="G561" s="1318"/>
    </row>
    <row r="562" spans="1:7" x14ac:dyDescent="0.15">
      <c r="A562" s="1318"/>
      <c r="B562" s="1318"/>
      <c r="C562" s="1318"/>
      <c r="D562" s="1318"/>
      <c r="E562" s="1318"/>
      <c r="F562" s="1318"/>
      <c r="G562" s="1318"/>
    </row>
    <row r="563" spans="1:7" x14ac:dyDescent="0.15">
      <c r="A563" s="1318"/>
      <c r="B563" s="1318"/>
      <c r="C563" s="1318"/>
      <c r="D563" s="1318"/>
      <c r="E563" s="1318"/>
      <c r="F563" s="1318"/>
      <c r="G563" s="1318"/>
    </row>
    <row r="564" spans="1:7" x14ac:dyDescent="0.15">
      <c r="A564" s="1318"/>
      <c r="B564" s="1318"/>
      <c r="C564" s="1318"/>
      <c r="D564" s="1318"/>
      <c r="E564" s="1318"/>
      <c r="F564" s="1318"/>
      <c r="G564" s="1318"/>
    </row>
    <row r="565" spans="1:7" x14ac:dyDescent="0.15">
      <c r="A565" s="1318"/>
      <c r="B565" s="1318"/>
      <c r="C565" s="1318"/>
      <c r="D565" s="1318"/>
      <c r="E565" s="1318"/>
      <c r="F565" s="1318"/>
      <c r="G565" s="1318"/>
    </row>
    <row r="566" spans="1:7" x14ac:dyDescent="0.15">
      <c r="A566" s="1318"/>
      <c r="B566" s="1318"/>
      <c r="C566" s="1318"/>
      <c r="D566" s="1318"/>
      <c r="E566" s="1318"/>
      <c r="F566" s="1318"/>
      <c r="G566" s="1318"/>
    </row>
    <row r="567" spans="1:7" x14ac:dyDescent="0.15">
      <c r="A567" s="1318"/>
      <c r="B567" s="1318"/>
      <c r="C567" s="1318"/>
      <c r="D567" s="1318"/>
      <c r="E567" s="1318"/>
      <c r="F567" s="1318"/>
      <c r="G567" s="1318"/>
    </row>
    <row r="568" spans="1:7" x14ac:dyDescent="0.15">
      <c r="A568" s="1318"/>
      <c r="B568" s="1318"/>
      <c r="C568" s="1318"/>
      <c r="D568" s="1318"/>
      <c r="E568" s="1318"/>
      <c r="F568" s="1318"/>
      <c r="G568" s="1318"/>
    </row>
    <row r="569" spans="1:7" x14ac:dyDescent="0.15">
      <c r="A569" s="1318"/>
      <c r="B569" s="1318"/>
      <c r="C569" s="1318"/>
      <c r="D569" s="1318"/>
      <c r="E569" s="1318"/>
      <c r="F569" s="1318"/>
      <c r="G569" s="1318"/>
    </row>
    <row r="570" spans="1:7" x14ac:dyDescent="0.15">
      <c r="A570" s="1318"/>
      <c r="B570" s="1318"/>
      <c r="C570" s="1318"/>
      <c r="D570" s="1318"/>
      <c r="E570" s="1318"/>
      <c r="F570" s="1318"/>
      <c r="G570" s="1318"/>
    </row>
    <row r="571" spans="1:7" x14ac:dyDescent="0.15">
      <c r="A571" s="1318"/>
      <c r="B571" s="1318"/>
      <c r="C571" s="1318"/>
      <c r="D571" s="1318"/>
      <c r="E571" s="1318"/>
      <c r="F571" s="1318"/>
      <c r="G571" s="1318"/>
    </row>
    <row r="572" spans="1:7" x14ac:dyDescent="0.15">
      <c r="A572" s="1318"/>
      <c r="B572" s="1318"/>
      <c r="C572" s="1318"/>
      <c r="D572" s="1318"/>
      <c r="E572" s="1318"/>
      <c r="F572" s="1318"/>
      <c r="G572" s="1318"/>
    </row>
    <row r="573" spans="1:7" x14ac:dyDescent="0.15">
      <c r="A573" s="1318"/>
      <c r="B573" s="1318"/>
      <c r="C573" s="1318"/>
      <c r="D573" s="1318"/>
      <c r="E573" s="1318"/>
      <c r="F573" s="1318"/>
      <c r="G573" s="1318"/>
    </row>
    <row r="574" spans="1:7" x14ac:dyDescent="0.15">
      <c r="A574" s="1318"/>
      <c r="B574" s="1318"/>
      <c r="C574" s="1318"/>
      <c r="D574" s="1318"/>
      <c r="E574" s="1318"/>
      <c r="F574" s="1318"/>
      <c r="G574" s="1318"/>
    </row>
    <row r="575" spans="1:7" x14ac:dyDescent="0.15">
      <c r="A575" s="1318"/>
      <c r="B575" s="1318"/>
      <c r="C575" s="1318"/>
      <c r="D575" s="1318"/>
      <c r="E575" s="1318"/>
      <c r="F575" s="1318"/>
      <c r="G575" s="1318"/>
    </row>
    <row r="576" spans="1:7" x14ac:dyDescent="0.15">
      <c r="A576" s="1318"/>
      <c r="B576" s="1318"/>
      <c r="C576" s="1318"/>
      <c r="D576" s="1318"/>
      <c r="E576" s="1318"/>
      <c r="F576" s="1318"/>
      <c r="G576" s="1318"/>
    </row>
    <row r="577" spans="1:7" x14ac:dyDescent="0.15">
      <c r="A577" s="1318"/>
      <c r="B577" s="1318"/>
      <c r="C577" s="1318"/>
      <c r="D577" s="1318"/>
      <c r="E577" s="1318"/>
      <c r="F577" s="1318"/>
      <c r="G577" s="1318"/>
    </row>
    <row r="578" spans="1:7" x14ac:dyDescent="0.15">
      <c r="A578" s="1318"/>
      <c r="B578" s="1318"/>
      <c r="C578" s="1318"/>
      <c r="D578" s="1318"/>
      <c r="E578" s="1318"/>
      <c r="F578" s="1318"/>
      <c r="G578" s="1318"/>
    </row>
    <row r="579" spans="1:7" x14ac:dyDescent="0.15">
      <c r="A579" s="1318"/>
      <c r="B579" s="1318"/>
      <c r="C579" s="1318"/>
      <c r="D579" s="1318"/>
      <c r="E579" s="1318"/>
      <c r="F579" s="1318"/>
      <c r="G579" s="1318"/>
    </row>
    <row r="580" spans="1:7" x14ac:dyDescent="0.15">
      <c r="A580" s="1318"/>
      <c r="B580" s="1318"/>
      <c r="C580" s="1318"/>
      <c r="D580" s="1318"/>
      <c r="E580" s="1318"/>
      <c r="F580" s="1318"/>
      <c r="G580" s="1318"/>
    </row>
    <row r="581" spans="1:7" x14ac:dyDescent="0.15">
      <c r="A581" s="1318"/>
      <c r="B581" s="1318"/>
      <c r="C581" s="1318"/>
      <c r="D581" s="1318"/>
      <c r="E581" s="1318"/>
      <c r="F581" s="1318"/>
      <c r="G581" s="1318"/>
    </row>
    <row r="582" spans="1:7" x14ac:dyDescent="0.15">
      <c r="A582" s="1318"/>
      <c r="B582" s="1318"/>
      <c r="C582" s="1318"/>
      <c r="D582" s="1318"/>
      <c r="E582" s="1318"/>
      <c r="F582" s="1318"/>
      <c r="G582" s="1318"/>
    </row>
    <row r="583" spans="1:7" x14ac:dyDescent="0.15">
      <c r="A583" s="1318"/>
      <c r="B583" s="1318"/>
      <c r="C583" s="1318"/>
      <c r="D583" s="1318"/>
      <c r="E583" s="1318"/>
      <c r="F583" s="1318"/>
      <c r="G583" s="1318"/>
    </row>
    <row r="584" spans="1:7" x14ac:dyDescent="0.15">
      <c r="A584" s="1318"/>
      <c r="B584" s="1318"/>
      <c r="C584" s="1318"/>
      <c r="D584" s="1318"/>
      <c r="E584" s="1318"/>
      <c r="F584" s="1318"/>
      <c r="G584" s="1318"/>
    </row>
    <row r="585" spans="1:7" x14ac:dyDescent="0.15">
      <c r="A585" s="1318"/>
      <c r="B585" s="1318"/>
      <c r="C585" s="1318"/>
      <c r="D585" s="1318"/>
      <c r="E585" s="1318"/>
      <c r="F585" s="1318"/>
      <c r="G585" s="1318"/>
    </row>
    <row r="586" spans="1:7" x14ac:dyDescent="0.15">
      <c r="A586" s="1318"/>
      <c r="B586" s="1318"/>
      <c r="C586" s="1318"/>
      <c r="D586" s="1318"/>
      <c r="E586" s="1318"/>
      <c r="F586" s="1318"/>
      <c r="G586" s="1318"/>
    </row>
    <row r="587" spans="1:7" x14ac:dyDescent="0.15">
      <c r="A587" s="1318"/>
      <c r="B587" s="1318"/>
      <c r="C587" s="1318"/>
      <c r="D587" s="1318"/>
      <c r="E587" s="1318"/>
      <c r="F587" s="1318"/>
      <c r="G587" s="1318"/>
    </row>
    <row r="588" spans="1:7" x14ac:dyDescent="0.15">
      <c r="A588" s="1318"/>
      <c r="B588" s="1318"/>
      <c r="C588" s="1318"/>
      <c r="D588" s="1318"/>
      <c r="E588" s="1318"/>
      <c r="F588" s="1318"/>
      <c r="G588" s="1318"/>
    </row>
    <row r="589" spans="1:7" x14ac:dyDescent="0.15">
      <c r="A589" s="1318"/>
      <c r="B589" s="1318"/>
      <c r="C589" s="1318"/>
      <c r="D589" s="1318"/>
      <c r="E589" s="1318"/>
      <c r="F589" s="1318"/>
      <c r="G589" s="1318"/>
    </row>
    <row r="590" spans="1:7" x14ac:dyDescent="0.15">
      <c r="A590" s="1318"/>
      <c r="B590" s="1318"/>
      <c r="C590" s="1318"/>
      <c r="D590" s="1318"/>
      <c r="E590" s="1318"/>
      <c r="F590" s="1318"/>
      <c r="G590" s="1318"/>
    </row>
    <row r="591" spans="1:7" x14ac:dyDescent="0.15">
      <c r="A591" s="1318"/>
      <c r="B591" s="1318"/>
      <c r="C591" s="1318"/>
      <c r="D591" s="1318"/>
      <c r="E591" s="1318"/>
      <c r="F591" s="1318"/>
      <c r="G591" s="1318"/>
    </row>
    <row r="592" spans="1:7" x14ac:dyDescent="0.15">
      <c r="A592" s="1318"/>
      <c r="B592" s="1318"/>
      <c r="C592" s="1318"/>
      <c r="D592" s="1318"/>
      <c r="E592" s="1318"/>
      <c r="F592" s="1318"/>
      <c r="G592" s="1318"/>
    </row>
    <row r="593" spans="1:7" x14ac:dyDescent="0.15">
      <c r="A593" s="1318"/>
      <c r="B593" s="1318"/>
      <c r="C593" s="1318"/>
      <c r="D593" s="1318"/>
      <c r="E593" s="1318"/>
      <c r="F593" s="1318"/>
      <c r="G593" s="1318"/>
    </row>
    <row r="594" spans="1:7" x14ac:dyDescent="0.15">
      <c r="A594" s="1318"/>
      <c r="B594" s="1318"/>
      <c r="C594" s="1318"/>
      <c r="D594" s="1318"/>
      <c r="E594" s="1318"/>
      <c r="F594" s="1318"/>
      <c r="G594" s="1318"/>
    </row>
    <row r="595" spans="1:7" x14ac:dyDescent="0.15">
      <c r="A595" s="1318"/>
      <c r="B595" s="1318"/>
      <c r="C595" s="1318"/>
      <c r="D595" s="1318"/>
      <c r="E595" s="1318"/>
      <c r="F595" s="1318"/>
      <c r="G595" s="1318"/>
    </row>
    <row r="596" spans="1:7" x14ac:dyDescent="0.15">
      <c r="A596" s="1318"/>
      <c r="B596" s="1318"/>
      <c r="C596" s="1318"/>
      <c r="D596" s="1318"/>
      <c r="E596" s="1318"/>
      <c r="F596" s="1318"/>
      <c r="G596" s="1318"/>
    </row>
    <row r="597" spans="1:7" x14ac:dyDescent="0.15">
      <c r="A597" s="1318"/>
      <c r="B597" s="1318"/>
      <c r="C597" s="1318"/>
      <c r="D597" s="1318"/>
      <c r="E597" s="1318"/>
      <c r="F597" s="1318"/>
      <c r="G597" s="1318"/>
    </row>
    <row r="598" spans="1:7" x14ac:dyDescent="0.15">
      <c r="A598" s="1318"/>
      <c r="B598" s="1318"/>
      <c r="C598" s="1318"/>
      <c r="D598" s="1318"/>
      <c r="E598" s="1318"/>
      <c r="F598" s="1318"/>
      <c r="G598" s="1318"/>
    </row>
    <row r="599" spans="1:7" x14ac:dyDescent="0.15">
      <c r="A599" s="1318"/>
      <c r="B599" s="1318"/>
      <c r="C599" s="1318"/>
      <c r="D599" s="1318"/>
      <c r="E599" s="1318"/>
      <c r="F599" s="1318"/>
      <c r="G599" s="1318"/>
    </row>
    <row r="600" spans="1:7" x14ac:dyDescent="0.15">
      <c r="A600" s="1318"/>
      <c r="B600" s="1318"/>
      <c r="C600" s="1318"/>
      <c r="D600" s="1318"/>
      <c r="E600" s="1318"/>
      <c r="F600" s="1318"/>
      <c r="G600" s="1318"/>
    </row>
    <row r="601" spans="1:7" x14ac:dyDescent="0.15">
      <c r="A601" s="1318"/>
      <c r="B601" s="1318"/>
      <c r="C601" s="1318"/>
      <c r="D601" s="1318"/>
      <c r="E601" s="1318"/>
      <c r="F601" s="1318"/>
      <c r="G601" s="1318"/>
    </row>
    <row r="602" spans="1:7" x14ac:dyDescent="0.15">
      <c r="A602" s="1318"/>
      <c r="B602" s="1318"/>
      <c r="C602" s="1318"/>
      <c r="D602" s="1318"/>
      <c r="E602" s="1318"/>
      <c r="F602" s="1318"/>
      <c r="G602" s="1318"/>
    </row>
    <row r="603" spans="1:7" x14ac:dyDescent="0.15">
      <c r="A603" s="1318"/>
      <c r="B603" s="1318"/>
      <c r="C603" s="1318"/>
      <c r="D603" s="1318"/>
      <c r="E603" s="1318"/>
      <c r="F603" s="1318"/>
      <c r="G603" s="1318"/>
    </row>
    <row r="604" spans="1:7" x14ac:dyDescent="0.15">
      <c r="A604" s="1318"/>
      <c r="B604" s="1318"/>
      <c r="C604" s="1318"/>
      <c r="D604" s="1318"/>
      <c r="E604" s="1318"/>
      <c r="F604" s="1318"/>
      <c r="G604" s="1318"/>
    </row>
    <row r="605" spans="1:7" x14ac:dyDescent="0.15">
      <c r="A605" s="1318"/>
      <c r="B605" s="1318"/>
      <c r="C605" s="1318"/>
      <c r="D605" s="1318"/>
      <c r="E605" s="1318"/>
      <c r="F605" s="1318"/>
      <c r="G605" s="1318"/>
    </row>
    <row r="606" spans="1:7" x14ac:dyDescent="0.15">
      <c r="A606" s="1318"/>
      <c r="B606" s="1318"/>
      <c r="C606" s="1318"/>
      <c r="D606" s="1318"/>
      <c r="E606" s="1318"/>
      <c r="F606" s="1318"/>
      <c r="G606" s="1318"/>
    </row>
    <row r="607" spans="1:7" x14ac:dyDescent="0.15">
      <c r="A607" s="1318"/>
      <c r="B607" s="1318"/>
      <c r="C607" s="1318"/>
      <c r="D607" s="1318"/>
      <c r="E607" s="1318"/>
      <c r="F607" s="1318"/>
      <c r="G607" s="1318"/>
    </row>
    <row r="608" spans="1:7" x14ac:dyDescent="0.15">
      <c r="A608" s="1318"/>
      <c r="B608" s="1318"/>
      <c r="C608" s="1318"/>
      <c r="D608" s="1318"/>
      <c r="E608" s="1318"/>
      <c r="F608" s="1318"/>
      <c r="G608" s="1318"/>
    </row>
    <row r="609" spans="1:7" x14ac:dyDescent="0.15">
      <c r="A609" s="1318"/>
      <c r="B609" s="1318"/>
      <c r="C609" s="1318"/>
      <c r="D609" s="1318"/>
      <c r="E609" s="1318"/>
      <c r="F609" s="1318"/>
      <c r="G609" s="1318"/>
    </row>
    <row r="610" spans="1:7" x14ac:dyDescent="0.15">
      <c r="A610" s="1318"/>
      <c r="B610" s="1318"/>
      <c r="C610" s="1318"/>
      <c r="D610" s="1318"/>
      <c r="E610" s="1318"/>
      <c r="F610" s="1318"/>
      <c r="G610" s="1318"/>
    </row>
    <row r="611" spans="1:7" x14ac:dyDescent="0.15">
      <c r="A611" s="1318"/>
      <c r="B611" s="1318"/>
      <c r="C611" s="1318"/>
      <c r="D611" s="1318"/>
      <c r="E611" s="1318"/>
      <c r="F611" s="1318"/>
      <c r="G611" s="1318"/>
    </row>
    <row r="612" spans="1:7" x14ac:dyDescent="0.15">
      <c r="A612" s="1318"/>
      <c r="B612" s="1318"/>
      <c r="C612" s="1318"/>
      <c r="D612" s="1318"/>
      <c r="E612" s="1318"/>
      <c r="F612" s="1318"/>
      <c r="G612" s="1318"/>
    </row>
    <row r="613" spans="1:7" x14ac:dyDescent="0.15">
      <c r="A613" s="1318"/>
      <c r="B613" s="1318"/>
      <c r="C613" s="1318"/>
      <c r="D613" s="1318"/>
      <c r="E613" s="1318"/>
      <c r="F613" s="1318"/>
      <c r="G613" s="1318"/>
    </row>
    <row r="614" spans="1:7" x14ac:dyDescent="0.15">
      <c r="A614" s="1318"/>
      <c r="B614" s="1318"/>
      <c r="C614" s="1318"/>
      <c r="D614" s="1318"/>
      <c r="E614" s="1318"/>
      <c r="F614" s="1318"/>
      <c r="G614" s="1318"/>
    </row>
    <row r="615" spans="1:7" x14ac:dyDescent="0.15">
      <c r="A615" s="1318"/>
      <c r="B615" s="1318"/>
      <c r="C615" s="1318"/>
      <c r="D615" s="1318"/>
      <c r="E615" s="1318"/>
      <c r="F615" s="1318"/>
      <c r="G615" s="1318"/>
    </row>
    <row r="616" spans="1:7" x14ac:dyDescent="0.15">
      <c r="A616" s="1318"/>
      <c r="B616" s="1318"/>
      <c r="C616" s="1318"/>
      <c r="D616" s="1318"/>
      <c r="E616" s="1318"/>
      <c r="F616" s="1318"/>
      <c r="G616" s="1318"/>
    </row>
    <row r="617" spans="1:7" x14ac:dyDescent="0.15">
      <c r="A617" s="1318"/>
      <c r="B617" s="1318"/>
      <c r="C617" s="1318"/>
      <c r="D617" s="1318"/>
      <c r="E617" s="1318"/>
      <c r="F617" s="1318"/>
      <c r="G617" s="1318"/>
    </row>
    <row r="618" spans="1:7" x14ac:dyDescent="0.15">
      <c r="A618" s="1318"/>
      <c r="B618" s="1318"/>
      <c r="C618" s="1318"/>
      <c r="D618" s="1318"/>
      <c r="E618" s="1318"/>
      <c r="F618" s="1318"/>
      <c r="G618" s="1318"/>
    </row>
    <row r="619" spans="1:7" x14ac:dyDescent="0.15">
      <c r="A619" s="1318"/>
      <c r="B619" s="1318"/>
      <c r="C619" s="1318"/>
      <c r="D619" s="1318"/>
      <c r="E619" s="1318"/>
      <c r="F619" s="1318"/>
      <c r="G619" s="1318"/>
    </row>
    <row r="620" spans="1:7" x14ac:dyDescent="0.15">
      <c r="A620" s="1318"/>
      <c r="B620" s="1318"/>
      <c r="C620" s="1318"/>
      <c r="D620" s="1318"/>
      <c r="E620" s="1318"/>
      <c r="F620" s="1318"/>
      <c r="G620" s="1318"/>
    </row>
    <row r="621" spans="1:7" x14ac:dyDescent="0.15">
      <c r="A621" s="1318"/>
      <c r="B621" s="1318"/>
      <c r="C621" s="1318"/>
      <c r="D621" s="1318"/>
      <c r="E621" s="1318"/>
      <c r="F621" s="1318"/>
      <c r="G621" s="1318"/>
    </row>
    <row r="622" spans="1:7" x14ac:dyDescent="0.15">
      <c r="A622" s="1318"/>
      <c r="B622" s="1318"/>
      <c r="C622" s="1318"/>
      <c r="D622" s="1318"/>
      <c r="E622" s="1318"/>
      <c r="F622" s="1318"/>
      <c r="G622" s="1318"/>
    </row>
    <row r="623" spans="1:7" x14ac:dyDescent="0.15">
      <c r="A623" s="1318"/>
      <c r="B623" s="1318"/>
      <c r="C623" s="1318"/>
      <c r="D623" s="1318"/>
      <c r="E623" s="1318"/>
      <c r="F623" s="1318"/>
      <c r="G623" s="1318"/>
    </row>
    <row r="624" spans="1:7" x14ac:dyDescent="0.15">
      <c r="A624" s="1318"/>
      <c r="B624" s="1318"/>
      <c r="C624" s="1318"/>
      <c r="D624" s="1318"/>
      <c r="E624" s="1318"/>
      <c r="F624" s="1318"/>
      <c r="G624" s="1318"/>
    </row>
    <row r="625" spans="1:7" x14ac:dyDescent="0.15">
      <c r="A625" s="1318"/>
      <c r="B625" s="1318"/>
      <c r="C625" s="1318"/>
      <c r="D625" s="1318"/>
      <c r="E625" s="1318"/>
      <c r="F625" s="1318"/>
      <c r="G625" s="1318"/>
    </row>
    <row r="626" spans="1:7" x14ac:dyDescent="0.15">
      <c r="A626" s="1318"/>
      <c r="B626" s="1318"/>
      <c r="C626" s="1318"/>
      <c r="D626" s="1318"/>
      <c r="E626" s="1318"/>
      <c r="F626" s="1318"/>
      <c r="G626" s="1318"/>
    </row>
    <row r="627" spans="1:7" x14ac:dyDescent="0.15">
      <c r="A627" s="1318"/>
      <c r="B627" s="1318"/>
      <c r="C627" s="1318"/>
      <c r="D627" s="1318"/>
      <c r="E627" s="1318"/>
      <c r="F627" s="1318"/>
      <c r="G627" s="1318"/>
    </row>
    <row r="628" spans="1:7" x14ac:dyDescent="0.15">
      <c r="A628" s="1318"/>
      <c r="B628" s="1318"/>
      <c r="C628" s="1318"/>
      <c r="D628" s="1318"/>
      <c r="E628" s="1318"/>
      <c r="F628" s="1318"/>
      <c r="G628" s="1318"/>
    </row>
    <row r="629" spans="1:7" x14ac:dyDescent="0.15">
      <c r="A629" s="1318"/>
      <c r="B629" s="1318"/>
      <c r="C629" s="1318"/>
      <c r="D629" s="1318"/>
      <c r="E629" s="1318"/>
      <c r="F629" s="1318"/>
      <c r="G629" s="1318"/>
    </row>
    <row r="630" spans="1:7" x14ac:dyDescent="0.15">
      <c r="A630" s="1318"/>
      <c r="B630" s="1318"/>
      <c r="C630" s="1318"/>
      <c r="D630" s="1318"/>
      <c r="E630" s="1318"/>
      <c r="F630" s="1318"/>
      <c r="G630" s="1318"/>
    </row>
    <row r="631" spans="1:7" x14ac:dyDescent="0.15">
      <c r="A631" s="1318"/>
      <c r="B631" s="1318"/>
      <c r="C631" s="1318"/>
      <c r="D631" s="1318"/>
      <c r="E631" s="1318"/>
      <c r="F631" s="1318"/>
      <c r="G631" s="1318"/>
    </row>
    <row r="632" spans="1:7" x14ac:dyDescent="0.15">
      <c r="A632" s="1318"/>
      <c r="B632" s="1318"/>
      <c r="C632" s="1318"/>
      <c r="D632" s="1318"/>
      <c r="E632" s="1318"/>
      <c r="F632" s="1318"/>
      <c r="G632" s="1318"/>
    </row>
    <row r="633" spans="1:7" x14ac:dyDescent="0.15">
      <c r="A633" s="1318"/>
      <c r="B633" s="1318"/>
      <c r="C633" s="1318"/>
      <c r="D633" s="1318"/>
      <c r="E633" s="1318"/>
      <c r="F633" s="1318"/>
      <c r="G633" s="1318"/>
    </row>
    <row r="634" spans="1:7" x14ac:dyDescent="0.15">
      <c r="A634" s="1318"/>
      <c r="B634" s="1318"/>
      <c r="C634" s="1318"/>
      <c r="D634" s="1318"/>
      <c r="E634" s="1318"/>
      <c r="F634" s="1318"/>
      <c r="G634" s="1318"/>
    </row>
    <row r="635" spans="1:7" x14ac:dyDescent="0.15">
      <c r="A635" s="1318"/>
      <c r="B635" s="1318"/>
      <c r="C635" s="1318"/>
      <c r="D635" s="1318"/>
      <c r="E635" s="1318"/>
      <c r="F635" s="1318"/>
      <c r="G635" s="1318"/>
    </row>
    <row r="636" spans="1:7" x14ac:dyDescent="0.15">
      <c r="A636" s="1318"/>
      <c r="B636" s="1318"/>
      <c r="C636" s="1318"/>
      <c r="D636" s="1318"/>
      <c r="E636" s="1318"/>
      <c r="F636" s="1318"/>
      <c r="G636" s="1318"/>
    </row>
    <row r="637" spans="1:7" x14ac:dyDescent="0.15">
      <c r="A637" s="1318"/>
      <c r="B637" s="1318"/>
      <c r="C637" s="1318"/>
      <c r="D637" s="1318"/>
      <c r="E637" s="1318"/>
      <c r="F637" s="1318"/>
      <c r="G637" s="1318"/>
    </row>
    <row r="638" spans="1:7" x14ac:dyDescent="0.15">
      <c r="A638" s="1318"/>
      <c r="B638" s="1318"/>
      <c r="C638" s="1318"/>
      <c r="D638" s="1318"/>
      <c r="E638" s="1318"/>
      <c r="F638" s="1318"/>
      <c r="G638" s="1318"/>
    </row>
    <row r="639" spans="1:7" x14ac:dyDescent="0.15">
      <c r="A639" s="1318"/>
      <c r="B639" s="1318"/>
      <c r="C639" s="1318"/>
      <c r="D639" s="1318"/>
      <c r="E639" s="1318"/>
      <c r="F639" s="1318"/>
      <c r="G639" s="1318"/>
    </row>
    <row r="640" spans="1:7" x14ac:dyDescent="0.15">
      <c r="A640" s="1318"/>
      <c r="B640" s="1318"/>
      <c r="C640" s="1318"/>
      <c r="D640" s="1318"/>
      <c r="E640" s="1318"/>
      <c r="F640" s="1318"/>
      <c r="G640" s="1318"/>
    </row>
    <row r="641" spans="1:7" x14ac:dyDescent="0.15">
      <c r="A641" s="1318"/>
      <c r="B641" s="1318"/>
      <c r="C641" s="1318"/>
      <c r="D641" s="1318"/>
      <c r="E641" s="1318"/>
      <c r="F641" s="1318"/>
      <c r="G641" s="1318"/>
    </row>
    <row r="642" spans="1:7" x14ac:dyDescent="0.15">
      <c r="A642" s="1318"/>
      <c r="B642" s="1318"/>
      <c r="C642" s="1318"/>
      <c r="D642" s="1318"/>
      <c r="E642" s="1318"/>
      <c r="F642" s="1318"/>
      <c r="G642" s="1318"/>
    </row>
    <row r="643" spans="1:7" x14ac:dyDescent="0.15">
      <c r="A643" s="1318"/>
      <c r="B643" s="1318"/>
      <c r="C643" s="1318"/>
      <c r="D643" s="1318"/>
      <c r="E643" s="1318"/>
      <c r="F643" s="1318"/>
      <c r="G643" s="1318"/>
    </row>
    <row r="644" spans="1:7" x14ac:dyDescent="0.15">
      <c r="A644" s="1318"/>
      <c r="B644" s="1318"/>
      <c r="C644" s="1318"/>
      <c r="D644" s="1318"/>
      <c r="E644" s="1318"/>
      <c r="F644" s="1318"/>
      <c r="G644" s="1318"/>
    </row>
    <row r="645" spans="1:7" x14ac:dyDescent="0.15">
      <c r="A645" s="1318"/>
      <c r="B645" s="1318"/>
      <c r="C645" s="1318"/>
      <c r="D645" s="1318"/>
      <c r="E645" s="1318"/>
      <c r="F645" s="1318"/>
      <c r="G645" s="1318"/>
    </row>
    <row r="646" spans="1:7" x14ac:dyDescent="0.15">
      <c r="A646" s="1318"/>
      <c r="B646" s="1318"/>
      <c r="C646" s="1318"/>
      <c r="D646" s="1318"/>
      <c r="E646" s="1318"/>
      <c r="F646" s="1318"/>
      <c r="G646" s="1318"/>
    </row>
    <row r="647" spans="1:7" x14ac:dyDescent="0.15">
      <c r="A647" s="1318"/>
      <c r="B647" s="1318"/>
      <c r="C647" s="1318"/>
      <c r="D647" s="1318"/>
      <c r="E647" s="1318"/>
      <c r="F647" s="1318"/>
      <c r="G647" s="1318"/>
    </row>
    <row r="648" spans="1:7" x14ac:dyDescent="0.15">
      <c r="A648" s="1318"/>
      <c r="B648" s="1318"/>
      <c r="C648" s="1318"/>
      <c r="D648" s="1318"/>
      <c r="E648" s="1318"/>
      <c r="F648" s="1318"/>
      <c r="G648" s="1318"/>
    </row>
    <row r="649" spans="1:7" x14ac:dyDescent="0.15">
      <c r="A649" s="1318"/>
      <c r="B649" s="1318"/>
      <c r="C649" s="1318"/>
      <c r="D649" s="1318"/>
      <c r="E649" s="1318"/>
      <c r="F649" s="1318"/>
      <c r="G649" s="1318"/>
    </row>
    <row r="650" spans="1:7" x14ac:dyDescent="0.15">
      <c r="A650" s="1318"/>
      <c r="B650" s="1318"/>
      <c r="C650" s="1318"/>
      <c r="D650" s="1318"/>
      <c r="E650" s="1318"/>
      <c r="F650" s="1318"/>
      <c r="G650" s="1318"/>
    </row>
    <row r="651" spans="1:7" x14ac:dyDescent="0.15">
      <c r="A651" s="1318"/>
      <c r="B651" s="1318"/>
      <c r="C651" s="1318"/>
      <c r="D651" s="1318"/>
      <c r="E651" s="1318"/>
      <c r="F651" s="1318"/>
      <c r="G651" s="1318"/>
    </row>
    <row r="652" spans="1:7" x14ac:dyDescent="0.15">
      <c r="A652" s="1318"/>
      <c r="B652" s="1318"/>
      <c r="C652" s="1318"/>
      <c r="D652" s="1318"/>
      <c r="E652" s="1318"/>
      <c r="F652" s="1318"/>
      <c r="G652" s="1318"/>
    </row>
    <row r="653" spans="1:7" x14ac:dyDescent="0.15">
      <c r="A653" s="1318"/>
      <c r="B653" s="1318"/>
      <c r="C653" s="1318"/>
      <c r="D653" s="1318"/>
      <c r="E653" s="1318"/>
      <c r="F653" s="1318"/>
      <c r="G653" s="1318"/>
    </row>
    <row r="654" spans="1:7" x14ac:dyDescent="0.15">
      <c r="A654" s="1318"/>
      <c r="B654" s="1318"/>
      <c r="C654" s="1318"/>
      <c r="D654" s="1318"/>
      <c r="E654" s="1318"/>
      <c r="F654" s="1318"/>
      <c r="G654" s="1318"/>
    </row>
    <row r="655" spans="1:7" x14ac:dyDescent="0.15">
      <c r="A655" s="1318"/>
      <c r="B655" s="1318"/>
      <c r="C655" s="1318"/>
      <c r="D655" s="1318"/>
      <c r="E655" s="1318"/>
      <c r="F655" s="1318"/>
      <c r="G655" s="1318"/>
    </row>
    <row r="656" spans="1:7" x14ac:dyDescent="0.15">
      <c r="A656" s="1318"/>
      <c r="B656" s="1318"/>
      <c r="C656" s="1318"/>
      <c r="D656" s="1318"/>
      <c r="E656" s="1318"/>
      <c r="F656" s="1318"/>
      <c r="G656" s="1318"/>
    </row>
    <row r="657" spans="1:7" x14ac:dyDescent="0.15">
      <c r="A657" s="1318"/>
      <c r="B657" s="1318"/>
      <c r="C657" s="1318"/>
      <c r="D657" s="1318"/>
      <c r="E657" s="1318"/>
      <c r="F657" s="1318"/>
      <c r="G657" s="1318"/>
    </row>
    <row r="658" spans="1:7" x14ac:dyDescent="0.15">
      <c r="A658" s="1318"/>
      <c r="B658" s="1318"/>
      <c r="C658" s="1318"/>
      <c r="D658" s="1318"/>
      <c r="E658" s="1318"/>
      <c r="F658" s="1318"/>
      <c r="G658" s="1318"/>
    </row>
    <row r="659" spans="1:7" x14ac:dyDescent="0.15">
      <c r="A659" s="1318"/>
      <c r="B659" s="1318"/>
      <c r="C659" s="1318"/>
      <c r="D659" s="1318"/>
      <c r="E659" s="1318"/>
      <c r="F659" s="1318"/>
      <c r="G659" s="1318"/>
    </row>
    <row r="660" spans="1:7" x14ac:dyDescent="0.15">
      <c r="A660" s="1318"/>
      <c r="B660" s="1318"/>
      <c r="C660" s="1318"/>
      <c r="D660" s="1318"/>
      <c r="E660" s="1318"/>
      <c r="F660" s="1318"/>
      <c r="G660" s="1318"/>
    </row>
    <row r="661" spans="1:7" x14ac:dyDescent="0.15">
      <c r="A661" s="1318"/>
      <c r="B661" s="1318"/>
      <c r="C661" s="1318"/>
      <c r="D661" s="1318"/>
      <c r="E661" s="1318"/>
      <c r="F661" s="1318"/>
      <c r="G661" s="1318"/>
    </row>
    <row r="662" spans="1:7" x14ac:dyDescent="0.15">
      <c r="A662" s="1318"/>
      <c r="B662" s="1318"/>
      <c r="C662" s="1318"/>
      <c r="D662" s="1318"/>
      <c r="E662" s="1318"/>
      <c r="F662" s="1318"/>
      <c r="G662" s="1318"/>
    </row>
    <row r="663" spans="1:7" x14ac:dyDescent="0.15">
      <c r="A663" s="1318"/>
      <c r="B663" s="1318"/>
      <c r="C663" s="1318"/>
      <c r="D663" s="1318"/>
      <c r="E663" s="1318"/>
      <c r="F663" s="1318"/>
      <c r="G663" s="1318"/>
    </row>
    <row r="664" spans="1:7" x14ac:dyDescent="0.15">
      <c r="A664" s="1318"/>
      <c r="B664" s="1318"/>
      <c r="C664" s="1318"/>
      <c r="D664" s="1318"/>
      <c r="E664" s="1318"/>
      <c r="F664" s="1318"/>
      <c r="G664" s="1318"/>
    </row>
    <row r="665" spans="1:7" x14ac:dyDescent="0.15">
      <c r="A665" s="1318"/>
      <c r="B665" s="1318"/>
      <c r="C665" s="1318"/>
      <c r="D665" s="1318"/>
      <c r="E665" s="1318"/>
      <c r="F665" s="1318"/>
      <c r="G665" s="1318"/>
    </row>
    <row r="666" spans="1:7" x14ac:dyDescent="0.15">
      <c r="A666" s="1318"/>
      <c r="B666" s="1318"/>
      <c r="C666" s="1318"/>
      <c r="D666" s="1318"/>
      <c r="E666" s="1318"/>
      <c r="F666" s="1318"/>
      <c r="G666" s="1318"/>
    </row>
    <row r="667" spans="1:7" x14ac:dyDescent="0.15">
      <c r="A667" s="1318"/>
      <c r="B667" s="1318"/>
      <c r="C667" s="1318"/>
      <c r="D667" s="1318"/>
      <c r="E667" s="1318"/>
      <c r="F667" s="1318"/>
      <c r="G667" s="1318"/>
    </row>
    <row r="668" spans="1:7" x14ac:dyDescent="0.15">
      <c r="A668" s="1318"/>
      <c r="B668" s="1318"/>
      <c r="C668" s="1318"/>
      <c r="D668" s="1318"/>
      <c r="E668" s="1318"/>
      <c r="F668" s="1318"/>
      <c r="G668" s="1318"/>
    </row>
    <row r="669" spans="1:7" x14ac:dyDescent="0.15">
      <c r="A669" s="1318"/>
      <c r="B669" s="1318"/>
      <c r="C669" s="1318"/>
      <c r="D669" s="1318"/>
      <c r="E669" s="1318"/>
      <c r="F669" s="1318"/>
      <c r="G669" s="1318"/>
    </row>
    <row r="670" spans="1:7" x14ac:dyDescent="0.15">
      <c r="A670" s="1318"/>
      <c r="B670" s="1318"/>
      <c r="C670" s="1318"/>
      <c r="D670" s="1318"/>
      <c r="E670" s="1318"/>
      <c r="F670" s="1318"/>
      <c r="G670" s="1318"/>
    </row>
    <row r="671" spans="1:7" x14ac:dyDescent="0.15">
      <c r="A671" s="1318"/>
      <c r="B671" s="1318"/>
      <c r="C671" s="1318"/>
      <c r="D671" s="1318"/>
      <c r="E671" s="1318"/>
      <c r="F671" s="1318"/>
      <c r="G671" s="1318"/>
    </row>
    <row r="672" spans="1:7" x14ac:dyDescent="0.15">
      <c r="A672" s="1318"/>
      <c r="B672" s="1318"/>
      <c r="C672" s="1318"/>
      <c r="D672" s="1318"/>
      <c r="E672" s="1318"/>
      <c r="F672" s="1318"/>
      <c r="G672" s="1318"/>
    </row>
    <row r="673" spans="1:7" x14ac:dyDescent="0.15">
      <c r="A673" s="1318"/>
      <c r="B673" s="1318"/>
      <c r="C673" s="1318"/>
      <c r="D673" s="1318"/>
      <c r="E673" s="1318"/>
      <c r="F673" s="1318"/>
      <c r="G673" s="1318"/>
    </row>
    <row r="674" spans="1:7" x14ac:dyDescent="0.15">
      <c r="A674" s="1318"/>
      <c r="B674" s="1318"/>
      <c r="C674" s="1318"/>
      <c r="D674" s="1318"/>
      <c r="E674" s="1318"/>
      <c r="F674" s="1318"/>
      <c r="G674" s="1318"/>
    </row>
    <row r="675" spans="1:7" x14ac:dyDescent="0.15">
      <c r="A675" s="1318"/>
      <c r="B675" s="1318"/>
      <c r="C675" s="1318"/>
      <c r="D675" s="1318"/>
      <c r="E675" s="1318"/>
      <c r="F675" s="1318"/>
      <c r="G675" s="1318"/>
    </row>
    <row r="676" spans="1:7" x14ac:dyDescent="0.15">
      <c r="A676" s="1318"/>
      <c r="B676" s="1318"/>
      <c r="C676" s="1318"/>
      <c r="D676" s="1318"/>
      <c r="E676" s="1318"/>
      <c r="F676" s="1318"/>
      <c r="G676" s="1318"/>
    </row>
    <row r="677" spans="1:7" x14ac:dyDescent="0.15">
      <c r="A677" s="1318"/>
      <c r="B677" s="1318"/>
      <c r="C677" s="1318"/>
      <c r="D677" s="1318"/>
      <c r="E677" s="1318"/>
      <c r="F677" s="1318"/>
      <c r="G677" s="1318"/>
    </row>
    <row r="678" spans="1:7" x14ac:dyDescent="0.15">
      <c r="A678" s="1318"/>
      <c r="B678" s="1318"/>
      <c r="C678" s="1318"/>
      <c r="D678" s="1318"/>
      <c r="E678" s="1318"/>
      <c r="F678" s="1318"/>
      <c r="G678" s="1318"/>
    </row>
    <row r="679" spans="1:7" x14ac:dyDescent="0.15">
      <c r="A679" s="1318"/>
      <c r="B679" s="1318"/>
      <c r="C679" s="1318"/>
      <c r="D679" s="1318"/>
      <c r="E679" s="1318"/>
      <c r="F679" s="1318"/>
      <c r="G679" s="1318"/>
    </row>
    <row r="680" spans="1:7" x14ac:dyDescent="0.15">
      <c r="A680" s="1318"/>
      <c r="B680" s="1318"/>
      <c r="C680" s="1318"/>
      <c r="D680" s="1318"/>
      <c r="E680" s="1318"/>
      <c r="F680" s="1318"/>
      <c r="G680" s="1318"/>
    </row>
    <row r="681" spans="1:7" x14ac:dyDescent="0.15">
      <c r="A681" s="1318"/>
      <c r="B681" s="1318"/>
      <c r="C681" s="1318"/>
      <c r="D681" s="1318"/>
      <c r="E681" s="1318"/>
      <c r="F681" s="1318"/>
      <c r="G681" s="1318"/>
    </row>
    <row r="682" spans="1:7" x14ac:dyDescent="0.15">
      <c r="A682" s="1318"/>
      <c r="B682" s="1318"/>
      <c r="C682" s="1318"/>
      <c r="D682" s="1318"/>
      <c r="E682" s="1318"/>
      <c r="F682" s="1318"/>
      <c r="G682" s="1318"/>
    </row>
    <row r="683" spans="1:7" x14ac:dyDescent="0.15">
      <c r="A683" s="1318"/>
      <c r="B683" s="1318"/>
      <c r="C683" s="1318"/>
      <c r="D683" s="1318"/>
      <c r="E683" s="1318"/>
      <c r="F683" s="1318"/>
      <c r="G683" s="1318"/>
    </row>
    <row r="684" spans="1:7" x14ac:dyDescent="0.15">
      <c r="A684" s="1318"/>
      <c r="B684" s="1318"/>
      <c r="C684" s="1318"/>
      <c r="D684" s="1318"/>
      <c r="E684" s="1318"/>
      <c r="F684" s="1318"/>
      <c r="G684" s="1318"/>
    </row>
    <row r="685" spans="1:7" x14ac:dyDescent="0.15">
      <c r="A685" s="1318"/>
      <c r="B685" s="1318"/>
      <c r="C685" s="1318"/>
      <c r="D685" s="1318"/>
      <c r="E685" s="1318"/>
      <c r="F685" s="1318"/>
      <c r="G685" s="1318"/>
    </row>
    <row r="686" spans="1:7" x14ac:dyDescent="0.15">
      <c r="A686" s="1318"/>
      <c r="B686" s="1318"/>
      <c r="C686" s="1318"/>
      <c r="D686" s="1318"/>
      <c r="E686" s="1318"/>
      <c r="F686" s="1318"/>
      <c r="G686" s="1318"/>
    </row>
    <row r="687" spans="1:7" x14ac:dyDescent="0.15">
      <c r="A687" s="1318"/>
      <c r="B687" s="1318"/>
      <c r="C687" s="1318"/>
      <c r="D687" s="1318"/>
      <c r="E687" s="1318"/>
      <c r="F687" s="1318"/>
      <c r="G687" s="1318"/>
    </row>
    <row r="688" spans="1:7" x14ac:dyDescent="0.15">
      <c r="A688" s="1318"/>
      <c r="B688" s="1318"/>
      <c r="C688" s="1318"/>
      <c r="D688" s="1318"/>
      <c r="E688" s="1318"/>
      <c r="F688" s="1318"/>
      <c r="G688" s="1318"/>
    </row>
    <row r="689" spans="1:7" x14ac:dyDescent="0.15">
      <c r="A689" s="1318"/>
      <c r="B689" s="1318"/>
      <c r="C689" s="1318"/>
      <c r="D689" s="1318"/>
      <c r="E689" s="1318"/>
      <c r="F689" s="1318"/>
      <c r="G689" s="1318"/>
    </row>
    <row r="690" spans="1:7" x14ac:dyDescent="0.15">
      <c r="A690" s="1318"/>
      <c r="B690" s="1318"/>
      <c r="C690" s="1318"/>
      <c r="D690" s="1318"/>
      <c r="E690" s="1318"/>
      <c r="F690" s="1318"/>
      <c r="G690" s="1318"/>
    </row>
    <row r="691" spans="1:7" x14ac:dyDescent="0.15">
      <c r="A691" s="1318"/>
      <c r="B691" s="1318"/>
      <c r="C691" s="1318"/>
      <c r="D691" s="1318"/>
      <c r="E691" s="1318"/>
      <c r="F691" s="1318"/>
      <c r="G691" s="1318"/>
    </row>
    <row r="692" spans="1:7" x14ac:dyDescent="0.15">
      <c r="A692" s="1318"/>
      <c r="B692" s="1318"/>
      <c r="C692" s="1318"/>
      <c r="D692" s="1318"/>
      <c r="E692" s="1318"/>
      <c r="F692" s="1318"/>
      <c r="G692" s="1318"/>
    </row>
    <row r="693" spans="1:7" x14ac:dyDescent="0.15">
      <c r="A693" s="1318"/>
      <c r="B693" s="1318"/>
      <c r="C693" s="1318"/>
      <c r="D693" s="1318"/>
      <c r="E693" s="1318"/>
      <c r="F693" s="1318"/>
      <c r="G693" s="1318"/>
    </row>
    <row r="694" spans="1:7" x14ac:dyDescent="0.15">
      <c r="A694" s="1318"/>
      <c r="B694" s="1318"/>
      <c r="C694" s="1318"/>
      <c r="D694" s="1318"/>
      <c r="E694" s="1318"/>
      <c r="F694" s="1318"/>
      <c r="G694" s="1318"/>
    </row>
    <row r="695" spans="1:7" x14ac:dyDescent="0.15">
      <c r="A695" s="1318"/>
      <c r="B695" s="1318"/>
      <c r="C695" s="1318"/>
      <c r="D695" s="1318"/>
      <c r="E695" s="1318"/>
      <c r="F695" s="1318"/>
      <c r="G695" s="1318"/>
    </row>
    <row r="696" spans="1:7" x14ac:dyDescent="0.15">
      <c r="A696" s="1318"/>
      <c r="B696" s="1318"/>
      <c r="C696" s="1318"/>
      <c r="D696" s="1318"/>
      <c r="E696" s="1318"/>
      <c r="F696" s="1318"/>
      <c r="G696" s="1318"/>
    </row>
    <row r="697" spans="1:7" x14ac:dyDescent="0.15">
      <c r="A697" s="1318"/>
      <c r="B697" s="1318"/>
      <c r="C697" s="1318"/>
      <c r="D697" s="1318"/>
      <c r="E697" s="1318"/>
      <c r="F697" s="1318"/>
      <c r="G697" s="1318"/>
    </row>
    <row r="698" spans="1:7" x14ac:dyDescent="0.15">
      <c r="A698" s="1318"/>
      <c r="B698" s="1318"/>
      <c r="C698" s="1318"/>
      <c r="D698" s="1318"/>
      <c r="E698" s="1318"/>
      <c r="F698" s="1318"/>
      <c r="G698" s="1318"/>
    </row>
    <row r="699" spans="1:7" x14ac:dyDescent="0.15">
      <c r="A699" s="1318"/>
      <c r="B699" s="1318"/>
      <c r="C699" s="1318"/>
      <c r="D699" s="1318"/>
      <c r="E699" s="1318"/>
      <c r="F699" s="1318"/>
      <c r="G699" s="1318"/>
    </row>
    <row r="700" spans="1:7" x14ac:dyDescent="0.15">
      <c r="A700" s="1318"/>
      <c r="B700" s="1318"/>
      <c r="C700" s="1318"/>
      <c r="D700" s="1318"/>
      <c r="E700" s="1318"/>
      <c r="F700" s="1318"/>
      <c r="G700" s="1318"/>
    </row>
    <row r="701" spans="1:7" x14ac:dyDescent="0.15">
      <c r="A701" s="1318"/>
      <c r="B701" s="1318"/>
      <c r="C701" s="1318"/>
      <c r="D701" s="1318"/>
      <c r="E701" s="1318"/>
      <c r="F701" s="1318"/>
      <c r="G701" s="1318"/>
    </row>
    <row r="702" spans="1:7" x14ac:dyDescent="0.15">
      <c r="A702" s="1318"/>
      <c r="B702" s="1318"/>
      <c r="C702" s="1318"/>
      <c r="D702" s="1318"/>
      <c r="E702" s="1318"/>
      <c r="F702" s="1318"/>
      <c r="G702" s="1318"/>
    </row>
    <row r="703" spans="1:7" x14ac:dyDescent="0.15">
      <c r="A703" s="1318"/>
      <c r="B703" s="1318"/>
      <c r="C703" s="1318"/>
      <c r="D703" s="1318"/>
      <c r="E703" s="1318"/>
      <c r="F703" s="1318"/>
      <c r="G703" s="1318"/>
    </row>
    <row r="704" spans="1:7" x14ac:dyDescent="0.15">
      <c r="A704" s="1318"/>
      <c r="B704" s="1318"/>
      <c r="C704" s="1318"/>
      <c r="D704" s="1318"/>
      <c r="E704" s="1318"/>
      <c r="F704" s="1318"/>
      <c r="G704" s="1318"/>
    </row>
    <row r="705" spans="1:7" x14ac:dyDescent="0.15">
      <c r="A705" s="1318"/>
      <c r="B705" s="1318"/>
      <c r="C705" s="1318"/>
      <c r="D705" s="1318"/>
      <c r="E705" s="1318"/>
      <c r="F705" s="1318"/>
      <c r="G705" s="1318"/>
    </row>
    <row r="706" spans="1:7" x14ac:dyDescent="0.15">
      <c r="A706" s="1318"/>
      <c r="B706" s="1318"/>
      <c r="C706" s="1318"/>
      <c r="D706" s="1318"/>
      <c r="E706" s="1318"/>
      <c r="F706" s="1318"/>
      <c r="G706" s="1318"/>
    </row>
    <row r="707" spans="1:7" x14ac:dyDescent="0.15">
      <c r="A707" s="1318"/>
      <c r="B707" s="1318"/>
      <c r="C707" s="1318"/>
      <c r="D707" s="1318"/>
      <c r="E707" s="1318"/>
      <c r="F707" s="1318"/>
      <c r="G707" s="1318"/>
    </row>
    <row r="708" spans="1:7" x14ac:dyDescent="0.15">
      <c r="A708" s="1318"/>
      <c r="B708" s="1318"/>
      <c r="C708" s="1318"/>
      <c r="D708" s="1318"/>
      <c r="E708" s="1318"/>
      <c r="F708" s="1318"/>
      <c r="G708" s="1318"/>
    </row>
    <row r="709" spans="1:7" x14ac:dyDescent="0.15">
      <c r="A709" s="1318"/>
      <c r="B709" s="1318"/>
      <c r="C709" s="1318"/>
      <c r="D709" s="1318"/>
      <c r="E709" s="1318"/>
      <c r="F709" s="1318"/>
      <c r="G709" s="1318"/>
    </row>
    <row r="710" spans="1:7" x14ac:dyDescent="0.15">
      <c r="A710" s="1318"/>
      <c r="B710" s="1318"/>
      <c r="C710" s="1318"/>
      <c r="D710" s="1318"/>
      <c r="E710" s="1318"/>
      <c r="F710" s="1318"/>
      <c r="G710" s="1318"/>
    </row>
    <row r="711" spans="1:7" x14ac:dyDescent="0.15">
      <c r="A711" s="1318"/>
      <c r="B711" s="1318"/>
      <c r="C711" s="1318"/>
      <c r="D711" s="1318"/>
      <c r="E711" s="1318"/>
      <c r="F711" s="1318"/>
      <c r="G711" s="1318"/>
    </row>
    <row r="712" spans="1:7" x14ac:dyDescent="0.15">
      <c r="A712" s="1318"/>
      <c r="B712" s="1318"/>
      <c r="C712" s="1318"/>
      <c r="D712" s="1318"/>
      <c r="E712" s="1318"/>
      <c r="F712" s="1318"/>
      <c r="G712" s="1318"/>
    </row>
    <row r="713" spans="1:7" x14ac:dyDescent="0.15">
      <c r="A713" s="1318"/>
      <c r="B713" s="1318"/>
      <c r="C713" s="1318"/>
      <c r="D713" s="1318"/>
      <c r="E713" s="1318"/>
      <c r="F713" s="1318"/>
      <c r="G713" s="1318"/>
    </row>
    <row r="714" spans="1:7" x14ac:dyDescent="0.15">
      <c r="A714" s="1318"/>
      <c r="B714" s="1318"/>
      <c r="C714" s="1318"/>
      <c r="D714" s="1318"/>
      <c r="E714" s="1318"/>
      <c r="F714" s="1318"/>
      <c r="G714" s="1318"/>
    </row>
    <row r="715" spans="1:7" x14ac:dyDescent="0.15">
      <c r="A715" s="1318"/>
      <c r="B715" s="1318"/>
      <c r="C715" s="1318"/>
      <c r="D715" s="1318"/>
      <c r="E715" s="1318"/>
      <c r="F715" s="1318"/>
      <c r="G715" s="1318"/>
    </row>
    <row r="716" spans="1:7" x14ac:dyDescent="0.15">
      <c r="A716" s="1318"/>
      <c r="B716" s="1318"/>
      <c r="C716" s="1318"/>
      <c r="D716" s="1318"/>
      <c r="E716" s="1318"/>
      <c r="F716" s="1318"/>
      <c r="G716" s="1318"/>
    </row>
    <row r="717" spans="1:7" x14ac:dyDescent="0.15">
      <c r="A717" s="1318"/>
      <c r="B717" s="1318"/>
      <c r="C717" s="1318"/>
      <c r="D717" s="1318"/>
      <c r="E717" s="1318"/>
      <c r="F717" s="1318"/>
      <c r="G717" s="1318"/>
    </row>
    <row r="718" spans="1:7" x14ac:dyDescent="0.15">
      <c r="A718" s="1318"/>
      <c r="B718" s="1318"/>
      <c r="C718" s="1318"/>
      <c r="D718" s="1318"/>
      <c r="E718" s="1318"/>
      <c r="F718" s="1318"/>
      <c r="G718" s="1318"/>
    </row>
    <row r="719" spans="1:7" x14ac:dyDescent="0.15">
      <c r="A719" s="1318"/>
      <c r="B719" s="1318"/>
      <c r="C719" s="1318"/>
      <c r="D719" s="1318"/>
      <c r="E719" s="1318"/>
      <c r="F719" s="1318"/>
      <c r="G719" s="1318"/>
    </row>
    <row r="720" spans="1:7" x14ac:dyDescent="0.15">
      <c r="A720" s="1318"/>
      <c r="B720" s="1318"/>
      <c r="C720" s="1318"/>
      <c r="D720" s="1318"/>
      <c r="E720" s="1318"/>
      <c r="F720" s="1318"/>
      <c r="G720" s="1318"/>
    </row>
    <row r="721" spans="1:7" x14ac:dyDescent="0.15">
      <c r="A721" s="1318"/>
      <c r="B721" s="1318"/>
      <c r="C721" s="1318"/>
      <c r="D721" s="1318"/>
      <c r="E721" s="1318"/>
      <c r="F721" s="1318"/>
      <c r="G721" s="1318"/>
    </row>
    <row r="722" spans="1:7" x14ac:dyDescent="0.15">
      <c r="A722" s="1318"/>
      <c r="B722" s="1318"/>
      <c r="C722" s="1318"/>
      <c r="D722" s="1318"/>
      <c r="E722" s="1318"/>
      <c r="F722" s="1318"/>
      <c r="G722" s="1318"/>
    </row>
    <row r="723" spans="1:7" x14ac:dyDescent="0.15">
      <c r="A723" s="1318"/>
      <c r="B723" s="1318"/>
      <c r="C723" s="1318"/>
      <c r="D723" s="1318"/>
      <c r="E723" s="1318"/>
      <c r="F723" s="1318"/>
      <c r="G723" s="1318"/>
    </row>
    <row r="724" spans="1:7" x14ac:dyDescent="0.15">
      <c r="A724" s="1318"/>
      <c r="B724" s="1318"/>
      <c r="C724" s="1318"/>
      <c r="D724" s="1318"/>
      <c r="E724" s="1318"/>
      <c r="F724" s="1318"/>
      <c r="G724" s="1318"/>
    </row>
    <row r="725" spans="1:7" x14ac:dyDescent="0.15">
      <c r="A725" s="1318"/>
      <c r="B725" s="1318"/>
      <c r="C725" s="1318"/>
      <c r="D725" s="1318"/>
      <c r="E725" s="1318"/>
      <c r="F725" s="1318"/>
      <c r="G725" s="1318"/>
    </row>
    <row r="726" spans="1:7" x14ac:dyDescent="0.15">
      <c r="A726" s="1318"/>
      <c r="B726" s="1318"/>
      <c r="C726" s="1318"/>
      <c r="D726" s="1318"/>
      <c r="E726" s="1318"/>
      <c r="F726" s="1318"/>
      <c r="G726" s="1318"/>
    </row>
    <row r="727" spans="1:7" x14ac:dyDescent="0.15">
      <c r="A727" s="1318"/>
      <c r="B727" s="1318"/>
      <c r="C727" s="1318"/>
      <c r="D727" s="1318"/>
      <c r="E727" s="1318"/>
      <c r="F727" s="1318"/>
      <c r="G727" s="1318"/>
    </row>
    <row r="728" spans="1:7" x14ac:dyDescent="0.15">
      <c r="A728" s="1318"/>
      <c r="B728" s="1318"/>
      <c r="C728" s="1318"/>
      <c r="D728" s="1318"/>
      <c r="E728" s="1318"/>
      <c r="F728" s="1318"/>
      <c r="G728" s="1318"/>
    </row>
    <row r="729" spans="1:7" x14ac:dyDescent="0.15">
      <c r="A729" s="1318"/>
      <c r="B729" s="1318"/>
      <c r="C729" s="1318"/>
      <c r="D729" s="1318"/>
      <c r="E729" s="1318"/>
      <c r="F729" s="1318"/>
      <c r="G729" s="1318"/>
    </row>
    <row r="730" spans="1:7" x14ac:dyDescent="0.15">
      <c r="A730" s="1318"/>
      <c r="B730" s="1318"/>
      <c r="C730" s="1318"/>
      <c r="D730" s="1318"/>
      <c r="E730" s="1318"/>
      <c r="F730" s="1318"/>
      <c r="G730" s="1318"/>
    </row>
    <row r="731" spans="1:7" x14ac:dyDescent="0.15">
      <c r="A731" s="1318"/>
      <c r="B731" s="1318"/>
      <c r="C731" s="1318"/>
      <c r="D731" s="1318"/>
      <c r="E731" s="1318"/>
      <c r="F731" s="1318"/>
      <c r="G731" s="1318"/>
    </row>
    <row r="732" spans="1:7" x14ac:dyDescent="0.15">
      <c r="A732" s="1318"/>
      <c r="B732" s="1318"/>
      <c r="C732" s="1318"/>
      <c r="D732" s="1318"/>
      <c r="E732" s="1318"/>
      <c r="F732" s="1318"/>
      <c r="G732" s="1318"/>
    </row>
    <row r="733" spans="1:7" x14ac:dyDescent="0.15">
      <c r="A733" s="1318"/>
      <c r="B733" s="1318"/>
      <c r="C733" s="1318"/>
      <c r="D733" s="1318"/>
      <c r="E733" s="1318"/>
      <c r="F733" s="1318"/>
      <c r="G733" s="1318"/>
    </row>
    <row r="734" spans="1:7" x14ac:dyDescent="0.15">
      <c r="A734" s="1318"/>
      <c r="B734" s="1318"/>
      <c r="C734" s="1318"/>
      <c r="D734" s="1318"/>
      <c r="E734" s="1318"/>
      <c r="F734" s="1318"/>
      <c r="G734" s="1318"/>
    </row>
    <row r="735" spans="1:7" x14ac:dyDescent="0.15">
      <c r="A735" s="1318"/>
      <c r="B735" s="1318"/>
      <c r="C735" s="1318"/>
      <c r="D735" s="1318"/>
      <c r="E735" s="1318"/>
      <c r="F735" s="1318"/>
      <c r="G735" s="1318"/>
    </row>
    <row r="736" spans="1:7" x14ac:dyDescent="0.15">
      <c r="A736" s="1318"/>
      <c r="B736" s="1318"/>
      <c r="C736" s="1318"/>
      <c r="D736" s="1318"/>
      <c r="E736" s="1318"/>
      <c r="F736" s="1318"/>
      <c r="G736" s="1318"/>
    </row>
    <row r="737" spans="1:7" x14ac:dyDescent="0.15">
      <c r="A737" s="1318"/>
      <c r="B737" s="1318"/>
      <c r="C737" s="1318"/>
      <c r="D737" s="1318"/>
      <c r="E737" s="1318"/>
      <c r="F737" s="1318"/>
      <c r="G737" s="1318"/>
    </row>
    <row r="738" spans="1:7" x14ac:dyDescent="0.15">
      <c r="A738" s="1318"/>
      <c r="B738" s="1318"/>
      <c r="C738" s="1318"/>
      <c r="D738" s="1318"/>
      <c r="E738" s="1318"/>
      <c r="F738" s="1318"/>
      <c r="G738" s="1318"/>
    </row>
    <row r="739" spans="1:7" x14ac:dyDescent="0.15">
      <c r="A739" s="1318"/>
      <c r="B739" s="1318"/>
      <c r="C739" s="1318"/>
      <c r="D739" s="1318"/>
      <c r="E739" s="1318"/>
      <c r="F739" s="1318"/>
      <c r="G739" s="1318"/>
    </row>
    <row r="740" spans="1:7" x14ac:dyDescent="0.15">
      <c r="A740" s="1318"/>
      <c r="B740" s="1318"/>
      <c r="C740" s="1318"/>
      <c r="D740" s="1318"/>
      <c r="E740" s="1318"/>
      <c r="F740" s="1318"/>
      <c r="G740" s="1318"/>
    </row>
    <row r="741" spans="1:7" x14ac:dyDescent="0.15">
      <c r="A741" s="1318"/>
      <c r="B741" s="1318"/>
      <c r="C741" s="1318"/>
      <c r="D741" s="1318"/>
      <c r="E741" s="1318"/>
      <c r="F741" s="1318"/>
      <c r="G741" s="1318"/>
    </row>
    <row r="742" spans="1:7" x14ac:dyDescent="0.15">
      <c r="A742" s="1318"/>
      <c r="B742" s="1318"/>
      <c r="C742" s="1318"/>
      <c r="D742" s="1318"/>
      <c r="E742" s="1318"/>
      <c r="F742" s="1318"/>
      <c r="G742" s="1318"/>
    </row>
    <row r="743" spans="1:7" x14ac:dyDescent="0.15">
      <c r="A743" s="1318"/>
      <c r="B743" s="1318"/>
      <c r="C743" s="1318"/>
      <c r="D743" s="1318"/>
      <c r="E743" s="1318"/>
      <c r="F743" s="1318"/>
      <c r="G743" s="1318"/>
    </row>
    <row r="744" spans="1:7" x14ac:dyDescent="0.15">
      <c r="A744" s="1318"/>
      <c r="B744" s="1318"/>
      <c r="C744" s="1318"/>
      <c r="D744" s="1318"/>
      <c r="E744" s="1318"/>
      <c r="F744" s="1318"/>
      <c r="G744" s="1318"/>
    </row>
    <row r="745" spans="1:7" x14ac:dyDescent="0.15">
      <c r="A745" s="1318"/>
      <c r="B745" s="1318"/>
      <c r="C745" s="1318"/>
      <c r="D745" s="1318"/>
      <c r="E745" s="1318"/>
      <c r="F745" s="1318"/>
      <c r="G745" s="1318"/>
    </row>
    <row r="746" spans="1:7" x14ac:dyDescent="0.15">
      <c r="A746" s="1318"/>
      <c r="B746" s="1318"/>
      <c r="C746" s="1318"/>
      <c r="D746" s="1318"/>
      <c r="E746" s="1318"/>
      <c r="F746" s="1318"/>
      <c r="G746" s="1318"/>
    </row>
    <row r="747" spans="1:7" x14ac:dyDescent="0.15">
      <c r="A747" s="1318"/>
      <c r="B747" s="1318"/>
      <c r="C747" s="1318"/>
      <c r="D747" s="1318"/>
      <c r="E747" s="1318"/>
      <c r="F747" s="1318"/>
      <c r="G747" s="1318"/>
    </row>
    <row r="748" spans="1:7" x14ac:dyDescent="0.15">
      <c r="A748" s="1318"/>
      <c r="B748" s="1318"/>
      <c r="C748" s="1318"/>
      <c r="D748" s="1318"/>
      <c r="E748" s="1318"/>
      <c r="F748" s="1318"/>
      <c r="G748" s="1318"/>
    </row>
    <row r="749" spans="1:7" x14ac:dyDescent="0.15">
      <c r="A749" s="1318"/>
      <c r="B749" s="1318"/>
      <c r="C749" s="1318"/>
      <c r="D749" s="1318"/>
      <c r="E749" s="1318"/>
      <c r="F749" s="1318"/>
      <c r="G749" s="1318"/>
    </row>
    <row r="750" spans="1:7" x14ac:dyDescent="0.15">
      <c r="A750" s="1318"/>
      <c r="B750" s="1318"/>
      <c r="C750" s="1318"/>
      <c r="D750" s="1318"/>
      <c r="E750" s="1318"/>
      <c r="F750" s="1318"/>
      <c r="G750" s="1318"/>
    </row>
    <row r="751" spans="1:7" x14ac:dyDescent="0.15">
      <c r="A751" s="1318"/>
      <c r="B751" s="1318"/>
      <c r="C751" s="1318"/>
      <c r="D751" s="1318"/>
      <c r="E751" s="1318"/>
      <c r="F751" s="1318"/>
      <c r="G751" s="1318"/>
    </row>
    <row r="752" spans="1:7" x14ac:dyDescent="0.15">
      <c r="A752" s="1318"/>
      <c r="B752" s="1318"/>
      <c r="C752" s="1318"/>
      <c r="D752" s="1318"/>
      <c r="E752" s="1318"/>
      <c r="F752" s="1318"/>
      <c r="G752" s="1318"/>
    </row>
    <row r="753" spans="1:7" x14ac:dyDescent="0.15">
      <c r="A753" s="1318"/>
      <c r="B753" s="1318"/>
      <c r="C753" s="1318"/>
      <c r="D753" s="1318"/>
      <c r="E753" s="1318"/>
      <c r="F753" s="1318"/>
      <c r="G753" s="1318"/>
    </row>
    <row r="754" spans="1:7" x14ac:dyDescent="0.15">
      <c r="A754" s="1318"/>
      <c r="B754" s="1318"/>
      <c r="C754" s="1318"/>
      <c r="D754" s="1318"/>
      <c r="E754" s="1318"/>
      <c r="F754" s="1318"/>
      <c r="G754" s="1318"/>
    </row>
    <row r="755" spans="1:7" x14ac:dyDescent="0.15">
      <c r="A755" s="1318"/>
      <c r="B755" s="1318"/>
      <c r="C755" s="1318"/>
      <c r="D755" s="1318"/>
      <c r="E755" s="1318"/>
      <c r="F755" s="1318"/>
      <c r="G755" s="1318"/>
    </row>
    <row r="756" spans="1:7" x14ac:dyDescent="0.15">
      <c r="A756" s="1318"/>
      <c r="B756" s="1318"/>
      <c r="C756" s="1318"/>
      <c r="D756" s="1318"/>
      <c r="E756" s="1318"/>
      <c r="F756" s="1318"/>
      <c r="G756" s="1318"/>
    </row>
    <row r="757" spans="1:7" x14ac:dyDescent="0.15">
      <c r="A757" s="1318"/>
      <c r="B757" s="1318"/>
      <c r="C757" s="1318"/>
      <c r="D757" s="1318"/>
      <c r="E757" s="1318"/>
      <c r="F757" s="1318"/>
      <c r="G757" s="1318"/>
    </row>
    <row r="758" spans="1:7" x14ac:dyDescent="0.15">
      <c r="A758" s="1318"/>
      <c r="B758" s="1318"/>
      <c r="C758" s="1318"/>
      <c r="D758" s="1318"/>
      <c r="E758" s="1318"/>
      <c r="F758" s="1318"/>
      <c r="G758" s="1318"/>
    </row>
    <row r="759" spans="1:7" x14ac:dyDescent="0.15">
      <c r="A759" s="1318"/>
      <c r="B759" s="1318"/>
      <c r="C759" s="1318"/>
      <c r="D759" s="1318"/>
      <c r="E759" s="1318"/>
      <c r="F759" s="1318"/>
      <c r="G759" s="1318"/>
    </row>
    <row r="760" spans="1:7" x14ac:dyDescent="0.15">
      <c r="A760" s="1318"/>
      <c r="B760" s="1318"/>
      <c r="C760" s="1318"/>
      <c r="D760" s="1318"/>
      <c r="E760" s="1318"/>
      <c r="F760" s="1318"/>
      <c r="G760" s="1318"/>
    </row>
    <row r="761" spans="1:7" x14ac:dyDescent="0.15">
      <c r="A761" s="1318"/>
      <c r="B761" s="1318"/>
      <c r="C761" s="1318"/>
      <c r="D761" s="1318"/>
      <c r="E761" s="1318"/>
      <c r="F761" s="1318"/>
      <c r="G761" s="1318"/>
    </row>
    <row r="762" spans="1:7" x14ac:dyDescent="0.15">
      <c r="A762" s="1318"/>
      <c r="B762" s="1318"/>
      <c r="C762" s="1318"/>
      <c r="D762" s="1318"/>
      <c r="E762" s="1318"/>
      <c r="F762" s="1318"/>
      <c r="G762" s="1318"/>
    </row>
    <row r="763" spans="1:7" x14ac:dyDescent="0.15">
      <c r="A763" s="1318"/>
      <c r="B763" s="1318"/>
      <c r="C763" s="1318"/>
      <c r="D763" s="1318"/>
      <c r="E763" s="1318"/>
      <c r="F763" s="1318"/>
      <c r="G763" s="1318"/>
    </row>
    <row r="764" spans="1:7" x14ac:dyDescent="0.15">
      <c r="A764" s="1318"/>
      <c r="B764" s="1318"/>
      <c r="C764" s="1318"/>
      <c r="D764" s="1318"/>
      <c r="E764" s="1318"/>
      <c r="F764" s="1318"/>
      <c r="G764" s="1318"/>
    </row>
    <row r="765" spans="1:7" x14ac:dyDescent="0.15">
      <c r="A765" s="1318"/>
      <c r="B765" s="1318"/>
      <c r="C765" s="1318"/>
      <c r="D765" s="1318"/>
      <c r="E765" s="1318"/>
      <c r="F765" s="1318"/>
      <c r="G765" s="1318"/>
    </row>
    <row r="766" spans="1:7" x14ac:dyDescent="0.15">
      <c r="A766" s="1318"/>
      <c r="B766" s="1318"/>
      <c r="C766" s="1318"/>
      <c r="D766" s="1318"/>
      <c r="E766" s="1318"/>
      <c r="F766" s="1318"/>
      <c r="G766" s="1318"/>
    </row>
    <row r="767" spans="1:7" x14ac:dyDescent="0.15">
      <c r="A767" s="1318"/>
      <c r="B767" s="1318"/>
      <c r="C767" s="1318"/>
      <c r="D767" s="1318"/>
      <c r="E767" s="1318"/>
      <c r="F767" s="1318"/>
      <c r="G767" s="1318"/>
    </row>
    <row r="768" spans="1:7" x14ac:dyDescent="0.15">
      <c r="A768" s="1318"/>
      <c r="B768" s="1318"/>
      <c r="C768" s="1318"/>
      <c r="D768" s="1318"/>
      <c r="E768" s="1318"/>
      <c r="F768" s="1318"/>
      <c r="G768" s="1318"/>
    </row>
    <row r="769" spans="1:7" x14ac:dyDescent="0.15">
      <c r="A769" s="1318"/>
      <c r="B769" s="1318"/>
      <c r="C769" s="1318"/>
      <c r="D769" s="1318"/>
      <c r="E769" s="1318"/>
      <c r="F769" s="1318"/>
      <c r="G769" s="1318"/>
    </row>
    <row r="770" spans="1:7" x14ac:dyDescent="0.15">
      <c r="A770" s="1318"/>
      <c r="B770" s="1318"/>
      <c r="C770" s="1318"/>
      <c r="D770" s="1318"/>
      <c r="E770" s="1318"/>
      <c r="F770" s="1318"/>
      <c r="G770" s="1318"/>
    </row>
    <row r="771" spans="1:7" x14ac:dyDescent="0.15">
      <c r="A771" s="1318"/>
      <c r="B771" s="1318"/>
      <c r="C771" s="1318"/>
      <c r="D771" s="1318"/>
      <c r="E771" s="1318"/>
      <c r="F771" s="1318"/>
      <c r="G771" s="1318"/>
    </row>
    <row r="772" spans="1:7" x14ac:dyDescent="0.15">
      <c r="A772" s="1318"/>
      <c r="B772" s="1318"/>
      <c r="C772" s="1318"/>
      <c r="D772" s="1318"/>
      <c r="E772" s="1318"/>
      <c r="F772" s="1318"/>
      <c r="G772" s="1318"/>
    </row>
    <row r="773" spans="1:7" x14ac:dyDescent="0.15">
      <c r="A773" s="1318"/>
      <c r="B773" s="1318"/>
      <c r="C773" s="1318"/>
      <c r="D773" s="1318"/>
      <c r="E773" s="1318"/>
      <c r="F773" s="1318"/>
      <c r="G773" s="1318"/>
    </row>
    <row r="774" spans="1:7" x14ac:dyDescent="0.15">
      <c r="A774" s="1318"/>
      <c r="B774" s="1318"/>
      <c r="C774" s="1318"/>
      <c r="D774" s="1318"/>
      <c r="E774" s="1318"/>
      <c r="F774" s="1318"/>
      <c r="G774" s="1318"/>
    </row>
    <row r="775" spans="1:7" x14ac:dyDescent="0.15">
      <c r="A775" s="1318"/>
      <c r="B775" s="1318"/>
      <c r="C775" s="1318"/>
      <c r="D775" s="1318"/>
      <c r="E775" s="1318"/>
      <c r="F775" s="1318"/>
      <c r="G775" s="1318"/>
    </row>
    <row r="776" spans="1:7" x14ac:dyDescent="0.15">
      <c r="A776" s="1318"/>
      <c r="B776" s="1318"/>
      <c r="C776" s="1318"/>
      <c r="D776" s="1318"/>
      <c r="E776" s="1318"/>
      <c r="F776" s="1318"/>
      <c r="G776" s="1318"/>
    </row>
    <row r="777" spans="1:7" x14ac:dyDescent="0.15">
      <c r="A777" s="1318"/>
      <c r="B777" s="1318"/>
      <c r="C777" s="1318"/>
      <c r="D777" s="1318"/>
      <c r="E777" s="1318"/>
      <c r="F777" s="1318"/>
      <c r="G777" s="1318"/>
    </row>
    <row r="778" spans="1:7" x14ac:dyDescent="0.15">
      <c r="A778" s="1318"/>
      <c r="B778" s="1318"/>
      <c r="C778" s="1318"/>
      <c r="D778" s="1318"/>
      <c r="E778" s="1318"/>
      <c r="F778" s="1318"/>
      <c r="G778" s="1318"/>
    </row>
    <row r="779" spans="1:7" x14ac:dyDescent="0.15">
      <c r="A779" s="1318"/>
      <c r="B779" s="1318"/>
      <c r="C779" s="1318"/>
      <c r="D779" s="1318"/>
      <c r="E779" s="1318"/>
      <c r="F779" s="1318"/>
      <c r="G779" s="1318"/>
    </row>
    <row r="780" spans="1:7" x14ac:dyDescent="0.15">
      <c r="A780" s="1318"/>
      <c r="B780" s="1318"/>
      <c r="C780" s="1318"/>
      <c r="D780" s="1318"/>
      <c r="E780" s="1318"/>
      <c r="F780" s="1318"/>
      <c r="G780" s="1318"/>
    </row>
    <row r="781" spans="1:7" x14ac:dyDescent="0.15">
      <c r="A781" s="1318"/>
      <c r="B781" s="1318"/>
      <c r="C781" s="1318"/>
      <c r="D781" s="1318"/>
      <c r="E781" s="1318"/>
      <c r="F781" s="1318"/>
      <c r="G781" s="1318"/>
    </row>
    <row r="782" spans="1:7" x14ac:dyDescent="0.15">
      <c r="A782" s="1318"/>
      <c r="B782" s="1318"/>
      <c r="C782" s="1318"/>
      <c r="D782" s="1318"/>
      <c r="E782" s="1318"/>
      <c r="F782" s="1318"/>
      <c r="G782" s="1318"/>
    </row>
    <row r="783" spans="1:7" x14ac:dyDescent="0.15">
      <c r="A783" s="1318"/>
      <c r="B783" s="1318"/>
      <c r="C783" s="1318"/>
      <c r="D783" s="1318"/>
      <c r="E783" s="1318"/>
      <c r="F783" s="1318"/>
      <c r="G783" s="1318"/>
    </row>
    <row r="784" spans="1:7" x14ac:dyDescent="0.15">
      <c r="A784" s="1318"/>
      <c r="B784" s="1318"/>
      <c r="C784" s="1318"/>
      <c r="D784" s="1318"/>
      <c r="E784" s="1318"/>
      <c r="F784" s="1318"/>
      <c r="G784" s="1318"/>
    </row>
    <row r="785" spans="1:7" x14ac:dyDescent="0.15">
      <c r="A785" s="1318"/>
      <c r="B785" s="1318"/>
      <c r="C785" s="1318"/>
      <c r="D785" s="1318"/>
      <c r="E785" s="1318"/>
      <c r="F785" s="1318"/>
      <c r="G785" s="1318"/>
    </row>
    <row r="786" spans="1:7" x14ac:dyDescent="0.15">
      <c r="A786" s="1318"/>
      <c r="B786" s="1318"/>
      <c r="C786" s="1318"/>
      <c r="D786" s="1318"/>
      <c r="E786" s="1318"/>
      <c r="F786" s="1318"/>
      <c r="G786" s="1318"/>
    </row>
    <row r="787" spans="1:7" x14ac:dyDescent="0.15">
      <c r="A787" s="1318"/>
      <c r="B787" s="1318"/>
      <c r="C787" s="1318"/>
      <c r="D787" s="1318"/>
      <c r="E787" s="1318"/>
      <c r="F787" s="1318"/>
      <c r="G787" s="1318"/>
    </row>
    <row r="788" spans="1:7" x14ac:dyDescent="0.15">
      <c r="A788" s="1318"/>
      <c r="B788" s="1318"/>
      <c r="C788" s="1318"/>
      <c r="D788" s="1318"/>
      <c r="E788" s="1318"/>
      <c r="F788" s="1318"/>
      <c r="G788" s="1318"/>
    </row>
    <row r="789" spans="1:7" x14ac:dyDescent="0.15">
      <c r="A789" s="1318"/>
      <c r="B789" s="1318"/>
      <c r="C789" s="1318"/>
      <c r="D789" s="1318"/>
      <c r="E789" s="1318"/>
      <c r="F789" s="1318"/>
      <c r="G789" s="1318"/>
    </row>
    <row r="790" spans="1:7" x14ac:dyDescent="0.15">
      <c r="A790" s="1318"/>
      <c r="B790" s="1318"/>
      <c r="C790" s="1318"/>
      <c r="D790" s="1318"/>
      <c r="E790" s="1318"/>
      <c r="F790" s="1318"/>
      <c r="G790" s="1318"/>
    </row>
    <row r="791" spans="1:7" x14ac:dyDescent="0.15">
      <c r="A791" s="1318"/>
      <c r="B791" s="1318"/>
      <c r="C791" s="1318"/>
      <c r="D791" s="1318"/>
      <c r="E791" s="1318"/>
      <c r="F791" s="1318"/>
      <c r="G791" s="1318"/>
    </row>
    <row r="792" spans="1:7" x14ac:dyDescent="0.15">
      <c r="A792" s="1318"/>
      <c r="B792" s="1318"/>
      <c r="C792" s="1318"/>
      <c r="D792" s="1318"/>
      <c r="E792" s="1318"/>
      <c r="F792" s="1318"/>
      <c r="G792" s="1318"/>
    </row>
    <row r="793" spans="1:7" x14ac:dyDescent="0.15">
      <c r="A793" s="1318"/>
      <c r="B793" s="1318"/>
      <c r="C793" s="1318"/>
      <c r="D793" s="1318"/>
      <c r="E793" s="1318"/>
      <c r="F793" s="1318"/>
      <c r="G793" s="1318"/>
    </row>
    <row r="794" spans="1:7" x14ac:dyDescent="0.15">
      <c r="A794" s="1318"/>
      <c r="B794" s="1318"/>
      <c r="C794" s="1318"/>
      <c r="D794" s="1318"/>
      <c r="E794" s="1318"/>
      <c r="F794" s="1318"/>
      <c r="G794" s="1318"/>
    </row>
    <row r="795" spans="1:7" x14ac:dyDescent="0.15">
      <c r="A795" s="1318"/>
      <c r="B795" s="1318"/>
      <c r="C795" s="1318"/>
      <c r="D795" s="1318"/>
      <c r="E795" s="1318"/>
      <c r="F795" s="1318"/>
      <c r="G795" s="1318"/>
    </row>
    <row r="796" spans="1:7" x14ac:dyDescent="0.15">
      <c r="A796" s="1318"/>
      <c r="B796" s="1318"/>
      <c r="C796" s="1318"/>
      <c r="D796" s="1318"/>
      <c r="E796" s="1318"/>
      <c r="F796" s="1318"/>
      <c r="G796" s="1318"/>
    </row>
    <row r="797" spans="1:7" x14ac:dyDescent="0.15">
      <c r="A797" s="1318"/>
      <c r="B797" s="1318"/>
      <c r="C797" s="1318"/>
      <c r="D797" s="1318"/>
      <c r="E797" s="1318"/>
      <c r="F797" s="1318"/>
      <c r="G797" s="1318"/>
    </row>
    <row r="798" spans="1:7" x14ac:dyDescent="0.15">
      <c r="A798" s="1318"/>
      <c r="B798" s="1318"/>
      <c r="C798" s="1318"/>
      <c r="D798" s="1318"/>
      <c r="E798" s="1318"/>
      <c r="F798" s="1318"/>
      <c r="G798" s="1318"/>
    </row>
    <row r="799" spans="1:7" x14ac:dyDescent="0.15">
      <c r="A799" s="1318"/>
      <c r="B799" s="1318"/>
      <c r="C799" s="1318"/>
      <c r="D799" s="1318"/>
      <c r="E799" s="1318"/>
      <c r="F799" s="1318"/>
      <c r="G799" s="1318"/>
    </row>
    <row r="800" spans="1:7" x14ac:dyDescent="0.15">
      <c r="A800" s="1318"/>
      <c r="B800" s="1318"/>
      <c r="C800" s="1318"/>
      <c r="D800" s="1318"/>
      <c r="E800" s="1318"/>
      <c r="F800" s="1318"/>
      <c r="G800" s="1318"/>
    </row>
    <row r="801" spans="1:7" x14ac:dyDescent="0.15">
      <c r="A801" s="1318"/>
      <c r="B801" s="1318"/>
      <c r="C801" s="1318"/>
      <c r="D801" s="1318"/>
      <c r="E801" s="1318"/>
      <c r="F801" s="1318"/>
      <c r="G801" s="1318"/>
    </row>
    <row r="802" spans="1:7" x14ac:dyDescent="0.15">
      <c r="A802" s="1318"/>
      <c r="B802" s="1318"/>
      <c r="C802" s="1318"/>
      <c r="D802" s="1318"/>
      <c r="E802" s="1318"/>
      <c r="F802" s="1318"/>
      <c r="G802" s="1318"/>
    </row>
    <row r="803" spans="1:7" x14ac:dyDescent="0.15">
      <c r="A803" s="1318"/>
      <c r="B803" s="1318"/>
      <c r="C803" s="1318"/>
      <c r="D803" s="1318"/>
      <c r="E803" s="1318"/>
      <c r="F803" s="1318"/>
      <c r="G803" s="1318"/>
    </row>
    <row r="804" spans="1:7" x14ac:dyDescent="0.15">
      <c r="A804" s="1318"/>
      <c r="B804" s="1318"/>
      <c r="C804" s="1318"/>
      <c r="D804" s="1318"/>
      <c r="E804" s="1318"/>
      <c r="F804" s="1318"/>
      <c r="G804" s="1318"/>
    </row>
    <row r="805" spans="1:7" x14ac:dyDescent="0.15">
      <c r="A805" s="1318"/>
      <c r="B805" s="1318"/>
      <c r="C805" s="1318"/>
      <c r="D805" s="1318"/>
      <c r="E805" s="1318"/>
      <c r="F805" s="1318"/>
      <c r="G805" s="1318"/>
    </row>
    <row r="806" spans="1:7" x14ac:dyDescent="0.15">
      <c r="A806" s="1318"/>
      <c r="B806" s="1318"/>
      <c r="C806" s="1318"/>
      <c r="D806" s="1318"/>
      <c r="E806" s="1318"/>
      <c r="F806" s="1318"/>
      <c r="G806" s="1318"/>
    </row>
    <row r="807" spans="1:7" x14ac:dyDescent="0.15">
      <c r="A807" s="1318"/>
      <c r="B807" s="1318"/>
      <c r="C807" s="1318"/>
      <c r="D807" s="1318"/>
      <c r="E807" s="1318"/>
      <c r="F807" s="1318"/>
      <c r="G807" s="1318"/>
    </row>
    <row r="808" spans="1:7" x14ac:dyDescent="0.15">
      <c r="A808" s="1318"/>
      <c r="B808" s="1318"/>
      <c r="C808" s="1318"/>
      <c r="D808" s="1318"/>
      <c r="E808" s="1318"/>
      <c r="F808" s="1318"/>
      <c r="G808" s="1318"/>
    </row>
    <row r="809" spans="1:7" x14ac:dyDescent="0.15">
      <c r="A809" s="1318"/>
      <c r="B809" s="1318"/>
      <c r="C809" s="1318"/>
      <c r="D809" s="1318"/>
      <c r="E809" s="1318"/>
      <c r="F809" s="1318"/>
      <c r="G809" s="1318"/>
    </row>
    <row r="810" spans="1:7" x14ac:dyDescent="0.15">
      <c r="A810" s="1318"/>
      <c r="B810" s="1318"/>
      <c r="C810" s="1318"/>
      <c r="D810" s="1318"/>
      <c r="E810" s="1318"/>
      <c r="F810" s="1318"/>
      <c r="G810" s="1318"/>
    </row>
    <row r="811" spans="1:7" x14ac:dyDescent="0.15">
      <c r="A811" s="1318"/>
      <c r="B811" s="1318"/>
      <c r="C811" s="1318"/>
      <c r="D811" s="1318"/>
      <c r="E811" s="1318"/>
      <c r="F811" s="1318"/>
      <c r="G811" s="1318"/>
    </row>
    <row r="812" spans="1:7" x14ac:dyDescent="0.15">
      <c r="A812" s="1318"/>
      <c r="B812" s="1318"/>
      <c r="C812" s="1318"/>
      <c r="D812" s="1318"/>
      <c r="E812" s="1318"/>
      <c r="F812" s="1318"/>
      <c r="G812" s="1318"/>
    </row>
    <row r="813" spans="1:7" x14ac:dyDescent="0.15">
      <c r="A813" s="1318"/>
      <c r="B813" s="1318"/>
      <c r="C813" s="1318"/>
      <c r="D813" s="1318"/>
      <c r="E813" s="1318"/>
      <c r="F813" s="1318"/>
      <c r="G813" s="1318"/>
    </row>
    <row r="814" spans="1:7" x14ac:dyDescent="0.15">
      <c r="A814" s="1318"/>
      <c r="B814" s="1318"/>
      <c r="C814" s="1318"/>
      <c r="D814" s="1318"/>
      <c r="E814" s="1318"/>
      <c r="F814" s="1318"/>
      <c r="G814" s="1318"/>
    </row>
    <row r="815" spans="1:7" x14ac:dyDescent="0.15">
      <c r="A815" s="1318"/>
      <c r="B815" s="1318"/>
      <c r="C815" s="1318"/>
      <c r="D815" s="1318"/>
      <c r="E815" s="1318"/>
      <c r="F815" s="1318"/>
      <c r="G815" s="1318"/>
    </row>
    <row r="816" spans="1:7" x14ac:dyDescent="0.15">
      <c r="A816" s="1318"/>
      <c r="B816" s="1318"/>
      <c r="C816" s="1318"/>
      <c r="D816" s="1318"/>
      <c r="E816" s="1318"/>
      <c r="F816" s="1318"/>
      <c r="G816" s="1318"/>
    </row>
    <row r="817" spans="1:7" x14ac:dyDescent="0.15">
      <c r="A817" s="1318"/>
      <c r="B817" s="1318"/>
      <c r="C817" s="1318"/>
      <c r="D817" s="1318"/>
      <c r="E817" s="1318"/>
      <c r="F817" s="1318"/>
      <c r="G817" s="1318"/>
    </row>
    <row r="818" spans="1:7" x14ac:dyDescent="0.15">
      <c r="A818" s="1318"/>
      <c r="B818" s="1318"/>
      <c r="C818" s="1318"/>
      <c r="D818" s="1318"/>
      <c r="E818" s="1318"/>
      <c r="F818" s="1318"/>
      <c r="G818" s="1318"/>
    </row>
    <row r="819" spans="1:7" x14ac:dyDescent="0.15">
      <c r="A819" s="1318"/>
      <c r="B819" s="1318"/>
      <c r="C819" s="1318"/>
      <c r="D819" s="1318"/>
      <c r="E819" s="1318"/>
      <c r="F819" s="1318"/>
      <c r="G819" s="1318"/>
    </row>
    <row r="820" spans="1:7" x14ac:dyDescent="0.15">
      <c r="A820" s="1318"/>
      <c r="B820" s="1318"/>
      <c r="C820" s="1318"/>
      <c r="D820" s="1318"/>
      <c r="E820" s="1318"/>
      <c r="F820" s="1318"/>
      <c r="G820" s="1318"/>
    </row>
    <row r="821" spans="1:7" x14ac:dyDescent="0.15">
      <c r="A821" s="1318"/>
      <c r="B821" s="1318"/>
      <c r="C821" s="1318"/>
      <c r="D821" s="1318"/>
      <c r="E821" s="1318"/>
      <c r="F821" s="1318"/>
      <c r="G821" s="1318"/>
    </row>
    <row r="822" spans="1:7" x14ac:dyDescent="0.15">
      <c r="A822" s="1318"/>
      <c r="B822" s="1318"/>
      <c r="C822" s="1318"/>
      <c r="D822" s="1318"/>
      <c r="E822" s="1318"/>
      <c r="F822" s="1318"/>
      <c r="G822" s="1318"/>
    </row>
    <row r="823" spans="1:7" x14ac:dyDescent="0.15">
      <c r="A823" s="1318"/>
      <c r="B823" s="1318"/>
      <c r="C823" s="1318"/>
      <c r="D823" s="1318"/>
      <c r="E823" s="1318"/>
      <c r="F823" s="1318"/>
      <c r="G823" s="1318"/>
    </row>
    <row r="824" spans="1:7" x14ac:dyDescent="0.15">
      <c r="A824" s="1318"/>
      <c r="B824" s="1318"/>
      <c r="C824" s="1318"/>
      <c r="D824" s="1318"/>
      <c r="E824" s="1318"/>
      <c r="F824" s="1318"/>
      <c r="G824" s="1318"/>
    </row>
    <row r="825" spans="1:7" x14ac:dyDescent="0.15">
      <c r="A825" s="1318"/>
      <c r="B825" s="1318"/>
      <c r="C825" s="1318"/>
      <c r="D825" s="1318"/>
      <c r="E825" s="1318"/>
      <c r="F825" s="1318"/>
      <c r="G825" s="1318"/>
    </row>
    <row r="826" spans="1:7" x14ac:dyDescent="0.15">
      <c r="A826" s="1318"/>
      <c r="B826" s="1318"/>
      <c r="C826" s="1318"/>
      <c r="D826" s="1318"/>
      <c r="E826" s="1318"/>
      <c r="F826" s="1318"/>
      <c r="G826" s="1318"/>
    </row>
    <row r="827" spans="1:7" x14ac:dyDescent="0.15">
      <c r="A827" s="1318"/>
      <c r="B827" s="1318"/>
      <c r="C827" s="1318"/>
      <c r="D827" s="1318"/>
      <c r="E827" s="1318"/>
      <c r="F827" s="1318"/>
      <c r="G827" s="1318"/>
    </row>
    <row r="828" spans="1:7" x14ac:dyDescent="0.15">
      <c r="A828" s="1318"/>
      <c r="B828" s="1318"/>
      <c r="C828" s="1318"/>
      <c r="D828" s="1318"/>
      <c r="E828" s="1318"/>
      <c r="F828" s="1318"/>
      <c r="G828" s="1318"/>
    </row>
    <row r="829" spans="1:7" x14ac:dyDescent="0.15">
      <c r="A829" s="1318"/>
      <c r="B829" s="1318"/>
      <c r="C829" s="1318"/>
      <c r="D829" s="1318"/>
      <c r="E829" s="1318"/>
      <c r="F829" s="1318"/>
      <c r="G829" s="1318"/>
    </row>
    <row r="830" spans="1:7" x14ac:dyDescent="0.15">
      <c r="A830" s="1318"/>
      <c r="B830" s="1318"/>
      <c r="C830" s="1318"/>
      <c r="D830" s="1318"/>
      <c r="E830" s="1318"/>
      <c r="F830" s="1318"/>
      <c r="G830" s="1318"/>
    </row>
    <row r="831" spans="1:7" x14ac:dyDescent="0.15">
      <c r="A831" s="1318"/>
      <c r="B831" s="1318"/>
      <c r="C831" s="1318"/>
      <c r="D831" s="1318"/>
      <c r="E831" s="1318"/>
      <c r="F831" s="1318"/>
      <c r="G831" s="1318"/>
    </row>
    <row r="832" spans="1:7" x14ac:dyDescent="0.15">
      <c r="A832" s="1318"/>
      <c r="B832" s="1318"/>
      <c r="C832" s="1318"/>
      <c r="D832" s="1318"/>
      <c r="E832" s="1318"/>
      <c r="F832" s="1318"/>
      <c r="G832" s="1318"/>
    </row>
    <row r="833" spans="1:7" x14ac:dyDescent="0.15">
      <c r="A833" s="1318"/>
      <c r="B833" s="1318"/>
      <c r="C833" s="1318"/>
      <c r="D833" s="1318"/>
      <c r="E833" s="1318"/>
      <c r="F833" s="1318"/>
      <c r="G833" s="1318"/>
    </row>
    <row r="834" spans="1:7" x14ac:dyDescent="0.15">
      <c r="A834" s="1318"/>
      <c r="B834" s="1318"/>
      <c r="C834" s="1318"/>
      <c r="D834" s="1318"/>
      <c r="E834" s="1318"/>
      <c r="F834" s="1318"/>
      <c r="G834" s="1318"/>
    </row>
    <row r="835" spans="1:7" x14ac:dyDescent="0.15">
      <c r="A835" s="1318"/>
      <c r="B835" s="1318"/>
      <c r="C835" s="1318"/>
      <c r="D835" s="1318"/>
      <c r="E835" s="1318"/>
      <c r="F835" s="1318"/>
      <c r="G835" s="1318"/>
    </row>
    <row r="836" spans="1:7" x14ac:dyDescent="0.15">
      <c r="A836" s="1318"/>
      <c r="B836" s="1318"/>
      <c r="C836" s="1318"/>
      <c r="D836" s="1318"/>
      <c r="E836" s="1318"/>
      <c r="F836" s="1318"/>
      <c r="G836" s="1318"/>
    </row>
    <row r="837" spans="1:7" x14ac:dyDescent="0.15">
      <c r="A837" s="1318"/>
      <c r="B837" s="1318"/>
      <c r="C837" s="1318"/>
      <c r="D837" s="1318"/>
      <c r="E837" s="1318"/>
      <c r="F837" s="1318"/>
      <c r="G837" s="1318"/>
    </row>
    <row r="838" spans="1:7" x14ac:dyDescent="0.15">
      <c r="A838" s="1318"/>
      <c r="B838" s="1318"/>
      <c r="C838" s="1318"/>
      <c r="D838" s="1318"/>
      <c r="E838" s="1318"/>
      <c r="F838" s="1318"/>
      <c r="G838" s="1318"/>
    </row>
    <row r="839" spans="1:7" x14ac:dyDescent="0.15">
      <c r="A839" s="1318"/>
      <c r="B839" s="1318"/>
      <c r="C839" s="1318"/>
      <c r="D839" s="1318"/>
      <c r="E839" s="1318"/>
      <c r="F839" s="1318"/>
      <c r="G839" s="1318"/>
    </row>
    <row r="840" spans="1:7" x14ac:dyDescent="0.15">
      <c r="A840" s="1318"/>
      <c r="B840" s="1318"/>
      <c r="C840" s="1318"/>
      <c r="D840" s="1318"/>
      <c r="E840" s="1318"/>
      <c r="F840" s="1318"/>
      <c r="G840" s="1318"/>
    </row>
    <row r="841" spans="1:7" x14ac:dyDescent="0.15">
      <c r="A841" s="1318"/>
      <c r="B841" s="1318"/>
      <c r="C841" s="1318"/>
      <c r="D841" s="1318"/>
      <c r="E841" s="1318"/>
      <c r="F841" s="1318"/>
      <c r="G841" s="1318"/>
    </row>
    <row r="842" spans="1:7" x14ac:dyDescent="0.15">
      <c r="A842" s="1318"/>
      <c r="B842" s="1318"/>
      <c r="C842" s="1318"/>
      <c r="D842" s="1318"/>
      <c r="E842" s="1318"/>
      <c r="F842" s="1318"/>
      <c r="G842" s="1318"/>
    </row>
    <row r="843" spans="1:7" x14ac:dyDescent="0.15">
      <c r="A843" s="1318"/>
      <c r="B843" s="1318"/>
      <c r="C843" s="1318"/>
      <c r="D843" s="1318"/>
      <c r="E843" s="1318"/>
      <c r="F843" s="1318"/>
      <c r="G843" s="1318"/>
    </row>
    <row r="844" spans="1:7" x14ac:dyDescent="0.15">
      <c r="A844" s="1318"/>
      <c r="B844" s="1318"/>
      <c r="C844" s="1318"/>
      <c r="D844" s="1318"/>
      <c r="E844" s="1318"/>
      <c r="F844" s="1318"/>
      <c r="G844" s="1318"/>
    </row>
    <row r="845" spans="1:7" x14ac:dyDescent="0.15">
      <c r="A845" s="1318"/>
      <c r="B845" s="1318"/>
      <c r="C845" s="1318"/>
      <c r="D845" s="1318"/>
      <c r="E845" s="1318"/>
      <c r="F845" s="1318"/>
      <c r="G845" s="1318"/>
    </row>
    <row r="846" spans="1:7" x14ac:dyDescent="0.15">
      <c r="A846" s="1318"/>
      <c r="B846" s="1318"/>
      <c r="C846" s="1318"/>
      <c r="D846" s="1318"/>
      <c r="E846" s="1318"/>
      <c r="F846" s="1318"/>
      <c r="G846" s="1318"/>
    </row>
    <row r="847" spans="1:7" x14ac:dyDescent="0.15">
      <c r="A847" s="1318"/>
      <c r="B847" s="1318"/>
      <c r="C847" s="1318"/>
      <c r="D847" s="1318"/>
      <c r="E847" s="1318"/>
      <c r="F847" s="1318"/>
      <c r="G847" s="1318"/>
    </row>
    <row r="848" spans="1:7" x14ac:dyDescent="0.15">
      <c r="A848" s="1318"/>
      <c r="B848" s="1318"/>
      <c r="C848" s="1318"/>
      <c r="D848" s="1318"/>
      <c r="E848" s="1318"/>
      <c r="F848" s="1318"/>
      <c r="G848" s="1318"/>
    </row>
    <row r="849" spans="1:7" x14ac:dyDescent="0.15">
      <c r="A849" s="1318"/>
      <c r="B849" s="1318"/>
      <c r="C849" s="1318"/>
      <c r="D849" s="1318"/>
      <c r="E849" s="1318"/>
      <c r="F849" s="1318"/>
      <c r="G849" s="1318"/>
    </row>
    <row r="850" spans="1:7" x14ac:dyDescent="0.15">
      <c r="A850" s="1318"/>
      <c r="B850" s="1318"/>
      <c r="C850" s="1318"/>
      <c r="D850" s="1318"/>
      <c r="E850" s="1318"/>
      <c r="F850" s="1318"/>
      <c r="G850" s="1318"/>
    </row>
    <row r="851" spans="1:7" x14ac:dyDescent="0.15">
      <c r="A851" s="1318"/>
      <c r="B851" s="1318"/>
      <c r="C851" s="1318"/>
      <c r="D851" s="1318"/>
      <c r="E851" s="1318"/>
      <c r="F851" s="1318"/>
      <c r="G851" s="1318"/>
    </row>
    <row r="852" spans="1:7" x14ac:dyDescent="0.15">
      <c r="A852" s="1318"/>
      <c r="B852" s="1318"/>
      <c r="C852" s="1318"/>
      <c r="D852" s="1318"/>
      <c r="E852" s="1318"/>
      <c r="F852" s="1318"/>
      <c r="G852" s="1318"/>
    </row>
    <row r="853" spans="1:7" x14ac:dyDescent="0.15">
      <c r="A853" s="1318"/>
      <c r="B853" s="1318"/>
      <c r="C853" s="1318"/>
      <c r="D853" s="1318"/>
      <c r="E853" s="1318"/>
      <c r="F853" s="1318"/>
      <c r="G853" s="1318"/>
    </row>
    <row r="854" spans="1:7" x14ac:dyDescent="0.15">
      <c r="A854" s="1318"/>
      <c r="B854" s="1318"/>
      <c r="C854" s="1318"/>
      <c r="D854" s="1318"/>
      <c r="E854" s="1318"/>
      <c r="F854" s="1318"/>
      <c r="G854" s="1318"/>
    </row>
    <row r="855" spans="1:7" x14ac:dyDescent="0.15">
      <c r="A855" s="1318"/>
      <c r="B855" s="1318"/>
      <c r="C855" s="1318"/>
      <c r="D855" s="1318"/>
      <c r="E855" s="1318"/>
      <c r="F855" s="1318"/>
      <c r="G855" s="1318"/>
    </row>
    <row r="856" spans="1:7" x14ac:dyDescent="0.15">
      <c r="A856" s="1318"/>
      <c r="B856" s="1318"/>
      <c r="C856" s="1318"/>
      <c r="D856" s="1318"/>
      <c r="E856" s="1318"/>
      <c r="F856" s="1318"/>
      <c r="G856" s="1318"/>
    </row>
    <row r="857" spans="1:7" x14ac:dyDescent="0.15">
      <c r="A857" s="1318"/>
      <c r="B857" s="1318"/>
      <c r="C857" s="1318"/>
      <c r="D857" s="1318"/>
      <c r="E857" s="1318"/>
      <c r="F857" s="1318"/>
      <c r="G857" s="1318"/>
    </row>
    <row r="858" spans="1:7" x14ac:dyDescent="0.15">
      <c r="A858" s="1318"/>
      <c r="B858" s="1318"/>
      <c r="C858" s="1318"/>
      <c r="D858" s="1318"/>
      <c r="E858" s="1318"/>
      <c r="F858" s="1318"/>
      <c r="G858" s="1318"/>
    </row>
    <row r="859" spans="1:7" x14ac:dyDescent="0.15">
      <c r="A859" s="1318"/>
      <c r="B859" s="1318"/>
      <c r="C859" s="1318"/>
      <c r="D859" s="1318"/>
      <c r="E859" s="1318"/>
      <c r="F859" s="1318"/>
      <c r="G859" s="1318"/>
    </row>
    <row r="860" spans="1:7" x14ac:dyDescent="0.15">
      <c r="A860" s="1318"/>
      <c r="B860" s="1318"/>
      <c r="C860" s="1318"/>
      <c r="D860" s="1318"/>
      <c r="E860" s="1318"/>
      <c r="F860" s="1318"/>
      <c r="G860" s="1318"/>
    </row>
    <row r="861" spans="1:7" x14ac:dyDescent="0.15">
      <c r="A861" s="1318"/>
      <c r="B861" s="1318"/>
      <c r="C861" s="1318"/>
      <c r="D861" s="1318"/>
      <c r="E861" s="1318"/>
      <c r="F861" s="1318"/>
      <c r="G861" s="1318"/>
    </row>
    <row r="862" spans="1:7" x14ac:dyDescent="0.15">
      <c r="A862" s="1318"/>
      <c r="B862" s="1318"/>
      <c r="C862" s="1318"/>
      <c r="D862" s="1318"/>
      <c r="E862" s="1318"/>
      <c r="F862" s="1318"/>
      <c r="G862" s="1318"/>
    </row>
    <row r="863" spans="1:7" x14ac:dyDescent="0.15">
      <c r="A863" s="1318"/>
      <c r="B863" s="1318"/>
      <c r="C863" s="1318"/>
      <c r="D863" s="1318"/>
      <c r="E863" s="1318"/>
      <c r="F863" s="1318"/>
      <c r="G863" s="1318"/>
    </row>
    <row r="864" spans="1:7" x14ac:dyDescent="0.15">
      <c r="A864" s="1318"/>
      <c r="B864" s="1318"/>
      <c r="C864" s="1318"/>
      <c r="D864" s="1318"/>
      <c r="E864" s="1318"/>
      <c r="F864" s="1318"/>
      <c r="G864" s="1318"/>
    </row>
    <row r="865" spans="1:7" x14ac:dyDescent="0.15">
      <c r="A865" s="1318"/>
      <c r="B865" s="1318"/>
      <c r="C865" s="1318"/>
      <c r="D865" s="1318"/>
      <c r="E865" s="1318"/>
      <c r="F865" s="1318"/>
      <c r="G865" s="1318"/>
    </row>
    <row r="866" spans="1:7" x14ac:dyDescent="0.15">
      <c r="A866" s="1318"/>
      <c r="B866" s="1318"/>
      <c r="C866" s="1318"/>
      <c r="D866" s="1318"/>
      <c r="E866" s="1318"/>
      <c r="F866" s="1318"/>
      <c r="G866" s="1318"/>
    </row>
    <row r="867" spans="1:7" x14ac:dyDescent="0.15">
      <c r="A867" s="1318"/>
      <c r="B867" s="1318"/>
      <c r="C867" s="1318"/>
      <c r="D867" s="1318"/>
      <c r="E867" s="1318"/>
      <c r="F867" s="1318"/>
      <c r="G867" s="1318"/>
    </row>
    <row r="868" spans="1:7" x14ac:dyDescent="0.15">
      <c r="A868" s="1318"/>
      <c r="B868" s="1318"/>
      <c r="C868" s="1318"/>
      <c r="D868" s="1318"/>
      <c r="E868" s="1318"/>
      <c r="F868" s="1318"/>
      <c r="G868" s="1318"/>
    </row>
    <row r="869" spans="1:7" x14ac:dyDescent="0.15">
      <c r="A869" s="1318"/>
      <c r="B869" s="1318"/>
      <c r="C869" s="1318"/>
      <c r="D869" s="1318"/>
      <c r="E869" s="1318"/>
      <c r="F869" s="1318"/>
      <c r="G869" s="1318"/>
    </row>
    <row r="870" spans="1:7" x14ac:dyDescent="0.15">
      <c r="A870" s="1318"/>
      <c r="B870" s="1318"/>
      <c r="C870" s="1318"/>
      <c r="D870" s="1318"/>
      <c r="E870" s="1318"/>
      <c r="F870" s="1318"/>
      <c r="G870" s="1318"/>
    </row>
    <row r="871" spans="1:7" x14ac:dyDescent="0.15">
      <c r="A871" s="1318"/>
      <c r="B871" s="1318"/>
      <c r="C871" s="1318"/>
      <c r="D871" s="1318"/>
      <c r="E871" s="1318"/>
      <c r="F871" s="1318"/>
      <c r="G871" s="1318"/>
    </row>
    <row r="872" spans="1:7" x14ac:dyDescent="0.15">
      <c r="A872" s="1318"/>
      <c r="B872" s="1318"/>
      <c r="C872" s="1318"/>
      <c r="D872" s="1318"/>
      <c r="E872" s="1318"/>
      <c r="F872" s="1318"/>
      <c r="G872" s="1318"/>
    </row>
    <row r="873" spans="1:7" x14ac:dyDescent="0.15">
      <c r="A873" s="1318"/>
      <c r="B873" s="1318"/>
      <c r="C873" s="1318"/>
      <c r="D873" s="1318"/>
      <c r="E873" s="1318"/>
      <c r="F873" s="1318"/>
      <c r="G873" s="1318"/>
    </row>
    <row r="874" spans="1:7" x14ac:dyDescent="0.15">
      <c r="A874" s="1318"/>
      <c r="B874" s="1318"/>
      <c r="C874" s="1318"/>
      <c r="D874" s="1318"/>
      <c r="E874" s="1318"/>
      <c r="F874" s="1318"/>
      <c r="G874" s="1318"/>
    </row>
    <row r="875" spans="1:7" x14ac:dyDescent="0.15">
      <c r="A875" s="1318"/>
      <c r="B875" s="1318"/>
      <c r="C875" s="1318"/>
      <c r="D875" s="1318"/>
      <c r="E875" s="1318"/>
      <c r="F875" s="1318"/>
      <c r="G875" s="1318"/>
    </row>
    <row r="876" spans="1:7" x14ac:dyDescent="0.15">
      <c r="A876" s="1318"/>
      <c r="B876" s="1318"/>
      <c r="C876" s="1318"/>
      <c r="D876" s="1318"/>
      <c r="E876" s="1318"/>
      <c r="F876" s="1318"/>
      <c r="G876" s="1318"/>
    </row>
    <row r="877" spans="1:7" x14ac:dyDescent="0.15">
      <c r="A877" s="1318"/>
      <c r="B877" s="1318"/>
      <c r="C877" s="1318"/>
      <c r="D877" s="1318"/>
      <c r="E877" s="1318"/>
      <c r="F877" s="1318"/>
      <c r="G877" s="1318"/>
    </row>
    <row r="878" spans="1:7" x14ac:dyDescent="0.15">
      <c r="A878" s="1318"/>
      <c r="B878" s="1318"/>
      <c r="C878" s="1318"/>
      <c r="D878" s="1318"/>
      <c r="E878" s="1318"/>
      <c r="F878" s="1318"/>
      <c r="G878" s="1318"/>
    </row>
    <row r="879" spans="1:7" x14ac:dyDescent="0.15">
      <c r="A879" s="1318"/>
      <c r="B879" s="1318"/>
      <c r="C879" s="1318"/>
      <c r="D879" s="1318"/>
      <c r="E879" s="1318"/>
      <c r="F879" s="1318"/>
      <c r="G879" s="1318"/>
    </row>
    <row r="880" spans="1:7" x14ac:dyDescent="0.15">
      <c r="A880" s="1318"/>
      <c r="B880" s="1318"/>
      <c r="C880" s="1318"/>
      <c r="D880" s="1318"/>
      <c r="E880" s="1318"/>
      <c r="F880" s="1318"/>
      <c r="G880" s="1318"/>
    </row>
    <row r="881" spans="1:7" x14ac:dyDescent="0.15">
      <c r="A881" s="1318"/>
      <c r="B881" s="1318"/>
      <c r="C881" s="1318"/>
      <c r="D881" s="1318"/>
      <c r="E881" s="1318"/>
      <c r="F881" s="1318"/>
      <c r="G881" s="1318"/>
    </row>
    <row r="882" spans="1:7" x14ac:dyDescent="0.15">
      <c r="A882" s="1318"/>
      <c r="B882" s="1318"/>
      <c r="C882" s="1318"/>
      <c r="D882" s="1318"/>
      <c r="E882" s="1318"/>
      <c r="F882" s="1318"/>
      <c r="G882" s="1318"/>
    </row>
    <row r="883" spans="1:7" x14ac:dyDescent="0.15">
      <c r="A883" s="1318"/>
      <c r="B883" s="1318"/>
      <c r="C883" s="1318"/>
      <c r="D883" s="1318"/>
      <c r="E883" s="1318"/>
      <c r="F883" s="1318"/>
      <c r="G883" s="1318"/>
    </row>
    <row r="884" spans="1:7" x14ac:dyDescent="0.15">
      <c r="A884" s="1318"/>
      <c r="B884" s="1318"/>
      <c r="C884" s="1318"/>
      <c r="D884" s="1318"/>
      <c r="E884" s="1318"/>
      <c r="F884" s="1318"/>
      <c r="G884" s="1318"/>
    </row>
    <row r="885" spans="1:7" x14ac:dyDescent="0.15">
      <c r="A885" s="1318"/>
      <c r="B885" s="1318"/>
      <c r="C885" s="1318"/>
      <c r="D885" s="1318"/>
      <c r="E885" s="1318"/>
      <c r="F885" s="1318"/>
      <c r="G885" s="1318"/>
    </row>
    <row r="886" spans="1:7" x14ac:dyDescent="0.15">
      <c r="A886" s="1318"/>
      <c r="B886" s="1318"/>
      <c r="C886" s="1318"/>
      <c r="D886" s="1318"/>
      <c r="E886" s="1318"/>
      <c r="F886" s="1318"/>
      <c r="G886" s="1318"/>
    </row>
    <row r="887" spans="1:7" x14ac:dyDescent="0.15">
      <c r="A887" s="1318"/>
      <c r="B887" s="1318"/>
      <c r="C887" s="1318"/>
      <c r="D887" s="1318"/>
      <c r="E887" s="1318"/>
      <c r="F887" s="1318"/>
      <c r="G887" s="1318"/>
    </row>
    <row r="888" spans="1:7" x14ac:dyDescent="0.15">
      <c r="A888" s="1318"/>
      <c r="B888" s="1318"/>
      <c r="C888" s="1318"/>
      <c r="D888" s="1318"/>
      <c r="E888" s="1318"/>
      <c r="F888" s="1318"/>
      <c r="G888" s="1318"/>
    </row>
    <row r="889" spans="1:7" x14ac:dyDescent="0.15">
      <c r="A889" s="1318"/>
      <c r="B889" s="1318"/>
      <c r="C889" s="1318"/>
      <c r="D889" s="1318"/>
      <c r="E889" s="1318"/>
      <c r="F889" s="1318"/>
      <c r="G889" s="1318"/>
    </row>
    <row r="890" spans="1:7" x14ac:dyDescent="0.15">
      <c r="A890" s="1318"/>
      <c r="B890" s="1318"/>
      <c r="C890" s="1318"/>
      <c r="D890" s="1318"/>
      <c r="E890" s="1318"/>
      <c r="F890" s="1318"/>
      <c r="G890" s="1318"/>
    </row>
    <row r="891" spans="1:7" x14ac:dyDescent="0.15">
      <c r="A891" s="1318"/>
      <c r="B891" s="1318"/>
      <c r="C891" s="1318"/>
      <c r="D891" s="1318"/>
      <c r="E891" s="1318"/>
      <c r="F891" s="1318"/>
      <c r="G891" s="1318"/>
    </row>
    <row r="892" spans="1:7" x14ac:dyDescent="0.15">
      <c r="A892" s="1318"/>
      <c r="B892" s="1318"/>
      <c r="C892" s="1318"/>
      <c r="D892" s="1318"/>
      <c r="E892" s="1318"/>
      <c r="F892" s="1318"/>
      <c r="G892" s="1318"/>
    </row>
    <row r="893" spans="1:7" x14ac:dyDescent="0.15">
      <c r="A893" s="1318"/>
      <c r="B893" s="1318"/>
      <c r="C893" s="1318"/>
      <c r="D893" s="1318"/>
      <c r="E893" s="1318"/>
      <c r="F893" s="1318"/>
      <c r="G893" s="1318"/>
    </row>
    <row r="894" spans="1:7" x14ac:dyDescent="0.15">
      <c r="A894" s="1318"/>
      <c r="B894" s="1318"/>
      <c r="C894" s="1318"/>
      <c r="D894" s="1318"/>
      <c r="E894" s="1318"/>
      <c r="F894" s="1318"/>
      <c r="G894" s="1318"/>
    </row>
    <row r="895" spans="1:7" x14ac:dyDescent="0.15">
      <c r="A895" s="1318"/>
      <c r="B895" s="1318"/>
      <c r="C895" s="1318"/>
      <c r="D895" s="1318"/>
      <c r="E895" s="1318"/>
      <c r="F895" s="1318"/>
      <c r="G895" s="1318"/>
    </row>
    <row r="896" spans="1:7" x14ac:dyDescent="0.15">
      <c r="A896" s="1318"/>
      <c r="B896" s="1318"/>
      <c r="C896" s="1318"/>
      <c r="D896" s="1318"/>
      <c r="E896" s="1318"/>
      <c r="F896" s="1318"/>
      <c r="G896" s="1318"/>
    </row>
    <row r="897" spans="1:7" x14ac:dyDescent="0.15">
      <c r="A897" s="1318"/>
      <c r="B897" s="1318"/>
      <c r="C897" s="1318"/>
      <c r="D897" s="1318"/>
      <c r="E897" s="1318"/>
      <c r="F897" s="1318"/>
      <c r="G897" s="1318"/>
    </row>
    <row r="898" spans="1:7" x14ac:dyDescent="0.15">
      <c r="A898" s="1318"/>
      <c r="B898" s="1318"/>
      <c r="C898" s="1318"/>
      <c r="D898" s="1318"/>
      <c r="E898" s="1318"/>
      <c r="F898" s="1318"/>
      <c r="G898" s="1318"/>
    </row>
    <row r="899" spans="1:7" x14ac:dyDescent="0.15">
      <c r="A899" s="1318"/>
      <c r="B899" s="1318"/>
      <c r="C899" s="1318"/>
      <c r="D899" s="1318"/>
      <c r="E899" s="1318"/>
      <c r="F899" s="1318"/>
      <c r="G899" s="1318"/>
    </row>
    <row r="900" spans="1:7" x14ac:dyDescent="0.15">
      <c r="A900" s="1318"/>
      <c r="B900" s="1318"/>
      <c r="C900" s="1318"/>
      <c r="D900" s="1318"/>
      <c r="E900" s="1318"/>
      <c r="F900" s="1318"/>
      <c r="G900" s="1318"/>
    </row>
    <row r="901" spans="1:7" x14ac:dyDescent="0.15">
      <c r="A901" s="1318"/>
      <c r="B901" s="1318"/>
      <c r="C901" s="1318"/>
      <c r="D901" s="1318"/>
      <c r="E901" s="1318"/>
      <c r="F901" s="1318"/>
      <c r="G901" s="1318"/>
    </row>
    <row r="902" spans="1:7" x14ac:dyDescent="0.15">
      <c r="A902" s="1318"/>
      <c r="B902" s="1318"/>
      <c r="C902" s="1318"/>
      <c r="D902" s="1318"/>
      <c r="E902" s="1318"/>
      <c r="F902" s="1318"/>
      <c r="G902" s="1318"/>
    </row>
    <row r="903" spans="1:7" x14ac:dyDescent="0.15">
      <c r="A903" s="1318"/>
      <c r="B903" s="1318"/>
      <c r="C903" s="1318"/>
      <c r="D903" s="1318"/>
      <c r="E903" s="1318"/>
      <c r="F903" s="1318"/>
      <c r="G903" s="1318"/>
    </row>
    <row r="904" spans="1:7" x14ac:dyDescent="0.15">
      <c r="A904" s="1318"/>
      <c r="B904" s="1318"/>
      <c r="C904" s="1318"/>
      <c r="D904" s="1318"/>
      <c r="E904" s="1318"/>
      <c r="F904" s="1318"/>
      <c r="G904" s="1318"/>
    </row>
    <row r="905" spans="1:7" x14ac:dyDescent="0.15">
      <c r="A905" s="1318"/>
      <c r="B905" s="1318"/>
      <c r="C905" s="1318"/>
      <c r="D905" s="1318"/>
      <c r="E905" s="1318"/>
      <c r="F905" s="1318"/>
      <c r="G905" s="1318"/>
    </row>
    <row r="906" spans="1:7" x14ac:dyDescent="0.15">
      <c r="A906" s="1318"/>
      <c r="B906" s="1318"/>
      <c r="C906" s="1318"/>
      <c r="D906" s="1318"/>
      <c r="E906" s="1318"/>
      <c r="F906" s="1318"/>
      <c r="G906" s="1318"/>
    </row>
    <row r="907" spans="1:7" x14ac:dyDescent="0.15">
      <c r="A907" s="1318"/>
      <c r="B907" s="1318"/>
      <c r="C907" s="1318"/>
      <c r="D907" s="1318"/>
      <c r="E907" s="1318"/>
      <c r="F907" s="1318"/>
      <c r="G907" s="1318"/>
    </row>
    <row r="908" spans="1:7" x14ac:dyDescent="0.15">
      <c r="A908" s="1318"/>
      <c r="B908" s="1318"/>
      <c r="C908" s="1318"/>
      <c r="D908" s="1318"/>
      <c r="E908" s="1318"/>
      <c r="F908" s="1318"/>
      <c r="G908" s="1318"/>
    </row>
    <row r="909" spans="1:7" x14ac:dyDescent="0.15">
      <c r="A909" s="1318"/>
      <c r="B909" s="1318"/>
      <c r="C909" s="1318"/>
      <c r="D909" s="1318"/>
      <c r="E909" s="1318"/>
      <c r="F909" s="1318"/>
      <c r="G909" s="1318"/>
    </row>
    <row r="910" spans="1:7" x14ac:dyDescent="0.15">
      <c r="A910" s="1318"/>
      <c r="B910" s="1318"/>
      <c r="C910" s="1318"/>
      <c r="D910" s="1318"/>
      <c r="E910" s="1318"/>
      <c r="F910" s="1318"/>
      <c r="G910" s="1318"/>
    </row>
    <row r="911" spans="1:7" x14ac:dyDescent="0.15">
      <c r="A911" s="1318"/>
      <c r="B911" s="1318"/>
      <c r="C911" s="1318"/>
      <c r="D911" s="1318"/>
      <c r="E911" s="1318"/>
      <c r="F911" s="1318"/>
      <c r="G911" s="1318"/>
    </row>
    <row r="912" spans="1:7" x14ac:dyDescent="0.15">
      <c r="A912" s="1318"/>
      <c r="B912" s="1318"/>
      <c r="C912" s="1318"/>
      <c r="D912" s="1318"/>
      <c r="E912" s="1318"/>
      <c r="F912" s="1318"/>
      <c r="G912" s="1318"/>
    </row>
    <row r="913" spans="1:7" x14ac:dyDescent="0.15">
      <c r="A913" s="1318"/>
      <c r="B913" s="1318"/>
      <c r="C913" s="1318"/>
      <c r="D913" s="1318"/>
      <c r="E913" s="1318"/>
      <c r="F913" s="1318"/>
      <c r="G913" s="1318"/>
    </row>
    <row r="914" spans="1:7" x14ac:dyDescent="0.15">
      <c r="A914" s="1318"/>
      <c r="B914" s="1318"/>
      <c r="C914" s="1318"/>
      <c r="D914" s="1318"/>
      <c r="E914" s="1318"/>
      <c r="F914" s="1318"/>
      <c r="G914" s="1318"/>
    </row>
    <row r="915" spans="1:7" x14ac:dyDescent="0.15">
      <c r="A915" s="1318"/>
      <c r="B915" s="1318"/>
      <c r="C915" s="1318"/>
      <c r="D915" s="1318"/>
      <c r="E915" s="1318"/>
      <c r="F915" s="1318"/>
      <c r="G915" s="1318"/>
    </row>
    <row r="916" spans="1:7" x14ac:dyDescent="0.15">
      <c r="A916" s="1318"/>
      <c r="B916" s="1318"/>
      <c r="C916" s="1318"/>
      <c r="D916" s="1318"/>
      <c r="E916" s="1318"/>
      <c r="F916" s="1318"/>
      <c r="G916" s="1318"/>
    </row>
    <row r="917" spans="1:7" x14ac:dyDescent="0.15">
      <c r="A917" s="1318"/>
      <c r="B917" s="1318"/>
      <c r="C917" s="1318"/>
      <c r="D917" s="1318"/>
      <c r="E917" s="1318"/>
      <c r="F917" s="1318"/>
      <c r="G917" s="1318"/>
    </row>
    <row r="918" spans="1:7" x14ac:dyDescent="0.15">
      <c r="A918" s="1318"/>
      <c r="B918" s="1318"/>
      <c r="C918" s="1318"/>
      <c r="D918" s="1318"/>
      <c r="E918" s="1318"/>
      <c r="F918" s="1318"/>
      <c r="G918" s="1318"/>
    </row>
    <row r="919" spans="1:7" x14ac:dyDescent="0.15">
      <c r="A919" s="1318"/>
      <c r="B919" s="1318"/>
      <c r="C919" s="1318"/>
      <c r="D919" s="1318"/>
      <c r="E919" s="1318"/>
      <c r="F919" s="1318"/>
      <c r="G919" s="1318"/>
    </row>
    <row r="920" spans="1:7" x14ac:dyDescent="0.15">
      <c r="A920" s="1318"/>
      <c r="B920" s="1318"/>
      <c r="C920" s="1318"/>
      <c r="D920" s="1318"/>
      <c r="E920" s="1318"/>
      <c r="F920" s="1318"/>
      <c r="G920" s="1318"/>
    </row>
    <row r="921" spans="1:7" x14ac:dyDescent="0.15">
      <c r="A921" s="1318"/>
      <c r="B921" s="1318"/>
      <c r="C921" s="1318"/>
      <c r="D921" s="1318"/>
      <c r="E921" s="1318"/>
      <c r="F921" s="1318"/>
      <c r="G921" s="1318"/>
    </row>
    <row r="922" spans="1:7" x14ac:dyDescent="0.15">
      <c r="A922" s="1318"/>
      <c r="B922" s="1318"/>
      <c r="C922" s="1318"/>
      <c r="D922" s="1318"/>
      <c r="E922" s="1318"/>
      <c r="F922" s="1318"/>
      <c r="G922" s="1318"/>
    </row>
    <row r="923" spans="1:7" x14ac:dyDescent="0.15">
      <c r="A923" s="1318"/>
      <c r="B923" s="1318"/>
      <c r="C923" s="1318"/>
      <c r="D923" s="1318"/>
      <c r="E923" s="1318"/>
      <c r="F923" s="1318"/>
      <c r="G923" s="1318"/>
    </row>
    <row r="924" spans="1:7" x14ac:dyDescent="0.15">
      <c r="A924" s="1318"/>
      <c r="B924" s="1318"/>
      <c r="C924" s="1318"/>
      <c r="D924" s="1318"/>
      <c r="E924" s="1318"/>
      <c r="F924" s="1318"/>
      <c r="G924" s="1318"/>
    </row>
    <row r="925" spans="1:7" x14ac:dyDescent="0.15">
      <c r="A925" s="1318"/>
      <c r="B925" s="1318"/>
      <c r="C925" s="1318"/>
      <c r="D925" s="1318"/>
      <c r="E925" s="1318"/>
      <c r="F925" s="1318"/>
      <c r="G925" s="1318"/>
    </row>
    <row r="926" spans="1:7" x14ac:dyDescent="0.15">
      <c r="A926" s="1318"/>
      <c r="B926" s="1318"/>
      <c r="C926" s="1318"/>
      <c r="D926" s="1318"/>
      <c r="E926" s="1318"/>
      <c r="F926" s="1318"/>
      <c r="G926" s="1318"/>
    </row>
    <row r="927" spans="1:7" x14ac:dyDescent="0.15">
      <c r="A927" s="1318"/>
      <c r="B927" s="1318"/>
      <c r="C927" s="1318"/>
      <c r="D927" s="1318"/>
      <c r="E927" s="1318"/>
      <c r="F927" s="1318"/>
      <c r="G927" s="1318"/>
    </row>
    <row r="928" spans="1:7" x14ac:dyDescent="0.15">
      <c r="A928" s="1318"/>
      <c r="B928" s="1318"/>
      <c r="C928" s="1318"/>
      <c r="D928" s="1318"/>
      <c r="E928" s="1318"/>
      <c r="F928" s="1318"/>
      <c r="G928" s="1318"/>
    </row>
    <row r="929" spans="1:7" x14ac:dyDescent="0.15">
      <c r="A929" s="1318"/>
      <c r="B929" s="1318"/>
      <c r="C929" s="1318"/>
      <c r="D929" s="1318"/>
      <c r="E929" s="1318"/>
      <c r="F929" s="1318"/>
      <c r="G929" s="1318"/>
    </row>
    <row r="930" spans="1:7" x14ac:dyDescent="0.15">
      <c r="A930" s="1318"/>
      <c r="B930" s="1318"/>
      <c r="C930" s="1318"/>
      <c r="D930" s="1318"/>
      <c r="E930" s="1318"/>
      <c r="F930" s="1318"/>
      <c r="G930" s="1318"/>
    </row>
    <row r="931" spans="1:7" x14ac:dyDescent="0.15">
      <c r="A931" s="1318"/>
      <c r="B931" s="1318"/>
      <c r="C931" s="1318"/>
      <c r="D931" s="1318"/>
      <c r="E931" s="1318"/>
      <c r="F931" s="1318"/>
      <c r="G931" s="1318"/>
    </row>
    <row r="932" spans="1:7" x14ac:dyDescent="0.15">
      <c r="A932" s="1318"/>
      <c r="B932" s="1318"/>
      <c r="C932" s="1318"/>
      <c r="D932" s="1318"/>
      <c r="E932" s="1318"/>
      <c r="F932" s="1318"/>
      <c r="G932" s="1318"/>
    </row>
    <row r="933" spans="1:7" x14ac:dyDescent="0.15">
      <c r="A933" s="1318"/>
      <c r="B933" s="1318"/>
      <c r="C933" s="1318"/>
      <c r="D933" s="1318"/>
      <c r="E933" s="1318"/>
      <c r="F933" s="1318"/>
      <c r="G933" s="1318"/>
    </row>
    <row r="934" spans="1:7" x14ac:dyDescent="0.15">
      <c r="A934" s="1318"/>
      <c r="B934" s="1318"/>
      <c r="C934" s="1318"/>
      <c r="D934" s="1318"/>
      <c r="E934" s="1318"/>
      <c r="F934" s="1318"/>
      <c r="G934" s="1318"/>
    </row>
    <row r="935" spans="1:7" x14ac:dyDescent="0.15">
      <c r="A935" s="1318"/>
      <c r="B935" s="1318"/>
      <c r="C935" s="1318"/>
      <c r="D935" s="1318"/>
      <c r="E935" s="1318"/>
      <c r="F935" s="1318"/>
      <c r="G935" s="1318"/>
    </row>
    <row r="936" spans="1:7" x14ac:dyDescent="0.15">
      <c r="A936" s="1318"/>
      <c r="B936" s="1318"/>
      <c r="C936" s="1318"/>
      <c r="D936" s="1318"/>
      <c r="E936" s="1318"/>
      <c r="F936" s="1318"/>
      <c r="G936" s="1318"/>
    </row>
    <row r="937" spans="1:7" x14ac:dyDescent="0.15">
      <c r="A937" s="1318"/>
      <c r="B937" s="1318"/>
      <c r="C937" s="1318"/>
      <c r="D937" s="1318"/>
      <c r="E937" s="1318"/>
      <c r="F937" s="1318"/>
      <c r="G937" s="1318"/>
    </row>
    <row r="938" spans="1:7" x14ac:dyDescent="0.15">
      <c r="A938" s="1318"/>
      <c r="B938" s="1318"/>
      <c r="C938" s="1318"/>
      <c r="D938" s="1318"/>
      <c r="E938" s="1318"/>
      <c r="F938" s="1318"/>
      <c r="G938" s="1318"/>
    </row>
    <row r="939" spans="1:7" x14ac:dyDescent="0.15">
      <c r="A939" s="1318"/>
      <c r="B939" s="1318"/>
      <c r="C939" s="1318"/>
      <c r="D939" s="1318"/>
      <c r="E939" s="1318"/>
      <c r="F939" s="1318"/>
      <c r="G939" s="1318"/>
    </row>
    <row r="940" spans="1:7" x14ac:dyDescent="0.15">
      <c r="A940" s="1318"/>
      <c r="B940" s="1318"/>
      <c r="C940" s="1318"/>
      <c r="D940" s="1318"/>
      <c r="E940" s="1318"/>
      <c r="F940" s="1318"/>
      <c r="G940" s="1318"/>
    </row>
    <row r="941" spans="1:7" x14ac:dyDescent="0.15">
      <c r="A941" s="1318"/>
      <c r="B941" s="1318"/>
      <c r="C941" s="1318"/>
      <c r="D941" s="1318"/>
      <c r="E941" s="1318"/>
      <c r="F941" s="1318"/>
      <c r="G941" s="1318"/>
    </row>
    <row r="942" spans="1:7" x14ac:dyDescent="0.15">
      <c r="A942" s="1318"/>
      <c r="B942" s="1318"/>
      <c r="C942" s="1318"/>
      <c r="D942" s="1318"/>
      <c r="E942" s="1318"/>
      <c r="F942" s="1318"/>
      <c r="G942" s="1318"/>
    </row>
    <row r="943" spans="1:7" x14ac:dyDescent="0.15">
      <c r="A943" s="1318"/>
      <c r="B943" s="1318"/>
      <c r="C943" s="1318"/>
      <c r="D943" s="1318"/>
      <c r="E943" s="1318"/>
      <c r="F943" s="1318"/>
      <c r="G943" s="1318"/>
    </row>
    <row r="944" spans="1:7" x14ac:dyDescent="0.15">
      <c r="A944" s="1318"/>
      <c r="B944" s="1318"/>
      <c r="C944" s="1318"/>
      <c r="D944" s="1318"/>
      <c r="E944" s="1318"/>
      <c r="F944" s="1318"/>
      <c r="G944" s="1318"/>
    </row>
    <row r="945" spans="1:7" x14ac:dyDescent="0.15">
      <c r="A945" s="1318"/>
      <c r="B945" s="1318"/>
      <c r="C945" s="1318"/>
      <c r="D945" s="1318"/>
      <c r="E945" s="1318"/>
      <c r="F945" s="1318"/>
      <c r="G945" s="1318"/>
    </row>
    <row r="946" spans="1:7" x14ac:dyDescent="0.15">
      <c r="A946" s="1318"/>
      <c r="B946" s="1318"/>
      <c r="C946" s="1318"/>
      <c r="D946" s="1318"/>
      <c r="E946" s="1318"/>
      <c r="F946" s="1318"/>
      <c r="G946" s="1318"/>
    </row>
    <row r="947" spans="1:7" x14ac:dyDescent="0.15">
      <c r="A947" s="1318"/>
      <c r="B947" s="1318"/>
      <c r="C947" s="1318"/>
      <c r="D947" s="1318"/>
      <c r="E947" s="1318"/>
      <c r="F947" s="1318"/>
      <c r="G947" s="1318"/>
    </row>
    <row r="948" spans="1:7" x14ac:dyDescent="0.15">
      <c r="A948" s="1318"/>
      <c r="B948" s="1318"/>
      <c r="C948" s="1318"/>
      <c r="D948" s="1318"/>
      <c r="E948" s="1318"/>
      <c r="F948" s="1318"/>
      <c r="G948" s="1318"/>
    </row>
    <row r="949" spans="1:7" x14ac:dyDescent="0.15">
      <c r="A949" s="1318"/>
      <c r="B949" s="1318"/>
      <c r="C949" s="1318"/>
      <c r="D949" s="1318"/>
      <c r="E949" s="1318"/>
      <c r="F949" s="1318"/>
      <c r="G949" s="1318"/>
    </row>
    <row r="950" spans="1:7" x14ac:dyDescent="0.15">
      <c r="A950" s="1318"/>
      <c r="B950" s="1318"/>
      <c r="C950" s="1318"/>
      <c r="D950" s="1318"/>
      <c r="E950" s="1318"/>
      <c r="F950" s="1318"/>
      <c r="G950" s="1318"/>
    </row>
    <row r="951" spans="1:7" x14ac:dyDescent="0.15">
      <c r="A951" s="1318"/>
      <c r="B951" s="1318"/>
      <c r="C951" s="1318"/>
      <c r="D951" s="1318"/>
      <c r="E951" s="1318"/>
      <c r="F951" s="1318"/>
      <c r="G951" s="1318"/>
    </row>
    <row r="952" spans="1:7" x14ac:dyDescent="0.15">
      <c r="A952" s="1318"/>
      <c r="B952" s="1318"/>
      <c r="C952" s="1318"/>
      <c r="D952" s="1318"/>
      <c r="E952" s="1318"/>
      <c r="F952" s="1318"/>
      <c r="G952" s="1318"/>
    </row>
    <row r="953" spans="1:7" x14ac:dyDescent="0.15">
      <c r="A953" s="1318"/>
      <c r="B953" s="1318"/>
      <c r="C953" s="1318"/>
      <c r="D953" s="1318"/>
      <c r="E953" s="1318"/>
      <c r="F953" s="1318"/>
      <c r="G953" s="1318"/>
    </row>
    <row r="954" spans="1:7" x14ac:dyDescent="0.15">
      <c r="A954" s="1318"/>
      <c r="B954" s="1318"/>
      <c r="C954" s="1318"/>
      <c r="D954" s="1318"/>
      <c r="E954" s="1318"/>
      <c r="F954" s="1318"/>
      <c r="G954" s="1318"/>
    </row>
    <row r="955" spans="1:7" x14ac:dyDescent="0.15">
      <c r="A955" s="1318"/>
      <c r="B955" s="1318"/>
      <c r="C955" s="1318"/>
      <c r="D955" s="1318"/>
      <c r="E955" s="1318"/>
      <c r="F955" s="1318"/>
      <c r="G955" s="1318"/>
    </row>
    <row r="956" spans="1:7" x14ac:dyDescent="0.15">
      <c r="A956" s="1318"/>
      <c r="B956" s="1318"/>
      <c r="C956" s="1318"/>
      <c r="D956" s="1318"/>
      <c r="E956" s="1318"/>
      <c r="F956" s="1318"/>
      <c r="G956" s="1318"/>
    </row>
    <row r="957" spans="1:7" x14ac:dyDescent="0.15">
      <c r="A957" s="1318"/>
      <c r="B957" s="1318"/>
      <c r="C957" s="1318"/>
      <c r="D957" s="1318"/>
      <c r="E957" s="1318"/>
      <c r="F957" s="1318"/>
      <c r="G957" s="1318"/>
    </row>
    <row r="958" spans="1:7" x14ac:dyDescent="0.15">
      <c r="A958" s="1318"/>
      <c r="B958" s="1318"/>
      <c r="C958" s="1318"/>
      <c r="D958" s="1318"/>
      <c r="E958" s="1318"/>
      <c r="F958" s="1318"/>
      <c r="G958" s="1318"/>
    </row>
    <row r="959" spans="1:7" x14ac:dyDescent="0.15">
      <c r="A959" s="1318"/>
      <c r="B959" s="1318"/>
      <c r="C959" s="1318"/>
      <c r="D959" s="1318"/>
      <c r="E959" s="1318"/>
      <c r="F959" s="1318"/>
      <c r="G959" s="1318"/>
    </row>
    <row r="960" spans="1:7" x14ac:dyDescent="0.15">
      <c r="A960" s="1318"/>
      <c r="B960" s="1318"/>
      <c r="C960" s="1318"/>
      <c r="D960" s="1318"/>
      <c r="E960" s="1318"/>
      <c r="F960" s="1318"/>
      <c r="G960" s="1318"/>
    </row>
    <row r="961" spans="1:7" x14ac:dyDescent="0.15">
      <c r="A961" s="1318"/>
      <c r="B961" s="1318"/>
      <c r="C961" s="1318"/>
      <c r="D961" s="1318"/>
      <c r="E961" s="1318"/>
      <c r="F961" s="1318"/>
      <c r="G961" s="1318"/>
    </row>
    <row r="962" spans="1:7" x14ac:dyDescent="0.15">
      <c r="A962" s="1318"/>
      <c r="B962" s="1318"/>
      <c r="C962" s="1318"/>
      <c r="D962" s="1318"/>
      <c r="E962" s="1318"/>
      <c r="F962" s="1318"/>
      <c r="G962" s="1318"/>
    </row>
    <row r="963" spans="1:7" x14ac:dyDescent="0.15">
      <c r="A963" s="1318"/>
      <c r="B963" s="1318"/>
      <c r="C963" s="1318"/>
      <c r="D963" s="1318"/>
      <c r="E963" s="1318"/>
      <c r="F963" s="1318"/>
      <c r="G963" s="1318"/>
    </row>
    <row r="964" spans="1:7" x14ac:dyDescent="0.15">
      <c r="A964" s="1318"/>
      <c r="B964" s="1318"/>
      <c r="C964" s="1318"/>
      <c r="D964" s="1318"/>
      <c r="E964" s="1318"/>
      <c r="F964" s="1318"/>
      <c r="G964" s="1318"/>
    </row>
    <row r="965" spans="1:7" x14ac:dyDescent="0.15">
      <c r="A965" s="1318"/>
      <c r="B965" s="1318"/>
      <c r="C965" s="1318"/>
      <c r="D965" s="1318"/>
      <c r="E965" s="1318"/>
      <c r="F965" s="1318"/>
      <c r="G965" s="1318"/>
    </row>
    <row r="966" spans="1:7" x14ac:dyDescent="0.15">
      <c r="A966" s="1318"/>
      <c r="B966" s="1318"/>
      <c r="C966" s="1318"/>
      <c r="D966" s="1318"/>
      <c r="E966" s="1318"/>
      <c r="F966" s="1318"/>
      <c r="G966" s="1318"/>
    </row>
    <row r="967" spans="1:7" x14ac:dyDescent="0.15">
      <c r="A967" s="1318"/>
      <c r="B967" s="1318"/>
      <c r="C967" s="1318"/>
      <c r="D967" s="1318"/>
      <c r="E967" s="1318"/>
      <c r="F967" s="1318"/>
      <c r="G967" s="1318"/>
    </row>
    <row r="968" spans="1:7" x14ac:dyDescent="0.15">
      <c r="A968" s="1318"/>
      <c r="B968" s="1318"/>
      <c r="C968" s="1318"/>
      <c r="D968" s="1318"/>
      <c r="E968" s="1318"/>
      <c r="F968" s="1318"/>
      <c r="G968" s="1318"/>
    </row>
    <row r="969" spans="1:7" x14ac:dyDescent="0.15">
      <c r="A969" s="1318"/>
      <c r="B969" s="1318"/>
      <c r="C969" s="1318"/>
      <c r="D969" s="1318"/>
      <c r="E969" s="1318"/>
      <c r="F969" s="1318"/>
      <c r="G969" s="1318"/>
    </row>
    <row r="970" spans="1:7" x14ac:dyDescent="0.15">
      <c r="A970" s="1318"/>
      <c r="B970" s="1318"/>
      <c r="C970" s="1318"/>
      <c r="D970" s="1318"/>
      <c r="E970" s="1318"/>
      <c r="F970" s="1318"/>
      <c r="G970" s="1318"/>
    </row>
    <row r="971" spans="1:7" x14ac:dyDescent="0.15">
      <c r="A971" s="1318"/>
      <c r="B971" s="1318"/>
      <c r="C971" s="1318"/>
      <c r="D971" s="1318"/>
      <c r="E971" s="1318"/>
      <c r="F971" s="1318"/>
      <c r="G971" s="1318"/>
    </row>
    <row r="972" spans="1:7" x14ac:dyDescent="0.15">
      <c r="A972" s="1318"/>
      <c r="B972" s="1318"/>
      <c r="C972" s="1318"/>
      <c r="D972" s="1318"/>
      <c r="E972" s="1318"/>
      <c r="F972" s="1318"/>
      <c r="G972" s="1318"/>
    </row>
    <row r="973" spans="1:7" x14ac:dyDescent="0.15">
      <c r="A973" s="1318"/>
      <c r="B973" s="1318"/>
      <c r="C973" s="1318"/>
      <c r="D973" s="1318"/>
      <c r="E973" s="1318"/>
      <c r="F973" s="1318"/>
      <c r="G973" s="1318"/>
    </row>
    <row r="974" spans="1:7" x14ac:dyDescent="0.15">
      <c r="A974" s="1318"/>
      <c r="B974" s="1318"/>
      <c r="C974" s="1318"/>
      <c r="D974" s="1318"/>
      <c r="E974" s="1318"/>
      <c r="F974" s="1318"/>
      <c r="G974" s="1318"/>
    </row>
    <row r="975" spans="1:7" x14ac:dyDescent="0.15">
      <c r="A975" s="1318"/>
      <c r="B975" s="1318"/>
      <c r="C975" s="1318"/>
      <c r="D975" s="1318"/>
      <c r="E975" s="1318"/>
      <c r="F975" s="1318"/>
      <c r="G975" s="1318"/>
    </row>
    <row r="976" spans="1:7" x14ac:dyDescent="0.15">
      <c r="A976" s="1318"/>
      <c r="B976" s="1318"/>
      <c r="C976" s="1318"/>
      <c r="D976" s="1318"/>
      <c r="E976" s="1318"/>
      <c r="F976" s="1318"/>
      <c r="G976" s="1318"/>
    </row>
    <row r="977" spans="1:7" x14ac:dyDescent="0.15">
      <c r="A977" s="1318"/>
      <c r="B977" s="1318"/>
      <c r="C977" s="1318"/>
      <c r="D977" s="1318"/>
      <c r="E977" s="1318"/>
      <c r="F977" s="1318"/>
      <c r="G977" s="1318"/>
    </row>
    <row r="978" spans="1:7" x14ac:dyDescent="0.15">
      <c r="A978" s="1318"/>
      <c r="B978" s="1318"/>
      <c r="C978" s="1318"/>
      <c r="D978" s="1318"/>
      <c r="E978" s="1318"/>
      <c r="F978" s="1318"/>
      <c r="G978" s="1318"/>
    </row>
    <row r="979" spans="1:7" x14ac:dyDescent="0.15">
      <c r="A979" s="1318"/>
      <c r="B979" s="1318"/>
      <c r="C979" s="1318"/>
      <c r="D979" s="1318"/>
      <c r="E979" s="1318"/>
      <c r="F979" s="1318"/>
      <c r="G979" s="1318"/>
    </row>
    <row r="980" spans="1:7" x14ac:dyDescent="0.15">
      <c r="A980" s="1318"/>
      <c r="B980" s="1318"/>
      <c r="C980" s="1318"/>
      <c r="D980" s="1318"/>
      <c r="E980" s="1318"/>
      <c r="F980" s="1318"/>
      <c r="G980" s="1318"/>
    </row>
    <row r="981" spans="1:7" x14ac:dyDescent="0.15">
      <c r="A981" s="1318"/>
      <c r="B981" s="1318"/>
      <c r="C981" s="1318"/>
      <c r="D981" s="1318"/>
      <c r="E981" s="1318"/>
      <c r="F981" s="1318"/>
      <c r="G981" s="1318"/>
    </row>
    <row r="982" spans="1:7" x14ac:dyDescent="0.15">
      <c r="A982" s="1318"/>
      <c r="B982" s="1318"/>
      <c r="C982" s="1318"/>
      <c r="D982" s="1318"/>
      <c r="E982" s="1318"/>
      <c r="F982" s="1318"/>
      <c r="G982" s="1318"/>
    </row>
    <row r="983" spans="1:7" x14ac:dyDescent="0.15">
      <c r="A983" s="1318"/>
      <c r="B983" s="1318"/>
      <c r="C983" s="1318"/>
      <c r="D983" s="1318"/>
      <c r="E983" s="1318"/>
      <c r="F983" s="1318"/>
      <c r="G983" s="1318"/>
    </row>
    <row r="984" spans="1:7" x14ac:dyDescent="0.15">
      <c r="A984" s="1318"/>
      <c r="B984" s="1318"/>
      <c r="C984" s="1318"/>
      <c r="D984" s="1318"/>
      <c r="E984" s="1318"/>
      <c r="F984" s="1318"/>
      <c r="G984" s="1318"/>
    </row>
    <row r="985" spans="1:7" x14ac:dyDescent="0.15">
      <c r="A985" s="1318"/>
      <c r="B985" s="1318"/>
      <c r="C985" s="1318"/>
      <c r="D985" s="1318"/>
      <c r="E985" s="1318"/>
      <c r="F985" s="1318"/>
      <c r="G985" s="1318"/>
    </row>
    <row r="986" spans="1:7" x14ac:dyDescent="0.15">
      <c r="A986" s="1318"/>
      <c r="B986" s="1318"/>
      <c r="C986" s="1318"/>
      <c r="D986" s="1318"/>
      <c r="E986" s="1318"/>
      <c r="F986" s="1318"/>
      <c r="G986" s="1318"/>
    </row>
    <row r="987" spans="1:7" x14ac:dyDescent="0.15">
      <c r="A987" s="1318"/>
      <c r="B987" s="1318"/>
      <c r="C987" s="1318"/>
      <c r="D987" s="1318"/>
      <c r="E987" s="1318"/>
      <c r="F987" s="1318"/>
      <c r="G987" s="1318"/>
    </row>
    <row r="988" spans="1:7" x14ac:dyDescent="0.15">
      <c r="A988" s="1318"/>
      <c r="B988" s="1318"/>
      <c r="C988" s="1318"/>
      <c r="D988" s="1318"/>
      <c r="E988" s="1318"/>
      <c r="F988" s="1318"/>
      <c r="G988" s="1318"/>
    </row>
    <row r="989" spans="1:7" x14ac:dyDescent="0.15">
      <c r="A989" s="1318"/>
      <c r="B989" s="1318"/>
      <c r="C989" s="1318"/>
      <c r="D989" s="1318"/>
      <c r="E989" s="1318"/>
      <c r="F989" s="1318"/>
      <c r="G989" s="1318"/>
    </row>
    <row r="990" spans="1:7" x14ac:dyDescent="0.15">
      <c r="A990" s="1318"/>
      <c r="B990" s="1318"/>
      <c r="C990" s="1318"/>
      <c r="D990" s="1318"/>
      <c r="E990" s="1318"/>
      <c r="F990" s="1318"/>
      <c r="G990" s="1318"/>
    </row>
    <row r="991" spans="1:7" x14ac:dyDescent="0.15">
      <c r="A991" s="1318"/>
      <c r="B991" s="1318"/>
      <c r="C991" s="1318"/>
      <c r="D991" s="1318"/>
      <c r="E991" s="1318"/>
      <c r="F991" s="1318"/>
      <c r="G991" s="1318"/>
    </row>
    <row r="992" spans="1:7" x14ac:dyDescent="0.15">
      <c r="A992" s="1318"/>
      <c r="B992" s="1318"/>
      <c r="C992" s="1318"/>
      <c r="D992" s="1318"/>
      <c r="E992" s="1318"/>
      <c r="F992" s="1318"/>
      <c r="G992" s="1318"/>
    </row>
    <row r="993" spans="1:7" x14ac:dyDescent="0.15">
      <c r="A993" s="1318"/>
      <c r="B993" s="1318"/>
      <c r="C993" s="1318"/>
      <c r="D993" s="1318"/>
      <c r="E993" s="1318"/>
      <c r="F993" s="1318"/>
      <c r="G993" s="1318"/>
    </row>
    <row r="994" spans="1:7" x14ac:dyDescent="0.15">
      <c r="A994" s="1318"/>
      <c r="B994" s="1318"/>
      <c r="C994" s="1318"/>
      <c r="D994" s="1318"/>
      <c r="E994" s="1318"/>
      <c r="F994" s="1318"/>
      <c r="G994" s="1318"/>
    </row>
    <row r="995" spans="1:7" x14ac:dyDescent="0.15">
      <c r="A995" s="1318"/>
      <c r="B995" s="1318"/>
      <c r="C995" s="1318"/>
      <c r="D995" s="1318"/>
      <c r="E995" s="1318"/>
      <c r="F995" s="1318"/>
      <c r="G995" s="1318"/>
    </row>
    <row r="996" spans="1:7" x14ac:dyDescent="0.15">
      <c r="A996" s="1318"/>
      <c r="B996" s="1318"/>
      <c r="C996" s="1318"/>
      <c r="D996" s="1318"/>
      <c r="E996" s="1318"/>
      <c r="F996" s="1318"/>
      <c r="G996" s="1318"/>
    </row>
    <row r="997" spans="1:7" x14ac:dyDescent="0.15">
      <c r="A997" s="1318"/>
      <c r="B997" s="1318"/>
      <c r="C997" s="1318"/>
      <c r="D997" s="1318"/>
      <c r="E997" s="1318"/>
      <c r="F997" s="1318"/>
      <c r="G997" s="1318"/>
    </row>
    <row r="998" spans="1:7" x14ac:dyDescent="0.15">
      <c r="A998" s="1318"/>
      <c r="B998" s="1318"/>
      <c r="C998" s="1318"/>
      <c r="D998" s="1318"/>
      <c r="E998" s="1318"/>
      <c r="F998" s="1318"/>
      <c r="G998" s="1318"/>
    </row>
    <row r="999" spans="1:7" x14ac:dyDescent="0.15">
      <c r="A999" s="1318"/>
      <c r="B999" s="1318"/>
      <c r="C999" s="1318"/>
      <c r="D999" s="1318"/>
      <c r="E999" s="1318"/>
      <c r="F999" s="1318"/>
      <c r="G999" s="1318"/>
    </row>
    <row r="1000" spans="1:7" x14ac:dyDescent="0.15">
      <c r="A1000" s="1318"/>
      <c r="B1000" s="1318"/>
      <c r="C1000" s="1318"/>
      <c r="D1000" s="1318"/>
      <c r="E1000" s="1318"/>
      <c r="F1000" s="1318"/>
      <c r="G1000" s="1318"/>
    </row>
    <row r="1001" spans="1:7" x14ac:dyDescent="0.15">
      <c r="A1001" s="1318"/>
      <c r="B1001" s="1318"/>
      <c r="C1001" s="1318"/>
      <c r="D1001" s="1318"/>
      <c r="E1001" s="1318"/>
      <c r="F1001" s="1318"/>
      <c r="G1001" s="1318"/>
    </row>
    <row r="1002" spans="1:7" x14ac:dyDescent="0.15">
      <c r="A1002" s="1318"/>
      <c r="B1002" s="1318"/>
      <c r="C1002" s="1318"/>
      <c r="D1002" s="1318"/>
      <c r="E1002" s="1318"/>
      <c r="F1002" s="1318"/>
      <c r="G1002" s="1318"/>
    </row>
    <row r="1003" spans="1:7" x14ac:dyDescent="0.15">
      <c r="A1003" s="1318"/>
      <c r="B1003" s="1318"/>
      <c r="C1003" s="1318"/>
      <c r="D1003" s="1318"/>
      <c r="E1003" s="1318"/>
      <c r="F1003" s="1318"/>
      <c r="G1003" s="1318"/>
    </row>
    <row r="1004" spans="1:7" x14ac:dyDescent="0.15">
      <c r="A1004" s="1318"/>
      <c r="B1004" s="1318"/>
      <c r="C1004" s="1318"/>
      <c r="D1004" s="1318"/>
      <c r="E1004" s="1318"/>
      <c r="F1004" s="1318"/>
      <c r="G1004" s="1318"/>
    </row>
    <row r="1005" spans="1:7" x14ac:dyDescent="0.15">
      <c r="A1005" s="1318"/>
      <c r="B1005" s="1318"/>
      <c r="C1005" s="1318"/>
      <c r="D1005" s="1318"/>
      <c r="E1005" s="1318"/>
      <c r="F1005" s="1318"/>
      <c r="G1005" s="1318"/>
    </row>
    <row r="1006" spans="1:7" x14ac:dyDescent="0.15">
      <c r="A1006" s="1318"/>
      <c r="B1006" s="1318"/>
      <c r="C1006" s="1318"/>
      <c r="D1006" s="1318"/>
      <c r="E1006" s="1318"/>
      <c r="F1006" s="1318"/>
      <c r="G1006" s="1318"/>
    </row>
    <row r="1007" spans="1:7" x14ac:dyDescent="0.15">
      <c r="A1007" s="1318"/>
      <c r="B1007" s="1318"/>
      <c r="C1007" s="1318"/>
      <c r="D1007" s="1318"/>
      <c r="E1007" s="1318"/>
      <c r="F1007" s="1318"/>
      <c r="G1007" s="1318"/>
    </row>
    <row r="1008" spans="1:7" x14ac:dyDescent="0.15">
      <c r="A1008" s="1318"/>
      <c r="B1008" s="1318"/>
      <c r="C1008" s="1318"/>
      <c r="D1008" s="1318"/>
      <c r="E1008" s="1318"/>
      <c r="F1008" s="1318"/>
      <c r="G1008" s="1318"/>
    </row>
    <row r="1009" spans="1:7" x14ac:dyDescent="0.15">
      <c r="A1009" s="1318"/>
      <c r="B1009" s="1318"/>
      <c r="C1009" s="1318"/>
      <c r="D1009" s="1318"/>
      <c r="E1009" s="1318"/>
      <c r="F1009" s="1318"/>
      <c r="G1009" s="1318"/>
    </row>
    <row r="1010" spans="1:7" x14ac:dyDescent="0.15">
      <c r="A1010" s="1318"/>
      <c r="B1010" s="1318"/>
      <c r="C1010" s="1318"/>
      <c r="D1010" s="1318"/>
      <c r="E1010" s="1318"/>
      <c r="F1010" s="1318"/>
      <c r="G1010" s="1318"/>
    </row>
    <row r="1011" spans="1:7" x14ac:dyDescent="0.15">
      <c r="A1011" s="1318"/>
      <c r="B1011" s="1318"/>
      <c r="C1011" s="1318"/>
      <c r="D1011" s="1318"/>
      <c r="E1011" s="1318"/>
      <c r="F1011" s="1318"/>
      <c r="G1011" s="1318"/>
    </row>
    <row r="1012" spans="1:7" x14ac:dyDescent="0.15">
      <c r="A1012" s="1318"/>
      <c r="B1012" s="1318"/>
      <c r="C1012" s="1318"/>
      <c r="D1012" s="1318"/>
      <c r="E1012" s="1318"/>
      <c r="F1012" s="1318"/>
      <c r="G1012" s="1318"/>
    </row>
    <row r="1013" spans="1:7" x14ac:dyDescent="0.15">
      <c r="A1013" s="1318"/>
      <c r="B1013" s="1318"/>
      <c r="C1013" s="1318"/>
      <c r="D1013" s="1318"/>
      <c r="E1013" s="1318"/>
      <c r="F1013" s="1318"/>
      <c r="G1013" s="1318"/>
    </row>
    <row r="1014" spans="1:7" x14ac:dyDescent="0.15">
      <c r="A1014" s="1318"/>
      <c r="B1014" s="1318"/>
      <c r="C1014" s="1318"/>
      <c r="D1014" s="1318"/>
      <c r="E1014" s="1318"/>
      <c r="F1014" s="1318"/>
      <c r="G1014" s="1318"/>
    </row>
    <row r="1015" spans="1:7" x14ac:dyDescent="0.15">
      <c r="A1015" s="1318"/>
      <c r="B1015" s="1318"/>
      <c r="C1015" s="1318"/>
      <c r="D1015" s="1318"/>
      <c r="E1015" s="1318"/>
      <c r="F1015" s="1318"/>
      <c r="G1015" s="1318"/>
    </row>
    <row r="1016" spans="1:7" x14ac:dyDescent="0.15">
      <c r="A1016" s="1318"/>
      <c r="B1016" s="1318"/>
      <c r="C1016" s="1318"/>
      <c r="D1016" s="1318"/>
      <c r="E1016" s="1318"/>
      <c r="F1016" s="1318"/>
      <c r="G1016" s="1318"/>
    </row>
    <row r="1017" spans="1:7" x14ac:dyDescent="0.15">
      <c r="A1017" s="1318"/>
      <c r="B1017" s="1318"/>
      <c r="C1017" s="1318"/>
      <c r="D1017" s="1318"/>
      <c r="E1017" s="1318"/>
      <c r="F1017" s="1318"/>
      <c r="G1017" s="1318"/>
    </row>
    <row r="1018" spans="1:7" x14ac:dyDescent="0.15">
      <c r="A1018" s="1318"/>
      <c r="B1018" s="1318"/>
      <c r="C1018" s="1318"/>
      <c r="D1018" s="1318"/>
      <c r="E1018" s="1318"/>
      <c r="F1018" s="1318"/>
      <c r="G1018" s="1318"/>
    </row>
    <row r="1019" spans="1:7" x14ac:dyDescent="0.15">
      <c r="A1019" s="1318"/>
      <c r="B1019" s="1318"/>
      <c r="C1019" s="1318"/>
      <c r="D1019" s="1318"/>
      <c r="E1019" s="1318"/>
      <c r="F1019" s="1318"/>
      <c r="G1019" s="1318"/>
    </row>
    <row r="1020" spans="1:7" x14ac:dyDescent="0.15">
      <c r="A1020" s="1318"/>
      <c r="B1020" s="1318"/>
      <c r="C1020" s="1318"/>
      <c r="D1020" s="1318"/>
      <c r="E1020" s="1318"/>
      <c r="F1020" s="1318"/>
      <c r="G1020" s="1318"/>
    </row>
    <row r="1021" spans="1:7" x14ac:dyDescent="0.15">
      <c r="A1021" s="1318"/>
      <c r="B1021" s="1318"/>
      <c r="C1021" s="1318"/>
      <c r="D1021" s="1318"/>
      <c r="E1021" s="1318"/>
      <c r="F1021" s="1318"/>
      <c r="G1021" s="1318"/>
    </row>
    <row r="1022" spans="1:7" x14ac:dyDescent="0.15">
      <c r="A1022" s="1318"/>
      <c r="B1022" s="1318"/>
      <c r="C1022" s="1318"/>
      <c r="D1022" s="1318"/>
      <c r="E1022" s="1318"/>
      <c r="F1022" s="1318"/>
      <c r="G1022" s="1318"/>
    </row>
    <row r="1023" spans="1:7" x14ac:dyDescent="0.15">
      <c r="A1023" s="1318"/>
      <c r="B1023" s="1318"/>
      <c r="C1023" s="1318"/>
      <c r="D1023" s="1318"/>
      <c r="E1023" s="1318"/>
      <c r="F1023" s="1318"/>
      <c r="G1023" s="1318"/>
    </row>
    <row r="1024" spans="1:7" x14ac:dyDescent="0.15">
      <c r="A1024" s="1318"/>
      <c r="B1024" s="1318"/>
      <c r="C1024" s="1318"/>
      <c r="D1024" s="1318"/>
      <c r="E1024" s="1318"/>
      <c r="F1024" s="1318"/>
      <c r="G1024" s="1318"/>
    </row>
    <row r="1025" spans="1:7" x14ac:dyDescent="0.15">
      <c r="A1025" s="1318"/>
      <c r="B1025" s="1318"/>
      <c r="C1025" s="1318"/>
      <c r="D1025" s="1318"/>
      <c r="E1025" s="1318"/>
      <c r="F1025" s="1318"/>
      <c r="G1025" s="1318"/>
    </row>
    <row r="1026" spans="1:7" x14ac:dyDescent="0.15">
      <c r="A1026" s="1318"/>
      <c r="B1026" s="1318"/>
      <c r="C1026" s="1318"/>
      <c r="D1026" s="1318"/>
      <c r="E1026" s="1318"/>
      <c r="F1026" s="1318"/>
      <c r="G1026" s="1318"/>
    </row>
    <row r="1027" spans="1:7" x14ac:dyDescent="0.15">
      <c r="A1027" s="1318"/>
      <c r="B1027" s="1318"/>
      <c r="C1027" s="1318"/>
      <c r="D1027" s="1318"/>
      <c r="E1027" s="1318"/>
      <c r="F1027" s="1318"/>
      <c r="G1027" s="1318"/>
    </row>
    <row r="1028" spans="1:7" x14ac:dyDescent="0.15">
      <c r="A1028" s="1318"/>
      <c r="B1028" s="1318"/>
      <c r="C1028" s="1318"/>
      <c r="D1028" s="1318"/>
      <c r="E1028" s="1318"/>
      <c r="F1028" s="1318"/>
      <c r="G1028" s="1318"/>
    </row>
    <row r="1029" spans="1:7" x14ac:dyDescent="0.15">
      <c r="A1029" s="1318"/>
      <c r="B1029" s="1318"/>
      <c r="C1029" s="1318"/>
      <c r="D1029" s="1318"/>
      <c r="E1029" s="1318"/>
      <c r="F1029" s="1318"/>
      <c r="G1029" s="1318"/>
    </row>
    <row r="1030" spans="1:7" x14ac:dyDescent="0.15">
      <c r="A1030" s="1318"/>
      <c r="B1030" s="1318"/>
      <c r="C1030" s="1318"/>
      <c r="D1030" s="1318"/>
      <c r="E1030" s="1318"/>
      <c r="F1030" s="1318"/>
      <c r="G1030" s="1318"/>
    </row>
    <row r="1031" spans="1:7" x14ac:dyDescent="0.15">
      <c r="A1031" s="1318"/>
      <c r="B1031" s="1318"/>
      <c r="C1031" s="1318"/>
      <c r="D1031" s="1318"/>
      <c r="E1031" s="1318"/>
      <c r="F1031" s="1318"/>
      <c r="G1031" s="1318"/>
    </row>
    <row r="1032" spans="1:7" x14ac:dyDescent="0.15">
      <c r="A1032" s="1318"/>
      <c r="B1032" s="1318"/>
      <c r="C1032" s="1318"/>
      <c r="D1032" s="1318"/>
      <c r="E1032" s="1318"/>
      <c r="F1032" s="1318"/>
      <c r="G1032" s="1318"/>
    </row>
    <row r="1033" spans="1:7" x14ac:dyDescent="0.15">
      <c r="A1033" s="1318"/>
      <c r="B1033" s="1318"/>
      <c r="C1033" s="1318"/>
      <c r="D1033" s="1318"/>
      <c r="E1033" s="1318"/>
      <c r="F1033" s="1318"/>
      <c r="G1033" s="1318"/>
    </row>
    <row r="1034" spans="1:7" x14ac:dyDescent="0.15">
      <c r="A1034" s="1318"/>
      <c r="B1034" s="1318"/>
      <c r="C1034" s="1318"/>
      <c r="D1034" s="1318"/>
      <c r="E1034" s="1318"/>
      <c r="F1034" s="1318"/>
      <c r="G1034" s="1318"/>
    </row>
    <row r="1035" spans="1:7" x14ac:dyDescent="0.15">
      <c r="A1035" s="1318"/>
      <c r="B1035" s="1318"/>
      <c r="C1035" s="1318"/>
      <c r="D1035" s="1318"/>
      <c r="E1035" s="1318"/>
      <c r="F1035" s="1318"/>
      <c r="G1035" s="1318"/>
    </row>
    <row r="1036" spans="1:7" x14ac:dyDescent="0.15">
      <c r="A1036" s="1318"/>
      <c r="B1036" s="1318"/>
      <c r="C1036" s="1318"/>
      <c r="D1036" s="1318"/>
      <c r="E1036" s="1318"/>
      <c r="F1036" s="1318"/>
      <c r="G1036" s="1318"/>
    </row>
    <row r="1037" spans="1:7" x14ac:dyDescent="0.15">
      <c r="A1037" s="1318"/>
      <c r="B1037" s="1318"/>
      <c r="C1037" s="1318"/>
      <c r="D1037" s="1318"/>
      <c r="E1037" s="1318"/>
      <c r="F1037" s="1318"/>
      <c r="G1037" s="1318"/>
    </row>
    <row r="1038" spans="1:7" x14ac:dyDescent="0.15">
      <c r="A1038" s="1318"/>
      <c r="B1038" s="1318"/>
      <c r="C1038" s="1318"/>
      <c r="D1038" s="1318"/>
      <c r="E1038" s="1318"/>
      <c r="F1038" s="1318"/>
      <c r="G1038" s="1318"/>
    </row>
    <row r="1039" spans="1:7" x14ac:dyDescent="0.15">
      <c r="A1039" s="1318"/>
      <c r="B1039" s="1318"/>
      <c r="C1039" s="1318"/>
      <c r="D1039" s="1318"/>
      <c r="E1039" s="1318"/>
      <c r="F1039" s="1318"/>
      <c r="G1039" s="1318"/>
    </row>
    <row r="1040" spans="1:7" x14ac:dyDescent="0.15">
      <c r="A1040" s="1318"/>
      <c r="B1040" s="1318"/>
      <c r="C1040" s="1318"/>
      <c r="D1040" s="1318"/>
      <c r="E1040" s="1318"/>
      <c r="F1040" s="1318"/>
      <c r="G1040" s="1318"/>
    </row>
    <row r="1041" spans="1:7" x14ac:dyDescent="0.15">
      <c r="A1041" s="1318"/>
      <c r="B1041" s="1318"/>
      <c r="C1041" s="1318"/>
      <c r="D1041" s="1318"/>
      <c r="E1041" s="1318"/>
      <c r="F1041" s="1318"/>
      <c r="G1041" s="1318"/>
    </row>
    <row r="1042" spans="1:7" x14ac:dyDescent="0.15">
      <c r="A1042" s="1318"/>
      <c r="B1042" s="1318"/>
      <c r="C1042" s="1318"/>
      <c r="D1042" s="1318"/>
      <c r="E1042" s="1318"/>
      <c r="F1042" s="1318"/>
      <c r="G1042" s="1318"/>
    </row>
    <row r="1043" spans="1:7" x14ac:dyDescent="0.15">
      <c r="A1043" s="1318"/>
      <c r="B1043" s="1318"/>
      <c r="C1043" s="1318"/>
      <c r="D1043" s="1318"/>
      <c r="E1043" s="1318"/>
      <c r="F1043" s="1318"/>
      <c r="G1043" s="1318"/>
    </row>
    <row r="1044" spans="1:7" x14ac:dyDescent="0.15">
      <c r="A1044" s="1318"/>
      <c r="B1044" s="1318"/>
      <c r="C1044" s="1318"/>
      <c r="D1044" s="1318"/>
      <c r="E1044" s="1318"/>
      <c r="F1044" s="1318"/>
      <c r="G1044" s="1318"/>
    </row>
    <row r="1045" spans="1:7" x14ac:dyDescent="0.15">
      <c r="A1045" s="1318"/>
      <c r="B1045" s="1318"/>
      <c r="C1045" s="1318"/>
      <c r="D1045" s="1318"/>
      <c r="E1045" s="1318"/>
      <c r="F1045" s="1318"/>
      <c r="G1045" s="1318"/>
    </row>
    <row r="1046" spans="1:7" x14ac:dyDescent="0.15">
      <c r="A1046" s="1318"/>
      <c r="B1046" s="1318"/>
      <c r="C1046" s="1318"/>
      <c r="D1046" s="1318"/>
      <c r="E1046" s="1318"/>
      <c r="F1046" s="1318"/>
      <c r="G1046" s="1318"/>
    </row>
    <row r="1047" spans="1:7" x14ac:dyDescent="0.15">
      <c r="A1047" s="1318"/>
      <c r="B1047" s="1318"/>
      <c r="C1047" s="1318"/>
      <c r="D1047" s="1318"/>
      <c r="E1047" s="1318"/>
      <c r="F1047" s="1318"/>
      <c r="G1047" s="1318"/>
    </row>
    <row r="1048" spans="1:7" x14ac:dyDescent="0.15">
      <c r="A1048" s="1318"/>
      <c r="B1048" s="1318"/>
      <c r="C1048" s="1318"/>
      <c r="D1048" s="1318"/>
      <c r="E1048" s="1318"/>
      <c r="F1048" s="1318"/>
      <c r="G1048" s="1318"/>
    </row>
    <row r="1049" spans="1:7" x14ac:dyDescent="0.15">
      <c r="A1049" s="1318"/>
      <c r="B1049" s="1318"/>
      <c r="C1049" s="1318"/>
      <c r="D1049" s="1318"/>
      <c r="E1049" s="1318"/>
      <c r="F1049" s="1318"/>
      <c r="G1049" s="1318"/>
    </row>
    <row r="1050" spans="1:7" x14ac:dyDescent="0.15">
      <c r="A1050" s="1318"/>
      <c r="B1050" s="1318"/>
      <c r="C1050" s="1318"/>
      <c r="D1050" s="1318"/>
      <c r="E1050" s="1318"/>
      <c r="F1050" s="1318"/>
      <c r="G1050" s="1318"/>
    </row>
    <row r="1051" spans="1:7" x14ac:dyDescent="0.15">
      <c r="A1051" s="1318"/>
      <c r="B1051" s="1318"/>
      <c r="C1051" s="1318"/>
      <c r="D1051" s="1318"/>
      <c r="E1051" s="1318"/>
      <c r="F1051" s="1318"/>
      <c r="G1051" s="1318"/>
    </row>
    <row r="1052" spans="1:7" x14ac:dyDescent="0.15">
      <c r="A1052" s="1318"/>
      <c r="B1052" s="1318"/>
      <c r="C1052" s="1318"/>
      <c r="D1052" s="1318"/>
      <c r="E1052" s="1318"/>
      <c r="F1052" s="1318"/>
      <c r="G1052" s="1318"/>
    </row>
    <row r="1053" spans="1:7" x14ac:dyDescent="0.15">
      <c r="A1053" s="1318"/>
      <c r="B1053" s="1318"/>
      <c r="C1053" s="1318"/>
      <c r="D1053" s="1318"/>
      <c r="E1053" s="1318"/>
      <c r="F1053" s="1318"/>
      <c r="G1053" s="1318"/>
    </row>
    <row r="1054" spans="1:7" x14ac:dyDescent="0.15">
      <c r="A1054" s="1318"/>
      <c r="B1054" s="1318"/>
      <c r="C1054" s="1318"/>
      <c r="D1054" s="1318"/>
      <c r="E1054" s="1318"/>
      <c r="F1054" s="1318"/>
      <c r="G1054" s="1318"/>
    </row>
    <row r="1055" spans="1:7" x14ac:dyDescent="0.15">
      <c r="A1055" s="1318"/>
      <c r="B1055" s="1318"/>
      <c r="C1055" s="1318"/>
      <c r="D1055" s="1318"/>
      <c r="E1055" s="1318"/>
      <c r="F1055" s="1318"/>
      <c r="G1055" s="1318"/>
    </row>
    <row r="1056" spans="1:7" x14ac:dyDescent="0.15">
      <c r="A1056" s="1318"/>
      <c r="B1056" s="1318"/>
      <c r="C1056" s="1318"/>
      <c r="D1056" s="1318"/>
      <c r="E1056" s="1318"/>
      <c r="F1056" s="1318"/>
      <c r="G1056" s="1318"/>
    </row>
    <row r="1057" spans="1:7" x14ac:dyDescent="0.15">
      <c r="A1057" s="1318"/>
      <c r="B1057" s="1318"/>
      <c r="C1057" s="1318"/>
      <c r="D1057" s="1318"/>
      <c r="E1057" s="1318"/>
      <c r="F1057" s="1318"/>
      <c r="G1057" s="1318"/>
    </row>
    <row r="1058" spans="1:7" x14ac:dyDescent="0.15">
      <c r="A1058" s="1318"/>
      <c r="B1058" s="1318"/>
      <c r="C1058" s="1318"/>
      <c r="D1058" s="1318"/>
      <c r="E1058" s="1318"/>
      <c r="F1058" s="1318"/>
      <c r="G1058" s="1318"/>
    </row>
    <row r="1059" spans="1:7" x14ac:dyDescent="0.15">
      <c r="A1059" s="1318"/>
      <c r="B1059" s="1318"/>
      <c r="C1059" s="1318"/>
      <c r="D1059" s="1318"/>
      <c r="E1059" s="1318"/>
      <c r="F1059" s="1318"/>
      <c r="G1059" s="1318"/>
    </row>
    <row r="1060" spans="1:7" x14ac:dyDescent="0.15">
      <c r="A1060" s="1318"/>
      <c r="B1060" s="1318"/>
      <c r="C1060" s="1318"/>
      <c r="D1060" s="1318"/>
      <c r="E1060" s="1318"/>
      <c r="F1060" s="1318"/>
      <c r="G1060" s="1318"/>
    </row>
    <row r="1061" spans="1:7" x14ac:dyDescent="0.15">
      <c r="A1061" s="1318"/>
      <c r="B1061" s="1318"/>
      <c r="C1061" s="1318"/>
      <c r="D1061" s="1318"/>
      <c r="E1061" s="1318"/>
      <c r="F1061" s="1318"/>
      <c r="G1061" s="1318"/>
    </row>
    <row r="1062" spans="1:7" x14ac:dyDescent="0.15">
      <c r="A1062" s="1318"/>
      <c r="B1062" s="1318"/>
      <c r="C1062" s="1318"/>
      <c r="D1062" s="1318"/>
      <c r="E1062" s="1318"/>
      <c r="F1062" s="1318"/>
      <c r="G1062" s="1318"/>
    </row>
    <row r="1063" spans="1:7" x14ac:dyDescent="0.15">
      <c r="A1063" s="1318"/>
      <c r="B1063" s="1318"/>
      <c r="C1063" s="1318"/>
      <c r="D1063" s="1318"/>
      <c r="E1063" s="1318"/>
      <c r="F1063" s="1318"/>
      <c r="G1063" s="1318"/>
    </row>
    <row r="1064" spans="1:7" x14ac:dyDescent="0.15">
      <c r="A1064" s="1318"/>
      <c r="B1064" s="1318"/>
      <c r="C1064" s="1318"/>
      <c r="D1064" s="1318"/>
      <c r="E1064" s="1318"/>
      <c r="F1064" s="1318"/>
      <c r="G1064" s="1318"/>
    </row>
    <row r="1065" spans="1:7" x14ac:dyDescent="0.15">
      <c r="A1065" s="1318"/>
      <c r="B1065" s="1318"/>
      <c r="C1065" s="1318"/>
      <c r="D1065" s="1318"/>
      <c r="E1065" s="1318"/>
      <c r="F1065" s="1318"/>
      <c r="G1065" s="1318"/>
    </row>
    <row r="1066" spans="1:7" x14ac:dyDescent="0.15">
      <c r="A1066" s="1318"/>
      <c r="B1066" s="1318"/>
      <c r="C1066" s="1318"/>
      <c r="D1066" s="1318"/>
      <c r="E1066" s="1318"/>
      <c r="F1066" s="1318"/>
      <c r="G1066" s="1318"/>
    </row>
    <row r="1067" spans="1:7" x14ac:dyDescent="0.15">
      <c r="A1067" s="1318"/>
      <c r="B1067" s="1318"/>
      <c r="C1067" s="1318"/>
      <c r="D1067" s="1318"/>
      <c r="E1067" s="1318"/>
      <c r="F1067" s="1318"/>
      <c r="G1067" s="1318"/>
    </row>
    <row r="1068" spans="1:7" x14ac:dyDescent="0.15">
      <c r="A1068" s="1318"/>
      <c r="B1068" s="1318"/>
      <c r="C1068" s="1318"/>
      <c r="D1068" s="1318"/>
      <c r="E1068" s="1318"/>
      <c r="F1068" s="1318"/>
      <c r="G1068" s="1318"/>
    </row>
    <row r="1069" spans="1:7" x14ac:dyDescent="0.15">
      <c r="A1069" s="1318"/>
      <c r="B1069" s="1318"/>
      <c r="C1069" s="1318"/>
      <c r="D1069" s="1318"/>
      <c r="E1069" s="1318"/>
      <c r="F1069" s="1318"/>
      <c r="G1069" s="1318"/>
    </row>
    <row r="1070" spans="1:7" x14ac:dyDescent="0.15">
      <c r="A1070" s="1318"/>
      <c r="B1070" s="1318"/>
      <c r="C1070" s="1318"/>
      <c r="D1070" s="1318"/>
      <c r="E1070" s="1318"/>
      <c r="F1070" s="1318"/>
      <c r="G1070" s="1318"/>
    </row>
    <row r="1071" spans="1:7" x14ac:dyDescent="0.15">
      <c r="A1071" s="1318"/>
      <c r="B1071" s="1318"/>
      <c r="C1071" s="1318"/>
      <c r="D1071" s="1318"/>
      <c r="E1071" s="1318"/>
      <c r="F1071" s="1318"/>
      <c r="G1071" s="1318"/>
    </row>
    <row r="1072" spans="1:7" x14ac:dyDescent="0.15">
      <c r="A1072" s="1318"/>
      <c r="B1072" s="1318"/>
      <c r="C1072" s="1318"/>
      <c r="D1072" s="1318"/>
      <c r="E1072" s="1318"/>
      <c r="F1072" s="1318"/>
      <c r="G1072" s="1318"/>
    </row>
    <row r="1073" spans="1:7" x14ac:dyDescent="0.15">
      <c r="A1073" s="1318"/>
      <c r="B1073" s="1318"/>
      <c r="C1073" s="1318"/>
      <c r="D1073" s="1318"/>
      <c r="E1073" s="1318"/>
      <c r="F1073" s="1318"/>
      <c r="G1073" s="1318"/>
    </row>
    <row r="1074" spans="1:7" x14ac:dyDescent="0.15">
      <c r="A1074" s="1318"/>
      <c r="B1074" s="1318"/>
      <c r="C1074" s="1318"/>
      <c r="D1074" s="1318"/>
      <c r="E1074" s="1318"/>
      <c r="F1074" s="1318"/>
      <c r="G1074" s="1318"/>
    </row>
    <row r="1075" spans="1:7" x14ac:dyDescent="0.15">
      <c r="A1075" s="1318"/>
      <c r="B1075" s="1318"/>
      <c r="C1075" s="1318"/>
      <c r="D1075" s="1318"/>
      <c r="E1075" s="1318"/>
      <c r="F1075" s="1318"/>
      <c r="G1075" s="1318"/>
    </row>
    <row r="1076" spans="1:7" x14ac:dyDescent="0.15">
      <c r="A1076" s="1318"/>
      <c r="B1076" s="1318"/>
      <c r="C1076" s="1318"/>
      <c r="D1076" s="1318"/>
      <c r="E1076" s="1318"/>
      <c r="F1076" s="1318"/>
      <c r="G1076" s="1318"/>
    </row>
    <row r="1077" spans="1:7" x14ac:dyDescent="0.15">
      <c r="A1077" s="1318"/>
      <c r="B1077" s="1318"/>
      <c r="C1077" s="1318"/>
      <c r="D1077" s="1318"/>
      <c r="E1077" s="1318"/>
      <c r="F1077" s="1318"/>
      <c r="G1077" s="1318"/>
    </row>
    <row r="1078" spans="1:7" x14ac:dyDescent="0.15">
      <c r="A1078" s="1318"/>
      <c r="B1078" s="1318"/>
      <c r="C1078" s="1318"/>
      <c r="D1078" s="1318"/>
      <c r="E1078" s="1318"/>
      <c r="F1078" s="1318"/>
      <c r="G1078" s="1318"/>
    </row>
    <row r="1079" spans="1:7" x14ac:dyDescent="0.15">
      <c r="A1079" s="1318"/>
      <c r="B1079" s="1318"/>
      <c r="C1079" s="1318"/>
      <c r="D1079" s="1318"/>
      <c r="E1079" s="1318"/>
      <c r="F1079" s="1318"/>
      <c r="G1079" s="1318"/>
    </row>
    <row r="1080" spans="1:7" x14ac:dyDescent="0.15">
      <c r="A1080" s="1318"/>
      <c r="B1080" s="1318"/>
      <c r="C1080" s="1318"/>
      <c r="D1080" s="1318"/>
      <c r="E1080" s="1318"/>
      <c r="F1080" s="1318"/>
      <c r="G1080" s="1318"/>
    </row>
    <row r="1081" spans="1:7" x14ac:dyDescent="0.15">
      <c r="A1081" s="1318"/>
      <c r="B1081" s="1318"/>
      <c r="C1081" s="1318"/>
      <c r="D1081" s="1318"/>
      <c r="E1081" s="1318"/>
      <c r="F1081" s="1318"/>
      <c r="G1081" s="1318"/>
    </row>
    <row r="1082" spans="1:7" x14ac:dyDescent="0.15">
      <c r="A1082" s="1318"/>
      <c r="B1082" s="1318"/>
      <c r="C1082" s="1318"/>
      <c r="D1082" s="1318"/>
      <c r="E1082" s="1318"/>
      <c r="F1082" s="1318"/>
      <c r="G1082" s="1318"/>
    </row>
    <row r="1083" spans="1:7" x14ac:dyDescent="0.15">
      <c r="A1083" s="1318"/>
      <c r="B1083" s="1318"/>
      <c r="C1083" s="1318"/>
      <c r="D1083" s="1318"/>
      <c r="E1083" s="1318"/>
      <c r="F1083" s="1318"/>
      <c r="G1083" s="1318"/>
    </row>
    <row r="1084" spans="1:7" x14ac:dyDescent="0.15">
      <c r="A1084" s="1318"/>
      <c r="B1084" s="1318"/>
      <c r="C1084" s="1318"/>
      <c r="D1084" s="1318"/>
      <c r="E1084" s="1318"/>
      <c r="F1084" s="1318"/>
      <c r="G1084" s="1318"/>
    </row>
    <row r="1085" spans="1:7" x14ac:dyDescent="0.15">
      <c r="A1085" s="1318"/>
      <c r="B1085" s="1318"/>
      <c r="C1085" s="1318"/>
      <c r="D1085" s="1318"/>
      <c r="E1085" s="1318"/>
      <c r="F1085" s="1318"/>
      <c r="G1085" s="1318"/>
    </row>
    <row r="1086" spans="1:7" x14ac:dyDescent="0.15">
      <c r="A1086" s="1318"/>
      <c r="B1086" s="1318"/>
      <c r="C1086" s="1318"/>
      <c r="D1086" s="1318"/>
      <c r="E1086" s="1318"/>
      <c r="F1086" s="1318"/>
      <c r="G1086" s="1318"/>
    </row>
    <row r="1087" spans="1:7" x14ac:dyDescent="0.15">
      <c r="A1087" s="1318"/>
      <c r="B1087" s="1318"/>
      <c r="C1087" s="1318"/>
      <c r="D1087" s="1318"/>
      <c r="E1087" s="1318"/>
      <c r="F1087" s="1318"/>
      <c r="G1087" s="1318"/>
    </row>
    <row r="1088" spans="1:7" x14ac:dyDescent="0.15">
      <c r="A1088" s="1318"/>
      <c r="B1088" s="1318"/>
      <c r="C1088" s="1318"/>
      <c r="D1088" s="1318"/>
      <c r="E1088" s="1318"/>
      <c r="F1088" s="1318"/>
      <c r="G1088" s="1318"/>
    </row>
    <row r="1089" spans="1:7" x14ac:dyDescent="0.15">
      <c r="A1089" s="1318"/>
      <c r="B1089" s="1318"/>
      <c r="C1089" s="1318"/>
      <c r="D1089" s="1318"/>
      <c r="E1089" s="1318"/>
      <c r="F1089" s="1318"/>
      <c r="G1089" s="1318"/>
    </row>
    <row r="1090" spans="1:7" x14ac:dyDescent="0.15">
      <c r="A1090" s="1318"/>
      <c r="B1090" s="1318"/>
      <c r="C1090" s="1318"/>
      <c r="D1090" s="1318"/>
      <c r="E1090" s="1318"/>
      <c r="F1090" s="1318"/>
      <c r="G1090" s="1318"/>
    </row>
    <row r="1091" spans="1:7" x14ac:dyDescent="0.15">
      <c r="A1091" s="1318"/>
      <c r="B1091" s="1318"/>
      <c r="C1091" s="1318"/>
      <c r="D1091" s="1318"/>
      <c r="E1091" s="1318"/>
      <c r="F1091" s="1318"/>
      <c r="G1091" s="1318"/>
    </row>
    <row r="1092" spans="1:7" x14ac:dyDescent="0.15">
      <c r="A1092" s="1318"/>
      <c r="B1092" s="1318"/>
      <c r="C1092" s="1318"/>
      <c r="D1092" s="1318"/>
      <c r="E1092" s="1318"/>
      <c r="F1092" s="1318"/>
      <c r="G1092" s="1318"/>
    </row>
    <row r="1093" spans="1:7" x14ac:dyDescent="0.15">
      <c r="A1093" s="1318"/>
      <c r="B1093" s="1318"/>
      <c r="C1093" s="1318"/>
      <c r="D1093" s="1318"/>
      <c r="E1093" s="1318"/>
      <c r="F1093" s="1318"/>
      <c r="G1093" s="1318"/>
    </row>
    <row r="1094" spans="1:7" x14ac:dyDescent="0.15">
      <c r="A1094" s="1318"/>
      <c r="B1094" s="1318"/>
      <c r="C1094" s="1318"/>
      <c r="D1094" s="1318"/>
      <c r="E1094" s="1318"/>
      <c r="F1094" s="1318"/>
      <c r="G1094" s="1318"/>
    </row>
    <row r="1095" spans="1:7" x14ac:dyDescent="0.15">
      <c r="A1095" s="1318"/>
      <c r="B1095" s="1318"/>
      <c r="C1095" s="1318"/>
      <c r="D1095" s="1318"/>
      <c r="E1095" s="1318"/>
      <c r="F1095" s="1318"/>
      <c r="G1095" s="1318"/>
    </row>
    <row r="1096" spans="1:7" x14ac:dyDescent="0.15">
      <c r="A1096" s="1318"/>
      <c r="B1096" s="1318"/>
      <c r="C1096" s="1318"/>
      <c r="D1096" s="1318"/>
      <c r="E1096" s="1318"/>
      <c r="F1096" s="1318"/>
      <c r="G1096" s="1318"/>
    </row>
    <row r="1097" spans="1:7" x14ac:dyDescent="0.15">
      <c r="A1097" s="1318"/>
      <c r="B1097" s="1318"/>
      <c r="C1097" s="1318"/>
      <c r="D1097" s="1318"/>
      <c r="E1097" s="1318"/>
      <c r="F1097" s="1318"/>
      <c r="G1097" s="1318"/>
    </row>
    <row r="1098" spans="1:7" x14ac:dyDescent="0.15">
      <c r="A1098" s="1318"/>
      <c r="B1098" s="1318"/>
      <c r="C1098" s="1318"/>
      <c r="D1098" s="1318"/>
      <c r="E1098" s="1318"/>
      <c r="F1098" s="1318"/>
      <c r="G1098" s="1318"/>
    </row>
    <row r="1099" spans="1:7" x14ac:dyDescent="0.15">
      <c r="A1099" s="1318"/>
      <c r="B1099" s="1318"/>
      <c r="C1099" s="1318"/>
      <c r="D1099" s="1318"/>
      <c r="E1099" s="1318"/>
      <c r="F1099" s="1318"/>
      <c r="G1099" s="1318"/>
    </row>
    <row r="1100" spans="1:7" x14ac:dyDescent="0.15">
      <c r="A1100" s="1318"/>
      <c r="B1100" s="1318"/>
      <c r="C1100" s="1318"/>
      <c r="D1100" s="1318"/>
      <c r="E1100" s="1318"/>
      <c r="F1100" s="1318"/>
      <c r="G1100" s="1318"/>
    </row>
    <row r="1101" spans="1:7" x14ac:dyDescent="0.15">
      <c r="A1101" s="1318"/>
      <c r="B1101" s="1318"/>
      <c r="C1101" s="1318"/>
      <c r="D1101" s="1318"/>
      <c r="E1101" s="1318"/>
      <c r="F1101" s="1318"/>
      <c r="G1101" s="1318"/>
    </row>
    <row r="1102" spans="1:7" x14ac:dyDescent="0.15">
      <c r="A1102" s="1318"/>
      <c r="B1102" s="1318"/>
      <c r="C1102" s="1318"/>
      <c r="D1102" s="1318"/>
      <c r="E1102" s="1318"/>
      <c r="F1102" s="1318"/>
      <c r="G1102" s="1318"/>
    </row>
    <row r="1103" spans="1:7" x14ac:dyDescent="0.15">
      <c r="A1103" s="1318"/>
      <c r="B1103" s="1318"/>
      <c r="C1103" s="1318"/>
      <c r="D1103" s="1318"/>
      <c r="E1103" s="1318"/>
      <c r="F1103" s="1318"/>
      <c r="G1103" s="1318"/>
    </row>
    <row r="1104" spans="1:7" x14ac:dyDescent="0.15">
      <c r="A1104" s="1318"/>
      <c r="B1104" s="1318"/>
      <c r="C1104" s="1318"/>
      <c r="D1104" s="1318"/>
      <c r="E1104" s="1318"/>
      <c r="F1104" s="1318"/>
      <c r="G1104" s="1318"/>
    </row>
    <row r="1105" spans="1:7" x14ac:dyDescent="0.15">
      <c r="A1105" s="1318"/>
      <c r="B1105" s="1318"/>
      <c r="C1105" s="1318"/>
      <c r="D1105" s="1318"/>
      <c r="E1105" s="1318"/>
      <c r="F1105" s="1318"/>
      <c r="G1105" s="1318"/>
    </row>
    <row r="1106" spans="1:7" x14ac:dyDescent="0.15">
      <c r="A1106" s="1318"/>
      <c r="B1106" s="1318"/>
      <c r="C1106" s="1318"/>
      <c r="D1106" s="1318"/>
      <c r="E1106" s="1318"/>
      <c r="F1106" s="1318"/>
      <c r="G1106" s="1318"/>
    </row>
    <row r="1107" spans="1:7" x14ac:dyDescent="0.15">
      <c r="A1107" s="1318"/>
      <c r="B1107" s="1318"/>
      <c r="C1107" s="1318"/>
      <c r="D1107" s="1318"/>
      <c r="E1107" s="1318"/>
      <c r="F1107" s="1318"/>
      <c r="G1107" s="1318"/>
    </row>
    <row r="1108" spans="1:7" x14ac:dyDescent="0.15">
      <c r="A1108" s="1318"/>
      <c r="B1108" s="1318"/>
      <c r="C1108" s="1318"/>
      <c r="D1108" s="1318"/>
      <c r="E1108" s="1318"/>
      <c r="F1108" s="1318"/>
      <c r="G1108" s="1318"/>
    </row>
    <row r="1109" spans="1:7" x14ac:dyDescent="0.15">
      <c r="A1109" s="1318"/>
      <c r="B1109" s="1318"/>
      <c r="C1109" s="1318"/>
      <c r="D1109" s="1318"/>
      <c r="E1109" s="1318"/>
      <c r="F1109" s="1318"/>
      <c r="G1109" s="1318"/>
    </row>
    <row r="1110" spans="1:7" x14ac:dyDescent="0.15">
      <c r="A1110" s="1318"/>
      <c r="B1110" s="1318"/>
      <c r="C1110" s="1318"/>
      <c r="D1110" s="1318"/>
      <c r="E1110" s="1318"/>
      <c r="F1110" s="1318"/>
      <c r="G1110" s="1318"/>
    </row>
    <row r="1111" spans="1:7" x14ac:dyDescent="0.15">
      <c r="A1111" s="1318"/>
      <c r="B1111" s="1318"/>
      <c r="C1111" s="1318"/>
      <c r="D1111" s="1318"/>
      <c r="E1111" s="1318"/>
      <c r="F1111" s="1318"/>
      <c r="G1111" s="1318"/>
    </row>
    <row r="1112" spans="1:7" x14ac:dyDescent="0.15">
      <c r="A1112" s="1318"/>
      <c r="B1112" s="1318"/>
      <c r="C1112" s="1318"/>
      <c r="D1112" s="1318"/>
      <c r="E1112" s="1318"/>
      <c r="F1112" s="1318"/>
      <c r="G1112" s="1318"/>
    </row>
    <row r="1113" spans="1:7" x14ac:dyDescent="0.15">
      <c r="A1113" s="1318"/>
      <c r="B1113" s="1318"/>
      <c r="C1113" s="1318"/>
      <c r="D1113" s="1318"/>
      <c r="E1113" s="1318"/>
      <c r="F1113" s="1318"/>
      <c r="G1113" s="1318"/>
    </row>
    <row r="1114" spans="1:7" x14ac:dyDescent="0.15">
      <c r="A1114" s="1318"/>
      <c r="B1114" s="1318"/>
      <c r="C1114" s="1318"/>
      <c r="D1114" s="1318"/>
      <c r="E1114" s="1318"/>
      <c r="F1114" s="1318"/>
      <c r="G1114" s="1318"/>
    </row>
    <row r="1115" spans="1:7" x14ac:dyDescent="0.15">
      <c r="A1115" s="1318"/>
      <c r="B1115" s="1318"/>
      <c r="C1115" s="1318"/>
      <c r="D1115" s="1318"/>
      <c r="E1115" s="1318"/>
      <c r="F1115" s="1318"/>
      <c r="G1115" s="1318"/>
    </row>
    <row r="1116" spans="1:7" x14ac:dyDescent="0.15">
      <c r="A1116" s="1318"/>
      <c r="B1116" s="1318"/>
      <c r="C1116" s="1318"/>
      <c r="D1116" s="1318"/>
      <c r="E1116" s="1318"/>
      <c r="F1116" s="1318"/>
      <c r="G1116" s="1318"/>
    </row>
    <row r="1117" spans="1:7" x14ac:dyDescent="0.15">
      <c r="A1117" s="1318"/>
      <c r="B1117" s="1318"/>
      <c r="C1117" s="1318"/>
      <c r="D1117" s="1318"/>
      <c r="E1117" s="1318"/>
      <c r="F1117" s="1318"/>
      <c r="G1117" s="1318"/>
    </row>
    <row r="1118" spans="1:7" x14ac:dyDescent="0.15">
      <c r="A1118" s="1318"/>
      <c r="B1118" s="1318"/>
      <c r="C1118" s="1318"/>
      <c r="D1118" s="1318"/>
      <c r="E1118" s="1318"/>
      <c r="F1118" s="1318"/>
      <c r="G1118" s="1318"/>
    </row>
    <row r="1119" spans="1:7" x14ac:dyDescent="0.15">
      <c r="A1119" s="1318"/>
      <c r="B1119" s="1318"/>
      <c r="C1119" s="1318"/>
      <c r="D1119" s="1318"/>
      <c r="E1119" s="1318"/>
      <c r="F1119" s="1318"/>
      <c r="G1119" s="1318"/>
    </row>
    <row r="1120" spans="1:7" x14ac:dyDescent="0.15">
      <c r="A1120" s="1318"/>
      <c r="B1120" s="1318"/>
      <c r="C1120" s="1318"/>
      <c r="D1120" s="1318"/>
      <c r="E1120" s="1318"/>
      <c r="F1120" s="1318"/>
      <c r="G1120" s="1318"/>
    </row>
    <row r="1121" spans="1:7" x14ac:dyDescent="0.15">
      <c r="A1121" s="1318"/>
      <c r="B1121" s="1318"/>
      <c r="C1121" s="1318"/>
      <c r="D1121" s="1318"/>
      <c r="E1121" s="1318"/>
      <c r="F1121" s="1318"/>
      <c r="G1121" s="1318"/>
    </row>
    <row r="1122" spans="1:7" x14ac:dyDescent="0.15">
      <c r="A1122" s="1318"/>
      <c r="B1122" s="1318"/>
      <c r="C1122" s="1318"/>
      <c r="D1122" s="1318"/>
      <c r="E1122" s="1318"/>
      <c r="F1122" s="1318"/>
      <c r="G1122" s="1318"/>
    </row>
    <row r="1123" spans="1:7" x14ac:dyDescent="0.15">
      <c r="A1123" s="1318"/>
      <c r="B1123" s="1318"/>
      <c r="C1123" s="1318"/>
      <c r="D1123" s="1318"/>
      <c r="E1123" s="1318"/>
      <c r="F1123" s="1318"/>
      <c r="G1123" s="1318"/>
    </row>
  </sheetData>
  <mergeCells count="9">
    <mergeCell ref="A2:G2"/>
    <mergeCell ref="A3:G3"/>
    <mergeCell ref="A5:A7"/>
    <mergeCell ref="E5:E7"/>
    <mergeCell ref="F5:F7"/>
    <mergeCell ref="G5:G7"/>
    <mergeCell ref="D5:D7"/>
    <mergeCell ref="C5:C7"/>
    <mergeCell ref="B5:B7"/>
  </mergeCells>
  <hyperlinks>
    <hyperlink ref="A1" location="Índice!A1" display="Voltar ao índice" xr:uid="{B5025AC1-FA39-4307-9894-FB7FC9AFC3BD}"/>
  </hyperlinks>
  <printOptions gridLinesSet="0"/>
  <pageMargins left="0.78740157480314965" right="0.78740157480314965" top="1.1811023622047243" bottom="0.78740157480314965" header="0" footer="0"/>
  <pageSetup paperSize="9" orientation="portrait" horizontalDpi="300" verticalDpi="300" r:id="rId1"/>
  <headerFooter alignWithMargins="0"/>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6B5B39-4149-4963-99A4-93C6EB4613D4}">
  <dimension ref="A1:H45"/>
  <sheetViews>
    <sheetView workbookViewId="0">
      <selection activeCell="A2" sqref="A2"/>
    </sheetView>
  </sheetViews>
  <sheetFormatPr defaultRowHeight="12.75" x14ac:dyDescent="0.2"/>
  <cols>
    <col min="1" max="1" width="23.140625" style="1333" bestFit="1" customWidth="1"/>
    <col min="2" max="7" width="10.140625" style="1333" customWidth="1"/>
    <col min="8" max="16384" width="9.140625" style="1333"/>
  </cols>
  <sheetData>
    <row r="1" spans="1:8" ht="15" customHeight="1" x14ac:dyDescent="0.2">
      <c r="A1" s="2027" t="s">
        <v>1926</v>
      </c>
      <c r="B1" s="1334"/>
      <c r="C1" s="1334"/>
      <c r="D1" s="1334"/>
      <c r="E1" s="1334"/>
      <c r="F1" s="1334"/>
      <c r="G1" s="1334"/>
      <c r="H1" s="1334"/>
    </row>
    <row r="2" spans="1:8" ht="15" customHeight="1" x14ac:dyDescent="0.25">
      <c r="A2" s="2212" t="s">
        <v>1127</v>
      </c>
      <c r="B2" s="2212"/>
      <c r="C2" s="2212"/>
      <c r="D2" s="2212"/>
      <c r="E2" s="2212"/>
      <c r="F2" s="2212"/>
      <c r="G2" s="2212"/>
      <c r="H2" s="1334"/>
    </row>
    <row r="3" spans="1:8" ht="33" customHeight="1" x14ac:dyDescent="0.2">
      <c r="A3" s="2058" t="s">
        <v>1138</v>
      </c>
      <c r="B3" s="2058"/>
      <c r="C3" s="2058"/>
      <c r="D3" s="2058"/>
      <c r="E3" s="2058"/>
      <c r="F3" s="2058"/>
      <c r="G3" s="2058"/>
      <c r="H3" s="1334"/>
    </row>
    <row r="4" spans="1:8" ht="13.5" x14ac:dyDescent="0.25">
      <c r="A4" s="1345">
        <v>2020</v>
      </c>
      <c r="B4" s="600"/>
      <c r="C4" s="600"/>
      <c r="D4" s="600"/>
      <c r="E4" s="600"/>
      <c r="F4" s="600"/>
      <c r="G4" s="1340" t="s">
        <v>736</v>
      </c>
      <c r="H4" s="1334"/>
    </row>
    <row r="5" spans="1:8" ht="17.25" customHeight="1" x14ac:dyDescent="0.25">
      <c r="A5" s="2103" t="s">
        <v>752</v>
      </c>
      <c r="B5" s="2103" t="s">
        <v>1137</v>
      </c>
      <c r="C5" s="2213" t="s">
        <v>1136</v>
      </c>
      <c r="D5" s="2103" t="s">
        <v>1135</v>
      </c>
      <c r="E5" s="1373" t="s">
        <v>264</v>
      </c>
      <c r="F5" s="2213" t="s">
        <v>1134</v>
      </c>
      <c r="G5" s="2103" t="s">
        <v>1133</v>
      </c>
      <c r="H5" s="1334"/>
    </row>
    <row r="6" spans="1:8" ht="17.25" customHeight="1" x14ac:dyDescent="0.2">
      <c r="A6" s="2103"/>
      <c r="B6" s="2103"/>
      <c r="C6" s="2213"/>
      <c r="D6" s="2103"/>
      <c r="E6" s="1081" t="s">
        <v>155</v>
      </c>
      <c r="F6" s="2213"/>
      <c r="G6" s="2103"/>
      <c r="H6" s="1334"/>
    </row>
    <row r="7" spans="1:8" ht="17.25" customHeight="1" x14ac:dyDescent="0.25">
      <c r="A7" s="2103"/>
      <c r="B7" s="2103"/>
      <c r="C7" s="2213"/>
      <c r="D7" s="2103"/>
      <c r="E7" s="1373"/>
      <c r="F7" s="2213"/>
      <c r="G7" s="2103"/>
      <c r="H7" s="1334"/>
    </row>
    <row r="8" spans="1:8" ht="6.75" customHeight="1" x14ac:dyDescent="0.25">
      <c r="A8" s="602"/>
      <c r="B8" s="602"/>
      <c r="C8" s="602"/>
      <c r="D8" s="602"/>
      <c r="E8" s="602"/>
      <c r="F8" s="602"/>
      <c r="G8" s="602"/>
      <c r="H8" s="1334"/>
    </row>
    <row r="9" spans="1:8" ht="13.5" x14ac:dyDescent="0.25">
      <c r="A9" s="1344" t="s">
        <v>390</v>
      </c>
      <c r="B9" s="1338">
        <f t="shared" ref="B9:G9" si="0">+B11+B19+B21</f>
        <v>17694.000000000007</v>
      </c>
      <c r="C9" s="1338">
        <f t="shared" si="0"/>
        <v>2602</v>
      </c>
      <c r="D9" s="1338">
        <f t="shared" si="0"/>
        <v>4542.0000000000009</v>
      </c>
      <c r="E9" s="1338">
        <f t="shared" si="0"/>
        <v>23506.999999999996</v>
      </c>
      <c r="F9" s="1338">
        <f t="shared" si="0"/>
        <v>4007</v>
      </c>
      <c r="G9" s="1338">
        <f t="shared" si="0"/>
        <v>5854.0000000000018</v>
      </c>
      <c r="H9" s="1334"/>
    </row>
    <row r="10" spans="1:8" ht="6.75" customHeight="1" x14ac:dyDescent="0.25">
      <c r="A10" s="602"/>
      <c r="B10" s="1343"/>
      <c r="C10" s="1343"/>
      <c r="D10" s="1343"/>
      <c r="E10" s="1343"/>
      <c r="F10" s="1343"/>
      <c r="G10" s="1343"/>
      <c r="H10" s="1334"/>
    </row>
    <row r="11" spans="1:8" ht="13.5" x14ac:dyDescent="0.25">
      <c r="A11" s="935" t="s">
        <v>1120</v>
      </c>
      <c r="B11" s="1338">
        <f t="shared" ref="B11:G11" si="1">SUM(B13:B17)</f>
        <v>16832.000000000007</v>
      </c>
      <c r="C11" s="1338">
        <f t="shared" si="1"/>
        <v>2152</v>
      </c>
      <c r="D11" s="1338">
        <f t="shared" si="1"/>
        <v>4265.0000000000009</v>
      </c>
      <c r="E11" s="1338">
        <f t="shared" si="1"/>
        <v>22268.999999999996</v>
      </c>
      <c r="F11" s="1338">
        <f t="shared" si="1"/>
        <v>3937</v>
      </c>
      <c r="G11" s="1338">
        <f t="shared" si="1"/>
        <v>5717.0000000000018</v>
      </c>
      <c r="H11" s="1334"/>
    </row>
    <row r="12" spans="1:8" ht="6.75" customHeight="1" x14ac:dyDescent="0.25">
      <c r="A12" s="602"/>
      <c r="B12" s="1341"/>
      <c r="C12" s="1341"/>
      <c r="D12" s="1341"/>
      <c r="E12" s="1341"/>
      <c r="F12" s="1341"/>
      <c r="G12" s="1341"/>
      <c r="H12" s="1334"/>
    </row>
    <row r="13" spans="1:8" ht="13.5" x14ac:dyDescent="0.25">
      <c r="A13" s="862" t="s">
        <v>1132</v>
      </c>
      <c r="B13" s="1342">
        <v>5885.0000000000045</v>
      </c>
      <c r="C13" s="1342">
        <v>386.00000000000017</v>
      </c>
      <c r="D13" s="1342">
        <v>1470.0000000000005</v>
      </c>
      <c r="E13" s="1341">
        <v>6846.9999999999991</v>
      </c>
      <c r="F13" s="1341">
        <v>2455</v>
      </c>
      <c r="G13" s="1341">
        <v>2391.0000000000009</v>
      </c>
      <c r="H13" s="1334"/>
    </row>
    <row r="14" spans="1:8" ht="13.5" x14ac:dyDescent="0.25">
      <c r="A14" s="862" t="s">
        <v>1131</v>
      </c>
      <c r="B14" s="1342">
        <v>3732.9999999999995</v>
      </c>
      <c r="C14" s="1342">
        <v>762.00000000000034</v>
      </c>
      <c r="D14" s="1342">
        <v>838.00000000000023</v>
      </c>
      <c r="E14" s="1341">
        <v>4568.9999999999991</v>
      </c>
      <c r="F14" s="1341">
        <v>160.00000000000006</v>
      </c>
      <c r="G14" s="1341">
        <v>1142.9999999999998</v>
      </c>
      <c r="H14" s="1334"/>
    </row>
    <row r="15" spans="1:8" ht="13.5" x14ac:dyDescent="0.25">
      <c r="A15" s="862" t="s">
        <v>1130</v>
      </c>
      <c r="B15" s="1342">
        <v>5624.0000000000018</v>
      </c>
      <c r="C15" s="1342">
        <v>727.99999999999966</v>
      </c>
      <c r="D15" s="1342">
        <v>1401.0000000000002</v>
      </c>
      <c r="E15" s="1341">
        <v>7098.9999999999991</v>
      </c>
      <c r="F15" s="1341">
        <v>1009.9999999999998</v>
      </c>
      <c r="G15" s="1341">
        <v>1549.0000000000005</v>
      </c>
      <c r="H15" s="1334"/>
    </row>
    <row r="16" spans="1:8" ht="13.5" x14ac:dyDescent="0.25">
      <c r="A16" s="862" t="s">
        <v>1129</v>
      </c>
      <c r="B16" s="1342">
        <v>1290</v>
      </c>
      <c r="C16" s="1342">
        <v>161.99999999999994</v>
      </c>
      <c r="D16" s="1342">
        <v>174.99999999999994</v>
      </c>
      <c r="E16" s="1341">
        <v>2269.0000000000005</v>
      </c>
      <c r="F16" s="1340">
        <v>249.00000000000006</v>
      </c>
      <c r="G16" s="1340">
        <v>502.00000000000006</v>
      </c>
      <c r="H16" s="1334"/>
    </row>
    <row r="17" spans="1:8" ht="13.5" x14ac:dyDescent="0.25">
      <c r="A17" s="862" t="s">
        <v>1128</v>
      </c>
      <c r="B17" s="1342">
        <v>300</v>
      </c>
      <c r="C17" s="1342">
        <v>114.00000000000003</v>
      </c>
      <c r="D17" s="1342">
        <v>380.99999999999989</v>
      </c>
      <c r="E17" s="1341">
        <v>1484.9999999999995</v>
      </c>
      <c r="F17" s="1340">
        <v>62.999999999999993</v>
      </c>
      <c r="G17" s="1340">
        <v>132.00000000000003</v>
      </c>
      <c r="H17" s="1334"/>
    </row>
    <row r="18" spans="1:8" ht="6.75" customHeight="1" x14ac:dyDescent="0.25">
      <c r="A18" s="602"/>
      <c r="B18" s="589"/>
      <c r="C18" s="589"/>
      <c r="D18" s="589"/>
      <c r="E18" s="589"/>
      <c r="F18" s="589"/>
      <c r="G18" s="589"/>
      <c r="H18" s="1334"/>
    </row>
    <row r="19" spans="1:8" ht="13.5" x14ac:dyDescent="0.25">
      <c r="A19" s="935" t="s">
        <v>1114</v>
      </c>
      <c r="B19" s="1339">
        <v>717.00000000000011</v>
      </c>
      <c r="C19" s="1339">
        <v>71</v>
      </c>
      <c r="D19" s="1339">
        <v>175.00000000000003</v>
      </c>
      <c r="E19" s="1338">
        <v>506.99999999999994</v>
      </c>
      <c r="F19" s="1338">
        <v>1.0000000000000002</v>
      </c>
      <c r="G19" s="1338">
        <v>0.99999999999999978</v>
      </c>
      <c r="H19" s="1334"/>
    </row>
    <row r="20" spans="1:8" ht="6.75" customHeight="1" x14ac:dyDescent="0.25">
      <c r="A20" s="602"/>
      <c r="B20" s="1339"/>
      <c r="C20" s="589"/>
      <c r="D20" s="1339"/>
      <c r="E20" s="1338"/>
      <c r="F20" s="1338"/>
      <c r="G20" s="1338"/>
      <c r="H20" s="1334"/>
    </row>
    <row r="21" spans="1:8" ht="13.5" x14ac:dyDescent="0.25">
      <c r="A21" s="935" t="s">
        <v>1113</v>
      </c>
      <c r="B21" s="1339">
        <v>145</v>
      </c>
      <c r="C21" s="1339">
        <v>379.00000000000006</v>
      </c>
      <c r="D21" s="1339">
        <v>102.00000000000003</v>
      </c>
      <c r="E21" s="1338">
        <v>731</v>
      </c>
      <c r="F21" s="1337">
        <v>69.000000000000014</v>
      </c>
      <c r="G21" s="1337">
        <v>136.00000000000003</v>
      </c>
      <c r="H21" s="1334"/>
    </row>
    <row r="22" spans="1:8" ht="6.75" customHeight="1" thickBot="1" x14ac:dyDescent="0.3">
      <c r="A22" s="603"/>
      <c r="B22" s="603"/>
      <c r="C22" s="603"/>
      <c r="D22" s="603"/>
      <c r="E22" s="603"/>
      <c r="F22" s="603"/>
      <c r="G22" s="603"/>
      <c r="H22" s="1334"/>
    </row>
    <row r="23" spans="1:8" ht="14.25" thickTop="1" x14ac:dyDescent="0.25">
      <c r="A23" s="1336"/>
      <c r="B23" s="1336"/>
      <c r="C23" s="1336"/>
      <c r="D23" s="1336"/>
      <c r="E23" s="1336"/>
      <c r="F23" s="1335"/>
      <c r="G23" s="1335"/>
      <c r="H23" s="1334"/>
    </row>
    <row r="24" spans="1:8" x14ac:dyDescent="0.2">
      <c r="A24" s="1334"/>
      <c r="B24" s="1334"/>
      <c r="C24" s="1334"/>
      <c r="D24" s="1334"/>
      <c r="E24" s="1334"/>
      <c r="F24" s="1334"/>
      <c r="G24" s="1334"/>
      <c r="H24" s="1334"/>
    </row>
    <row r="25" spans="1:8" x14ac:dyDescent="0.2">
      <c r="A25" s="1334"/>
      <c r="B25" s="1334"/>
      <c r="C25" s="1334"/>
      <c r="D25" s="1334"/>
      <c r="E25" s="1334"/>
      <c r="F25" s="1334"/>
      <c r="G25" s="1334"/>
      <c r="H25" s="1334"/>
    </row>
    <row r="26" spans="1:8" x14ac:dyDescent="0.2">
      <c r="A26" s="1334"/>
      <c r="B26" s="1334"/>
      <c r="C26" s="1334"/>
      <c r="D26" s="1334"/>
      <c r="E26" s="1334"/>
      <c r="F26" s="1334"/>
      <c r="G26" s="1334"/>
      <c r="H26" s="1334"/>
    </row>
    <row r="27" spans="1:8" x14ac:dyDescent="0.2">
      <c r="A27" s="1334"/>
      <c r="B27" s="1334"/>
      <c r="C27" s="1334"/>
      <c r="D27" s="1334"/>
      <c r="E27" s="1334"/>
      <c r="F27" s="1334"/>
      <c r="G27" s="1334"/>
      <c r="H27" s="1334"/>
    </row>
    <row r="28" spans="1:8" x14ac:dyDescent="0.2">
      <c r="A28" s="1334"/>
      <c r="B28" s="1334"/>
      <c r="C28" s="1334"/>
      <c r="D28" s="1334"/>
      <c r="E28" s="1334"/>
      <c r="F28" s="1334"/>
      <c r="G28" s="1334"/>
      <c r="H28" s="1334"/>
    </row>
    <row r="29" spans="1:8" x14ac:dyDescent="0.2">
      <c r="A29" s="1334"/>
      <c r="B29" s="1334"/>
      <c r="C29" s="1334"/>
      <c r="D29" s="1334"/>
      <c r="E29" s="1334"/>
      <c r="F29" s="1334"/>
      <c r="G29" s="1334"/>
      <c r="H29" s="1334"/>
    </row>
    <row r="30" spans="1:8" x14ac:dyDescent="0.2">
      <c r="A30" s="1334"/>
      <c r="B30" s="1334"/>
      <c r="C30" s="1334"/>
      <c r="D30" s="1334"/>
      <c r="E30" s="1334"/>
      <c r="F30" s="1334"/>
      <c r="G30" s="1334"/>
      <c r="H30" s="1334"/>
    </row>
    <row r="31" spans="1:8" x14ac:dyDescent="0.2">
      <c r="A31" s="1334"/>
      <c r="B31" s="1334"/>
      <c r="C31" s="1334"/>
      <c r="D31" s="1334"/>
      <c r="E31" s="1334"/>
      <c r="F31" s="1334"/>
      <c r="G31" s="1334"/>
      <c r="H31" s="1334"/>
    </row>
    <row r="32" spans="1:8" x14ac:dyDescent="0.2">
      <c r="A32" s="1334"/>
      <c r="B32" s="1334"/>
      <c r="C32" s="1334"/>
      <c r="D32" s="1334"/>
      <c r="E32" s="1334"/>
      <c r="F32" s="1334"/>
      <c r="G32" s="1334"/>
      <c r="H32" s="1334"/>
    </row>
    <row r="33" spans="1:8" x14ac:dyDescent="0.2">
      <c r="A33" s="1334"/>
      <c r="B33" s="1334"/>
      <c r="C33" s="1334"/>
      <c r="D33" s="1334"/>
      <c r="E33" s="1334"/>
      <c r="F33" s="1334"/>
      <c r="G33" s="1334"/>
      <c r="H33" s="1334"/>
    </row>
    <row r="34" spans="1:8" x14ac:dyDescent="0.2">
      <c r="A34" s="1334"/>
      <c r="B34" s="1334"/>
      <c r="C34" s="1334"/>
      <c r="D34" s="1334"/>
      <c r="E34" s="1334"/>
      <c r="F34" s="1334"/>
      <c r="G34" s="1334"/>
      <c r="H34" s="1334"/>
    </row>
    <row r="35" spans="1:8" x14ac:dyDescent="0.2">
      <c r="A35" s="1334"/>
      <c r="B35" s="1334"/>
      <c r="C35" s="1334"/>
      <c r="D35" s="1334"/>
      <c r="E35" s="1334"/>
      <c r="F35" s="1334"/>
      <c r="G35" s="1334"/>
      <c r="H35" s="1334"/>
    </row>
    <row r="36" spans="1:8" x14ac:dyDescent="0.2">
      <c r="A36" s="1334"/>
      <c r="B36" s="1334"/>
      <c r="C36" s="1334"/>
      <c r="D36" s="1334"/>
      <c r="E36" s="1334"/>
      <c r="F36" s="1334"/>
      <c r="G36" s="1334"/>
      <c r="H36" s="1334"/>
    </row>
    <row r="37" spans="1:8" x14ac:dyDescent="0.2">
      <c r="A37" s="1334"/>
      <c r="B37" s="1334"/>
      <c r="C37" s="1334"/>
      <c r="D37" s="1334"/>
      <c r="E37" s="1334"/>
      <c r="F37" s="1334"/>
      <c r="G37" s="1334"/>
      <c r="H37" s="1334"/>
    </row>
    <row r="38" spans="1:8" x14ac:dyDescent="0.2">
      <c r="A38" s="1334"/>
      <c r="B38" s="1334"/>
      <c r="C38" s="1334"/>
      <c r="D38" s="1334"/>
      <c r="E38" s="1334"/>
      <c r="F38" s="1334"/>
      <c r="G38" s="1334"/>
      <c r="H38" s="1334"/>
    </row>
    <row r="39" spans="1:8" x14ac:dyDescent="0.2">
      <c r="A39" s="1334"/>
      <c r="B39" s="1334"/>
      <c r="C39" s="1334"/>
      <c r="D39" s="1334"/>
      <c r="E39" s="1334"/>
      <c r="F39" s="1334"/>
      <c r="G39" s="1334"/>
      <c r="H39" s="1334"/>
    </row>
    <row r="40" spans="1:8" x14ac:dyDescent="0.2">
      <c r="A40" s="1334"/>
      <c r="B40" s="1334"/>
      <c r="C40" s="1334"/>
      <c r="D40" s="1334"/>
      <c r="E40" s="1334"/>
      <c r="F40" s="1334"/>
      <c r="G40" s="1334"/>
      <c r="H40" s="1334"/>
    </row>
    <row r="41" spans="1:8" x14ac:dyDescent="0.2">
      <c r="A41" s="1334"/>
      <c r="B41" s="1334"/>
      <c r="C41" s="1334"/>
      <c r="D41" s="1334"/>
      <c r="E41" s="1334"/>
      <c r="F41" s="1334"/>
      <c r="G41" s="1334"/>
      <c r="H41" s="1334"/>
    </row>
    <row r="42" spans="1:8" x14ac:dyDescent="0.2">
      <c r="A42" s="1334"/>
      <c r="B42" s="1334"/>
      <c r="C42" s="1334"/>
      <c r="D42" s="1334"/>
      <c r="E42" s="1334"/>
      <c r="F42" s="1334"/>
      <c r="G42" s="1334"/>
      <c r="H42" s="1334"/>
    </row>
    <row r="43" spans="1:8" x14ac:dyDescent="0.2">
      <c r="A43" s="1334"/>
      <c r="B43" s="1334"/>
      <c r="C43" s="1334"/>
      <c r="D43" s="1334"/>
      <c r="E43" s="1334"/>
      <c r="F43" s="1334"/>
      <c r="G43" s="1334"/>
      <c r="H43" s="1334"/>
    </row>
    <row r="44" spans="1:8" x14ac:dyDescent="0.2">
      <c r="A44" s="1334"/>
      <c r="B44" s="1334"/>
      <c r="C44" s="1334"/>
      <c r="D44" s="1334"/>
      <c r="E44" s="1334"/>
      <c r="F44" s="1334"/>
      <c r="G44" s="1334"/>
      <c r="H44" s="1334"/>
    </row>
    <row r="45" spans="1:8" x14ac:dyDescent="0.2">
      <c r="A45" s="1334"/>
      <c r="B45" s="1334"/>
      <c r="C45" s="1334"/>
      <c r="D45" s="1334"/>
      <c r="E45" s="1334"/>
      <c r="F45" s="1334"/>
      <c r="G45" s="1334"/>
      <c r="H45" s="1334"/>
    </row>
  </sheetData>
  <mergeCells count="8">
    <mergeCell ref="A2:G2"/>
    <mergeCell ref="A3:G3"/>
    <mergeCell ref="A5:A7"/>
    <mergeCell ref="B5:B7"/>
    <mergeCell ref="C5:C7"/>
    <mergeCell ref="D5:D7"/>
    <mergeCell ref="F5:F7"/>
    <mergeCell ref="G5:G7"/>
  </mergeCells>
  <hyperlinks>
    <hyperlink ref="A1" location="Índice!A1" display="Voltar ao índice" xr:uid="{6C038550-F44B-40EF-A285-7F2994B452A5}"/>
  </hyperlinks>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4A329C-1802-4963-86AB-AD56EF8663A9}">
  <sheetPr>
    <pageSetUpPr autoPageBreaks="0" fitToPage="1"/>
  </sheetPr>
  <dimension ref="A1:H1167"/>
  <sheetViews>
    <sheetView showGridLines="0" workbookViewId="0">
      <selection activeCell="A2" sqref="A2"/>
    </sheetView>
  </sheetViews>
  <sheetFormatPr defaultColWidth="9.7109375" defaultRowHeight="8.25" x14ac:dyDescent="0.15"/>
  <cols>
    <col min="1" max="1" width="26.7109375" style="1317" customWidth="1"/>
    <col min="2" max="2" width="10.140625" style="1317" customWidth="1"/>
    <col min="3" max="3" width="12.140625" style="1317" customWidth="1"/>
    <col min="4" max="4" width="10.28515625" style="1317" customWidth="1"/>
    <col min="5" max="6" width="9.7109375" style="1317" customWidth="1"/>
    <col min="7" max="7" width="10.42578125" style="1317" customWidth="1"/>
    <col min="8" max="10" width="8.7109375" style="1317" customWidth="1"/>
    <col min="11" max="16384" width="9.7109375" style="1317"/>
  </cols>
  <sheetData>
    <row r="1" spans="1:8" ht="15" customHeight="1" x14ac:dyDescent="0.2">
      <c r="A1" s="2027" t="s">
        <v>1926</v>
      </c>
    </row>
    <row r="2" spans="1:8" s="1332" customFormat="1" ht="15" customHeight="1" x14ac:dyDescent="0.25">
      <c r="A2" s="2207" t="s">
        <v>1127</v>
      </c>
      <c r="B2" s="2207"/>
      <c r="C2" s="2207"/>
      <c r="D2" s="2207"/>
      <c r="E2" s="2207"/>
      <c r="F2" s="2207"/>
      <c r="G2" s="2207"/>
    </row>
    <row r="3" spans="1:8" ht="33" customHeight="1" x14ac:dyDescent="0.15">
      <c r="A3" s="2214" t="s">
        <v>1144</v>
      </c>
      <c r="B3" s="2214"/>
      <c r="C3" s="2214"/>
      <c r="D3" s="2214"/>
      <c r="E3" s="2214"/>
      <c r="F3" s="2214"/>
      <c r="G3" s="2214"/>
    </row>
    <row r="4" spans="1:8" ht="13.5" customHeight="1" x14ac:dyDescent="0.25">
      <c r="A4" s="1331">
        <v>2020</v>
      </c>
      <c r="B4" s="569"/>
      <c r="C4" s="569"/>
      <c r="D4" s="569"/>
      <c r="E4" s="569"/>
      <c r="F4" s="569"/>
      <c r="G4" s="1325" t="s">
        <v>736</v>
      </c>
    </row>
    <row r="5" spans="1:8" ht="17.25" customHeight="1" x14ac:dyDescent="0.15">
      <c r="A5" s="2215" t="s">
        <v>752</v>
      </c>
      <c r="B5" s="2218" t="s">
        <v>1143</v>
      </c>
      <c r="C5" s="2218" t="s">
        <v>1142</v>
      </c>
      <c r="D5" s="2218" t="s">
        <v>1141</v>
      </c>
      <c r="E5" s="2218" t="s">
        <v>1140</v>
      </c>
      <c r="F5" s="2218" t="s">
        <v>1139</v>
      </c>
      <c r="G5" s="2223" t="s">
        <v>788</v>
      </c>
    </row>
    <row r="6" spans="1:8" ht="18.75" customHeight="1" x14ac:dyDescent="0.15">
      <c r="A6" s="2216"/>
      <c r="B6" s="2221"/>
      <c r="C6" s="2219"/>
      <c r="D6" s="2221"/>
      <c r="E6" s="2221"/>
      <c r="F6" s="2221"/>
      <c r="G6" s="2224"/>
    </row>
    <row r="7" spans="1:8" ht="17.25" customHeight="1" x14ac:dyDescent="0.15">
      <c r="A7" s="2217"/>
      <c r="B7" s="2222"/>
      <c r="C7" s="2220"/>
      <c r="D7" s="2222"/>
      <c r="E7" s="2222"/>
      <c r="F7" s="2222"/>
      <c r="G7" s="2225"/>
    </row>
    <row r="8" spans="1:8" ht="9" customHeight="1" x14ac:dyDescent="0.25">
      <c r="A8" s="570"/>
      <c r="B8" s="570"/>
      <c r="C8" s="570"/>
      <c r="D8" s="570"/>
      <c r="E8" s="570"/>
      <c r="F8" s="570"/>
      <c r="G8" s="570"/>
    </row>
    <row r="9" spans="1:8" s="1319" customFormat="1" ht="21" customHeight="1" x14ac:dyDescent="0.25">
      <c r="A9" s="1330" t="s">
        <v>390</v>
      </c>
      <c r="B9" s="1321">
        <f t="shared" ref="B9:G9" si="0">+B11+B19+B21</f>
        <v>1345.9999999999995</v>
      </c>
      <c r="C9" s="1321">
        <f t="shared" si="0"/>
        <v>601.00000000000023</v>
      </c>
      <c r="D9" s="1321">
        <f t="shared" si="0"/>
        <v>1024</v>
      </c>
      <c r="E9" s="1321">
        <f t="shared" si="0"/>
        <v>25271.999999999993</v>
      </c>
      <c r="F9" s="1321">
        <f t="shared" si="0"/>
        <v>593.00000000000011</v>
      </c>
      <c r="G9" s="1321">
        <f t="shared" si="0"/>
        <v>22085.999999999993</v>
      </c>
      <c r="H9" s="1348"/>
    </row>
    <row r="10" spans="1:8" ht="14.1" customHeight="1" x14ac:dyDescent="0.25">
      <c r="A10" s="570"/>
      <c r="B10" s="1329"/>
      <c r="C10" s="1329"/>
      <c r="D10" s="1329"/>
      <c r="E10" s="1329"/>
      <c r="F10" s="1329"/>
      <c r="G10" s="1329"/>
      <c r="H10" s="1347"/>
    </row>
    <row r="11" spans="1:8" ht="21" customHeight="1" x14ac:dyDescent="0.25">
      <c r="A11" s="1303" t="s">
        <v>1120</v>
      </c>
      <c r="B11" s="1321">
        <f t="shared" ref="B11:G11" si="1">SUM(B13:B17)</f>
        <v>1323.9999999999995</v>
      </c>
      <c r="C11" s="1321">
        <f t="shared" si="1"/>
        <v>541.00000000000023</v>
      </c>
      <c r="D11" s="1321">
        <f t="shared" si="1"/>
        <v>1021</v>
      </c>
      <c r="E11" s="1321">
        <f t="shared" si="1"/>
        <v>24458.999999999993</v>
      </c>
      <c r="F11" s="1321">
        <f t="shared" si="1"/>
        <v>504.00000000000011</v>
      </c>
      <c r="G11" s="1321">
        <f t="shared" si="1"/>
        <v>21852.999999999993</v>
      </c>
      <c r="H11" s="1319"/>
    </row>
    <row r="12" spans="1:8" ht="13.5" customHeight="1" x14ac:dyDescent="0.25">
      <c r="A12" s="570"/>
      <c r="B12" s="1326"/>
      <c r="C12" s="1326"/>
      <c r="D12" s="1326"/>
      <c r="E12" s="1326"/>
      <c r="F12" s="1326"/>
      <c r="G12" s="1326"/>
      <c r="H12" s="1319"/>
    </row>
    <row r="13" spans="1:8" ht="13.5" customHeight="1" x14ac:dyDescent="0.25">
      <c r="A13" s="1306" t="s">
        <v>1132</v>
      </c>
      <c r="B13" s="1326">
        <v>363.99999999999983</v>
      </c>
      <c r="C13" s="1326">
        <v>203.00000000000009</v>
      </c>
      <c r="D13" s="1326">
        <v>117.99999999999993</v>
      </c>
      <c r="E13" s="1326">
        <v>7416.9999999999927</v>
      </c>
      <c r="F13" s="1326">
        <v>17</v>
      </c>
      <c r="G13" s="1326">
        <v>10036.000000000002</v>
      </c>
      <c r="H13" s="1319"/>
    </row>
    <row r="14" spans="1:8" ht="13.5" customHeight="1" x14ac:dyDescent="0.25">
      <c r="A14" s="1306" t="s">
        <v>1131</v>
      </c>
      <c r="B14" s="1326">
        <v>272.00000000000006</v>
      </c>
      <c r="C14" s="1326">
        <v>93.000000000000057</v>
      </c>
      <c r="D14" s="1326">
        <v>416</v>
      </c>
      <c r="E14" s="1326">
        <v>4800.0000000000018</v>
      </c>
      <c r="F14" s="1326">
        <v>248.00000000000011</v>
      </c>
      <c r="G14" s="1326">
        <v>2363.0000000000005</v>
      </c>
      <c r="H14" s="1319"/>
    </row>
    <row r="15" spans="1:8" ht="13.5" customHeight="1" x14ac:dyDescent="0.25">
      <c r="A15" s="1306" t="s">
        <v>1130</v>
      </c>
      <c r="B15" s="1326">
        <v>646.99999999999966</v>
      </c>
      <c r="C15" s="1326">
        <v>245.00000000000006</v>
      </c>
      <c r="D15" s="1326">
        <v>482.00000000000017</v>
      </c>
      <c r="E15" s="1326">
        <v>8360.9999999999982</v>
      </c>
      <c r="F15" s="1326">
        <v>37.999999999999986</v>
      </c>
      <c r="G15" s="1326">
        <v>8226.9999999999927</v>
      </c>
      <c r="H15" s="1319"/>
    </row>
    <row r="16" spans="1:8" ht="13.5" customHeight="1" x14ac:dyDescent="0.25">
      <c r="A16" s="1306" t="s">
        <v>1129</v>
      </c>
      <c r="B16" s="1326">
        <v>35</v>
      </c>
      <c r="C16" s="1325">
        <v>0</v>
      </c>
      <c r="D16" s="1326">
        <v>4.9999999999999991</v>
      </c>
      <c r="E16" s="1326">
        <v>2203.0000000000009</v>
      </c>
      <c r="F16" s="1326">
        <v>199</v>
      </c>
      <c r="G16" s="1326">
        <v>916</v>
      </c>
      <c r="H16" s="1319"/>
    </row>
    <row r="17" spans="1:8" ht="13.5" customHeight="1" x14ac:dyDescent="0.25">
      <c r="A17" s="1306" t="s">
        <v>1128</v>
      </c>
      <c r="B17" s="1326">
        <v>6</v>
      </c>
      <c r="C17" s="1325">
        <v>0</v>
      </c>
      <c r="D17" s="1325">
        <v>0</v>
      </c>
      <c r="E17" s="1326">
        <v>1677.9999999999998</v>
      </c>
      <c r="F17" s="1325">
        <v>2</v>
      </c>
      <c r="G17" s="1326">
        <v>311</v>
      </c>
      <c r="H17" s="1319"/>
    </row>
    <row r="18" spans="1:8" ht="13.5" customHeight="1" x14ac:dyDescent="0.25">
      <c r="A18" s="570"/>
      <c r="B18" s="579"/>
      <c r="C18" s="579"/>
      <c r="D18" s="579"/>
      <c r="E18" s="579"/>
      <c r="F18" s="579"/>
      <c r="G18" s="579"/>
      <c r="H18" s="1319"/>
    </row>
    <row r="19" spans="1:8" ht="13.5" customHeight="1" x14ac:dyDescent="0.25">
      <c r="A19" s="1303" t="s">
        <v>1114</v>
      </c>
      <c r="B19" s="1321">
        <v>12.000000000000002</v>
      </c>
      <c r="C19" s="1346">
        <v>0</v>
      </c>
      <c r="D19" s="1346">
        <v>0</v>
      </c>
      <c r="E19" s="1321">
        <v>286</v>
      </c>
      <c r="F19" s="1346">
        <v>0</v>
      </c>
      <c r="G19" s="1321">
        <v>89.999999999999986</v>
      </c>
      <c r="H19" s="1319"/>
    </row>
    <row r="20" spans="1:8" ht="7.5" customHeight="1" x14ac:dyDescent="0.25">
      <c r="A20" s="570"/>
      <c r="B20" s="1321"/>
      <c r="C20" s="1321"/>
      <c r="D20" s="1321"/>
      <c r="E20" s="1321"/>
      <c r="F20" s="1321"/>
      <c r="G20" s="1321"/>
      <c r="H20" s="1319"/>
    </row>
    <row r="21" spans="1:8" ht="13.5" customHeight="1" x14ac:dyDescent="0.25">
      <c r="A21" s="1303" t="s">
        <v>1113</v>
      </c>
      <c r="B21" s="1321">
        <v>10</v>
      </c>
      <c r="C21" s="1321">
        <v>59.999999999999979</v>
      </c>
      <c r="D21" s="1346">
        <v>3</v>
      </c>
      <c r="E21" s="1321">
        <v>526.99999999999989</v>
      </c>
      <c r="F21" s="1322">
        <v>88.999999999999986</v>
      </c>
      <c r="G21" s="1321">
        <v>143</v>
      </c>
      <c r="H21" s="1319"/>
    </row>
    <row r="22" spans="1:8" ht="5.25" customHeight="1" thickBot="1" x14ac:dyDescent="0.3">
      <c r="A22" s="565"/>
      <c r="B22" s="565"/>
      <c r="C22" s="565"/>
      <c r="D22" s="565"/>
      <c r="E22" s="565"/>
      <c r="F22" s="565"/>
      <c r="G22" s="565"/>
    </row>
    <row r="23" spans="1:8" ht="3.75" customHeight="1" thickTop="1" x14ac:dyDescent="0.25">
      <c r="A23" s="570"/>
      <c r="B23" s="570"/>
      <c r="C23" s="570"/>
      <c r="D23" s="570"/>
      <c r="E23" s="570"/>
      <c r="F23" s="570"/>
      <c r="G23" s="570"/>
    </row>
    <row r="24" spans="1:8" s="1299" customFormat="1" ht="13.5" customHeight="1" x14ac:dyDescent="0.25">
      <c r="A24" s="2203" t="s">
        <v>1090</v>
      </c>
      <c r="B24" s="2203"/>
      <c r="C24" s="2203"/>
      <c r="D24" s="2203"/>
      <c r="E24" s="2203"/>
      <c r="F24" s="1300"/>
      <c r="G24" s="1300"/>
    </row>
    <row r="25" spans="1:8" ht="12" customHeight="1" x14ac:dyDescent="0.25">
      <c r="A25" s="570"/>
      <c r="B25" s="570"/>
      <c r="C25" s="570"/>
      <c r="D25" s="570"/>
      <c r="E25" s="570"/>
      <c r="F25" s="1318"/>
      <c r="G25" s="1318"/>
    </row>
    <row r="26" spans="1:8" ht="11.25" customHeight="1" x14ac:dyDescent="0.25">
      <c r="A26" s="1109" t="s">
        <v>280</v>
      </c>
      <c r="B26" s="570"/>
      <c r="C26" s="570"/>
      <c r="D26" s="570"/>
      <c r="E26" s="570"/>
      <c r="F26" s="1318"/>
      <c r="G26" s="1318"/>
    </row>
    <row r="27" spans="1:8" ht="18" customHeight="1" x14ac:dyDescent="0.25">
      <c r="A27" s="1298" t="s">
        <v>1087</v>
      </c>
      <c r="B27" s="570"/>
      <c r="C27" s="570"/>
      <c r="D27" s="570"/>
      <c r="E27" s="570"/>
      <c r="F27" s="1318"/>
      <c r="G27" s="1318"/>
    </row>
    <row r="28" spans="1:8" ht="18" customHeight="1" x14ac:dyDescent="0.15">
      <c r="A28" s="1318"/>
      <c r="B28" s="1318"/>
      <c r="C28" s="1318"/>
      <c r="D28" s="1318"/>
      <c r="E28" s="1318"/>
      <c r="F28" s="1318"/>
      <c r="G28" s="1318"/>
    </row>
    <row r="29" spans="1:8" ht="18" customHeight="1" x14ac:dyDescent="0.15">
      <c r="A29" s="1318"/>
      <c r="B29" s="1318"/>
      <c r="C29" s="1318"/>
      <c r="D29" s="1318"/>
      <c r="E29" s="1318"/>
      <c r="F29" s="1318"/>
      <c r="G29" s="1318"/>
    </row>
    <row r="30" spans="1:8" ht="18" customHeight="1" x14ac:dyDescent="0.15">
      <c r="A30" s="1318"/>
      <c r="B30" s="1318"/>
      <c r="C30" s="1318"/>
      <c r="D30" s="1318"/>
      <c r="E30" s="1318"/>
      <c r="F30" s="1318"/>
      <c r="G30" s="1318"/>
    </row>
    <row r="31" spans="1:8" ht="18" customHeight="1" x14ac:dyDescent="0.15">
      <c r="A31" s="1318"/>
      <c r="B31" s="1318"/>
      <c r="C31" s="1318"/>
      <c r="D31" s="1318"/>
      <c r="E31" s="1318"/>
      <c r="F31" s="1318"/>
      <c r="G31" s="1318"/>
    </row>
    <row r="32" spans="1:8" ht="18" customHeight="1" x14ac:dyDescent="0.15">
      <c r="A32" s="1318"/>
      <c r="B32" s="1318"/>
      <c r="C32" s="1318"/>
      <c r="D32" s="1318"/>
      <c r="E32" s="1318"/>
      <c r="F32" s="1318"/>
      <c r="G32" s="1318"/>
    </row>
    <row r="33" spans="1:7" ht="18" customHeight="1" x14ac:dyDescent="0.15">
      <c r="A33" s="1318"/>
      <c r="B33" s="1318"/>
      <c r="C33" s="1318"/>
      <c r="D33" s="1318"/>
      <c r="E33" s="1318"/>
      <c r="F33" s="1318"/>
      <c r="G33" s="1318"/>
    </row>
    <row r="34" spans="1:7" ht="18" customHeight="1" x14ac:dyDescent="0.15">
      <c r="A34" s="1318"/>
      <c r="B34" s="1318"/>
      <c r="C34" s="1318"/>
      <c r="D34" s="1318"/>
      <c r="E34" s="1318"/>
      <c r="F34" s="1318"/>
      <c r="G34" s="1318"/>
    </row>
    <row r="35" spans="1:7" ht="18" customHeight="1" x14ac:dyDescent="0.15">
      <c r="A35" s="1318"/>
      <c r="B35" s="1318"/>
      <c r="C35" s="1318"/>
      <c r="D35" s="1318"/>
      <c r="E35" s="1318"/>
      <c r="F35" s="1318"/>
      <c r="G35" s="1318"/>
    </row>
    <row r="36" spans="1:7" ht="18" customHeight="1" x14ac:dyDescent="0.15">
      <c r="A36" s="1318"/>
      <c r="B36" s="1318"/>
      <c r="C36" s="1318"/>
      <c r="D36" s="1318"/>
      <c r="E36" s="1318"/>
      <c r="F36" s="1318"/>
      <c r="G36" s="1318"/>
    </row>
    <row r="37" spans="1:7" ht="18" customHeight="1" x14ac:dyDescent="0.15">
      <c r="A37" s="1318"/>
      <c r="B37" s="1318"/>
      <c r="C37" s="1318"/>
      <c r="D37" s="1318"/>
      <c r="E37" s="1318"/>
      <c r="F37" s="1318"/>
      <c r="G37" s="1318"/>
    </row>
    <row r="38" spans="1:7" ht="18" customHeight="1" x14ac:dyDescent="0.15">
      <c r="A38" s="1318"/>
      <c r="B38" s="1318"/>
      <c r="C38" s="1318"/>
      <c r="D38" s="1318"/>
      <c r="E38" s="1318"/>
      <c r="F38" s="1318"/>
      <c r="G38" s="1318"/>
    </row>
    <row r="39" spans="1:7" ht="18" customHeight="1" x14ac:dyDescent="0.15">
      <c r="A39" s="1318"/>
      <c r="B39" s="1318"/>
      <c r="C39" s="1318"/>
      <c r="D39" s="1318"/>
      <c r="E39" s="1318"/>
      <c r="F39" s="1318"/>
      <c r="G39" s="1318"/>
    </row>
    <row r="40" spans="1:7" ht="18" customHeight="1" x14ac:dyDescent="0.15">
      <c r="A40" s="1318"/>
      <c r="B40" s="1318"/>
      <c r="C40" s="1318"/>
      <c r="D40" s="1318"/>
      <c r="E40" s="1318"/>
      <c r="F40" s="1318"/>
      <c r="G40" s="1318"/>
    </row>
    <row r="41" spans="1:7" ht="18" customHeight="1" x14ac:dyDescent="0.15">
      <c r="A41" s="1318"/>
      <c r="B41" s="1318"/>
      <c r="C41" s="1318"/>
      <c r="D41" s="1318"/>
      <c r="E41" s="1318"/>
      <c r="F41" s="1318"/>
      <c r="G41" s="1318"/>
    </row>
    <row r="42" spans="1:7" ht="18" customHeight="1" x14ac:dyDescent="0.15">
      <c r="A42" s="1318"/>
      <c r="B42" s="1318"/>
      <c r="C42" s="1318"/>
      <c r="D42" s="1318"/>
      <c r="E42" s="1318"/>
      <c r="F42" s="1318"/>
      <c r="G42" s="1318"/>
    </row>
    <row r="43" spans="1:7" ht="18" customHeight="1" x14ac:dyDescent="0.15">
      <c r="A43" s="1318"/>
      <c r="B43" s="1318"/>
      <c r="C43" s="1318"/>
      <c r="D43" s="1318"/>
      <c r="E43" s="1318"/>
      <c r="F43" s="1318"/>
      <c r="G43" s="1318"/>
    </row>
    <row r="44" spans="1:7" ht="18" customHeight="1" x14ac:dyDescent="0.15">
      <c r="A44" s="1318"/>
      <c r="B44" s="1318"/>
      <c r="C44" s="1318"/>
      <c r="D44" s="1318"/>
      <c r="E44" s="1318"/>
      <c r="F44" s="1318"/>
      <c r="G44" s="1318"/>
    </row>
    <row r="45" spans="1:7" ht="18" customHeight="1" x14ac:dyDescent="0.15">
      <c r="A45" s="1318"/>
      <c r="B45" s="1318"/>
      <c r="C45" s="1318"/>
      <c r="D45" s="1318"/>
      <c r="E45" s="1318"/>
      <c r="F45" s="1318"/>
      <c r="G45" s="1318"/>
    </row>
    <row r="46" spans="1:7" ht="18" customHeight="1" x14ac:dyDescent="0.15">
      <c r="A46" s="1318"/>
      <c r="B46" s="1318"/>
      <c r="C46" s="1318"/>
      <c r="D46" s="1318"/>
      <c r="E46" s="1318"/>
      <c r="F46" s="1318"/>
      <c r="G46" s="1318"/>
    </row>
    <row r="47" spans="1:7" ht="18" customHeight="1" x14ac:dyDescent="0.15">
      <c r="A47" s="1318"/>
      <c r="B47" s="1318"/>
      <c r="C47" s="1318"/>
      <c r="D47" s="1318"/>
      <c r="E47" s="1318"/>
      <c r="F47" s="1318"/>
      <c r="G47" s="1318"/>
    </row>
    <row r="48" spans="1:7" ht="18" customHeight="1" x14ac:dyDescent="0.15">
      <c r="A48" s="1318"/>
      <c r="B48" s="1318"/>
      <c r="C48" s="1318"/>
      <c r="D48" s="1318"/>
      <c r="E48" s="1318"/>
      <c r="F48" s="1318"/>
      <c r="G48" s="1318"/>
    </row>
    <row r="49" spans="1:7" ht="18" customHeight="1" x14ac:dyDescent="0.15">
      <c r="A49" s="1318"/>
      <c r="B49" s="1318"/>
      <c r="C49" s="1318"/>
      <c r="D49" s="1318"/>
      <c r="E49" s="1318"/>
      <c r="F49" s="1318"/>
      <c r="G49" s="1318"/>
    </row>
    <row r="50" spans="1:7" ht="18" customHeight="1" x14ac:dyDescent="0.15">
      <c r="A50" s="1318"/>
      <c r="B50" s="1318"/>
      <c r="C50" s="1318"/>
      <c r="D50" s="1318"/>
      <c r="E50" s="1318"/>
      <c r="F50" s="1318"/>
      <c r="G50" s="1318"/>
    </row>
    <row r="51" spans="1:7" ht="18" customHeight="1" x14ac:dyDescent="0.15">
      <c r="A51" s="1318"/>
      <c r="B51" s="1318"/>
      <c r="C51" s="1318"/>
      <c r="D51" s="1318"/>
      <c r="E51" s="1318"/>
      <c r="F51" s="1318"/>
      <c r="G51" s="1318"/>
    </row>
    <row r="52" spans="1:7" ht="18" customHeight="1" x14ac:dyDescent="0.15">
      <c r="A52" s="1318"/>
      <c r="B52" s="1318"/>
      <c r="C52" s="1318"/>
      <c r="D52" s="1318"/>
      <c r="E52" s="1318"/>
      <c r="F52" s="1318"/>
      <c r="G52" s="1318"/>
    </row>
    <row r="53" spans="1:7" ht="18" customHeight="1" x14ac:dyDescent="0.15">
      <c r="A53" s="1318"/>
      <c r="B53" s="1318"/>
      <c r="C53" s="1318"/>
      <c r="D53" s="1318"/>
      <c r="E53" s="1318"/>
      <c r="F53" s="1318"/>
      <c r="G53" s="1318"/>
    </row>
    <row r="54" spans="1:7" ht="18" customHeight="1" x14ac:dyDescent="0.15">
      <c r="A54" s="1318"/>
      <c r="B54" s="1318"/>
      <c r="C54" s="1318"/>
      <c r="D54" s="1318"/>
      <c r="E54" s="1318"/>
      <c r="F54" s="1318"/>
      <c r="G54" s="1318"/>
    </row>
    <row r="55" spans="1:7" ht="18" customHeight="1" x14ac:dyDescent="0.15">
      <c r="A55" s="1318"/>
      <c r="B55" s="1318"/>
      <c r="C55" s="1318"/>
      <c r="D55" s="1318"/>
      <c r="E55" s="1318"/>
      <c r="F55" s="1318"/>
      <c r="G55" s="1318"/>
    </row>
    <row r="56" spans="1:7" ht="18" customHeight="1" x14ac:dyDescent="0.15">
      <c r="A56" s="1318"/>
      <c r="B56" s="1318"/>
      <c r="C56" s="1318"/>
      <c r="D56" s="1318"/>
      <c r="E56" s="1318"/>
      <c r="F56" s="1318"/>
      <c r="G56" s="1318"/>
    </row>
    <row r="57" spans="1:7" ht="18" customHeight="1" x14ac:dyDescent="0.15">
      <c r="A57" s="1318"/>
      <c r="B57" s="1318"/>
      <c r="C57" s="1318"/>
      <c r="D57" s="1318"/>
      <c r="E57" s="1318"/>
      <c r="F57" s="1318"/>
      <c r="G57" s="1318"/>
    </row>
    <row r="58" spans="1:7" ht="18" customHeight="1" x14ac:dyDescent="0.15">
      <c r="A58" s="1318"/>
      <c r="B58" s="1318"/>
      <c r="C58" s="1318"/>
      <c r="D58" s="1318"/>
      <c r="E58" s="1318"/>
      <c r="F58" s="1318"/>
      <c r="G58" s="1318"/>
    </row>
    <row r="59" spans="1:7" ht="18" customHeight="1" x14ac:dyDescent="0.15">
      <c r="A59" s="1318"/>
      <c r="B59" s="1318"/>
      <c r="C59" s="1318"/>
      <c r="D59" s="1318"/>
      <c r="E59" s="1318"/>
      <c r="F59" s="1318"/>
      <c r="G59" s="1318"/>
    </row>
    <row r="60" spans="1:7" ht="18" customHeight="1" x14ac:dyDescent="0.15">
      <c r="A60" s="1318"/>
      <c r="B60" s="1318"/>
      <c r="C60" s="1318"/>
      <c r="D60" s="1318"/>
      <c r="E60" s="1318"/>
      <c r="F60" s="1318"/>
      <c r="G60" s="1318"/>
    </row>
    <row r="61" spans="1:7" ht="18" customHeight="1" x14ac:dyDescent="0.15">
      <c r="A61" s="1318"/>
      <c r="B61" s="1318"/>
      <c r="C61" s="1318"/>
      <c r="D61" s="1318"/>
      <c r="E61" s="1318"/>
      <c r="F61" s="1318"/>
      <c r="G61" s="1318"/>
    </row>
    <row r="62" spans="1:7" ht="18" customHeight="1" x14ac:dyDescent="0.15">
      <c r="A62" s="1318"/>
      <c r="B62" s="1318"/>
      <c r="C62" s="1318"/>
      <c r="D62" s="1318"/>
      <c r="E62" s="1318"/>
      <c r="F62" s="1318"/>
      <c r="G62" s="1318"/>
    </row>
    <row r="63" spans="1:7" ht="18" customHeight="1" x14ac:dyDescent="0.15">
      <c r="A63" s="1318"/>
      <c r="B63" s="1318"/>
      <c r="C63" s="1318"/>
      <c r="D63" s="1318"/>
      <c r="E63" s="1318"/>
      <c r="F63" s="1318"/>
      <c r="G63" s="1318"/>
    </row>
    <row r="64" spans="1:7" ht="18" customHeight="1" x14ac:dyDescent="0.15">
      <c r="A64" s="1318"/>
      <c r="B64" s="1318"/>
      <c r="C64" s="1318"/>
      <c r="D64" s="1318"/>
      <c r="E64" s="1318"/>
      <c r="F64" s="1318"/>
      <c r="G64" s="1318"/>
    </row>
    <row r="65" spans="1:7" ht="18" customHeight="1" x14ac:dyDescent="0.15">
      <c r="A65" s="1318"/>
      <c r="B65" s="1318"/>
      <c r="C65" s="1318"/>
      <c r="D65" s="1318"/>
      <c r="E65" s="1318"/>
      <c r="F65" s="1318"/>
      <c r="G65" s="1318"/>
    </row>
    <row r="66" spans="1:7" ht="18" customHeight="1" x14ac:dyDescent="0.15">
      <c r="A66" s="1318"/>
      <c r="B66" s="1318"/>
      <c r="C66" s="1318"/>
      <c r="D66" s="1318"/>
      <c r="E66" s="1318"/>
      <c r="F66" s="1318"/>
      <c r="G66" s="1318"/>
    </row>
    <row r="67" spans="1:7" ht="18" customHeight="1" x14ac:dyDescent="0.15">
      <c r="A67" s="1318"/>
      <c r="B67" s="1318"/>
      <c r="C67" s="1318"/>
      <c r="D67" s="1318"/>
      <c r="E67" s="1318"/>
      <c r="F67" s="1318"/>
      <c r="G67" s="1318"/>
    </row>
    <row r="68" spans="1:7" ht="18" customHeight="1" x14ac:dyDescent="0.15">
      <c r="A68" s="1318"/>
      <c r="B68" s="1318"/>
      <c r="C68" s="1318"/>
      <c r="D68" s="1318"/>
      <c r="E68" s="1318"/>
      <c r="F68" s="1318"/>
      <c r="G68" s="1318"/>
    </row>
    <row r="69" spans="1:7" ht="18" customHeight="1" x14ac:dyDescent="0.15">
      <c r="A69" s="1318"/>
      <c r="B69" s="1318"/>
      <c r="C69" s="1318"/>
      <c r="D69" s="1318"/>
      <c r="E69" s="1318"/>
      <c r="F69" s="1318"/>
      <c r="G69" s="1318"/>
    </row>
    <row r="70" spans="1:7" ht="17.100000000000001" customHeight="1" x14ac:dyDescent="0.15">
      <c r="A70" s="1318"/>
      <c r="B70" s="1318"/>
      <c r="C70" s="1318"/>
      <c r="D70" s="1318"/>
      <c r="E70" s="1318"/>
      <c r="F70" s="1318"/>
      <c r="G70" s="1318"/>
    </row>
    <row r="71" spans="1:7" ht="17.100000000000001" customHeight="1" x14ac:dyDescent="0.15">
      <c r="A71" s="1318"/>
      <c r="B71" s="1318"/>
      <c r="C71" s="1318"/>
      <c r="D71" s="1318"/>
      <c r="E71" s="1318"/>
      <c r="F71" s="1318"/>
      <c r="G71" s="1318"/>
    </row>
    <row r="72" spans="1:7" ht="17.100000000000001" customHeight="1" x14ac:dyDescent="0.15">
      <c r="A72" s="1318"/>
      <c r="B72" s="1318"/>
      <c r="C72" s="1318"/>
      <c r="D72" s="1318"/>
      <c r="E72" s="1318"/>
      <c r="F72" s="1318"/>
      <c r="G72" s="1318"/>
    </row>
    <row r="73" spans="1:7" ht="17.100000000000001" customHeight="1" x14ac:dyDescent="0.15">
      <c r="A73" s="1318"/>
      <c r="B73" s="1318"/>
      <c r="C73" s="1318"/>
      <c r="D73" s="1318"/>
      <c r="E73" s="1318"/>
      <c r="F73" s="1318"/>
      <c r="G73" s="1318"/>
    </row>
    <row r="74" spans="1:7" ht="17.100000000000001" customHeight="1" x14ac:dyDescent="0.15">
      <c r="A74" s="1318"/>
      <c r="B74" s="1318"/>
      <c r="C74" s="1318"/>
      <c r="D74" s="1318"/>
      <c r="E74" s="1318"/>
      <c r="F74" s="1318"/>
      <c r="G74" s="1318"/>
    </row>
    <row r="75" spans="1:7" ht="17.100000000000001" customHeight="1" x14ac:dyDescent="0.15">
      <c r="A75" s="1318"/>
      <c r="B75" s="1318"/>
      <c r="C75" s="1318"/>
      <c r="D75" s="1318"/>
      <c r="E75" s="1318"/>
      <c r="F75" s="1318"/>
      <c r="G75" s="1318"/>
    </row>
    <row r="76" spans="1:7" ht="17.100000000000001" customHeight="1" x14ac:dyDescent="0.15">
      <c r="A76" s="1318"/>
      <c r="B76" s="1318"/>
      <c r="C76" s="1318"/>
      <c r="D76" s="1318"/>
      <c r="E76" s="1318"/>
      <c r="F76" s="1318"/>
      <c r="G76" s="1318"/>
    </row>
    <row r="77" spans="1:7" ht="17.100000000000001" customHeight="1" x14ac:dyDescent="0.15">
      <c r="A77" s="1318"/>
      <c r="B77" s="1318"/>
      <c r="C77" s="1318"/>
      <c r="D77" s="1318"/>
      <c r="E77" s="1318"/>
      <c r="F77" s="1318"/>
      <c r="G77" s="1318"/>
    </row>
    <row r="78" spans="1:7" ht="17.100000000000001" customHeight="1" x14ac:dyDescent="0.15">
      <c r="A78" s="1318"/>
      <c r="B78" s="1318"/>
      <c r="C78" s="1318"/>
      <c r="D78" s="1318"/>
      <c r="E78" s="1318"/>
      <c r="F78" s="1318"/>
      <c r="G78" s="1318"/>
    </row>
    <row r="79" spans="1:7" ht="17.100000000000001" customHeight="1" x14ac:dyDescent="0.15">
      <c r="A79" s="1318"/>
      <c r="B79" s="1318"/>
      <c r="C79" s="1318"/>
      <c r="D79" s="1318"/>
      <c r="E79" s="1318"/>
      <c r="F79" s="1318"/>
      <c r="G79" s="1318"/>
    </row>
    <row r="80" spans="1:7" ht="17.100000000000001" customHeight="1" x14ac:dyDescent="0.15">
      <c r="A80" s="1318"/>
      <c r="B80" s="1318"/>
      <c r="C80" s="1318"/>
      <c r="D80" s="1318"/>
      <c r="E80" s="1318"/>
      <c r="F80" s="1318"/>
      <c r="G80" s="1318"/>
    </row>
    <row r="81" spans="1:7" ht="17.100000000000001" customHeight="1" x14ac:dyDescent="0.15">
      <c r="A81" s="1318"/>
      <c r="B81" s="1318"/>
      <c r="C81" s="1318"/>
      <c r="D81" s="1318"/>
      <c r="E81" s="1318"/>
      <c r="F81" s="1318"/>
      <c r="G81" s="1318"/>
    </row>
    <row r="82" spans="1:7" ht="17.100000000000001" customHeight="1" x14ac:dyDescent="0.15">
      <c r="A82" s="1318"/>
      <c r="B82" s="1318"/>
      <c r="C82" s="1318"/>
      <c r="D82" s="1318"/>
      <c r="E82" s="1318"/>
      <c r="F82" s="1318"/>
      <c r="G82" s="1318"/>
    </row>
    <row r="83" spans="1:7" ht="17.100000000000001" customHeight="1" x14ac:dyDescent="0.15">
      <c r="A83" s="1318"/>
      <c r="B83" s="1318"/>
      <c r="C83" s="1318"/>
      <c r="D83" s="1318"/>
      <c r="E83" s="1318"/>
      <c r="F83" s="1318"/>
      <c r="G83" s="1318"/>
    </row>
    <row r="84" spans="1:7" ht="17.100000000000001" customHeight="1" x14ac:dyDescent="0.15">
      <c r="A84" s="1318"/>
      <c r="B84" s="1318"/>
      <c r="C84" s="1318"/>
      <c r="D84" s="1318"/>
      <c r="E84" s="1318"/>
      <c r="F84" s="1318"/>
      <c r="G84" s="1318"/>
    </row>
    <row r="85" spans="1:7" ht="17.100000000000001" customHeight="1" x14ac:dyDescent="0.15">
      <c r="A85" s="1318"/>
      <c r="B85" s="1318"/>
      <c r="C85" s="1318"/>
      <c r="D85" s="1318"/>
      <c r="E85" s="1318"/>
      <c r="F85" s="1318"/>
      <c r="G85" s="1318"/>
    </row>
    <row r="86" spans="1:7" ht="17.100000000000001" customHeight="1" x14ac:dyDescent="0.15">
      <c r="A86" s="1318"/>
      <c r="B86" s="1318"/>
      <c r="C86" s="1318"/>
      <c r="D86" s="1318"/>
      <c r="E86" s="1318"/>
      <c r="F86" s="1318"/>
      <c r="G86" s="1318"/>
    </row>
    <row r="87" spans="1:7" ht="17.100000000000001" customHeight="1" x14ac:dyDescent="0.15">
      <c r="A87" s="1318"/>
      <c r="B87" s="1318"/>
      <c r="C87" s="1318"/>
      <c r="D87" s="1318"/>
      <c r="E87" s="1318"/>
      <c r="F87" s="1318"/>
      <c r="G87" s="1318"/>
    </row>
    <row r="88" spans="1:7" ht="17.100000000000001" customHeight="1" x14ac:dyDescent="0.15">
      <c r="A88" s="1318"/>
      <c r="B88" s="1318"/>
      <c r="C88" s="1318"/>
      <c r="D88" s="1318"/>
      <c r="E88" s="1318"/>
      <c r="F88" s="1318"/>
      <c r="G88" s="1318"/>
    </row>
    <row r="89" spans="1:7" ht="17.100000000000001" customHeight="1" x14ac:dyDescent="0.15">
      <c r="A89" s="1318"/>
      <c r="B89" s="1318"/>
      <c r="C89" s="1318"/>
      <c r="D89" s="1318"/>
      <c r="E89" s="1318"/>
      <c r="F89" s="1318"/>
      <c r="G89" s="1318"/>
    </row>
    <row r="90" spans="1:7" ht="17.100000000000001" customHeight="1" x14ac:dyDescent="0.15">
      <c r="A90" s="1318"/>
      <c r="B90" s="1318"/>
      <c r="C90" s="1318"/>
      <c r="D90" s="1318"/>
      <c r="E90" s="1318"/>
      <c r="F90" s="1318"/>
      <c r="G90" s="1318"/>
    </row>
    <row r="91" spans="1:7" ht="17.100000000000001" customHeight="1" x14ac:dyDescent="0.15">
      <c r="A91" s="1318"/>
      <c r="B91" s="1318"/>
      <c r="C91" s="1318"/>
      <c r="D91" s="1318"/>
      <c r="E91" s="1318"/>
      <c r="F91" s="1318"/>
      <c r="G91" s="1318"/>
    </row>
    <row r="92" spans="1:7" ht="17.100000000000001" customHeight="1" x14ac:dyDescent="0.15">
      <c r="A92" s="1318"/>
      <c r="B92" s="1318"/>
      <c r="C92" s="1318"/>
      <c r="D92" s="1318"/>
      <c r="E92" s="1318"/>
      <c r="F92" s="1318"/>
      <c r="G92" s="1318"/>
    </row>
    <row r="93" spans="1:7" ht="17.100000000000001" customHeight="1" x14ac:dyDescent="0.15">
      <c r="A93" s="1318"/>
      <c r="B93" s="1318"/>
      <c r="C93" s="1318"/>
      <c r="D93" s="1318"/>
      <c r="E93" s="1318"/>
      <c r="F93" s="1318"/>
      <c r="G93" s="1318"/>
    </row>
    <row r="94" spans="1:7" ht="17.100000000000001" customHeight="1" x14ac:dyDescent="0.15">
      <c r="A94" s="1318"/>
      <c r="B94" s="1318"/>
      <c r="C94" s="1318"/>
      <c r="D94" s="1318"/>
      <c r="E94" s="1318"/>
      <c r="F94" s="1318"/>
      <c r="G94" s="1318"/>
    </row>
    <row r="95" spans="1:7" ht="17.100000000000001" customHeight="1" x14ac:dyDescent="0.15">
      <c r="A95" s="1318"/>
      <c r="B95" s="1318"/>
      <c r="C95" s="1318"/>
      <c r="D95" s="1318"/>
      <c r="E95" s="1318"/>
      <c r="F95" s="1318"/>
      <c r="G95" s="1318"/>
    </row>
    <row r="96" spans="1:7" ht="17.100000000000001" customHeight="1" x14ac:dyDescent="0.15">
      <c r="A96" s="1318"/>
      <c r="B96" s="1318"/>
      <c r="C96" s="1318"/>
      <c r="D96" s="1318"/>
      <c r="E96" s="1318"/>
      <c r="F96" s="1318"/>
      <c r="G96" s="1318"/>
    </row>
    <row r="97" spans="1:7" ht="17.100000000000001" customHeight="1" x14ac:dyDescent="0.15">
      <c r="A97" s="1318"/>
      <c r="B97" s="1318"/>
      <c r="C97" s="1318"/>
      <c r="D97" s="1318"/>
      <c r="E97" s="1318"/>
      <c r="F97" s="1318"/>
      <c r="G97" s="1318"/>
    </row>
    <row r="98" spans="1:7" ht="17.100000000000001" customHeight="1" x14ac:dyDescent="0.15">
      <c r="A98" s="1318"/>
      <c r="B98" s="1318"/>
      <c r="C98" s="1318"/>
      <c r="D98" s="1318"/>
      <c r="E98" s="1318"/>
      <c r="F98" s="1318"/>
      <c r="G98" s="1318"/>
    </row>
    <row r="99" spans="1:7" ht="17.100000000000001" customHeight="1" x14ac:dyDescent="0.15">
      <c r="A99" s="1318"/>
      <c r="B99" s="1318"/>
      <c r="C99" s="1318"/>
      <c r="D99" s="1318"/>
      <c r="E99" s="1318"/>
      <c r="F99" s="1318"/>
      <c r="G99" s="1318"/>
    </row>
    <row r="100" spans="1:7" ht="17.100000000000001" customHeight="1" x14ac:dyDescent="0.15">
      <c r="A100" s="1318"/>
      <c r="B100" s="1318"/>
      <c r="C100" s="1318"/>
      <c r="D100" s="1318"/>
      <c r="E100" s="1318"/>
      <c r="F100" s="1318"/>
      <c r="G100" s="1318"/>
    </row>
    <row r="101" spans="1:7" ht="17.100000000000001" customHeight="1" x14ac:dyDescent="0.15">
      <c r="A101" s="1318"/>
      <c r="B101" s="1318"/>
      <c r="C101" s="1318"/>
      <c r="D101" s="1318"/>
      <c r="E101" s="1318"/>
      <c r="F101" s="1318"/>
      <c r="G101" s="1318"/>
    </row>
    <row r="102" spans="1:7" ht="17.100000000000001" customHeight="1" x14ac:dyDescent="0.15">
      <c r="A102" s="1318"/>
      <c r="B102" s="1318"/>
      <c r="C102" s="1318"/>
      <c r="D102" s="1318"/>
      <c r="E102" s="1318"/>
      <c r="F102" s="1318"/>
      <c r="G102" s="1318"/>
    </row>
    <row r="103" spans="1:7" ht="17.100000000000001" customHeight="1" x14ac:dyDescent="0.15">
      <c r="A103" s="1318"/>
      <c r="B103" s="1318"/>
      <c r="C103" s="1318"/>
      <c r="D103" s="1318"/>
      <c r="E103" s="1318"/>
      <c r="F103" s="1318"/>
      <c r="G103" s="1318"/>
    </row>
    <row r="104" spans="1:7" ht="17.100000000000001" customHeight="1" x14ac:dyDescent="0.15">
      <c r="A104" s="1318"/>
      <c r="B104" s="1318"/>
      <c r="C104" s="1318"/>
      <c r="D104" s="1318"/>
      <c r="E104" s="1318"/>
      <c r="F104" s="1318"/>
      <c r="G104" s="1318"/>
    </row>
    <row r="105" spans="1:7" ht="17.100000000000001" customHeight="1" x14ac:dyDescent="0.15">
      <c r="A105" s="1318"/>
      <c r="B105" s="1318"/>
      <c r="C105" s="1318"/>
      <c r="D105" s="1318"/>
      <c r="E105" s="1318"/>
      <c r="F105" s="1318"/>
      <c r="G105" s="1318"/>
    </row>
    <row r="106" spans="1:7" ht="17.100000000000001" customHeight="1" x14ac:dyDescent="0.15">
      <c r="A106" s="1318"/>
      <c r="B106" s="1318"/>
      <c r="C106" s="1318"/>
      <c r="D106" s="1318"/>
      <c r="E106" s="1318"/>
      <c r="F106" s="1318"/>
      <c r="G106" s="1318"/>
    </row>
    <row r="107" spans="1:7" ht="17.100000000000001" customHeight="1" x14ac:dyDescent="0.15">
      <c r="A107" s="1318"/>
      <c r="B107" s="1318"/>
      <c r="C107" s="1318"/>
      <c r="D107" s="1318"/>
      <c r="E107" s="1318"/>
      <c r="F107" s="1318"/>
      <c r="G107" s="1318"/>
    </row>
    <row r="108" spans="1:7" ht="17.100000000000001" customHeight="1" x14ac:dyDescent="0.15">
      <c r="A108" s="1318"/>
      <c r="B108" s="1318"/>
      <c r="C108" s="1318"/>
      <c r="D108" s="1318"/>
      <c r="E108" s="1318"/>
      <c r="F108" s="1318"/>
      <c r="G108" s="1318"/>
    </row>
    <row r="109" spans="1:7" ht="17.100000000000001" customHeight="1" x14ac:dyDescent="0.15">
      <c r="A109" s="1318"/>
      <c r="B109" s="1318"/>
      <c r="C109" s="1318"/>
      <c r="D109" s="1318"/>
      <c r="E109" s="1318"/>
      <c r="F109" s="1318"/>
      <c r="G109" s="1318"/>
    </row>
    <row r="110" spans="1:7" ht="17.100000000000001" customHeight="1" x14ac:dyDescent="0.15">
      <c r="A110" s="1318"/>
      <c r="B110" s="1318"/>
      <c r="C110" s="1318"/>
      <c r="D110" s="1318"/>
      <c r="E110" s="1318"/>
      <c r="F110" s="1318"/>
      <c r="G110" s="1318"/>
    </row>
    <row r="111" spans="1:7" ht="17.100000000000001" customHeight="1" x14ac:dyDescent="0.15">
      <c r="A111" s="1318"/>
      <c r="B111" s="1318"/>
      <c r="C111" s="1318"/>
      <c r="D111" s="1318"/>
      <c r="E111" s="1318"/>
      <c r="F111" s="1318"/>
      <c r="G111" s="1318"/>
    </row>
    <row r="112" spans="1:7" ht="17.100000000000001" customHeight="1" x14ac:dyDescent="0.15">
      <c r="A112" s="1318"/>
      <c r="B112" s="1318"/>
      <c r="C112" s="1318"/>
      <c r="D112" s="1318"/>
      <c r="E112" s="1318"/>
      <c r="F112" s="1318"/>
      <c r="G112" s="1318"/>
    </row>
    <row r="113" spans="1:7" ht="17.100000000000001" customHeight="1" x14ac:dyDescent="0.15">
      <c r="A113" s="1318"/>
      <c r="B113" s="1318"/>
      <c r="C113" s="1318"/>
      <c r="D113" s="1318"/>
      <c r="E113" s="1318"/>
      <c r="F113" s="1318"/>
      <c r="G113" s="1318"/>
    </row>
    <row r="114" spans="1:7" ht="17.100000000000001" customHeight="1" x14ac:dyDescent="0.15">
      <c r="A114" s="1318"/>
      <c r="B114" s="1318"/>
      <c r="C114" s="1318"/>
      <c r="D114" s="1318"/>
      <c r="E114" s="1318"/>
      <c r="F114" s="1318"/>
      <c r="G114" s="1318"/>
    </row>
    <row r="115" spans="1:7" ht="17.100000000000001" customHeight="1" x14ac:dyDescent="0.15">
      <c r="A115" s="1318"/>
      <c r="B115" s="1318"/>
      <c r="C115" s="1318"/>
      <c r="D115" s="1318"/>
      <c r="E115" s="1318"/>
      <c r="F115" s="1318"/>
      <c r="G115" s="1318"/>
    </row>
    <row r="116" spans="1:7" ht="17.100000000000001" customHeight="1" x14ac:dyDescent="0.15">
      <c r="A116" s="1318"/>
      <c r="B116" s="1318"/>
      <c r="C116" s="1318"/>
      <c r="D116" s="1318"/>
      <c r="E116" s="1318"/>
      <c r="F116" s="1318"/>
      <c r="G116" s="1318"/>
    </row>
    <row r="117" spans="1:7" ht="17.100000000000001" customHeight="1" x14ac:dyDescent="0.15">
      <c r="A117" s="1318"/>
      <c r="B117" s="1318"/>
      <c r="C117" s="1318"/>
      <c r="D117" s="1318"/>
      <c r="E117" s="1318"/>
      <c r="F117" s="1318"/>
      <c r="G117" s="1318"/>
    </row>
    <row r="118" spans="1:7" ht="17.100000000000001" customHeight="1" x14ac:dyDescent="0.15">
      <c r="A118" s="1318"/>
      <c r="B118" s="1318"/>
      <c r="C118" s="1318"/>
      <c r="D118" s="1318"/>
      <c r="E118" s="1318"/>
      <c r="F118" s="1318"/>
      <c r="G118" s="1318"/>
    </row>
    <row r="119" spans="1:7" ht="17.100000000000001" customHeight="1" x14ac:dyDescent="0.15">
      <c r="A119" s="1318"/>
      <c r="B119" s="1318"/>
      <c r="C119" s="1318"/>
      <c r="D119" s="1318"/>
      <c r="E119" s="1318"/>
      <c r="F119" s="1318"/>
      <c r="G119" s="1318"/>
    </row>
    <row r="120" spans="1:7" ht="17.100000000000001" customHeight="1" x14ac:dyDescent="0.15">
      <c r="A120" s="1318"/>
      <c r="B120" s="1318"/>
      <c r="C120" s="1318"/>
      <c r="D120" s="1318"/>
      <c r="E120" s="1318"/>
      <c r="F120" s="1318"/>
      <c r="G120" s="1318"/>
    </row>
    <row r="121" spans="1:7" ht="17.100000000000001" customHeight="1" x14ac:dyDescent="0.15">
      <c r="A121" s="1318"/>
      <c r="B121" s="1318"/>
      <c r="C121" s="1318"/>
      <c r="D121" s="1318"/>
      <c r="E121" s="1318"/>
      <c r="F121" s="1318"/>
      <c r="G121" s="1318"/>
    </row>
    <row r="122" spans="1:7" ht="17.100000000000001" customHeight="1" x14ac:dyDescent="0.15">
      <c r="A122" s="1318"/>
      <c r="B122" s="1318"/>
      <c r="C122" s="1318"/>
      <c r="D122" s="1318"/>
      <c r="E122" s="1318"/>
      <c r="F122" s="1318"/>
      <c r="G122" s="1318"/>
    </row>
    <row r="123" spans="1:7" ht="17.100000000000001" customHeight="1" x14ac:dyDescent="0.15">
      <c r="A123" s="1318"/>
      <c r="B123" s="1318"/>
      <c r="C123" s="1318"/>
      <c r="D123" s="1318"/>
      <c r="E123" s="1318"/>
      <c r="F123" s="1318"/>
      <c r="G123" s="1318"/>
    </row>
    <row r="124" spans="1:7" ht="17.100000000000001" customHeight="1" x14ac:dyDescent="0.15">
      <c r="A124" s="1318"/>
      <c r="B124" s="1318"/>
      <c r="C124" s="1318"/>
      <c r="D124" s="1318"/>
      <c r="E124" s="1318"/>
      <c r="F124" s="1318"/>
      <c r="G124" s="1318"/>
    </row>
    <row r="125" spans="1:7" ht="17.100000000000001" customHeight="1" x14ac:dyDescent="0.15">
      <c r="A125" s="1318"/>
      <c r="B125" s="1318"/>
      <c r="C125" s="1318"/>
      <c r="D125" s="1318"/>
      <c r="E125" s="1318"/>
      <c r="F125" s="1318"/>
      <c r="G125" s="1318"/>
    </row>
    <row r="126" spans="1:7" ht="17.100000000000001" customHeight="1" x14ac:dyDescent="0.15">
      <c r="A126" s="1318"/>
      <c r="B126" s="1318"/>
      <c r="C126" s="1318"/>
      <c r="D126" s="1318"/>
      <c r="E126" s="1318"/>
      <c r="F126" s="1318"/>
      <c r="G126" s="1318"/>
    </row>
    <row r="127" spans="1:7" ht="17.100000000000001" customHeight="1" x14ac:dyDescent="0.15">
      <c r="A127" s="1318"/>
      <c r="B127" s="1318"/>
      <c r="C127" s="1318"/>
      <c r="D127" s="1318"/>
      <c r="E127" s="1318"/>
      <c r="F127" s="1318"/>
      <c r="G127" s="1318"/>
    </row>
    <row r="128" spans="1:7" ht="17.100000000000001" customHeight="1" x14ac:dyDescent="0.15">
      <c r="A128" s="1318"/>
      <c r="B128" s="1318"/>
      <c r="C128" s="1318"/>
      <c r="D128" s="1318"/>
      <c r="E128" s="1318"/>
      <c r="F128" s="1318"/>
      <c r="G128" s="1318"/>
    </row>
    <row r="129" spans="1:7" ht="17.100000000000001" customHeight="1" x14ac:dyDescent="0.15">
      <c r="A129" s="1318"/>
      <c r="B129" s="1318"/>
      <c r="C129" s="1318"/>
      <c r="D129" s="1318"/>
      <c r="E129" s="1318"/>
      <c r="F129" s="1318"/>
      <c r="G129" s="1318"/>
    </row>
    <row r="130" spans="1:7" ht="17.100000000000001" customHeight="1" x14ac:dyDescent="0.15">
      <c r="A130" s="1318"/>
      <c r="B130" s="1318"/>
      <c r="C130" s="1318"/>
      <c r="D130" s="1318"/>
      <c r="E130" s="1318"/>
      <c r="F130" s="1318"/>
      <c r="G130" s="1318"/>
    </row>
    <row r="131" spans="1:7" ht="17.100000000000001" customHeight="1" x14ac:dyDescent="0.15">
      <c r="A131" s="1318"/>
      <c r="B131" s="1318"/>
      <c r="C131" s="1318"/>
      <c r="D131" s="1318"/>
      <c r="E131" s="1318"/>
      <c r="F131" s="1318"/>
      <c r="G131" s="1318"/>
    </row>
    <row r="132" spans="1:7" ht="17.100000000000001" customHeight="1" x14ac:dyDescent="0.15">
      <c r="A132" s="1318"/>
      <c r="B132" s="1318"/>
      <c r="C132" s="1318"/>
      <c r="D132" s="1318"/>
      <c r="E132" s="1318"/>
      <c r="F132" s="1318"/>
      <c r="G132" s="1318"/>
    </row>
    <row r="133" spans="1:7" x14ac:dyDescent="0.15">
      <c r="A133" s="1318"/>
      <c r="B133" s="1318"/>
      <c r="C133" s="1318"/>
      <c r="D133" s="1318"/>
      <c r="E133" s="1318"/>
      <c r="F133" s="1318"/>
      <c r="G133" s="1318"/>
    </row>
    <row r="134" spans="1:7" x14ac:dyDescent="0.15">
      <c r="A134" s="1318"/>
      <c r="B134" s="1318"/>
      <c r="C134" s="1318"/>
      <c r="D134" s="1318"/>
      <c r="E134" s="1318"/>
      <c r="F134" s="1318"/>
      <c r="G134" s="1318"/>
    </row>
    <row r="135" spans="1:7" x14ac:dyDescent="0.15">
      <c r="A135" s="1318"/>
      <c r="B135" s="1318"/>
      <c r="C135" s="1318"/>
      <c r="D135" s="1318"/>
      <c r="E135" s="1318"/>
      <c r="F135" s="1318"/>
      <c r="G135" s="1318"/>
    </row>
    <row r="136" spans="1:7" x14ac:dyDescent="0.15">
      <c r="A136" s="1318"/>
      <c r="B136" s="1318"/>
      <c r="C136" s="1318"/>
      <c r="D136" s="1318"/>
      <c r="E136" s="1318"/>
      <c r="F136" s="1318"/>
      <c r="G136" s="1318"/>
    </row>
    <row r="137" spans="1:7" x14ac:dyDescent="0.15">
      <c r="A137" s="1318"/>
      <c r="B137" s="1318"/>
      <c r="C137" s="1318"/>
      <c r="D137" s="1318"/>
      <c r="E137" s="1318"/>
      <c r="F137" s="1318"/>
      <c r="G137" s="1318"/>
    </row>
    <row r="138" spans="1:7" x14ac:dyDescent="0.15">
      <c r="A138" s="1318"/>
      <c r="B138" s="1318"/>
      <c r="C138" s="1318"/>
      <c r="D138" s="1318"/>
      <c r="E138" s="1318"/>
      <c r="F138" s="1318"/>
      <c r="G138" s="1318"/>
    </row>
    <row r="139" spans="1:7" x14ac:dyDescent="0.15">
      <c r="A139" s="1318"/>
      <c r="B139" s="1318"/>
      <c r="C139" s="1318"/>
      <c r="D139" s="1318"/>
      <c r="E139" s="1318"/>
      <c r="F139" s="1318"/>
      <c r="G139" s="1318"/>
    </row>
    <row r="140" spans="1:7" x14ac:dyDescent="0.15">
      <c r="A140" s="1318"/>
      <c r="B140" s="1318"/>
      <c r="C140" s="1318"/>
      <c r="D140" s="1318"/>
      <c r="E140" s="1318"/>
      <c r="F140" s="1318"/>
      <c r="G140" s="1318"/>
    </row>
    <row r="141" spans="1:7" x14ac:dyDescent="0.15">
      <c r="A141" s="1318"/>
      <c r="B141" s="1318"/>
      <c r="C141" s="1318"/>
      <c r="D141" s="1318"/>
      <c r="E141" s="1318"/>
      <c r="F141" s="1318"/>
      <c r="G141" s="1318"/>
    </row>
    <row r="142" spans="1:7" x14ac:dyDescent="0.15">
      <c r="A142" s="1318"/>
      <c r="B142" s="1318"/>
      <c r="C142" s="1318"/>
      <c r="D142" s="1318"/>
      <c r="E142" s="1318"/>
      <c r="F142" s="1318"/>
      <c r="G142" s="1318"/>
    </row>
    <row r="143" spans="1:7" x14ac:dyDescent="0.15">
      <c r="A143" s="1318"/>
      <c r="B143" s="1318"/>
      <c r="C143" s="1318"/>
      <c r="D143" s="1318"/>
      <c r="E143" s="1318"/>
      <c r="F143" s="1318"/>
      <c r="G143" s="1318"/>
    </row>
    <row r="144" spans="1:7" x14ac:dyDescent="0.15">
      <c r="A144" s="1318"/>
      <c r="B144" s="1318"/>
      <c r="C144" s="1318"/>
      <c r="D144" s="1318"/>
      <c r="E144" s="1318"/>
      <c r="F144" s="1318"/>
      <c r="G144" s="1318"/>
    </row>
    <row r="145" spans="1:7" x14ac:dyDescent="0.15">
      <c r="A145" s="1318"/>
      <c r="B145" s="1318"/>
      <c r="C145" s="1318"/>
      <c r="D145" s="1318"/>
      <c r="E145" s="1318"/>
      <c r="F145" s="1318"/>
      <c r="G145" s="1318"/>
    </row>
    <row r="146" spans="1:7" x14ac:dyDescent="0.15">
      <c r="A146" s="1318"/>
      <c r="B146" s="1318"/>
      <c r="C146" s="1318"/>
      <c r="D146" s="1318"/>
      <c r="E146" s="1318"/>
      <c r="F146" s="1318"/>
      <c r="G146" s="1318"/>
    </row>
    <row r="147" spans="1:7" x14ac:dyDescent="0.15">
      <c r="A147" s="1318"/>
      <c r="B147" s="1318"/>
      <c r="C147" s="1318"/>
      <c r="D147" s="1318"/>
      <c r="E147" s="1318"/>
      <c r="F147" s="1318"/>
      <c r="G147" s="1318"/>
    </row>
    <row r="148" spans="1:7" x14ac:dyDescent="0.15">
      <c r="A148" s="1318"/>
      <c r="B148" s="1318"/>
      <c r="C148" s="1318"/>
      <c r="D148" s="1318"/>
      <c r="E148" s="1318"/>
      <c r="F148" s="1318"/>
      <c r="G148" s="1318"/>
    </row>
    <row r="149" spans="1:7" x14ac:dyDescent="0.15">
      <c r="A149" s="1318"/>
      <c r="B149" s="1318"/>
      <c r="C149" s="1318"/>
      <c r="D149" s="1318"/>
      <c r="E149" s="1318"/>
      <c r="F149" s="1318"/>
      <c r="G149" s="1318"/>
    </row>
    <row r="150" spans="1:7" x14ac:dyDescent="0.15">
      <c r="A150" s="1318"/>
      <c r="B150" s="1318"/>
      <c r="C150" s="1318"/>
      <c r="D150" s="1318"/>
      <c r="E150" s="1318"/>
      <c r="F150" s="1318"/>
      <c r="G150" s="1318"/>
    </row>
    <row r="151" spans="1:7" x14ac:dyDescent="0.15">
      <c r="A151" s="1318"/>
      <c r="B151" s="1318"/>
      <c r="C151" s="1318"/>
      <c r="D151" s="1318"/>
      <c r="E151" s="1318"/>
      <c r="F151" s="1318"/>
      <c r="G151" s="1318"/>
    </row>
    <row r="152" spans="1:7" x14ac:dyDescent="0.15">
      <c r="A152" s="1318"/>
      <c r="B152" s="1318"/>
      <c r="C152" s="1318"/>
      <c r="D152" s="1318"/>
      <c r="E152" s="1318"/>
      <c r="F152" s="1318"/>
      <c r="G152" s="1318"/>
    </row>
    <row r="153" spans="1:7" x14ac:dyDescent="0.15">
      <c r="A153" s="1318"/>
      <c r="B153" s="1318"/>
      <c r="C153" s="1318"/>
      <c r="D153" s="1318"/>
      <c r="E153" s="1318"/>
      <c r="F153" s="1318"/>
      <c r="G153" s="1318"/>
    </row>
    <row r="154" spans="1:7" x14ac:dyDescent="0.15">
      <c r="A154" s="1318"/>
      <c r="B154" s="1318"/>
      <c r="C154" s="1318"/>
      <c r="D154" s="1318"/>
      <c r="E154" s="1318"/>
      <c r="F154" s="1318"/>
      <c r="G154" s="1318"/>
    </row>
    <row r="155" spans="1:7" x14ac:dyDescent="0.15">
      <c r="A155" s="1318"/>
      <c r="B155" s="1318"/>
      <c r="C155" s="1318"/>
      <c r="D155" s="1318"/>
      <c r="E155" s="1318"/>
      <c r="F155" s="1318"/>
      <c r="G155" s="1318"/>
    </row>
    <row r="156" spans="1:7" x14ac:dyDescent="0.15">
      <c r="A156" s="1318"/>
      <c r="B156" s="1318"/>
      <c r="C156" s="1318"/>
      <c r="D156" s="1318"/>
      <c r="E156" s="1318"/>
      <c r="F156" s="1318"/>
      <c r="G156" s="1318"/>
    </row>
    <row r="157" spans="1:7" x14ac:dyDescent="0.15">
      <c r="A157" s="1318"/>
      <c r="B157" s="1318"/>
      <c r="C157" s="1318"/>
      <c r="D157" s="1318"/>
      <c r="E157" s="1318"/>
      <c r="F157" s="1318"/>
      <c r="G157" s="1318"/>
    </row>
    <row r="158" spans="1:7" x14ac:dyDescent="0.15">
      <c r="A158" s="1318"/>
      <c r="B158" s="1318"/>
      <c r="C158" s="1318"/>
      <c r="D158" s="1318"/>
      <c r="E158" s="1318"/>
      <c r="F158" s="1318"/>
      <c r="G158" s="1318"/>
    </row>
    <row r="159" spans="1:7" x14ac:dyDescent="0.15">
      <c r="A159" s="1318"/>
      <c r="B159" s="1318"/>
      <c r="C159" s="1318"/>
      <c r="D159" s="1318"/>
      <c r="E159" s="1318"/>
      <c r="F159" s="1318"/>
      <c r="G159" s="1318"/>
    </row>
    <row r="160" spans="1:7" x14ac:dyDescent="0.15">
      <c r="A160" s="1318"/>
      <c r="B160" s="1318"/>
      <c r="C160" s="1318"/>
      <c r="D160" s="1318"/>
      <c r="E160" s="1318"/>
      <c r="F160" s="1318"/>
      <c r="G160" s="1318"/>
    </row>
    <row r="161" spans="1:7" x14ac:dyDescent="0.15">
      <c r="A161" s="1318"/>
      <c r="B161" s="1318"/>
      <c r="C161" s="1318"/>
      <c r="D161" s="1318"/>
      <c r="E161" s="1318"/>
      <c r="F161" s="1318"/>
      <c r="G161" s="1318"/>
    </row>
    <row r="162" spans="1:7" x14ac:dyDescent="0.15">
      <c r="A162" s="1318"/>
      <c r="B162" s="1318"/>
      <c r="C162" s="1318"/>
      <c r="D162" s="1318"/>
      <c r="E162" s="1318"/>
      <c r="F162" s="1318"/>
      <c r="G162" s="1318"/>
    </row>
    <row r="163" spans="1:7" x14ac:dyDescent="0.15">
      <c r="A163" s="1318"/>
      <c r="B163" s="1318"/>
      <c r="C163" s="1318"/>
      <c r="D163" s="1318"/>
      <c r="E163" s="1318"/>
      <c r="F163" s="1318"/>
      <c r="G163" s="1318"/>
    </row>
    <row r="164" spans="1:7" x14ac:dyDescent="0.15">
      <c r="A164" s="1318"/>
      <c r="B164" s="1318"/>
      <c r="C164" s="1318"/>
      <c r="D164" s="1318"/>
      <c r="E164" s="1318"/>
      <c r="F164" s="1318"/>
      <c r="G164" s="1318"/>
    </row>
    <row r="165" spans="1:7" x14ac:dyDescent="0.15">
      <c r="A165" s="1318"/>
      <c r="B165" s="1318"/>
      <c r="C165" s="1318"/>
      <c r="D165" s="1318"/>
      <c r="E165" s="1318"/>
      <c r="F165" s="1318"/>
      <c r="G165" s="1318"/>
    </row>
    <row r="166" spans="1:7" x14ac:dyDescent="0.15">
      <c r="A166" s="1318"/>
      <c r="B166" s="1318"/>
      <c r="C166" s="1318"/>
      <c r="D166" s="1318"/>
      <c r="E166" s="1318"/>
      <c r="F166" s="1318"/>
      <c r="G166" s="1318"/>
    </row>
    <row r="167" spans="1:7" x14ac:dyDescent="0.15">
      <c r="A167" s="1318"/>
      <c r="B167" s="1318"/>
      <c r="C167" s="1318"/>
      <c r="D167" s="1318"/>
      <c r="E167" s="1318"/>
      <c r="F167" s="1318"/>
      <c r="G167" s="1318"/>
    </row>
    <row r="168" spans="1:7" x14ac:dyDescent="0.15">
      <c r="A168" s="1318"/>
      <c r="B168" s="1318"/>
      <c r="C168" s="1318"/>
      <c r="D168" s="1318"/>
      <c r="E168" s="1318"/>
      <c r="F168" s="1318"/>
      <c r="G168" s="1318"/>
    </row>
    <row r="169" spans="1:7" x14ac:dyDescent="0.15">
      <c r="A169" s="1318"/>
      <c r="B169" s="1318"/>
      <c r="C169" s="1318"/>
      <c r="D169" s="1318"/>
      <c r="E169" s="1318"/>
      <c r="F169" s="1318"/>
      <c r="G169" s="1318"/>
    </row>
    <row r="170" spans="1:7" x14ac:dyDescent="0.15">
      <c r="A170" s="1318"/>
      <c r="B170" s="1318"/>
      <c r="C170" s="1318"/>
      <c r="D170" s="1318"/>
      <c r="E170" s="1318"/>
      <c r="F170" s="1318"/>
      <c r="G170" s="1318"/>
    </row>
    <row r="171" spans="1:7" x14ac:dyDescent="0.15">
      <c r="A171" s="1318"/>
      <c r="B171" s="1318"/>
      <c r="C171" s="1318"/>
      <c r="D171" s="1318"/>
      <c r="E171" s="1318"/>
      <c r="F171" s="1318"/>
      <c r="G171" s="1318"/>
    </row>
    <row r="172" spans="1:7" x14ac:dyDescent="0.15">
      <c r="A172" s="1318"/>
      <c r="B172" s="1318"/>
      <c r="C172" s="1318"/>
      <c r="D172" s="1318"/>
      <c r="E172" s="1318"/>
      <c r="F172" s="1318"/>
      <c r="G172" s="1318"/>
    </row>
    <row r="173" spans="1:7" x14ac:dyDescent="0.15">
      <c r="A173" s="1318"/>
      <c r="B173" s="1318"/>
      <c r="C173" s="1318"/>
      <c r="D173" s="1318"/>
      <c r="E173" s="1318"/>
      <c r="F173" s="1318"/>
      <c r="G173" s="1318"/>
    </row>
    <row r="174" spans="1:7" x14ac:dyDescent="0.15">
      <c r="A174" s="1318"/>
      <c r="B174" s="1318"/>
      <c r="C174" s="1318"/>
      <c r="D174" s="1318"/>
      <c r="E174" s="1318"/>
      <c r="F174" s="1318"/>
      <c r="G174" s="1318"/>
    </row>
    <row r="175" spans="1:7" x14ac:dyDescent="0.15">
      <c r="A175" s="1318"/>
      <c r="B175" s="1318"/>
      <c r="C175" s="1318"/>
      <c r="D175" s="1318"/>
      <c r="E175" s="1318"/>
      <c r="F175" s="1318"/>
      <c r="G175" s="1318"/>
    </row>
    <row r="176" spans="1:7" x14ac:dyDescent="0.15">
      <c r="A176" s="1318"/>
      <c r="B176" s="1318"/>
      <c r="C176" s="1318"/>
      <c r="D176" s="1318"/>
      <c r="E176" s="1318"/>
      <c r="F176" s="1318"/>
      <c r="G176" s="1318"/>
    </row>
    <row r="177" spans="1:7" x14ac:dyDescent="0.15">
      <c r="A177" s="1318"/>
      <c r="B177" s="1318"/>
      <c r="C177" s="1318"/>
      <c r="D177" s="1318"/>
      <c r="E177" s="1318"/>
      <c r="F177" s="1318"/>
      <c r="G177" s="1318"/>
    </row>
    <row r="178" spans="1:7" x14ac:dyDescent="0.15">
      <c r="A178" s="1318"/>
      <c r="B178" s="1318"/>
      <c r="C178" s="1318"/>
      <c r="D178" s="1318"/>
      <c r="E178" s="1318"/>
      <c r="F178" s="1318"/>
      <c r="G178" s="1318"/>
    </row>
    <row r="179" spans="1:7" x14ac:dyDescent="0.15">
      <c r="A179" s="1318"/>
      <c r="B179" s="1318"/>
      <c r="C179" s="1318"/>
      <c r="D179" s="1318"/>
      <c r="E179" s="1318"/>
      <c r="F179" s="1318"/>
      <c r="G179" s="1318"/>
    </row>
    <row r="180" spans="1:7" x14ac:dyDescent="0.15">
      <c r="A180" s="1318"/>
      <c r="B180" s="1318"/>
      <c r="C180" s="1318"/>
      <c r="D180" s="1318"/>
      <c r="E180" s="1318"/>
      <c r="F180" s="1318"/>
      <c r="G180" s="1318"/>
    </row>
    <row r="181" spans="1:7" x14ac:dyDescent="0.15">
      <c r="A181" s="1318"/>
      <c r="B181" s="1318"/>
      <c r="C181" s="1318"/>
      <c r="D181" s="1318"/>
      <c r="E181" s="1318"/>
      <c r="F181" s="1318"/>
      <c r="G181" s="1318"/>
    </row>
    <row r="182" spans="1:7" x14ac:dyDescent="0.15">
      <c r="A182" s="1318"/>
      <c r="B182" s="1318"/>
      <c r="C182" s="1318"/>
      <c r="D182" s="1318"/>
      <c r="E182" s="1318"/>
      <c r="F182" s="1318"/>
      <c r="G182" s="1318"/>
    </row>
    <row r="183" spans="1:7" x14ac:dyDescent="0.15">
      <c r="A183" s="1318"/>
      <c r="B183" s="1318"/>
      <c r="C183" s="1318"/>
      <c r="D183" s="1318"/>
      <c r="E183" s="1318"/>
      <c r="F183" s="1318"/>
      <c r="G183" s="1318"/>
    </row>
    <row r="184" spans="1:7" x14ac:dyDescent="0.15">
      <c r="A184" s="1318"/>
      <c r="B184" s="1318"/>
      <c r="C184" s="1318"/>
      <c r="D184" s="1318"/>
      <c r="E184" s="1318"/>
      <c r="F184" s="1318"/>
      <c r="G184" s="1318"/>
    </row>
    <row r="185" spans="1:7" x14ac:dyDescent="0.15">
      <c r="A185" s="1318"/>
      <c r="B185" s="1318"/>
      <c r="C185" s="1318"/>
      <c r="D185" s="1318"/>
      <c r="E185" s="1318"/>
      <c r="F185" s="1318"/>
      <c r="G185" s="1318"/>
    </row>
    <row r="186" spans="1:7" x14ac:dyDescent="0.15">
      <c r="A186" s="1318"/>
      <c r="B186" s="1318"/>
      <c r="C186" s="1318"/>
      <c r="D186" s="1318"/>
      <c r="E186" s="1318"/>
      <c r="F186" s="1318"/>
      <c r="G186" s="1318"/>
    </row>
    <row r="187" spans="1:7" x14ac:dyDescent="0.15">
      <c r="A187" s="1318"/>
      <c r="B187" s="1318"/>
      <c r="C187" s="1318"/>
      <c r="D187" s="1318"/>
      <c r="E187" s="1318"/>
      <c r="F187" s="1318"/>
      <c r="G187" s="1318"/>
    </row>
    <row r="188" spans="1:7" x14ac:dyDescent="0.15">
      <c r="A188" s="1318"/>
      <c r="B188" s="1318"/>
      <c r="C188" s="1318"/>
      <c r="D188" s="1318"/>
      <c r="E188" s="1318"/>
      <c r="F188" s="1318"/>
      <c r="G188" s="1318"/>
    </row>
    <row r="189" spans="1:7" x14ac:dyDescent="0.15">
      <c r="A189" s="1318"/>
      <c r="B189" s="1318"/>
      <c r="C189" s="1318"/>
      <c r="D189" s="1318"/>
      <c r="E189" s="1318"/>
      <c r="F189" s="1318"/>
      <c r="G189" s="1318"/>
    </row>
    <row r="190" spans="1:7" x14ac:dyDescent="0.15">
      <c r="A190" s="1318"/>
      <c r="B190" s="1318"/>
      <c r="C190" s="1318"/>
      <c r="D190" s="1318"/>
      <c r="E190" s="1318"/>
      <c r="F190" s="1318"/>
      <c r="G190" s="1318"/>
    </row>
    <row r="191" spans="1:7" x14ac:dyDescent="0.15">
      <c r="A191" s="1318"/>
      <c r="B191" s="1318"/>
      <c r="C191" s="1318"/>
      <c r="D191" s="1318"/>
      <c r="E191" s="1318"/>
      <c r="F191" s="1318"/>
      <c r="G191" s="1318"/>
    </row>
    <row r="192" spans="1:7" x14ac:dyDescent="0.15">
      <c r="A192" s="1318"/>
      <c r="B192" s="1318"/>
      <c r="C192" s="1318"/>
      <c r="D192" s="1318"/>
      <c r="E192" s="1318"/>
      <c r="F192" s="1318"/>
      <c r="G192" s="1318"/>
    </row>
    <row r="193" spans="1:7" x14ac:dyDescent="0.15">
      <c r="A193" s="1318"/>
      <c r="B193" s="1318"/>
      <c r="C193" s="1318"/>
      <c r="D193" s="1318"/>
      <c r="E193" s="1318"/>
      <c r="F193" s="1318"/>
      <c r="G193" s="1318"/>
    </row>
    <row r="194" spans="1:7" x14ac:dyDescent="0.15">
      <c r="A194" s="1318"/>
      <c r="B194" s="1318"/>
      <c r="C194" s="1318"/>
      <c r="D194" s="1318"/>
      <c r="E194" s="1318"/>
      <c r="F194" s="1318"/>
      <c r="G194" s="1318"/>
    </row>
    <row r="195" spans="1:7" x14ac:dyDescent="0.15">
      <c r="A195" s="1318"/>
      <c r="B195" s="1318"/>
      <c r="C195" s="1318"/>
      <c r="D195" s="1318"/>
      <c r="E195" s="1318"/>
      <c r="F195" s="1318"/>
      <c r="G195" s="1318"/>
    </row>
    <row r="196" spans="1:7" x14ac:dyDescent="0.15">
      <c r="A196" s="1318"/>
      <c r="B196" s="1318"/>
      <c r="C196" s="1318"/>
      <c r="D196" s="1318"/>
      <c r="E196" s="1318"/>
      <c r="F196" s="1318"/>
      <c r="G196" s="1318"/>
    </row>
    <row r="197" spans="1:7" x14ac:dyDescent="0.15">
      <c r="A197" s="1318"/>
      <c r="B197" s="1318"/>
      <c r="C197" s="1318"/>
      <c r="D197" s="1318"/>
      <c r="E197" s="1318"/>
      <c r="F197" s="1318"/>
      <c r="G197" s="1318"/>
    </row>
    <row r="198" spans="1:7" x14ac:dyDescent="0.15">
      <c r="A198" s="1318"/>
      <c r="B198" s="1318"/>
      <c r="C198" s="1318"/>
      <c r="D198" s="1318"/>
      <c r="E198" s="1318"/>
      <c r="F198" s="1318"/>
      <c r="G198" s="1318"/>
    </row>
    <row r="199" spans="1:7" x14ac:dyDescent="0.15">
      <c r="A199" s="1318"/>
      <c r="B199" s="1318"/>
      <c r="C199" s="1318"/>
      <c r="D199" s="1318"/>
      <c r="E199" s="1318"/>
      <c r="F199" s="1318"/>
      <c r="G199" s="1318"/>
    </row>
    <row r="200" spans="1:7" x14ac:dyDescent="0.15">
      <c r="A200" s="1318"/>
      <c r="B200" s="1318"/>
      <c r="C200" s="1318"/>
      <c r="D200" s="1318"/>
      <c r="E200" s="1318"/>
      <c r="F200" s="1318"/>
      <c r="G200" s="1318"/>
    </row>
    <row r="201" spans="1:7" x14ac:dyDescent="0.15">
      <c r="A201" s="1318"/>
      <c r="B201" s="1318"/>
      <c r="C201" s="1318"/>
      <c r="D201" s="1318"/>
      <c r="E201" s="1318"/>
      <c r="F201" s="1318"/>
      <c r="G201" s="1318"/>
    </row>
    <row r="202" spans="1:7" x14ac:dyDescent="0.15">
      <c r="A202" s="1318"/>
      <c r="B202" s="1318"/>
      <c r="C202" s="1318"/>
      <c r="D202" s="1318"/>
      <c r="E202" s="1318"/>
      <c r="F202" s="1318"/>
      <c r="G202" s="1318"/>
    </row>
    <row r="203" spans="1:7" x14ac:dyDescent="0.15">
      <c r="A203" s="1318"/>
      <c r="B203" s="1318"/>
      <c r="C203" s="1318"/>
      <c r="D203" s="1318"/>
      <c r="E203" s="1318"/>
      <c r="F203" s="1318"/>
      <c r="G203" s="1318"/>
    </row>
    <row r="204" spans="1:7" x14ac:dyDescent="0.15">
      <c r="A204" s="1318"/>
      <c r="B204" s="1318"/>
      <c r="C204" s="1318"/>
      <c r="D204" s="1318"/>
      <c r="E204" s="1318"/>
      <c r="F204" s="1318"/>
      <c r="G204" s="1318"/>
    </row>
    <row r="205" spans="1:7" x14ac:dyDescent="0.15">
      <c r="A205" s="1318"/>
      <c r="B205" s="1318"/>
      <c r="C205" s="1318"/>
      <c r="D205" s="1318"/>
      <c r="E205" s="1318"/>
      <c r="F205" s="1318"/>
      <c r="G205" s="1318"/>
    </row>
    <row r="206" spans="1:7" x14ac:dyDescent="0.15">
      <c r="A206" s="1318"/>
      <c r="B206" s="1318"/>
      <c r="C206" s="1318"/>
      <c r="D206" s="1318"/>
      <c r="E206" s="1318"/>
      <c r="F206" s="1318"/>
      <c r="G206" s="1318"/>
    </row>
    <row r="207" spans="1:7" x14ac:dyDescent="0.15">
      <c r="A207" s="1318"/>
      <c r="B207" s="1318"/>
      <c r="C207" s="1318"/>
      <c r="D207" s="1318"/>
      <c r="E207" s="1318"/>
      <c r="F207" s="1318"/>
      <c r="G207" s="1318"/>
    </row>
    <row r="208" spans="1:7" x14ac:dyDescent="0.15">
      <c r="A208" s="1318"/>
      <c r="B208" s="1318"/>
      <c r="C208" s="1318"/>
      <c r="D208" s="1318"/>
      <c r="E208" s="1318"/>
      <c r="F208" s="1318"/>
      <c r="G208" s="1318"/>
    </row>
    <row r="209" spans="1:7" x14ac:dyDescent="0.15">
      <c r="A209" s="1318"/>
      <c r="B209" s="1318"/>
      <c r="C209" s="1318"/>
      <c r="D209" s="1318"/>
      <c r="E209" s="1318"/>
      <c r="F209" s="1318"/>
      <c r="G209" s="1318"/>
    </row>
    <row r="210" spans="1:7" x14ac:dyDescent="0.15">
      <c r="A210" s="1318"/>
      <c r="B210" s="1318"/>
      <c r="C210" s="1318"/>
      <c r="D210" s="1318"/>
      <c r="E210" s="1318"/>
      <c r="F210" s="1318"/>
      <c r="G210" s="1318"/>
    </row>
    <row r="211" spans="1:7" x14ac:dyDescent="0.15">
      <c r="A211" s="1318"/>
      <c r="B211" s="1318"/>
      <c r="C211" s="1318"/>
      <c r="D211" s="1318"/>
      <c r="E211" s="1318"/>
      <c r="F211" s="1318"/>
      <c r="G211" s="1318"/>
    </row>
    <row r="212" spans="1:7" x14ac:dyDescent="0.15">
      <c r="A212" s="1318"/>
      <c r="B212" s="1318"/>
      <c r="C212" s="1318"/>
      <c r="D212" s="1318"/>
      <c r="E212" s="1318"/>
      <c r="F212" s="1318"/>
      <c r="G212" s="1318"/>
    </row>
    <row r="213" spans="1:7" x14ac:dyDescent="0.15">
      <c r="A213" s="1318"/>
      <c r="B213" s="1318"/>
      <c r="C213" s="1318"/>
      <c r="D213" s="1318"/>
      <c r="E213" s="1318"/>
      <c r="F213" s="1318"/>
      <c r="G213" s="1318"/>
    </row>
    <row r="214" spans="1:7" x14ac:dyDescent="0.15">
      <c r="A214" s="1318"/>
      <c r="B214" s="1318"/>
      <c r="C214" s="1318"/>
      <c r="D214" s="1318"/>
      <c r="E214" s="1318"/>
      <c r="F214" s="1318"/>
      <c r="G214" s="1318"/>
    </row>
    <row r="215" spans="1:7" x14ac:dyDescent="0.15">
      <c r="A215" s="1318"/>
      <c r="B215" s="1318"/>
      <c r="C215" s="1318"/>
      <c r="D215" s="1318"/>
      <c r="E215" s="1318"/>
      <c r="F215" s="1318"/>
      <c r="G215" s="1318"/>
    </row>
    <row r="216" spans="1:7" x14ac:dyDescent="0.15">
      <c r="A216" s="1318"/>
      <c r="B216" s="1318"/>
      <c r="C216" s="1318"/>
      <c r="D216" s="1318"/>
      <c r="E216" s="1318"/>
      <c r="F216" s="1318"/>
      <c r="G216" s="1318"/>
    </row>
    <row r="217" spans="1:7" x14ac:dyDescent="0.15">
      <c r="A217" s="1318"/>
      <c r="B217" s="1318"/>
      <c r="C217" s="1318"/>
      <c r="D217" s="1318"/>
      <c r="E217" s="1318"/>
      <c r="F217" s="1318"/>
      <c r="G217" s="1318"/>
    </row>
    <row r="218" spans="1:7" x14ac:dyDescent="0.15">
      <c r="A218" s="1318"/>
      <c r="B218" s="1318"/>
      <c r="C218" s="1318"/>
      <c r="D218" s="1318"/>
      <c r="E218" s="1318"/>
      <c r="F218" s="1318"/>
      <c r="G218" s="1318"/>
    </row>
    <row r="219" spans="1:7" x14ac:dyDescent="0.15">
      <c r="A219" s="1318"/>
      <c r="B219" s="1318"/>
      <c r="C219" s="1318"/>
      <c r="D219" s="1318"/>
      <c r="E219" s="1318"/>
      <c r="F219" s="1318"/>
      <c r="G219" s="1318"/>
    </row>
    <row r="220" spans="1:7" x14ac:dyDescent="0.15">
      <c r="A220" s="1318"/>
      <c r="B220" s="1318"/>
      <c r="C220" s="1318"/>
      <c r="D220" s="1318"/>
      <c r="E220" s="1318"/>
      <c r="F220" s="1318"/>
      <c r="G220" s="1318"/>
    </row>
    <row r="221" spans="1:7" x14ac:dyDescent="0.15">
      <c r="A221" s="1318"/>
      <c r="B221" s="1318"/>
      <c r="C221" s="1318"/>
      <c r="D221" s="1318"/>
      <c r="E221" s="1318"/>
      <c r="F221" s="1318"/>
      <c r="G221" s="1318"/>
    </row>
    <row r="222" spans="1:7" x14ac:dyDescent="0.15">
      <c r="A222" s="1318"/>
      <c r="B222" s="1318"/>
      <c r="C222" s="1318"/>
      <c r="D222" s="1318"/>
      <c r="E222" s="1318"/>
      <c r="F222" s="1318"/>
      <c r="G222" s="1318"/>
    </row>
    <row r="223" spans="1:7" x14ac:dyDescent="0.15">
      <c r="A223" s="1318"/>
      <c r="B223" s="1318"/>
      <c r="C223" s="1318"/>
      <c r="D223" s="1318"/>
      <c r="E223" s="1318"/>
      <c r="F223" s="1318"/>
      <c r="G223" s="1318"/>
    </row>
    <row r="224" spans="1:7" x14ac:dyDescent="0.15">
      <c r="A224" s="1318"/>
      <c r="B224" s="1318"/>
      <c r="C224" s="1318"/>
      <c r="D224" s="1318"/>
      <c r="E224" s="1318"/>
      <c r="F224" s="1318"/>
      <c r="G224" s="1318"/>
    </row>
    <row r="225" spans="1:7" x14ac:dyDescent="0.15">
      <c r="A225" s="1318"/>
      <c r="B225" s="1318"/>
      <c r="C225" s="1318"/>
      <c r="D225" s="1318"/>
      <c r="E225" s="1318"/>
      <c r="F225" s="1318"/>
      <c r="G225" s="1318"/>
    </row>
    <row r="226" spans="1:7" x14ac:dyDescent="0.15">
      <c r="A226" s="1318"/>
      <c r="B226" s="1318"/>
      <c r="C226" s="1318"/>
      <c r="D226" s="1318"/>
      <c r="E226" s="1318"/>
      <c r="F226" s="1318"/>
      <c r="G226" s="1318"/>
    </row>
    <row r="227" spans="1:7" x14ac:dyDescent="0.15">
      <c r="A227" s="1318"/>
      <c r="B227" s="1318"/>
      <c r="C227" s="1318"/>
      <c r="D227" s="1318"/>
      <c r="E227" s="1318"/>
      <c r="F227" s="1318"/>
      <c r="G227" s="1318"/>
    </row>
    <row r="228" spans="1:7" x14ac:dyDescent="0.15">
      <c r="A228" s="1318"/>
      <c r="B228" s="1318"/>
      <c r="C228" s="1318"/>
      <c r="D228" s="1318"/>
      <c r="E228" s="1318"/>
      <c r="F228" s="1318"/>
      <c r="G228" s="1318"/>
    </row>
    <row r="229" spans="1:7" x14ac:dyDescent="0.15">
      <c r="A229" s="1318"/>
      <c r="B229" s="1318"/>
      <c r="C229" s="1318"/>
      <c r="D229" s="1318"/>
      <c r="E229" s="1318"/>
      <c r="F229" s="1318"/>
      <c r="G229" s="1318"/>
    </row>
    <row r="230" spans="1:7" x14ac:dyDescent="0.15">
      <c r="A230" s="1318"/>
      <c r="B230" s="1318"/>
      <c r="C230" s="1318"/>
      <c r="D230" s="1318"/>
      <c r="E230" s="1318"/>
      <c r="F230" s="1318"/>
      <c r="G230" s="1318"/>
    </row>
    <row r="231" spans="1:7" x14ac:dyDescent="0.15">
      <c r="A231" s="1318"/>
      <c r="B231" s="1318"/>
      <c r="C231" s="1318"/>
      <c r="D231" s="1318"/>
      <c r="E231" s="1318"/>
      <c r="F231" s="1318"/>
      <c r="G231" s="1318"/>
    </row>
    <row r="232" spans="1:7" x14ac:dyDescent="0.15">
      <c r="A232" s="1318"/>
      <c r="B232" s="1318"/>
      <c r="C232" s="1318"/>
      <c r="D232" s="1318"/>
      <c r="E232" s="1318"/>
      <c r="F232" s="1318"/>
      <c r="G232" s="1318"/>
    </row>
    <row r="233" spans="1:7" x14ac:dyDescent="0.15">
      <c r="A233" s="1318"/>
      <c r="B233" s="1318"/>
      <c r="C233" s="1318"/>
      <c r="D233" s="1318"/>
      <c r="E233" s="1318"/>
      <c r="F233" s="1318"/>
      <c r="G233" s="1318"/>
    </row>
    <row r="234" spans="1:7" x14ac:dyDescent="0.15">
      <c r="A234" s="1318"/>
      <c r="B234" s="1318"/>
      <c r="C234" s="1318"/>
      <c r="D234" s="1318"/>
      <c r="E234" s="1318"/>
      <c r="F234" s="1318"/>
      <c r="G234" s="1318"/>
    </row>
    <row r="235" spans="1:7" x14ac:dyDescent="0.15">
      <c r="A235" s="1318"/>
      <c r="B235" s="1318"/>
      <c r="C235" s="1318"/>
      <c r="D235" s="1318"/>
      <c r="E235" s="1318"/>
      <c r="F235" s="1318"/>
      <c r="G235" s="1318"/>
    </row>
    <row r="236" spans="1:7" x14ac:dyDescent="0.15">
      <c r="A236" s="1318"/>
      <c r="B236" s="1318"/>
      <c r="C236" s="1318"/>
      <c r="D236" s="1318"/>
      <c r="E236" s="1318"/>
      <c r="F236" s="1318"/>
      <c r="G236" s="1318"/>
    </row>
    <row r="237" spans="1:7" x14ac:dyDescent="0.15">
      <c r="A237" s="1318"/>
      <c r="B237" s="1318"/>
      <c r="C237" s="1318"/>
      <c r="D237" s="1318"/>
      <c r="E237" s="1318"/>
      <c r="F237" s="1318"/>
      <c r="G237" s="1318"/>
    </row>
    <row r="238" spans="1:7" x14ac:dyDescent="0.15">
      <c r="A238" s="1318"/>
      <c r="B238" s="1318"/>
      <c r="C238" s="1318"/>
      <c r="D238" s="1318"/>
      <c r="E238" s="1318"/>
      <c r="F238" s="1318"/>
      <c r="G238" s="1318"/>
    </row>
    <row r="239" spans="1:7" x14ac:dyDescent="0.15">
      <c r="A239" s="1318"/>
      <c r="B239" s="1318"/>
      <c r="C239" s="1318"/>
      <c r="D239" s="1318"/>
      <c r="E239" s="1318"/>
      <c r="F239" s="1318"/>
      <c r="G239" s="1318"/>
    </row>
    <row r="240" spans="1:7" x14ac:dyDescent="0.15">
      <c r="A240" s="1318"/>
      <c r="B240" s="1318"/>
      <c r="C240" s="1318"/>
      <c r="D240" s="1318"/>
      <c r="E240" s="1318"/>
      <c r="F240" s="1318"/>
      <c r="G240" s="1318"/>
    </row>
    <row r="241" spans="1:7" x14ac:dyDescent="0.15">
      <c r="A241" s="1318"/>
      <c r="B241" s="1318"/>
      <c r="C241" s="1318"/>
      <c r="D241" s="1318"/>
      <c r="E241" s="1318"/>
      <c r="F241" s="1318"/>
      <c r="G241" s="1318"/>
    </row>
    <row r="242" spans="1:7" x14ac:dyDescent="0.15">
      <c r="A242" s="1318"/>
      <c r="B242" s="1318"/>
      <c r="C242" s="1318"/>
      <c r="D242" s="1318"/>
      <c r="E242" s="1318"/>
      <c r="F242" s="1318"/>
      <c r="G242" s="1318"/>
    </row>
    <row r="243" spans="1:7" x14ac:dyDescent="0.15">
      <c r="A243" s="1318"/>
      <c r="B243" s="1318"/>
      <c r="C243" s="1318"/>
      <c r="D243" s="1318"/>
      <c r="E243" s="1318"/>
      <c r="F243" s="1318"/>
      <c r="G243" s="1318"/>
    </row>
    <row r="244" spans="1:7" x14ac:dyDescent="0.15">
      <c r="A244" s="1318"/>
      <c r="B244" s="1318"/>
      <c r="C244" s="1318"/>
      <c r="D244" s="1318"/>
      <c r="E244" s="1318"/>
      <c r="F244" s="1318"/>
      <c r="G244" s="1318"/>
    </row>
    <row r="245" spans="1:7" x14ac:dyDescent="0.15">
      <c r="A245" s="1318"/>
      <c r="B245" s="1318"/>
      <c r="C245" s="1318"/>
      <c r="D245" s="1318"/>
      <c r="E245" s="1318"/>
      <c r="F245" s="1318"/>
      <c r="G245" s="1318"/>
    </row>
    <row r="246" spans="1:7" x14ac:dyDescent="0.15">
      <c r="A246" s="1318"/>
      <c r="B246" s="1318"/>
      <c r="C246" s="1318"/>
      <c r="D246" s="1318"/>
      <c r="E246" s="1318"/>
      <c r="F246" s="1318"/>
      <c r="G246" s="1318"/>
    </row>
    <row r="247" spans="1:7" x14ac:dyDescent="0.15">
      <c r="A247" s="1318"/>
      <c r="B247" s="1318"/>
      <c r="C247" s="1318"/>
      <c r="D247" s="1318"/>
      <c r="E247" s="1318"/>
      <c r="F247" s="1318"/>
      <c r="G247" s="1318"/>
    </row>
    <row r="248" spans="1:7" x14ac:dyDescent="0.15">
      <c r="A248" s="1318"/>
      <c r="B248" s="1318"/>
      <c r="C248" s="1318"/>
      <c r="D248" s="1318"/>
      <c r="E248" s="1318"/>
      <c r="F248" s="1318"/>
      <c r="G248" s="1318"/>
    </row>
    <row r="249" spans="1:7" x14ac:dyDescent="0.15">
      <c r="A249" s="1318"/>
      <c r="B249" s="1318"/>
      <c r="C249" s="1318"/>
      <c r="D249" s="1318"/>
      <c r="E249" s="1318"/>
      <c r="F249" s="1318"/>
      <c r="G249" s="1318"/>
    </row>
    <row r="250" spans="1:7" x14ac:dyDescent="0.15">
      <c r="A250" s="1318"/>
      <c r="B250" s="1318"/>
      <c r="C250" s="1318"/>
      <c r="D250" s="1318"/>
      <c r="E250" s="1318"/>
      <c r="F250" s="1318"/>
      <c r="G250" s="1318"/>
    </row>
    <row r="251" spans="1:7" x14ac:dyDescent="0.15">
      <c r="A251" s="1318"/>
      <c r="B251" s="1318"/>
      <c r="C251" s="1318"/>
      <c r="D251" s="1318"/>
      <c r="E251" s="1318"/>
      <c r="F251" s="1318"/>
      <c r="G251" s="1318"/>
    </row>
    <row r="252" spans="1:7" x14ac:dyDescent="0.15">
      <c r="A252" s="1318"/>
      <c r="B252" s="1318"/>
      <c r="C252" s="1318"/>
      <c r="D252" s="1318"/>
      <c r="E252" s="1318"/>
      <c r="F252" s="1318"/>
      <c r="G252" s="1318"/>
    </row>
    <row r="253" spans="1:7" x14ac:dyDescent="0.15">
      <c r="A253" s="1318"/>
      <c r="B253" s="1318"/>
      <c r="C253" s="1318"/>
      <c r="D253" s="1318"/>
      <c r="E253" s="1318"/>
      <c r="F253" s="1318"/>
      <c r="G253" s="1318"/>
    </row>
    <row r="254" spans="1:7" x14ac:dyDescent="0.15">
      <c r="A254" s="1318"/>
      <c r="B254" s="1318"/>
      <c r="C254" s="1318"/>
      <c r="D254" s="1318"/>
      <c r="E254" s="1318"/>
      <c r="F254" s="1318"/>
      <c r="G254" s="1318"/>
    </row>
    <row r="255" spans="1:7" x14ac:dyDescent="0.15">
      <c r="A255" s="1318"/>
      <c r="B255" s="1318"/>
      <c r="C255" s="1318"/>
      <c r="D255" s="1318"/>
      <c r="E255" s="1318"/>
      <c r="F255" s="1318"/>
      <c r="G255" s="1318"/>
    </row>
    <row r="256" spans="1:7" x14ac:dyDescent="0.15">
      <c r="A256" s="1318"/>
      <c r="B256" s="1318"/>
      <c r="C256" s="1318"/>
      <c r="D256" s="1318"/>
      <c r="E256" s="1318"/>
      <c r="F256" s="1318"/>
      <c r="G256" s="1318"/>
    </row>
    <row r="257" spans="1:7" x14ac:dyDescent="0.15">
      <c r="A257" s="1318"/>
      <c r="B257" s="1318"/>
      <c r="C257" s="1318"/>
      <c r="D257" s="1318"/>
      <c r="E257" s="1318"/>
      <c r="F257" s="1318"/>
      <c r="G257" s="1318"/>
    </row>
    <row r="258" spans="1:7" x14ac:dyDescent="0.15">
      <c r="A258" s="1318"/>
      <c r="B258" s="1318"/>
      <c r="C258" s="1318"/>
      <c r="D258" s="1318"/>
      <c r="E258" s="1318"/>
      <c r="F258" s="1318"/>
      <c r="G258" s="1318"/>
    </row>
    <row r="259" spans="1:7" x14ac:dyDescent="0.15">
      <c r="A259" s="1318"/>
      <c r="B259" s="1318"/>
      <c r="C259" s="1318"/>
      <c r="D259" s="1318"/>
      <c r="E259" s="1318"/>
      <c r="F259" s="1318"/>
      <c r="G259" s="1318"/>
    </row>
    <row r="260" spans="1:7" x14ac:dyDescent="0.15">
      <c r="A260" s="1318"/>
      <c r="B260" s="1318"/>
      <c r="C260" s="1318"/>
      <c r="D260" s="1318"/>
      <c r="E260" s="1318"/>
      <c r="F260" s="1318"/>
      <c r="G260" s="1318"/>
    </row>
    <row r="261" spans="1:7" x14ac:dyDescent="0.15">
      <c r="A261" s="1318"/>
      <c r="B261" s="1318"/>
      <c r="C261" s="1318"/>
      <c r="D261" s="1318"/>
      <c r="E261" s="1318"/>
      <c r="F261" s="1318"/>
      <c r="G261" s="1318"/>
    </row>
    <row r="262" spans="1:7" x14ac:dyDescent="0.15">
      <c r="A262" s="1318"/>
      <c r="B262" s="1318"/>
      <c r="C262" s="1318"/>
      <c r="D262" s="1318"/>
      <c r="E262" s="1318"/>
      <c r="F262" s="1318"/>
      <c r="G262" s="1318"/>
    </row>
    <row r="263" spans="1:7" x14ac:dyDescent="0.15">
      <c r="A263" s="1318"/>
      <c r="B263" s="1318"/>
      <c r="C263" s="1318"/>
      <c r="D263" s="1318"/>
      <c r="E263" s="1318"/>
      <c r="F263" s="1318"/>
      <c r="G263" s="1318"/>
    </row>
    <row r="264" spans="1:7" x14ac:dyDescent="0.15">
      <c r="A264" s="1318"/>
      <c r="B264" s="1318"/>
      <c r="C264" s="1318"/>
      <c r="D264" s="1318"/>
      <c r="E264" s="1318"/>
      <c r="F264" s="1318"/>
      <c r="G264" s="1318"/>
    </row>
    <row r="265" spans="1:7" x14ac:dyDescent="0.15">
      <c r="A265" s="1318"/>
      <c r="B265" s="1318"/>
      <c r="C265" s="1318"/>
      <c r="D265" s="1318"/>
      <c r="E265" s="1318"/>
      <c r="F265" s="1318"/>
      <c r="G265" s="1318"/>
    </row>
    <row r="266" spans="1:7" x14ac:dyDescent="0.15">
      <c r="A266" s="1318"/>
      <c r="B266" s="1318"/>
      <c r="C266" s="1318"/>
      <c r="D266" s="1318"/>
      <c r="E266" s="1318"/>
      <c r="F266" s="1318"/>
      <c r="G266" s="1318"/>
    </row>
    <row r="267" spans="1:7" x14ac:dyDescent="0.15">
      <c r="A267" s="1318"/>
      <c r="B267" s="1318"/>
      <c r="C267" s="1318"/>
      <c r="D267" s="1318"/>
      <c r="E267" s="1318"/>
      <c r="F267" s="1318"/>
      <c r="G267" s="1318"/>
    </row>
    <row r="268" spans="1:7" x14ac:dyDescent="0.15">
      <c r="A268" s="1318"/>
      <c r="B268" s="1318"/>
      <c r="C268" s="1318"/>
      <c r="D268" s="1318"/>
      <c r="E268" s="1318"/>
      <c r="F268" s="1318"/>
      <c r="G268" s="1318"/>
    </row>
    <row r="269" spans="1:7" x14ac:dyDescent="0.15">
      <c r="A269" s="1318"/>
      <c r="B269" s="1318"/>
      <c r="C269" s="1318"/>
      <c r="D269" s="1318"/>
      <c r="E269" s="1318"/>
      <c r="F269" s="1318"/>
      <c r="G269" s="1318"/>
    </row>
    <row r="270" spans="1:7" x14ac:dyDescent="0.15">
      <c r="A270" s="1318"/>
      <c r="B270" s="1318"/>
      <c r="C270" s="1318"/>
      <c r="D270" s="1318"/>
      <c r="E270" s="1318"/>
      <c r="F270" s="1318"/>
      <c r="G270" s="1318"/>
    </row>
    <row r="271" spans="1:7" x14ac:dyDescent="0.15">
      <c r="A271" s="1318"/>
      <c r="B271" s="1318"/>
      <c r="C271" s="1318"/>
      <c r="D271" s="1318"/>
      <c r="E271" s="1318"/>
      <c r="F271" s="1318"/>
      <c r="G271" s="1318"/>
    </row>
    <row r="272" spans="1:7" x14ac:dyDescent="0.15">
      <c r="A272" s="1318"/>
      <c r="B272" s="1318"/>
      <c r="C272" s="1318"/>
      <c r="D272" s="1318"/>
      <c r="E272" s="1318"/>
      <c r="F272" s="1318"/>
      <c r="G272" s="1318"/>
    </row>
    <row r="273" spans="1:7" x14ac:dyDescent="0.15">
      <c r="A273" s="1318"/>
      <c r="B273" s="1318"/>
      <c r="C273" s="1318"/>
      <c r="D273" s="1318"/>
      <c r="E273" s="1318"/>
      <c r="F273" s="1318"/>
      <c r="G273" s="1318"/>
    </row>
    <row r="274" spans="1:7" x14ac:dyDescent="0.15">
      <c r="A274" s="1318"/>
      <c r="B274" s="1318"/>
      <c r="C274" s="1318"/>
      <c r="D274" s="1318"/>
      <c r="E274" s="1318"/>
      <c r="F274" s="1318"/>
      <c r="G274" s="1318"/>
    </row>
    <row r="275" spans="1:7" x14ac:dyDescent="0.15">
      <c r="A275" s="1318"/>
      <c r="B275" s="1318"/>
      <c r="C275" s="1318"/>
      <c r="D275" s="1318"/>
      <c r="E275" s="1318"/>
      <c r="F275" s="1318"/>
      <c r="G275" s="1318"/>
    </row>
    <row r="276" spans="1:7" x14ac:dyDescent="0.15">
      <c r="A276" s="1318"/>
      <c r="B276" s="1318"/>
      <c r="C276" s="1318"/>
      <c r="D276" s="1318"/>
      <c r="E276" s="1318"/>
      <c r="F276" s="1318"/>
      <c r="G276" s="1318"/>
    </row>
    <row r="277" spans="1:7" x14ac:dyDescent="0.15">
      <c r="A277" s="1318"/>
      <c r="B277" s="1318"/>
      <c r="C277" s="1318"/>
      <c r="D277" s="1318"/>
      <c r="E277" s="1318"/>
      <c r="F277" s="1318"/>
      <c r="G277" s="1318"/>
    </row>
    <row r="278" spans="1:7" x14ac:dyDescent="0.15">
      <c r="A278" s="1318"/>
      <c r="B278" s="1318"/>
      <c r="C278" s="1318"/>
      <c r="D278" s="1318"/>
      <c r="E278" s="1318"/>
      <c r="F278" s="1318"/>
      <c r="G278" s="1318"/>
    </row>
    <row r="279" spans="1:7" x14ac:dyDescent="0.15">
      <c r="A279" s="1318"/>
      <c r="B279" s="1318"/>
      <c r="C279" s="1318"/>
      <c r="D279" s="1318"/>
      <c r="E279" s="1318"/>
      <c r="F279" s="1318"/>
      <c r="G279" s="1318"/>
    </row>
    <row r="280" spans="1:7" x14ac:dyDescent="0.15">
      <c r="A280" s="1318"/>
      <c r="B280" s="1318"/>
      <c r="C280" s="1318"/>
      <c r="D280" s="1318"/>
      <c r="E280" s="1318"/>
      <c r="F280" s="1318"/>
      <c r="G280" s="1318"/>
    </row>
    <row r="281" spans="1:7" x14ac:dyDescent="0.15">
      <c r="A281" s="1318"/>
      <c r="B281" s="1318"/>
      <c r="C281" s="1318"/>
      <c r="D281" s="1318"/>
      <c r="E281" s="1318"/>
      <c r="F281" s="1318"/>
      <c r="G281" s="1318"/>
    </row>
    <row r="282" spans="1:7" x14ac:dyDescent="0.15">
      <c r="A282" s="1318"/>
      <c r="B282" s="1318"/>
      <c r="C282" s="1318"/>
      <c r="D282" s="1318"/>
      <c r="E282" s="1318"/>
      <c r="F282" s="1318"/>
      <c r="G282" s="1318"/>
    </row>
    <row r="283" spans="1:7" x14ac:dyDescent="0.15">
      <c r="A283" s="1318"/>
      <c r="B283" s="1318"/>
      <c r="C283" s="1318"/>
      <c r="D283" s="1318"/>
      <c r="E283" s="1318"/>
      <c r="F283" s="1318"/>
      <c r="G283" s="1318"/>
    </row>
    <row r="284" spans="1:7" x14ac:dyDescent="0.15">
      <c r="A284" s="1318"/>
      <c r="B284" s="1318"/>
      <c r="C284" s="1318"/>
      <c r="D284" s="1318"/>
      <c r="E284" s="1318"/>
      <c r="F284" s="1318"/>
      <c r="G284" s="1318"/>
    </row>
    <row r="285" spans="1:7" x14ac:dyDescent="0.15">
      <c r="A285" s="1318"/>
      <c r="B285" s="1318"/>
      <c r="C285" s="1318"/>
      <c r="D285" s="1318"/>
      <c r="E285" s="1318"/>
      <c r="F285" s="1318"/>
      <c r="G285" s="1318"/>
    </row>
    <row r="286" spans="1:7" x14ac:dyDescent="0.15">
      <c r="A286" s="1318"/>
      <c r="B286" s="1318"/>
      <c r="C286" s="1318"/>
      <c r="D286" s="1318"/>
      <c r="E286" s="1318"/>
      <c r="F286" s="1318"/>
      <c r="G286" s="1318"/>
    </row>
    <row r="287" spans="1:7" x14ac:dyDescent="0.15">
      <c r="A287" s="1318"/>
      <c r="B287" s="1318"/>
      <c r="C287" s="1318"/>
      <c r="D287" s="1318"/>
      <c r="E287" s="1318"/>
      <c r="F287" s="1318"/>
      <c r="G287" s="1318"/>
    </row>
    <row r="288" spans="1:7" x14ac:dyDescent="0.15">
      <c r="A288" s="1318"/>
      <c r="B288" s="1318"/>
      <c r="C288" s="1318"/>
      <c r="D288" s="1318"/>
      <c r="E288" s="1318"/>
      <c r="F288" s="1318"/>
      <c r="G288" s="1318"/>
    </row>
    <row r="289" spans="1:7" x14ac:dyDescent="0.15">
      <c r="A289" s="1318"/>
      <c r="B289" s="1318"/>
      <c r="C289" s="1318"/>
      <c r="D289" s="1318"/>
      <c r="E289" s="1318"/>
      <c r="F289" s="1318"/>
      <c r="G289" s="1318"/>
    </row>
    <row r="290" spans="1:7" x14ac:dyDescent="0.15">
      <c r="A290" s="1318"/>
      <c r="B290" s="1318"/>
      <c r="C290" s="1318"/>
      <c r="D290" s="1318"/>
      <c r="E290" s="1318"/>
      <c r="F290" s="1318"/>
      <c r="G290" s="1318"/>
    </row>
    <row r="291" spans="1:7" x14ac:dyDescent="0.15">
      <c r="A291" s="1318"/>
      <c r="B291" s="1318"/>
      <c r="C291" s="1318"/>
      <c r="D291" s="1318"/>
      <c r="E291" s="1318"/>
      <c r="F291" s="1318"/>
      <c r="G291" s="1318"/>
    </row>
    <row r="292" spans="1:7" x14ac:dyDescent="0.15">
      <c r="A292" s="1318"/>
      <c r="B292" s="1318"/>
      <c r="C292" s="1318"/>
      <c r="D292" s="1318"/>
      <c r="E292" s="1318"/>
      <c r="F292" s="1318"/>
      <c r="G292" s="1318"/>
    </row>
    <row r="293" spans="1:7" x14ac:dyDescent="0.15">
      <c r="A293" s="1318"/>
      <c r="B293" s="1318"/>
      <c r="C293" s="1318"/>
      <c r="D293" s="1318"/>
      <c r="E293" s="1318"/>
      <c r="F293" s="1318"/>
      <c r="G293" s="1318"/>
    </row>
    <row r="294" spans="1:7" x14ac:dyDescent="0.15">
      <c r="A294" s="1318"/>
      <c r="B294" s="1318"/>
      <c r="C294" s="1318"/>
      <c r="D294" s="1318"/>
      <c r="E294" s="1318"/>
      <c r="F294" s="1318"/>
      <c r="G294" s="1318"/>
    </row>
    <row r="295" spans="1:7" x14ac:dyDescent="0.15">
      <c r="A295" s="1318"/>
      <c r="B295" s="1318"/>
      <c r="C295" s="1318"/>
      <c r="D295" s="1318"/>
      <c r="E295" s="1318"/>
      <c r="F295" s="1318"/>
      <c r="G295" s="1318"/>
    </row>
    <row r="296" spans="1:7" x14ac:dyDescent="0.15">
      <c r="A296" s="1318"/>
      <c r="B296" s="1318"/>
      <c r="C296" s="1318"/>
      <c r="D296" s="1318"/>
      <c r="E296" s="1318"/>
      <c r="F296" s="1318"/>
      <c r="G296" s="1318"/>
    </row>
    <row r="297" spans="1:7" x14ac:dyDescent="0.15">
      <c r="A297" s="1318"/>
      <c r="B297" s="1318"/>
      <c r="C297" s="1318"/>
      <c r="D297" s="1318"/>
      <c r="E297" s="1318"/>
      <c r="F297" s="1318"/>
      <c r="G297" s="1318"/>
    </row>
    <row r="298" spans="1:7" x14ac:dyDescent="0.15">
      <c r="A298" s="1318"/>
      <c r="B298" s="1318"/>
      <c r="C298" s="1318"/>
      <c r="D298" s="1318"/>
      <c r="E298" s="1318"/>
      <c r="F298" s="1318"/>
      <c r="G298" s="1318"/>
    </row>
    <row r="299" spans="1:7" x14ac:dyDescent="0.15">
      <c r="A299" s="1318"/>
      <c r="B299" s="1318"/>
      <c r="C299" s="1318"/>
      <c r="D299" s="1318"/>
      <c r="E299" s="1318"/>
      <c r="F299" s="1318"/>
      <c r="G299" s="1318"/>
    </row>
    <row r="300" spans="1:7" x14ac:dyDescent="0.15">
      <c r="A300" s="1318"/>
      <c r="B300" s="1318"/>
      <c r="C300" s="1318"/>
      <c r="D300" s="1318"/>
      <c r="E300" s="1318"/>
      <c r="F300" s="1318"/>
      <c r="G300" s="1318"/>
    </row>
    <row r="301" spans="1:7" x14ac:dyDescent="0.15">
      <c r="A301" s="1318"/>
      <c r="B301" s="1318"/>
      <c r="C301" s="1318"/>
      <c r="D301" s="1318"/>
      <c r="E301" s="1318"/>
      <c r="F301" s="1318"/>
      <c r="G301" s="1318"/>
    </row>
    <row r="302" spans="1:7" x14ac:dyDescent="0.15">
      <c r="A302" s="1318"/>
      <c r="B302" s="1318"/>
      <c r="C302" s="1318"/>
      <c r="D302" s="1318"/>
      <c r="E302" s="1318"/>
      <c r="F302" s="1318"/>
      <c r="G302" s="1318"/>
    </row>
    <row r="303" spans="1:7" x14ac:dyDescent="0.15">
      <c r="A303" s="1318"/>
      <c r="B303" s="1318"/>
      <c r="C303" s="1318"/>
      <c r="D303" s="1318"/>
      <c r="E303" s="1318"/>
      <c r="F303" s="1318"/>
      <c r="G303" s="1318"/>
    </row>
    <row r="304" spans="1:7" x14ac:dyDescent="0.15">
      <c r="A304" s="1318"/>
      <c r="B304" s="1318"/>
      <c r="C304" s="1318"/>
      <c r="D304" s="1318"/>
      <c r="E304" s="1318"/>
      <c r="F304" s="1318"/>
      <c r="G304" s="1318"/>
    </row>
    <row r="305" spans="1:7" x14ac:dyDescent="0.15">
      <c r="A305" s="1318"/>
      <c r="B305" s="1318"/>
      <c r="C305" s="1318"/>
      <c r="D305" s="1318"/>
      <c r="E305" s="1318"/>
      <c r="F305" s="1318"/>
      <c r="G305" s="1318"/>
    </row>
    <row r="306" spans="1:7" x14ac:dyDescent="0.15">
      <c r="A306" s="1318"/>
      <c r="B306" s="1318"/>
      <c r="C306" s="1318"/>
      <c r="D306" s="1318"/>
      <c r="E306" s="1318"/>
      <c r="F306" s="1318"/>
      <c r="G306" s="1318"/>
    </row>
    <row r="307" spans="1:7" x14ac:dyDescent="0.15">
      <c r="A307" s="1318"/>
      <c r="B307" s="1318"/>
      <c r="C307" s="1318"/>
      <c r="D307" s="1318"/>
      <c r="E307" s="1318"/>
      <c r="F307" s="1318"/>
      <c r="G307" s="1318"/>
    </row>
    <row r="308" spans="1:7" x14ac:dyDescent="0.15">
      <c r="A308" s="1318"/>
      <c r="B308" s="1318"/>
      <c r="C308" s="1318"/>
      <c r="D308" s="1318"/>
      <c r="E308" s="1318"/>
      <c r="F308" s="1318"/>
      <c r="G308" s="1318"/>
    </row>
    <row r="309" spans="1:7" x14ac:dyDescent="0.15">
      <c r="A309" s="1318"/>
      <c r="B309" s="1318"/>
      <c r="C309" s="1318"/>
      <c r="D309" s="1318"/>
      <c r="E309" s="1318"/>
      <c r="F309" s="1318"/>
      <c r="G309" s="1318"/>
    </row>
    <row r="310" spans="1:7" x14ac:dyDescent="0.15">
      <c r="A310" s="1318"/>
      <c r="B310" s="1318"/>
      <c r="C310" s="1318"/>
      <c r="D310" s="1318"/>
      <c r="E310" s="1318"/>
      <c r="F310" s="1318"/>
      <c r="G310" s="1318"/>
    </row>
    <row r="311" spans="1:7" x14ac:dyDescent="0.15">
      <c r="A311" s="1318"/>
      <c r="B311" s="1318"/>
      <c r="C311" s="1318"/>
      <c r="D311" s="1318"/>
      <c r="E311" s="1318"/>
      <c r="F311" s="1318"/>
      <c r="G311" s="1318"/>
    </row>
    <row r="312" spans="1:7" x14ac:dyDescent="0.15">
      <c r="A312" s="1318"/>
      <c r="B312" s="1318"/>
      <c r="C312" s="1318"/>
      <c r="D312" s="1318"/>
      <c r="E312" s="1318"/>
      <c r="F312" s="1318"/>
      <c r="G312" s="1318"/>
    </row>
    <row r="313" spans="1:7" x14ac:dyDescent="0.15">
      <c r="A313" s="1318"/>
      <c r="B313" s="1318"/>
      <c r="C313" s="1318"/>
      <c r="D313" s="1318"/>
      <c r="E313" s="1318"/>
      <c r="F313" s="1318"/>
      <c r="G313" s="1318"/>
    </row>
    <row r="314" spans="1:7" x14ac:dyDescent="0.15">
      <c r="A314" s="1318"/>
      <c r="B314" s="1318"/>
      <c r="C314" s="1318"/>
      <c r="D314" s="1318"/>
      <c r="E314" s="1318"/>
      <c r="F314" s="1318"/>
      <c r="G314" s="1318"/>
    </row>
    <row r="315" spans="1:7" x14ac:dyDescent="0.15">
      <c r="A315" s="1318"/>
      <c r="B315" s="1318"/>
      <c r="C315" s="1318"/>
      <c r="D315" s="1318"/>
      <c r="E315" s="1318"/>
      <c r="F315" s="1318"/>
      <c r="G315" s="1318"/>
    </row>
    <row r="316" spans="1:7" x14ac:dyDescent="0.15">
      <c r="A316" s="1318"/>
      <c r="B316" s="1318"/>
      <c r="C316" s="1318"/>
      <c r="D316" s="1318"/>
      <c r="E316" s="1318"/>
      <c r="F316" s="1318"/>
      <c r="G316" s="1318"/>
    </row>
    <row r="317" spans="1:7" x14ac:dyDescent="0.15">
      <c r="A317" s="1318"/>
      <c r="B317" s="1318"/>
      <c r="C317" s="1318"/>
      <c r="D317" s="1318"/>
      <c r="E317" s="1318"/>
      <c r="F317" s="1318"/>
      <c r="G317" s="1318"/>
    </row>
    <row r="318" spans="1:7" x14ac:dyDescent="0.15">
      <c r="A318" s="1318"/>
      <c r="B318" s="1318"/>
      <c r="C318" s="1318"/>
      <c r="D318" s="1318"/>
      <c r="E318" s="1318"/>
      <c r="F318" s="1318"/>
      <c r="G318" s="1318"/>
    </row>
    <row r="319" spans="1:7" x14ac:dyDescent="0.15">
      <c r="A319" s="1318"/>
      <c r="B319" s="1318"/>
      <c r="C319" s="1318"/>
      <c r="D319" s="1318"/>
      <c r="E319" s="1318"/>
      <c r="F319" s="1318"/>
      <c r="G319" s="1318"/>
    </row>
    <row r="320" spans="1:7" x14ac:dyDescent="0.15">
      <c r="A320" s="1318"/>
      <c r="B320" s="1318"/>
      <c r="C320" s="1318"/>
      <c r="D320" s="1318"/>
      <c r="E320" s="1318"/>
      <c r="F320" s="1318"/>
      <c r="G320" s="1318"/>
    </row>
    <row r="321" spans="1:7" x14ac:dyDescent="0.15">
      <c r="A321" s="1318"/>
      <c r="B321" s="1318"/>
      <c r="C321" s="1318"/>
      <c r="D321" s="1318"/>
      <c r="E321" s="1318"/>
      <c r="F321" s="1318"/>
      <c r="G321" s="1318"/>
    </row>
    <row r="322" spans="1:7" x14ac:dyDescent="0.15">
      <c r="A322" s="1318"/>
      <c r="B322" s="1318"/>
      <c r="C322" s="1318"/>
      <c r="D322" s="1318"/>
      <c r="E322" s="1318"/>
      <c r="F322" s="1318"/>
      <c r="G322" s="1318"/>
    </row>
    <row r="323" spans="1:7" x14ac:dyDescent="0.15">
      <c r="A323" s="1318"/>
      <c r="B323" s="1318"/>
      <c r="C323" s="1318"/>
      <c r="D323" s="1318"/>
      <c r="E323" s="1318"/>
      <c r="F323" s="1318"/>
      <c r="G323" s="1318"/>
    </row>
    <row r="324" spans="1:7" x14ac:dyDescent="0.15">
      <c r="A324" s="1318"/>
      <c r="B324" s="1318"/>
      <c r="C324" s="1318"/>
      <c r="D324" s="1318"/>
      <c r="E324" s="1318"/>
      <c r="F324" s="1318"/>
      <c r="G324" s="1318"/>
    </row>
    <row r="325" spans="1:7" x14ac:dyDescent="0.15">
      <c r="A325" s="1318"/>
      <c r="B325" s="1318"/>
      <c r="C325" s="1318"/>
      <c r="D325" s="1318"/>
      <c r="E325" s="1318"/>
      <c r="F325" s="1318"/>
      <c r="G325" s="1318"/>
    </row>
    <row r="326" spans="1:7" x14ac:dyDescent="0.15">
      <c r="A326" s="1318"/>
      <c r="B326" s="1318"/>
      <c r="C326" s="1318"/>
      <c r="D326" s="1318"/>
      <c r="E326" s="1318"/>
      <c r="F326" s="1318"/>
      <c r="G326" s="1318"/>
    </row>
    <row r="327" spans="1:7" x14ac:dyDescent="0.15">
      <c r="A327" s="1318"/>
      <c r="B327" s="1318"/>
      <c r="C327" s="1318"/>
      <c r="D327" s="1318"/>
      <c r="E327" s="1318"/>
      <c r="F327" s="1318"/>
      <c r="G327" s="1318"/>
    </row>
    <row r="328" spans="1:7" x14ac:dyDescent="0.15">
      <c r="A328" s="1318"/>
      <c r="B328" s="1318"/>
      <c r="C328" s="1318"/>
      <c r="D328" s="1318"/>
      <c r="E328" s="1318"/>
      <c r="F328" s="1318"/>
      <c r="G328" s="1318"/>
    </row>
    <row r="329" spans="1:7" x14ac:dyDescent="0.15">
      <c r="A329" s="1318"/>
      <c r="B329" s="1318"/>
      <c r="C329" s="1318"/>
      <c r="D329" s="1318"/>
      <c r="E329" s="1318"/>
      <c r="F329" s="1318"/>
      <c r="G329" s="1318"/>
    </row>
    <row r="330" spans="1:7" x14ac:dyDescent="0.15">
      <c r="A330" s="1318"/>
      <c r="B330" s="1318"/>
      <c r="C330" s="1318"/>
      <c r="D330" s="1318"/>
      <c r="E330" s="1318"/>
      <c r="F330" s="1318"/>
      <c r="G330" s="1318"/>
    </row>
    <row r="331" spans="1:7" x14ac:dyDescent="0.15">
      <c r="A331" s="1318"/>
      <c r="B331" s="1318"/>
      <c r="C331" s="1318"/>
      <c r="D331" s="1318"/>
      <c r="E331" s="1318"/>
      <c r="F331" s="1318"/>
      <c r="G331" s="1318"/>
    </row>
    <row r="332" spans="1:7" x14ac:dyDescent="0.15">
      <c r="A332" s="1318"/>
      <c r="B332" s="1318"/>
      <c r="C332" s="1318"/>
      <c r="D332" s="1318"/>
      <c r="E332" s="1318"/>
      <c r="F332" s="1318"/>
      <c r="G332" s="1318"/>
    </row>
    <row r="333" spans="1:7" x14ac:dyDescent="0.15">
      <c r="A333" s="1318"/>
      <c r="B333" s="1318"/>
      <c r="C333" s="1318"/>
      <c r="D333" s="1318"/>
      <c r="E333" s="1318"/>
      <c r="F333" s="1318"/>
      <c r="G333" s="1318"/>
    </row>
    <row r="334" spans="1:7" x14ac:dyDescent="0.15">
      <c r="A334" s="1318"/>
      <c r="B334" s="1318"/>
      <c r="C334" s="1318"/>
      <c r="D334" s="1318"/>
      <c r="E334" s="1318"/>
      <c r="F334" s="1318"/>
      <c r="G334" s="1318"/>
    </row>
    <row r="335" spans="1:7" x14ac:dyDescent="0.15">
      <c r="A335" s="1318"/>
      <c r="B335" s="1318"/>
      <c r="C335" s="1318"/>
      <c r="D335" s="1318"/>
      <c r="E335" s="1318"/>
      <c r="F335" s="1318"/>
      <c r="G335" s="1318"/>
    </row>
    <row r="336" spans="1:7" x14ac:dyDescent="0.15">
      <c r="A336" s="1318"/>
      <c r="B336" s="1318"/>
      <c r="C336" s="1318"/>
      <c r="D336" s="1318"/>
      <c r="E336" s="1318"/>
      <c r="F336" s="1318"/>
      <c r="G336" s="1318"/>
    </row>
    <row r="337" spans="1:7" x14ac:dyDescent="0.15">
      <c r="A337" s="1318"/>
      <c r="B337" s="1318"/>
      <c r="C337" s="1318"/>
      <c r="D337" s="1318"/>
      <c r="E337" s="1318"/>
      <c r="F337" s="1318"/>
      <c r="G337" s="1318"/>
    </row>
    <row r="338" spans="1:7" x14ac:dyDescent="0.15">
      <c r="A338" s="1318"/>
      <c r="B338" s="1318"/>
      <c r="C338" s="1318"/>
      <c r="D338" s="1318"/>
      <c r="E338" s="1318"/>
      <c r="F338" s="1318"/>
      <c r="G338" s="1318"/>
    </row>
    <row r="339" spans="1:7" x14ac:dyDescent="0.15">
      <c r="A339" s="1318"/>
      <c r="B339" s="1318"/>
      <c r="C339" s="1318"/>
      <c r="D339" s="1318"/>
      <c r="E339" s="1318"/>
      <c r="F339" s="1318"/>
      <c r="G339" s="1318"/>
    </row>
    <row r="340" spans="1:7" x14ac:dyDescent="0.15">
      <c r="A340" s="1318"/>
      <c r="B340" s="1318"/>
      <c r="C340" s="1318"/>
      <c r="D340" s="1318"/>
      <c r="E340" s="1318"/>
      <c r="F340" s="1318"/>
      <c r="G340" s="1318"/>
    </row>
    <row r="341" spans="1:7" x14ac:dyDescent="0.15">
      <c r="A341" s="1318"/>
      <c r="B341" s="1318"/>
      <c r="C341" s="1318"/>
      <c r="D341" s="1318"/>
      <c r="E341" s="1318"/>
      <c r="F341" s="1318"/>
      <c r="G341" s="1318"/>
    </row>
    <row r="342" spans="1:7" x14ac:dyDescent="0.15">
      <c r="A342" s="1318"/>
      <c r="B342" s="1318"/>
      <c r="C342" s="1318"/>
      <c r="D342" s="1318"/>
      <c r="E342" s="1318"/>
      <c r="F342" s="1318"/>
      <c r="G342" s="1318"/>
    </row>
    <row r="343" spans="1:7" x14ac:dyDescent="0.15">
      <c r="A343" s="1318"/>
      <c r="B343" s="1318"/>
      <c r="C343" s="1318"/>
      <c r="D343" s="1318"/>
      <c r="E343" s="1318"/>
      <c r="F343" s="1318"/>
      <c r="G343" s="1318"/>
    </row>
    <row r="344" spans="1:7" x14ac:dyDescent="0.15">
      <c r="A344" s="1318"/>
      <c r="B344" s="1318"/>
      <c r="C344" s="1318"/>
      <c r="D344" s="1318"/>
      <c r="E344" s="1318"/>
      <c r="F344" s="1318"/>
      <c r="G344" s="1318"/>
    </row>
    <row r="345" spans="1:7" x14ac:dyDescent="0.15">
      <c r="A345" s="1318"/>
      <c r="B345" s="1318"/>
      <c r="C345" s="1318"/>
      <c r="D345" s="1318"/>
      <c r="E345" s="1318"/>
      <c r="F345" s="1318"/>
      <c r="G345" s="1318"/>
    </row>
    <row r="346" spans="1:7" x14ac:dyDescent="0.15">
      <c r="A346" s="1318"/>
      <c r="B346" s="1318"/>
      <c r="C346" s="1318"/>
      <c r="D346" s="1318"/>
      <c r="E346" s="1318"/>
      <c r="F346" s="1318"/>
      <c r="G346" s="1318"/>
    </row>
    <row r="347" spans="1:7" x14ac:dyDescent="0.15">
      <c r="A347" s="1318"/>
      <c r="B347" s="1318"/>
      <c r="C347" s="1318"/>
      <c r="D347" s="1318"/>
      <c r="E347" s="1318"/>
      <c r="F347" s="1318"/>
      <c r="G347" s="1318"/>
    </row>
    <row r="348" spans="1:7" x14ac:dyDescent="0.15">
      <c r="A348" s="1318"/>
      <c r="B348" s="1318"/>
      <c r="C348" s="1318"/>
      <c r="D348" s="1318"/>
      <c r="E348" s="1318"/>
      <c r="F348" s="1318"/>
      <c r="G348" s="1318"/>
    </row>
    <row r="349" spans="1:7" x14ac:dyDescent="0.15">
      <c r="A349" s="1318"/>
      <c r="B349" s="1318"/>
      <c r="C349" s="1318"/>
      <c r="D349" s="1318"/>
      <c r="E349" s="1318"/>
      <c r="F349" s="1318"/>
      <c r="G349" s="1318"/>
    </row>
    <row r="350" spans="1:7" x14ac:dyDescent="0.15">
      <c r="A350" s="1318"/>
      <c r="B350" s="1318"/>
      <c r="C350" s="1318"/>
      <c r="D350" s="1318"/>
      <c r="E350" s="1318"/>
      <c r="F350" s="1318"/>
      <c r="G350" s="1318"/>
    </row>
    <row r="351" spans="1:7" x14ac:dyDescent="0.15">
      <c r="A351" s="1318"/>
      <c r="B351" s="1318"/>
      <c r="C351" s="1318"/>
      <c r="D351" s="1318"/>
      <c r="E351" s="1318"/>
      <c r="F351" s="1318"/>
      <c r="G351" s="1318"/>
    </row>
    <row r="352" spans="1:7" x14ac:dyDescent="0.15">
      <c r="A352" s="1318"/>
      <c r="B352" s="1318"/>
      <c r="C352" s="1318"/>
      <c r="D352" s="1318"/>
      <c r="E352" s="1318"/>
      <c r="F352" s="1318"/>
      <c r="G352" s="1318"/>
    </row>
    <row r="353" spans="1:7" x14ac:dyDescent="0.15">
      <c r="A353" s="1318"/>
      <c r="B353" s="1318"/>
      <c r="C353" s="1318"/>
      <c r="D353" s="1318"/>
      <c r="E353" s="1318"/>
      <c r="F353" s="1318"/>
      <c r="G353" s="1318"/>
    </row>
    <row r="354" spans="1:7" x14ac:dyDescent="0.15">
      <c r="A354" s="1318"/>
      <c r="B354" s="1318"/>
      <c r="C354" s="1318"/>
      <c r="D354" s="1318"/>
      <c r="E354" s="1318"/>
      <c r="F354" s="1318"/>
      <c r="G354" s="1318"/>
    </row>
    <row r="355" spans="1:7" x14ac:dyDescent="0.15">
      <c r="A355" s="1318"/>
      <c r="B355" s="1318"/>
      <c r="C355" s="1318"/>
      <c r="D355" s="1318"/>
      <c r="E355" s="1318"/>
      <c r="F355" s="1318"/>
      <c r="G355" s="1318"/>
    </row>
    <row r="356" spans="1:7" x14ac:dyDescent="0.15">
      <c r="A356" s="1318"/>
      <c r="B356" s="1318"/>
      <c r="C356" s="1318"/>
      <c r="D356" s="1318"/>
      <c r="E356" s="1318"/>
      <c r="F356" s="1318"/>
      <c r="G356" s="1318"/>
    </row>
    <row r="357" spans="1:7" x14ac:dyDescent="0.15">
      <c r="A357" s="1318"/>
      <c r="B357" s="1318"/>
      <c r="C357" s="1318"/>
      <c r="D357" s="1318"/>
      <c r="E357" s="1318"/>
      <c r="F357" s="1318"/>
      <c r="G357" s="1318"/>
    </row>
    <row r="358" spans="1:7" x14ac:dyDescent="0.15">
      <c r="A358" s="1318"/>
      <c r="B358" s="1318"/>
      <c r="C358" s="1318"/>
      <c r="D358" s="1318"/>
      <c r="E358" s="1318"/>
      <c r="F358" s="1318"/>
      <c r="G358" s="1318"/>
    </row>
    <row r="359" spans="1:7" x14ac:dyDescent="0.15">
      <c r="A359" s="1318"/>
      <c r="B359" s="1318"/>
      <c r="C359" s="1318"/>
      <c r="D359" s="1318"/>
      <c r="E359" s="1318"/>
      <c r="F359" s="1318"/>
      <c r="G359" s="1318"/>
    </row>
    <row r="360" spans="1:7" x14ac:dyDescent="0.15">
      <c r="A360" s="1318"/>
      <c r="B360" s="1318"/>
      <c r="C360" s="1318"/>
      <c r="D360" s="1318"/>
      <c r="E360" s="1318"/>
      <c r="F360" s="1318"/>
      <c r="G360" s="1318"/>
    </row>
    <row r="361" spans="1:7" x14ac:dyDescent="0.15">
      <c r="A361" s="1318"/>
      <c r="B361" s="1318"/>
      <c r="C361" s="1318"/>
      <c r="D361" s="1318"/>
      <c r="E361" s="1318"/>
      <c r="F361" s="1318"/>
      <c r="G361" s="1318"/>
    </row>
    <row r="362" spans="1:7" x14ac:dyDescent="0.15">
      <c r="A362" s="1318"/>
      <c r="B362" s="1318"/>
      <c r="C362" s="1318"/>
      <c r="D362" s="1318"/>
      <c r="E362" s="1318"/>
      <c r="F362" s="1318"/>
      <c r="G362" s="1318"/>
    </row>
    <row r="363" spans="1:7" x14ac:dyDescent="0.15">
      <c r="A363" s="1318"/>
      <c r="B363" s="1318"/>
      <c r="C363" s="1318"/>
      <c r="D363" s="1318"/>
      <c r="E363" s="1318"/>
      <c r="F363" s="1318"/>
      <c r="G363" s="1318"/>
    </row>
    <row r="364" spans="1:7" x14ac:dyDescent="0.15">
      <c r="A364" s="1318"/>
      <c r="B364" s="1318"/>
      <c r="C364" s="1318"/>
      <c r="D364" s="1318"/>
      <c r="E364" s="1318"/>
      <c r="F364" s="1318"/>
      <c r="G364" s="1318"/>
    </row>
    <row r="365" spans="1:7" x14ac:dyDescent="0.15">
      <c r="A365" s="1318"/>
      <c r="B365" s="1318"/>
      <c r="C365" s="1318"/>
      <c r="D365" s="1318"/>
      <c r="E365" s="1318"/>
      <c r="F365" s="1318"/>
      <c r="G365" s="1318"/>
    </row>
    <row r="366" spans="1:7" x14ac:dyDescent="0.15">
      <c r="A366" s="1318"/>
      <c r="B366" s="1318"/>
      <c r="C366" s="1318"/>
      <c r="D366" s="1318"/>
      <c r="E366" s="1318"/>
      <c r="F366" s="1318"/>
      <c r="G366" s="1318"/>
    </row>
    <row r="367" spans="1:7" x14ac:dyDescent="0.15">
      <c r="A367" s="1318"/>
      <c r="B367" s="1318"/>
      <c r="C367" s="1318"/>
      <c r="D367" s="1318"/>
      <c r="E367" s="1318"/>
      <c r="F367" s="1318"/>
      <c r="G367" s="1318"/>
    </row>
    <row r="368" spans="1:7" x14ac:dyDescent="0.15">
      <c r="A368" s="1318"/>
      <c r="B368" s="1318"/>
      <c r="C368" s="1318"/>
      <c r="D368" s="1318"/>
      <c r="E368" s="1318"/>
      <c r="F368" s="1318"/>
      <c r="G368" s="1318"/>
    </row>
    <row r="369" spans="1:7" x14ac:dyDescent="0.15">
      <c r="A369" s="1318"/>
      <c r="B369" s="1318"/>
      <c r="C369" s="1318"/>
      <c r="D369" s="1318"/>
      <c r="E369" s="1318"/>
      <c r="F369" s="1318"/>
      <c r="G369" s="1318"/>
    </row>
    <row r="370" spans="1:7" x14ac:dyDescent="0.15">
      <c r="A370" s="1318"/>
      <c r="B370" s="1318"/>
      <c r="C370" s="1318"/>
      <c r="D370" s="1318"/>
      <c r="E370" s="1318"/>
      <c r="F370" s="1318"/>
      <c r="G370" s="1318"/>
    </row>
    <row r="371" spans="1:7" x14ac:dyDescent="0.15">
      <c r="A371" s="1318"/>
      <c r="B371" s="1318"/>
      <c r="C371" s="1318"/>
      <c r="D371" s="1318"/>
      <c r="E371" s="1318"/>
      <c r="F371" s="1318"/>
      <c r="G371" s="1318"/>
    </row>
    <row r="372" spans="1:7" x14ac:dyDescent="0.15">
      <c r="A372" s="1318"/>
      <c r="B372" s="1318"/>
      <c r="C372" s="1318"/>
      <c r="D372" s="1318"/>
      <c r="E372" s="1318"/>
      <c r="F372" s="1318"/>
      <c r="G372" s="1318"/>
    </row>
    <row r="373" spans="1:7" x14ac:dyDescent="0.15">
      <c r="A373" s="1318"/>
      <c r="B373" s="1318"/>
      <c r="C373" s="1318"/>
      <c r="D373" s="1318"/>
      <c r="E373" s="1318"/>
      <c r="F373" s="1318"/>
      <c r="G373" s="1318"/>
    </row>
    <row r="374" spans="1:7" x14ac:dyDescent="0.15">
      <c r="A374" s="1318"/>
      <c r="B374" s="1318"/>
      <c r="C374" s="1318"/>
      <c r="D374" s="1318"/>
      <c r="E374" s="1318"/>
      <c r="F374" s="1318"/>
      <c r="G374" s="1318"/>
    </row>
    <row r="375" spans="1:7" x14ac:dyDescent="0.15">
      <c r="A375" s="1318"/>
      <c r="B375" s="1318"/>
      <c r="C375" s="1318"/>
      <c r="D375" s="1318"/>
      <c r="E375" s="1318"/>
      <c r="F375" s="1318"/>
      <c r="G375" s="1318"/>
    </row>
    <row r="376" spans="1:7" x14ac:dyDescent="0.15">
      <c r="A376" s="1318"/>
      <c r="B376" s="1318"/>
      <c r="C376" s="1318"/>
      <c r="D376" s="1318"/>
      <c r="E376" s="1318"/>
      <c r="F376" s="1318"/>
      <c r="G376" s="1318"/>
    </row>
    <row r="377" spans="1:7" x14ac:dyDescent="0.15">
      <c r="A377" s="1318"/>
      <c r="B377" s="1318"/>
      <c r="C377" s="1318"/>
      <c r="D377" s="1318"/>
      <c r="E377" s="1318"/>
      <c r="F377" s="1318"/>
      <c r="G377" s="1318"/>
    </row>
    <row r="378" spans="1:7" x14ac:dyDescent="0.15">
      <c r="A378" s="1318"/>
      <c r="B378" s="1318"/>
      <c r="C378" s="1318"/>
      <c r="D378" s="1318"/>
      <c r="E378" s="1318"/>
      <c r="F378" s="1318"/>
      <c r="G378" s="1318"/>
    </row>
    <row r="379" spans="1:7" x14ac:dyDescent="0.15">
      <c r="A379" s="1318"/>
      <c r="B379" s="1318"/>
      <c r="C379" s="1318"/>
      <c r="D379" s="1318"/>
      <c r="E379" s="1318"/>
      <c r="F379" s="1318"/>
      <c r="G379" s="1318"/>
    </row>
    <row r="380" spans="1:7" x14ac:dyDescent="0.15">
      <c r="A380" s="1318"/>
      <c r="B380" s="1318"/>
      <c r="C380" s="1318"/>
      <c r="D380" s="1318"/>
      <c r="E380" s="1318"/>
      <c r="F380" s="1318"/>
      <c r="G380" s="1318"/>
    </row>
    <row r="381" spans="1:7" x14ac:dyDescent="0.15">
      <c r="A381" s="1318"/>
      <c r="B381" s="1318"/>
      <c r="C381" s="1318"/>
      <c r="D381" s="1318"/>
      <c r="E381" s="1318"/>
      <c r="F381" s="1318"/>
      <c r="G381" s="1318"/>
    </row>
    <row r="382" spans="1:7" x14ac:dyDescent="0.15">
      <c r="A382" s="1318"/>
      <c r="B382" s="1318"/>
      <c r="C382" s="1318"/>
      <c r="D382" s="1318"/>
      <c r="E382" s="1318"/>
      <c r="F382" s="1318"/>
      <c r="G382" s="1318"/>
    </row>
    <row r="383" spans="1:7" x14ac:dyDescent="0.15">
      <c r="A383" s="1318"/>
      <c r="B383" s="1318"/>
      <c r="C383" s="1318"/>
      <c r="D383" s="1318"/>
      <c r="E383" s="1318"/>
      <c r="F383" s="1318"/>
      <c r="G383" s="1318"/>
    </row>
    <row r="384" spans="1:7" x14ac:dyDescent="0.15">
      <c r="A384" s="1318"/>
      <c r="B384" s="1318"/>
      <c r="C384" s="1318"/>
      <c r="D384" s="1318"/>
      <c r="E384" s="1318"/>
      <c r="F384" s="1318"/>
      <c r="G384" s="1318"/>
    </row>
    <row r="385" spans="1:7" x14ac:dyDescent="0.15">
      <c r="A385" s="1318"/>
      <c r="B385" s="1318"/>
      <c r="C385" s="1318"/>
      <c r="D385" s="1318"/>
      <c r="E385" s="1318"/>
      <c r="F385" s="1318"/>
      <c r="G385" s="1318"/>
    </row>
    <row r="386" spans="1:7" x14ac:dyDescent="0.15">
      <c r="A386" s="1318"/>
      <c r="B386" s="1318"/>
      <c r="C386" s="1318"/>
      <c r="D386" s="1318"/>
      <c r="E386" s="1318"/>
      <c r="F386" s="1318"/>
      <c r="G386" s="1318"/>
    </row>
    <row r="387" spans="1:7" x14ac:dyDescent="0.15">
      <c r="A387" s="1318"/>
      <c r="B387" s="1318"/>
      <c r="C387" s="1318"/>
      <c r="D387" s="1318"/>
      <c r="E387" s="1318"/>
      <c r="F387" s="1318"/>
      <c r="G387" s="1318"/>
    </row>
    <row r="388" spans="1:7" x14ac:dyDescent="0.15">
      <c r="A388" s="1318"/>
      <c r="B388" s="1318"/>
      <c r="C388" s="1318"/>
      <c r="D388" s="1318"/>
      <c r="E388" s="1318"/>
      <c r="F388" s="1318"/>
      <c r="G388" s="1318"/>
    </row>
    <row r="389" spans="1:7" x14ac:dyDescent="0.15">
      <c r="A389" s="1318"/>
      <c r="B389" s="1318"/>
      <c r="C389" s="1318"/>
      <c r="D389" s="1318"/>
      <c r="E389" s="1318"/>
      <c r="F389" s="1318"/>
      <c r="G389" s="1318"/>
    </row>
    <row r="390" spans="1:7" x14ac:dyDescent="0.15">
      <c r="A390" s="1318"/>
      <c r="B390" s="1318"/>
      <c r="C390" s="1318"/>
      <c r="D390" s="1318"/>
      <c r="E390" s="1318"/>
      <c r="F390" s="1318"/>
      <c r="G390" s="1318"/>
    </row>
    <row r="391" spans="1:7" x14ac:dyDescent="0.15">
      <c r="A391" s="1318"/>
      <c r="B391" s="1318"/>
      <c r="C391" s="1318"/>
      <c r="D391" s="1318"/>
      <c r="E391" s="1318"/>
      <c r="F391" s="1318"/>
      <c r="G391" s="1318"/>
    </row>
    <row r="392" spans="1:7" x14ac:dyDescent="0.15">
      <c r="A392" s="1318"/>
      <c r="B392" s="1318"/>
      <c r="C392" s="1318"/>
      <c r="D392" s="1318"/>
      <c r="E392" s="1318"/>
      <c r="F392" s="1318"/>
      <c r="G392" s="1318"/>
    </row>
    <row r="393" spans="1:7" x14ac:dyDescent="0.15">
      <c r="A393" s="1318"/>
      <c r="B393" s="1318"/>
      <c r="C393" s="1318"/>
      <c r="D393" s="1318"/>
      <c r="E393" s="1318"/>
      <c r="F393" s="1318"/>
      <c r="G393" s="1318"/>
    </row>
    <row r="394" spans="1:7" x14ac:dyDescent="0.15">
      <c r="A394" s="1318"/>
      <c r="B394" s="1318"/>
      <c r="C394" s="1318"/>
      <c r="D394" s="1318"/>
      <c r="E394" s="1318"/>
      <c r="F394" s="1318"/>
      <c r="G394" s="1318"/>
    </row>
    <row r="395" spans="1:7" x14ac:dyDescent="0.15">
      <c r="A395" s="1318"/>
      <c r="B395" s="1318"/>
      <c r="C395" s="1318"/>
      <c r="D395" s="1318"/>
      <c r="E395" s="1318"/>
      <c r="F395" s="1318"/>
      <c r="G395" s="1318"/>
    </row>
    <row r="396" spans="1:7" x14ac:dyDescent="0.15">
      <c r="A396" s="1318"/>
      <c r="B396" s="1318"/>
      <c r="C396" s="1318"/>
      <c r="D396" s="1318"/>
      <c r="E396" s="1318"/>
      <c r="F396" s="1318"/>
      <c r="G396" s="1318"/>
    </row>
    <row r="397" spans="1:7" x14ac:dyDescent="0.15">
      <c r="A397" s="1318"/>
      <c r="B397" s="1318"/>
      <c r="C397" s="1318"/>
      <c r="D397" s="1318"/>
      <c r="E397" s="1318"/>
      <c r="F397" s="1318"/>
      <c r="G397" s="1318"/>
    </row>
    <row r="398" spans="1:7" x14ac:dyDescent="0.15">
      <c r="A398" s="1318"/>
      <c r="B398" s="1318"/>
      <c r="C398" s="1318"/>
      <c r="D398" s="1318"/>
      <c r="E398" s="1318"/>
      <c r="F398" s="1318"/>
      <c r="G398" s="1318"/>
    </row>
    <row r="399" spans="1:7" x14ac:dyDescent="0.15">
      <c r="A399" s="1318"/>
      <c r="B399" s="1318"/>
      <c r="C399" s="1318"/>
      <c r="D399" s="1318"/>
      <c r="E399" s="1318"/>
      <c r="F399" s="1318"/>
      <c r="G399" s="1318"/>
    </row>
    <row r="400" spans="1:7" x14ac:dyDescent="0.15">
      <c r="A400" s="1318"/>
      <c r="B400" s="1318"/>
      <c r="C400" s="1318"/>
      <c r="D400" s="1318"/>
      <c r="E400" s="1318"/>
      <c r="F400" s="1318"/>
      <c r="G400" s="1318"/>
    </row>
    <row r="401" spans="1:7" x14ac:dyDescent="0.15">
      <c r="A401" s="1318"/>
      <c r="B401" s="1318"/>
      <c r="C401" s="1318"/>
      <c r="D401" s="1318"/>
      <c r="E401" s="1318"/>
      <c r="F401" s="1318"/>
      <c r="G401" s="1318"/>
    </row>
    <row r="402" spans="1:7" x14ac:dyDescent="0.15">
      <c r="A402" s="1318"/>
      <c r="B402" s="1318"/>
      <c r="C402" s="1318"/>
      <c r="D402" s="1318"/>
      <c r="E402" s="1318"/>
      <c r="F402" s="1318"/>
      <c r="G402" s="1318"/>
    </row>
    <row r="403" spans="1:7" x14ac:dyDescent="0.15">
      <c r="A403" s="1318"/>
      <c r="B403" s="1318"/>
      <c r="C403" s="1318"/>
      <c r="D403" s="1318"/>
      <c r="E403" s="1318"/>
      <c r="F403" s="1318"/>
      <c r="G403" s="1318"/>
    </row>
    <row r="404" spans="1:7" x14ac:dyDescent="0.15">
      <c r="A404" s="1318"/>
      <c r="B404" s="1318"/>
      <c r="C404" s="1318"/>
      <c r="D404" s="1318"/>
      <c r="E404" s="1318"/>
      <c r="F404" s="1318"/>
      <c r="G404" s="1318"/>
    </row>
    <row r="405" spans="1:7" x14ac:dyDescent="0.15">
      <c r="A405" s="1318"/>
      <c r="B405" s="1318"/>
      <c r="C405" s="1318"/>
      <c r="D405" s="1318"/>
      <c r="E405" s="1318"/>
      <c r="F405" s="1318"/>
      <c r="G405" s="1318"/>
    </row>
    <row r="406" spans="1:7" x14ac:dyDescent="0.15">
      <c r="A406" s="1318"/>
      <c r="B406" s="1318"/>
      <c r="C406" s="1318"/>
      <c r="D406" s="1318"/>
      <c r="E406" s="1318"/>
      <c r="F406" s="1318"/>
      <c r="G406" s="1318"/>
    </row>
    <row r="407" spans="1:7" x14ac:dyDescent="0.15">
      <c r="A407" s="1318"/>
      <c r="B407" s="1318"/>
      <c r="C407" s="1318"/>
      <c r="D407" s="1318"/>
      <c r="E407" s="1318"/>
      <c r="F407" s="1318"/>
      <c r="G407" s="1318"/>
    </row>
    <row r="408" spans="1:7" x14ac:dyDescent="0.15">
      <c r="A408" s="1318"/>
      <c r="B408" s="1318"/>
      <c r="C408" s="1318"/>
      <c r="D408" s="1318"/>
      <c r="E408" s="1318"/>
      <c r="F408" s="1318"/>
      <c r="G408" s="1318"/>
    </row>
    <row r="409" spans="1:7" x14ac:dyDescent="0.15">
      <c r="A409" s="1318"/>
      <c r="B409" s="1318"/>
      <c r="C409" s="1318"/>
      <c r="D409" s="1318"/>
      <c r="E409" s="1318"/>
      <c r="F409" s="1318"/>
      <c r="G409" s="1318"/>
    </row>
    <row r="410" spans="1:7" x14ac:dyDescent="0.15">
      <c r="A410" s="1318"/>
      <c r="B410" s="1318"/>
      <c r="C410" s="1318"/>
      <c r="D410" s="1318"/>
      <c r="E410" s="1318"/>
      <c r="F410" s="1318"/>
      <c r="G410" s="1318"/>
    </row>
    <row r="411" spans="1:7" x14ac:dyDescent="0.15">
      <c r="A411" s="1318"/>
      <c r="B411" s="1318"/>
      <c r="C411" s="1318"/>
      <c r="D411" s="1318"/>
      <c r="E411" s="1318"/>
      <c r="F411" s="1318"/>
      <c r="G411" s="1318"/>
    </row>
    <row r="412" spans="1:7" x14ac:dyDescent="0.15">
      <c r="A412" s="1318"/>
      <c r="B412" s="1318"/>
      <c r="C412" s="1318"/>
      <c r="D412" s="1318"/>
      <c r="E412" s="1318"/>
      <c r="F412" s="1318"/>
      <c r="G412" s="1318"/>
    </row>
    <row r="413" spans="1:7" x14ac:dyDescent="0.15">
      <c r="A413" s="1318"/>
      <c r="B413" s="1318"/>
      <c r="C413" s="1318"/>
      <c r="D413" s="1318"/>
      <c r="E413" s="1318"/>
      <c r="F413" s="1318"/>
      <c r="G413" s="1318"/>
    </row>
    <row r="414" spans="1:7" x14ac:dyDescent="0.15">
      <c r="A414" s="1318"/>
      <c r="B414" s="1318"/>
      <c r="C414" s="1318"/>
      <c r="D414" s="1318"/>
      <c r="E414" s="1318"/>
      <c r="F414" s="1318"/>
      <c r="G414" s="1318"/>
    </row>
    <row r="415" spans="1:7" x14ac:dyDescent="0.15">
      <c r="A415" s="1318"/>
      <c r="B415" s="1318"/>
      <c r="C415" s="1318"/>
      <c r="D415" s="1318"/>
      <c r="E415" s="1318"/>
      <c r="F415" s="1318"/>
      <c r="G415" s="1318"/>
    </row>
    <row r="416" spans="1:7" x14ac:dyDescent="0.15">
      <c r="A416" s="1318"/>
      <c r="B416" s="1318"/>
      <c r="C416" s="1318"/>
      <c r="D416" s="1318"/>
      <c r="E416" s="1318"/>
      <c r="F416" s="1318"/>
      <c r="G416" s="1318"/>
    </row>
    <row r="417" spans="1:7" x14ac:dyDescent="0.15">
      <c r="A417" s="1318"/>
      <c r="B417" s="1318"/>
      <c r="C417" s="1318"/>
      <c r="D417" s="1318"/>
      <c r="E417" s="1318"/>
      <c r="F417" s="1318"/>
      <c r="G417" s="1318"/>
    </row>
    <row r="418" spans="1:7" x14ac:dyDescent="0.15">
      <c r="A418" s="1318"/>
      <c r="B418" s="1318"/>
      <c r="C418" s="1318"/>
      <c r="D418" s="1318"/>
      <c r="E418" s="1318"/>
      <c r="F418" s="1318"/>
      <c r="G418" s="1318"/>
    </row>
    <row r="419" spans="1:7" x14ac:dyDescent="0.15">
      <c r="A419" s="1318"/>
      <c r="B419" s="1318"/>
      <c r="C419" s="1318"/>
      <c r="D419" s="1318"/>
      <c r="E419" s="1318"/>
      <c r="F419" s="1318"/>
      <c r="G419" s="1318"/>
    </row>
    <row r="420" spans="1:7" x14ac:dyDescent="0.15">
      <c r="A420" s="1318"/>
      <c r="B420" s="1318"/>
      <c r="C420" s="1318"/>
      <c r="D420" s="1318"/>
      <c r="E420" s="1318"/>
      <c r="F420" s="1318"/>
      <c r="G420" s="1318"/>
    </row>
    <row r="421" spans="1:7" x14ac:dyDescent="0.15">
      <c r="A421" s="1318"/>
      <c r="B421" s="1318"/>
      <c r="C421" s="1318"/>
      <c r="D421" s="1318"/>
      <c r="E421" s="1318"/>
      <c r="F421" s="1318"/>
      <c r="G421" s="1318"/>
    </row>
    <row r="422" spans="1:7" x14ac:dyDescent="0.15">
      <c r="A422" s="1318"/>
      <c r="B422" s="1318"/>
      <c r="C422" s="1318"/>
      <c r="D422" s="1318"/>
      <c r="E422" s="1318"/>
      <c r="F422" s="1318"/>
      <c r="G422" s="1318"/>
    </row>
    <row r="423" spans="1:7" x14ac:dyDescent="0.15">
      <c r="A423" s="1318"/>
      <c r="B423" s="1318"/>
      <c r="C423" s="1318"/>
      <c r="D423" s="1318"/>
      <c r="E423" s="1318"/>
      <c r="F423" s="1318"/>
      <c r="G423" s="1318"/>
    </row>
    <row r="424" spans="1:7" x14ac:dyDescent="0.15">
      <c r="A424" s="1318"/>
      <c r="B424" s="1318"/>
      <c r="C424" s="1318"/>
      <c r="D424" s="1318"/>
      <c r="E424" s="1318"/>
      <c r="F424" s="1318"/>
      <c r="G424" s="1318"/>
    </row>
    <row r="425" spans="1:7" x14ac:dyDescent="0.15">
      <c r="A425" s="1318"/>
      <c r="B425" s="1318"/>
      <c r="C425" s="1318"/>
      <c r="D425" s="1318"/>
      <c r="E425" s="1318"/>
      <c r="F425" s="1318"/>
      <c r="G425" s="1318"/>
    </row>
    <row r="426" spans="1:7" x14ac:dyDescent="0.15">
      <c r="A426" s="1318"/>
      <c r="B426" s="1318"/>
      <c r="C426" s="1318"/>
      <c r="D426" s="1318"/>
      <c r="E426" s="1318"/>
      <c r="F426" s="1318"/>
      <c r="G426" s="1318"/>
    </row>
    <row r="427" spans="1:7" x14ac:dyDescent="0.15">
      <c r="A427" s="1318"/>
      <c r="B427" s="1318"/>
      <c r="C427" s="1318"/>
      <c r="D427" s="1318"/>
      <c r="E427" s="1318"/>
      <c r="F427" s="1318"/>
      <c r="G427" s="1318"/>
    </row>
    <row r="428" spans="1:7" x14ac:dyDescent="0.15">
      <c r="A428" s="1318"/>
      <c r="B428" s="1318"/>
      <c r="C428" s="1318"/>
      <c r="D428" s="1318"/>
      <c r="E428" s="1318"/>
      <c r="F428" s="1318"/>
      <c r="G428" s="1318"/>
    </row>
    <row r="429" spans="1:7" x14ac:dyDescent="0.15">
      <c r="A429" s="1318"/>
      <c r="B429" s="1318"/>
      <c r="C429" s="1318"/>
      <c r="D429" s="1318"/>
      <c r="E429" s="1318"/>
      <c r="F429" s="1318"/>
      <c r="G429" s="1318"/>
    </row>
    <row r="430" spans="1:7" x14ac:dyDescent="0.15">
      <c r="A430" s="1318"/>
      <c r="B430" s="1318"/>
      <c r="C430" s="1318"/>
      <c r="D430" s="1318"/>
      <c r="E430" s="1318"/>
      <c r="F430" s="1318"/>
      <c r="G430" s="1318"/>
    </row>
    <row r="431" spans="1:7" x14ac:dyDescent="0.15">
      <c r="A431" s="1318"/>
      <c r="B431" s="1318"/>
      <c r="C431" s="1318"/>
      <c r="D431" s="1318"/>
      <c r="E431" s="1318"/>
      <c r="F431" s="1318"/>
      <c r="G431" s="1318"/>
    </row>
    <row r="432" spans="1:7" x14ac:dyDescent="0.15">
      <c r="A432" s="1318"/>
      <c r="B432" s="1318"/>
      <c r="C432" s="1318"/>
      <c r="D432" s="1318"/>
      <c r="E432" s="1318"/>
      <c r="F432" s="1318"/>
      <c r="G432" s="1318"/>
    </row>
    <row r="433" spans="1:7" x14ac:dyDescent="0.15">
      <c r="A433" s="1318"/>
      <c r="B433" s="1318"/>
      <c r="C433" s="1318"/>
      <c r="D433" s="1318"/>
      <c r="E433" s="1318"/>
      <c r="F433" s="1318"/>
      <c r="G433" s="1318"/>
    </row>
    <row r="434" spans="1:7" x14ac:dyDescent="0.15">
      <c r="A434" s="1318"/>
      <c r="B434" s="1318"/>
      <c r="C434" s="1318"/>
      <c r="D434" s="1318"/>
      <c r="E434" s="1318"/>
      <c r="F434" s="1318"/>
      <c r="G434" s="1318"/>
    </row>
    <row r="435" spans="1:7" x14ac:dyDescent="0.15">
      <c r="A435" s="1318"/>
      <c r="B435" s="1318"/>
      <c r="C435" s="1318"/>
      <c r="D435" s="1318"/>
      <c r="E435" s="1318"/>
      <c r="F435" s="1318"/>
      <c r="G435" s="1318"/>
    </row>
    <row r="436" spans="1:7" x14ac:dyDescent="0.15">
      <c r="A436" s="1318"/>
      <c r="B436" s="1318"/>
      <c r="C436" s="1318"/>
      <c r="D436" s="1318"/>
      <c r="E436" s="1318"/>
      <c r="F436" s="1318"/>
      <c r="G436" s="1318"/>
    </row>
    <row r="437" spans="1:7" x14ac:dyDescent="0.15">
      <c r="A437" s="1318"/>
      <c r="B437" s="1318"/>
      <c r="C437" s="1318"/>
      <c r="D437" s="1318"/>
      <c r="E437" s="1318"/>
      <c r="F437" s="1318"/>
      <c r="G437" s="1318"/>
    </row>
    <row r="438" spans="1:7" x14ac:dyDescent="0.15">
      <c r="A438" s="1318"/>
      <c r="B438" s="1318"/>
      <c r="C438" s="1318"/>
      <c r="D438" s="1318"/>
      <c r="E438" s="1318"/>
      <c r="F438" s="1318"/>
      <c r="G438" s="1318"/>
    </row>
    <row r="439" spans="1:7" x14ac:dyDescent="0.15">
      <c r="A439" s="1318"/>
      <c r="B439" s="1318"/>
      <c r="C439" s="1318"/>
      <c r="D439" s="1318"/>
      <c r="E439" s="1318"/>
      <c r="F439" s="1318"/>
      <c r="G439" s="1318"/>
    </row>
    <row r="440" spans="1:7" x14ac:dyDescent="0.15">
      <c r="A440" s="1318"/>
      <c r="B440" s="1318"/>
      <c r="C440" s="1318"/>
      <c r="D440" s="1318"/>
      <c r="E440" s="1318"/>
      <c r="F440" s="1318"/>
      <c r="G440" s="1318"/>
    </row>
    <row r="441" spans="1:7" x14ac:dyDescent="0.15">
      <c r="A441" s="1318"/>
      <c r="B441" s="1318"/>
      <c r="C441" s="1318"/>
      <c r="D441" s="1318"/>
      <c r="E441" s="1318"/>
      <c r="F441" s="1318"/>
      <c r="G441" s="1318"/>
    </row>
    <row r="442" spans="1:7" x14ac:dyDescent="0.15">
      <c r="A442" s="1318"/>
      <c r="B442" s="1318"/>
      <c r="C442" s="1318"/>
      <c r="D442" s="1318"/>
      <c r="E442" s="1318"/>
      <c r="F442" s="1318"/>
      <c r="G442" s="1318"/>
    </row>
    <row r="443" spans="1:7" x14ac:dyDescent="0.15">
      <c r="A443" s="1318"/>
      <c r="B443" s="1318"/>
      <c r="C443" s="1318"/>
      <c r="D443" s="1318"/>
      <c r="E443" s="1318"/>
      <c r="F443" s="1318"/>
      <c r="G443" s="1318"/>
    </row>
    <row r="444" spans="1:7" x14ac:dyDescent="0.15">
      <c r="A444" s="1318"/>
      <c r="B444" s="1318"/>
      <c r="C444" s="1318"/>
      <c r="D444" s="1318"/>
      <c r="E444" s="1318"/>
      <c r="F444" s="1318"/>
      <c r="G444" s="1318"/>
    </row>
    <row r="445" spans="1:7" x14ac:dyDescent="0.15">
      <c r="A445" s="1318"/>
      <c r="B445" s="1318"/>
      <c r="C445" s="1318"/>
      <c r="D445" s="1318"/>
      <c r="E445" s="1318"/>
      <c r="F445" s="1318"/>
      <c r="G445" s="1318"/>
    </row>
    <row r="446" spans="1:7" x14ac:dyDescent="0.15">
      <c r="A446" s="1318"/>
      <c r="B446" s="1318"/>
      <c r="C446" s="1318"/>
      <c r="D446" s="1318"/>
      <c r="E446" s="1318"/>
      <c r="F446" s="1318"/>
      <c r="G446" s="1318"/>
    </row>
    <row r="447" spans="1:7" x14ac:dyDescent="0.15">
      <c r="A447" s="1318"/>
      <c r="B447" s="1318"/>
      <c r="C447" s="1318"/>
      <c r="D447" s="1318"/>
      <c r="E447" s="1318"/>
      <c r="F447" s="1318"/>
      <c r="G447" s="1318"/>
    </row>
    <row r="448" spans="1:7" x14ac:dyDescent="0.15">
      <c r="A448" s="1318"/>
      <c r="B448" s="1318"/>
      <c r="C448" s="1318"/>
      <c r="D448" s="1318"/>
      <c r="E448" s="1318"/>
      <c r="F448" s="1318"/>
      <c r="G448" s="1318"/>
    </row>
    <row r="449" spans="1:7" x14ac:dyDescent="0.15">
      <c r="A449" s="1318"/>
      <c r="B449" s="1318"/>
      <c r="C449" s="1318"/>
      <c r="D449" s="1318"/>
      <c r="E449" s="1318"/>
      <c r="F449" s="1318"/>
      <c r="G449" s="1318"/>
    </row>
    <row r="450" spans="1:7" x14ac:dyDescent="0.15">
      <c r="A450" s="1318"/>
      <c r="B450" s="1318"/>
      <c r="C450" s="1318"/>
      <c r="D450" s="1318"/>
      <c r="E450" s="1318"/>
      <c r="F450" s="1318"/>
      <c r="G450" s="1318"/>
    </row>
    <row r="451" spans="1:7" x14ac:dyDescent="0.15">
      <c r="A451" s="1318"/>
      <c r="B451" s="1318"/>
      <c r="C451" s="1318"/>
      <c r="D451" s="1318"/>
      <c r="E451" s="1318"/>
      <c r="F451" s="1318"/>
      <c r="G451" s="1318"/>
    </row>
    <row r="452" spans="1:7" x14ac:dyDescent="0.15">
      <c r="A452" s="1318"/>
      <c r="B452" s="1318"/>
      <c r="C452" s="1318"/>
      <c r="D452" s="1318"/>
      <c r="E452" s="1318"/>
      <c r="F452" s="1318"/>
      <c r="G452" s="1318"/>
    </row>
    <row r="453" spans="1:7" x14ac:dyDescent="0.15">
      <c r="A453" s="1318"/>
      <c r="B453" s="1318"/>
      <c r="C453" s="1318"/>
      <c r="D453" s="1318"/>
      <c r="E453" s="1318"/>
      <c r="F453" s="1318"/>
      <c r="G453" s="1318"/>
    </row>
    <row r="454" spans="1:7" x14ac:dyDescent="0.15">
      <c r="A454" s="1318"/>
      <c r="B454" s="1318"/>
      <c r="C454" s="1318"/>
      <c r="D454" s="1318"/>
      <c r="E454" s="1318"/>
      <c r="F454" s="1318"/>
      <c r="G454" s="1318"/>
    </row>
    <row r="455" spans="1:7" x14ac:dyDescent="0.15">
      <c r="A455" s="1318"/>
      <c r="B455" s="1318"/>
      <c r="C455" s="1318"/>
      <c r="D455" s="1318"/>
      <c r="E455" s="1318"/>
      <c r="F455" s="1318"/>
      <c r="G455" s="1318"/>
    </row>
    <row r="456" spans="1:7" x14ac:dyDescent="0.15">
      <c r="A456" s="1318"/>
      <c r="B456" s="1318"/>
      <c r="C456" s="1318"/>
      <c r="D456" s="1318"/>
      <c r="E456" s="1318"/>
      <c r="F456" s="1318"/>
      <c r="G456" s="1318"/>
    </row>
    <row r="457" spans="1:7" x14ac:dyDescent="0.15">
      <c r="A457" s="1318"/>
      <c r="B457" s="1318"/>
      <c r="C457" s="1318"/>
      <c r="D457" s="1318"/>
      <c r="E457" s="1318"/>
      <c r="F457" s="1318"/>
      <c r="G457" s="1318"/>
    </row>
    <row r="458" spans="1:7" x14ac:dyDescent="0.15">
      <c r="A458" s="1318"/>
      <c r="B458" s="1318"/>
      <c r="C458" s="1318"/>
      <c r="D458" s="1318"/>
      <c r="E458" s="1318"/>
      <c r="F458" s="1318"/>
      <c r="G458" s="1318"/>
    </row>
    <row r="459" spans="1:7" x14ac:dyDescent="0.15">
      <c r="A459" s="1318"/>
      <c r="B459" s="1318"/>
      <c r="C459" s="1318"/>
      <c r="D459" s="1318"/>
      <c r="E459" s="1318"/>
      <c r="F459" s="1318"/>
      <c r="G459" s="1318"/>
    </row>
    <row r="460" spans="1:7" x14ac:dyDescent="0.15">
      <c r="A460" s="1318"/>
      <c r="B460" s="1318"/>
      <c r="C460" s="1318"/>
      <c r="D460" s="1318"/>
      <c r="E460" s="1318"/>
      <c r="F460" s="1318"/>
      <c r="G460" s="1318"/>
    </row>
    <row r="461" spans="1:7" x14ac:dyDescent="0.15">
      <c r="A461" s="1318"/>
      <c r="B461" s="1318"/>
      <c r="C461" s="1318"/>
      <c r="D461" s="1318"/>
      <c r="E461" s="1318"/>
      <c r="F461" s="1318"/>
      <c r="G461" s="1318"/>
    </row>
    <row r="462" spans="1:7" x14ac:dyDescent="0.15">
      <c r="A462" s="1318"/>
      <c r="B462" s="1318"/>
      <c r="C462" s="1318"/>
      <c r="D462" s="1318"/>
      <c r="E462" s="1318"/>
      <c r="F462" s="1318"/>
      <c r="G462" s="1318"/>
    </row>
    <row r="463" spans="1:7" x14ac:dyDescent="0.15">
      <c r="A463" s="1318"/>
      <c r="B463" s="1318"/>
      <c r="C463" s="1318"/>
      <c r="D463" s="1318"/>
      <c r="E463" s="1318"/>
      <c r="F463" s="1318"/>
      <c r="G463" s="1318"/>
    </row>
    <row r="464" spans="1:7" x14ac:dyDescent="0.15">
      <c r="A464" s="1318"/>
      <c r="B464" s="1318"/>
      <c r="C464" s="1318"/>
      <c r="D464" s="1318"/>
      <c r="E464" s="1318"/>
      <c r="F464" s="1318"/>
      <c r="G464" s="1318"/>
    </row>
    <row r="465" spans="1:7" x14ac:dyDescent="0.15">
      <c r="A465" s="1318"/>
      <c r="B465" s="1318"/>
      <c r="C465" s="1318"/>
      <c r="D465" s="1318"/>
      <c r="E465" s="1318"/>
      <c r="F465" s="1318"/>
      <c r="G465" s="1318"/>
    </row>
    <row r="466" spans="1:7" x14ac:dyDescent="0.15">
      <c r="A466" s="1318"/>
      <c r="B466" s="1318"/>
      <c r="C466" s="1318"/>
      <c r="D466" s="1318"/>
      <c r="E466" s="1318"/>
      <c r="F466" s="1318"/>
      <c r="G466" s="1318"/>
    </row>
    <row r="467" spans="1:7" x14ac:dyDescent="0.15">
      <c r="A467" s="1318"/>
      <c r="B467" s="1318"/>
      <c r="C467" s="1318"/>
      <c r="D467" s="1318"/>
      <c r="E467" s="1318"/>
      <c r="F467" s="1318"/>
      <c r="G467" s="1318"/>
    </row>
    <row r="468" spans="1:7" x14ac:dyDescent="0.15">
      <c r="A468" s="1318"/>
      <c r="B468" s="1318"/>
      <c r="C468" s="1318"/>
      <c r="D468" s="1318"/>
      <c r="E468" s="1318"/>
      <c r="F468" s="1318"/>
      <c r="G468" s="1318"/>
    </row>
    <row r="469" spans="1:7" x14ac:dyDescent="0.15">
      <c r="A469" s="1318"/>
      <c r="B469" s="1318"/>
      <c r="C469" s="1318"/>
      <c r="D469" s="1318"/>
      <c r="E469" s="1318"/>
      <c r="F469" s="1318"/>
      <c r="G469" s="1318"/>
    </row>
    <row r="470" spans="1:7" x14ac:dyDescent="0.15">
      <c r="A470" s="1318"/>
      <c r="B470" s="1318"/>
      <c r="C470" s="1318"/>
      <c r="D470" s="1318"/>
      <c r="E470" s="1318"/>
      <c r="F470" s="1318"/>
      <c r="G470" s="1318"/>
    </row>
    <row r="471" spans="1:7" x14ac:dyDescent="0.15">
      <c r="A471" s="1318"/>
      <c r="B471" s="1318"/>
      <c r="C471" s="1318"/>
      <c r="D471" s="1318"/>
      <c r="E471" s="1318"/>
      <c r="F471" s="1318"/>
      <c r="G471" s="1318"/>
    </row>
    <row r="472" spans="1:7" x14ac:dyDescent="0.15">
      <c r="A472" s="1318"/>
      <c r="B472" s="1318"/>
      <c r="C472" s="1318"/>
      <c r="D472" s="1318"/>
      <c r="E472" s="1318"/>
      <c r="F472" s="1318"/>
      <c r="G472" s="1318"/>
    </row>
    <row r="473" spans="1:7" x14ac:dyDescent="0.15">
      <c r="A473" s="1318"/>
      <c r="B473" s="1318"/>
      <c r="C473" s="1318"/>
      <c r="D473" s="1318"/>
      <c r="E473" s="1318"/>
      <c r="F473" s="1318"/>
      <c r="G473" s="1318"/>
    </row>
    <row r="474" spans="1:7" x14ac:dyDescent="0.15">
      <c r="A474" s="1318"/>
      <c r="B474" s="1318"/>
      <c r="C474" s="1318"/>
      <c r="D474" s="1318"/>
      <c r="E474" s="1318"/>
      <c r="F474" s="1318"/>
      <c r="G474" s="1318"/>
    </row>
    <row r="475" spans="1:7" x14ac:dyDescent="0.15">
      <c r="A475" s="1318"/>
      <c r="B475" s="1318"/>
      <c r="C475" s="1318"/>
      <c r="D475" s="1318"/>
      <c r="E475" s="1318"/>
      <c r="F475" s="1318"/>
      <c r="G475" s="1318"/>
    </row>
    <row r="476" spans="1:7" x14ac:dyDescent="0.15">
      <c r="A476" s="1318"/>
      <c r="B476" s="1318"/>
      <c r="C476" s="1318"/>
      <c r="D476" s="1318"/>
      <c r="E476" s="1318"/>
      <c r="F476" s="1318"/>
      <c r="G476" s="1318"/>
    </row>
    <row r="477" spans="1:7" x14ac:dyDescent="0.15">
      <c r="A477" s="1318"/>
      <c r="B477" s="1318"/>
      <c r="C477" s="1318"/>
      <c r="D477" s="1318"/>
      <c r="E477" s="1318"/>
      <c r="F477" s="1318"/>
      <c r="G477" s="1318"/>
    </row>
    <row r="478" spans="1:7" x14ac:dyDescent="0.15">
      <c r="A478" s="1318"/>
      <c r="B478" s="1318"/>
      <c r="C478" s="1318"/>
      <c r="D478" s="1318"/>
      <c r="E478" s="1318"/>
      <c r="F478" s="1318"/>
      <c r="G478" s="1318"/>
    </row>
    <row r="479" spans="1:7" x14ac:dyDescent="0.15">
      <c r="A479" s="1318"/>
      <c r="B479" s="1318"/>
      <c r="C479" s="1318"/>
      <c r="D479" s="1318"/>
      <c r="E479" s="1318"/>
      <c r="F479" s="1318"/>
      <c r="G479" s="1318"/>
    </row>
    <row r="480" spans="1:7" x14ac:dyDescent="0.15">
      <c r="A480" s="1318"/>
      <c r="B480" s="1318"/>
      <c r="C480" s="1318"/>
      <c r="D480" s="1318"/>
      <c r="E480" s="1318"/>
      <c r="F480" s="1318"/>
      <c r="G480" s="1318"/>
    </row>
    <row r="481" spans="1:7" x14ac:dyDescent="0.15">
      <c r="A481" s="1318"/>
      <c r="B481" s="1318"/>
      <c r="C481" s="1318"/>
      <c r="D481" s="1318"/>
      <c r="E481" s="1318"/>
      <c r="F481" s="1318"/>
      <c r="G481" s="1318"/>
    </row>
    <row r="482" spans="1:7" x14ac:dyDescent="0.15">
      <c r="A482" s="1318"/>
      <c r="B482" s="1318"/>
      <c r="C482" s="1318"/>
      <c r="D482" s="1318"/>
      <c r="E482" s="1318"/>
      <c r="F482" s="1318"/>
      <c r="G482" s="1318"/>
    </row>
    <row r="483" spans="1:7" x14ac:dyDescent="0.15">
      <c r="A483" s="1318"/>
      <c r="B483" s="1318"/>
      <c r="C483" s="1318"/>
      <c r="D483" s="1318"/>
      <c r="E483" s="1318"/>
      <c r="F483" s="1318"/>
      <c r="G483" s="1318"/>
    </row>
    <row r="484" spans="1:7" x14ac:dyDescent="0.15">
      <c r="A484" s="1318"/>
      <c r="B484" s="1318"/>
      <c r="C484" s="1318"/>
      <c r="D484" s="1318"/>
      <c r="E484" s="1318"/>
      <c r="F484" s="1318"/>
      <c r="G484" s="1318"/>
    </row>
    <row r="485" spans="1:7" x14ac:dyDescent="0.15">
      <c r="A485" s="1318"/>
      <c r="B485" s="1318"/>
      <c r="C485" s="1318"/>
      <c r="D485" s="1318"/>
      <c r="E485" s="1318"/>
      <c r="F485" s="1318"/>
      <c r="G485" s="1318"/>
    </row>
    <row r="486" spans="1:7" x14ac:dyDescent="0.15">
      <c r="A486" s="1318"/>
      <c r="B486" s="1318"/>
      <c r="C486" s="1318"/>
      <c r="D486" s="1318"/>
      <c r="E486" s="1318"/>
      <c r="F486" s="1318"/>
      <c r="G486" s="1318"/>
    </row>
    <row r="487" spans="1:7" x14ac:dyDescent="0.15">
      <c r="A487" s="1318"/>
      <c r="B487" s="1318"/>
      <c r="C487" s="1318"/>
      <c r="D487" s="1318"/>
      <c r="E487" s="1318"/>
      <c r="F487" s="1318"/>
      <c r="G487" s="1318"/>
    </row>
    <row r="488" spans="1:7" x14ac:dyDescent="0.15">
      <c r="A488" s="1318"/>
      <c r="B488" s="1318"/>
      <c r="C488" s="1318"/>
      <c r="D488" s="1318"/>
      <c r="E488" s="1318"/>
      <c r="F488" s="1318"/>
      <c r="G488" s="1318"/>
    </row>
    <row r="489" spans="1:7" x14ac:dyDescent="0.15">
      <c r="A489" s="1318"/>
      <c r="B489" s="1318"/>
      <c r="C489" s="1318"/>
      <c r="D489" s="1318"/>
      <c r="E489" s="1318"/>
      <c r="F489" s="1318"/>
      <c r="G489" s="1318"/>
    </row>
    <row r="490" spans="1:7" x14ac:dyDescent="0.15">
      <c r="A490" s="1318"/>
      <c r="B490" s="1318"/>
      <c r="C490" s="1318"/>
      <c r="D490" s="1318"/>
      <c r="E490" s="1318"/>
      <c r="F490" s="1318"/>
      <c r="G490" s="1318"/>
    </row>
    <row r="491" spans="1:7" x14ac:dyDescent="0.15">
      <c r="A491" s="1318"/>
      <c r="B491" s="1318"/>
      <c r="C491" s="1318"/>
      <c r="D491" s="1318"/>
      <c r="E491" s="1318"/>
      <c r="F491" s="1318"/>
      <c r="G491" s="1318"/>
    </row>
    <row r="492" spans="1:7" x14ac:dyDescent="0.15">
      <c r="A492" s="1318"/>
      <c r="B492" s="1318"/>
      <c r="C492" s="1318"/>
      <c r="D492" s="1318"/>
      <c r="E492" s="1318"/>
      <c r="F492" s="1318"/>
      <c r="G492" s="1318"/>
    </row>
    <row r="493" spans="1:7" x14ac:dyDescent="0.15">
      <c r="A493" s="1318"/>
      <c r="B493" s="1318"/>
      <c r="C493" s="1318"/>
      <c r="D493" s="1318"/>
      <c r="E493" s="1318"/>
      <c r="F493" s="1318"/>
      <c r="G493" s="1318"/>
    </row>
    <row r="494" spans="1:7" x14ac:dyDescent="0.15">
      <c r="A494" s="1318"/>
      <c r="B494" s="1318"/>
      <c r="C494" s="1318"/>
      <c r="D494" s="1318"/>
      <c r="E494" s="1318"/>
      <c r="F494" s="1318"/>
      <c r="G494" s="1318"/>
    </row>
    <row r="495" spans="1:7" x14ac:dyDescent="0.15">
      <c r="A495" s="1318"/>
      <c r="B495" s="1318"/>
      <c r="C495" s="1318"/>
      <c r="D495" s="1318"/>
      <c r="E495" s="1318"/>
      <c r="F495" s="1318"/>
      <c r="G495" s="1318"/>
    </row>
    <row r="496" spans="1:7" x14ac:dyDescent="0.15">
      <c r="A496" s="1318"/>
      <c r="B496" s="1318"/>
      <c r="C496" s="1318"/>
      <c r="D496" s="1318"/>
      <c r="E496" s="1318"/>
      <c r="F496" s="1318"/>
      <c r="G496" s="1318"/>
    </row>
    <row r="497" spans="1:7" x14ac:dyDescent="0.15">
      <c r="A497" s="1318"/>
      <c r="B497" s="1318"/>
      <c r="C497" s="1318"/>
      <c r="D497" s="1318"/>
      <c r="E497" s="1318"/>
      <c r="F497" s="1318"/>
      <c r="G497" s="1318"/>
    </row>
    <row r="498" spans="1:7" x14ac:dyDescent="0.15">
      <c r="A498" s="1318"/>
      <c r="B498" s="1318"/>
      <c r="C498" s="1318"/>
      <c r="D498" s="1318"/>
      <c r="E498" s="1318"/>
      <c r="F498" s="1318"/>
      <c r="G498" s="1318"/>
    </row>
    <row r="499" spans="1:7" x14ac:dyDescent="0.15">
      <c r="A499" s="1318"/>
      <c r="B499" s="1318"/>
      <c r="C499" s="1318"/>
      <c r="D499" s="1318"/>
      <c r="E499" s="1318"/>
      <c r="F499" s="1318"/>
      <c r="G499" s="1318"/>
    </row>
    <row r="500" spans="1:7" x14ac:dyDescent="0.15">
      <c r="A500" s="1318"/>
      <c r="B500" s="1318"/>
      <c r="C500" s="1318"/>
      <c r="D500" s="1318"/>
      <c r="E500" s="1318"/>
      <c r="F500" s="1318"/>
      <c r="G500" s="1318"/>
    </row>
    <row r="501" spans="1:7" x14ac:dyDescent="0.15">
      <c r="A501" s="1318"/>
      <c r="B501" s="1318"/>
      <c r="C501" s="1318"/>
      <c r="D501" s="1318"/>
      <c r="E501" s="1318"/>
      <c r="F501" s="1318"/>
      <c r="G501" s="1318"/>
    </row>
    <row r="502" spans="1:7" x14ac:dyDescent="0.15">
      <c r="A502" s="1318"/>
      <c r="B502" s="1318"/>
      <c r="C502" s="1318"/>
      <c r="D502" s="1318"/>
      <c r="E502" s="1318"/>
      <c r="F502" s="1318"/>
      <c r="G502" s="1318"/>
    </row>
    <row r="503" spans="1:7" x14ac:dyDescent="0.15">
      <c r="A503" s="1318"/>
      <c r="B503" s="1318"/>
      <c r="C503" s="1318"/>
      <c r="D503" s="1318"/>
      <c r="E503" s="1318"/>
      <c r="F503" s="1318"/>
      <c r="G503" s="1318"/>
    </row>
    <row r="504" spans="1:7" x14ac:dyDescent="0.15">
      <c r="A504" s="1318"/>
      <c r="B504" s="1318"/>
      <c r="C504" s="1318"/>
      <c r="D504" s="1318"/>
      <c r="E504" s="1318"/>
      <c r="F504" s="1318"/>
      <c r="G504" s="1318"/>
    </row>
    <row r="505" spans="1:7" x14ac:dyDescent="0.15">
      <c r="A505" s="1318"/>
      <c r="B505" s="1318"/>
      <c r="C505" s="1318"/>
      <c r="D505" s="1318"/>
      <c r="E505" s="1318"/>
      <c r="F505" s="1318"/>
      <c r="G505" s="1318"/>
    </row>
    <row r="506" spans="1:7" x14ac:dyDescent="0.15">
      <c r="A506" s="1318"/>
      <c r="B506" s="1318"/>
      <c r="C506" s="1318"/>
      <c r="D506" s="1318"/>
      <c r="E506" s="1318"/>
      <c r="F506" s="1318"/>
      <c r="G506" s="1318"/>
    </row>
    <row r="507" spans="1:7" x14ac:dyDescent="0.15">
      <c r="A507" s="1318"/>
      <c r="B507" s="1318"/>
      <c r="C507" s="1318"/>
      <c r="D507" s="1318"/>
      <c r="E507" s="1318"/>
      <c r="F507" s="1318"/>
      <c r="G507" s="1318"/>
    </row>
    <row r="508" spans="1:7" x14ac:dyDescent="0.15">
      <c r="A508" s="1318"/>
      <c r="B508" s="1318"/>
      <c r="C508" s="1318"/>
      <c r="D508" s="1318"/>
      <c r="E508" s="1318"/>
      <c r="F508" s="1318"/>
      <c r="G508" s="1318"/>
    </row>
    <row r="509" spans="1:7" x14ac:dyDescent="0.15">
      <c r="A509" s="1318"/>
      <c r="B509" s="1318"/>
      <c r="C509" s="1318"/>
      <c r="D509" s="1318"/>
      <c r="E509" s="1318"/>
      <c r="F509" s="1318"/>
      <c r="G509" s="1318"/>
    </row>
    <row r="510" spans="1:7" x14ac:dyDescent="0.15">
      <c r="A510" s="1318"/>
      <c r="B510" s="1318"/>
      <c r="C510" s="1318"/>
      <c r="D510" s="1318"/>
      <c r="E510" s="1318"/>
      <c r="F510" s="1318"/>
      <c r="G510" s="1318"/>
    </row>
    <row r="511" spans="1:7" x14ac:dyDescent="0.15">
      <c r="A511" s="1318"/>
      <c r="B511" s="1318"/>
      <c r="C511" s="1318"/>
      <c r="D511" s="1318"/>
      <c r="E511" s="1318"/>
      <c r="F511" s="1318"/>
      <c r="G511" s="1318"/>
    </row>
    <row r="512" spans="1:7" x14ac:dyDescent="0.15">
      <c r="A512" s="1318"/>
      <c r="B512" s="1318"/>
      <c r="C512" s="1318"/>
      <c r="D512" s="1318"/>
      <c r="E512" s="1318"/>
      <c r="F512" s="1318"/>
      <c r="G512" s="1318"/>
    </row>
    <row r="513" spans="1:7" x14ac:dyDescent="0.15">
      <c r="A513" s="1318"/>
      <c r="B513" s="1318"/>
      <c r="C513" s="1318"/>
      <c r="D513" s="1318"/>
      <c r="E513" s="1318"/>
      <c r="F513" s="1318"/>
      <c r="G513" s="1318"/>
    </row>
    <row r="514" spans="1:7" x14ac:dyDescent="0.15">
      <c r="A514" s="1318"/>
      <c r="B514" s="1318"/>
      <c r="C514" s="1318"/>
      <c r="D514" s="1318"/>
      <c r="E514" s="1318"/>
      <c r="F514" s="1318"/>
      <c r="G514" s="1318"/>
    </row>
    <row r="515" spans="1:7" x14ac:dyDescent="0.15">
      <c r="A515" s="1318"/>
      <c r="B515" s="1318"/>
      <c r="C515" s="1318"/>
      <c r="D515" s="1318"/>
      <c r="E515" s="1318"/>
      <c r="F515" s="1318"/>
      <c r="G515" s="1318"/>
    </row>
    <row r="516" spans="1:7" x14ac:dyDescent="0.15">
      <c r="A516" s="1318"/>
      <c r="B516" s="1318"/>
      <c r="C516" s="1318"/>
      <c r="D516" s="1318"/>
      <c r="E516" s="1318"/>
      <c r="F516" s="1318"/>
      <c r="G516" s="1318"/>
    </row>
    <row r="517" spans="1:7" x14ac:dyDescent="0.15">
      <c r="A517" s="1318"/>
      <c r="B517" s="1318"/>
      <c r="C517" s="1318"/>
      <c r="D517" s="1318"/>
      <c r="E517" s="1318"/>
      <c r="F517" s="1318"/>
      <c r="G517" s="1318"/>
    </row>
    <row r="518" spans="1:7" x14ac:dyDescent="0.15">
      <c r="A518" s="1318"/>
      <c r="B518" s="1318"/>
      <c r="C518" s="1318"/>
      <c r="D518" s="1318"/>
      <c r="E518" s="1318"/>
      <c r="F518" s="1318"/>
      <c r="G518" s="1318"/>
    </row>
    <row r="519" spans="1:7" x14ac:dyDescent="0.15">
      <c r="A519" s="1318"/>
      <c r="B519" s="1318"/>
      <c r="C519" s="1318"/>
      <c r="D519" s="1318"/>
      <c r="E519" s="1318"/>
      <c r="F519" s="1318"/>
      <c r="G519" s="1318"/>
    </row>
    <row r="520" spans="1:7" x14ac:dyDescent="0.15">
      <c r="A520" s="1318"/>
      <c r="B520" s="1318"/>
      <c r="C520" s="1318"/>
      <c r="D520" s="1318"/>
      <c r="E520" s="1318"/>
      <c r="F520" s="1318"/>
      <c r="G520" s="1318"/>
    </row>
    <row r="521" spans="1:7" x14ac:dyDescent="0.15">
      <c r="A521" s="1318"/>
      <c r="B521" s="1318"/>
      <c r="C521" s="1318"/>
      <c r="D521" s="1318"/>
      <c r="E521" s="1318"/>
      <c r="F521" s="1318"/>
      <c r="G521" s="1318"/>
    </row>
    <row r="522" spans="1:7" x14ac:dyDescent="0.15">
      <c r="A522" s="1318"/>
      <c r="B522" s="1318"/>
      <c r="C522" s="1318"/>
      <c r="D522" s="1318"/>
      <c r="E522" s="1318"/>
      <c r="F522" s="1318"/>
      <c r="G522" s="1318"/>
    </row>
    <row r="523" spans="1:7" x14ac:dyDescent="0.15">
      <c r="A523" s="1318"/>
      <c r="B523" s="1318"/>
      <c r="C523" s="1318"/>
      <c r="D523" s="1318"/>
      <c r="E523" s="1318"/>
      <c r="F523" s="1318"/>
      <c r="G523" s="1318"/>
    </row>
    <row r="524" spans="1:7" x14ac:dyDescent="0.15">
      <c r="A524" s="1318"/>
      <c r="B524" s="1318"/>
      <c r="C524" s="1318"/>
      <c r="D524" s="1318"/>
      <c r="E524" s="1318"/>
      <c r="F524" s="1318"/>
      <c r="G524" s="1318"/>
    </row>
    <row r="525" spans="1:7" x14ac:dyDescent="0.15">
      <c r="A525" s="1318"/>
      <c r="B525" s="1318"/>
      <c r="C525" s="1318"/>
      <c r="D525" s="1318"/>
      <c r="E525" s="1318"/>
      <c r="F525" s="1318"/>
      <c r="G525" s="1318"/>
    </row>
    <row r="526" spans="1:7" x14ac:dyDescent="0.15">
      <c r="A526" s="1318"/>
      <c r="B526" s="1318"/>
      <c r="C526" s="1318"/>
      <c r="D526" s="1318"/>
      <c r="E526" s="1318"/>
      <c r="F526" s="1318"/>
      <c r="G526" s="1318"/>
    </row>
    <row r="527" spans="1:7" x14ac:dyDescent="0.15">
      <c r="A527" s="1318"/>
      <c r="B527" s="1318"/>
      <c r="C527" s="1318"/>
      <c r="D527" s="1318"/>
      <c r="E527" s="1318"/>
      <c r="F527" s="1318"/>
      <c r="G527" s="1318"/>
    </row>
    <row r="528" spans="1:7" x14ac:dyDescent="0.15">
      <c r="A528" s="1318"/>
      <c r="B528" s="1318"/>
      <c r="C528" s="1318"/>
      <c r="D528" s="1318"/>
      <c r="E528" s="1318"/>
      <c r="F528" s="1318"/>
      <c r="G528" s="1318"/>
    </row>
    <row r="529" spans="1:7" x14ac:dyDescent="0.15">
      <c r="A529" s="1318"/>
      <c r="B529" s="1318"/>
      <c r="C529" s="1318"/>
      <c r="D529" s="1318"/>
      <c r="E529" s="1318"/>
      <c r="F529" s="1318"/>
      <c r="G529" s="1318"/>
    </row>
    <row r="530" spans="1:7" x14ac:dyDescent="0.15">
      <c r="A530" s="1318"/>
      <c r="B530" s="1318"/>
      <c r="C530" s="1318"/>
      <c r="D530" s="1318"/>
      <c r="E530" s="1318"/>
      <c r="F530" s="1318"/>
      <c r="G530" s="1318"/>
    </row>
    <row r="531" spans="1:7" x14ac:dyDescent="0.15">
      <c r="A531" s="1318"/>
      <c r="B531" s="1318"/>
      <c r="C531" s="1318"/>
      <c r="D531" s="1318"/>
      <c r="E531" s="1318"/>
      <c r="F531" s="1318"/>
      <c r="G531" s="1318"/>
    </row>
    <row r="532" spans="1:7" x14ac:dyDescent="0.15">
      <c r="A532" s="1318"/>
      <c r="B532" s="1318"/>
      <c r="C532" s="1318"/>
      <c r="D532" s="1318"/>
      <c r="E532" s="1318"/>
      <c r="F532" s="1318"/>
      <c r="G532" s="1318"/>
    </row>
    <row r="533" spans="1:7" x14ac:dyDescent="0.15">
      <c r="A533" s="1318"/>
      <c r="B533" s="1318"/>
      <c r="C533" s="1318"/>
      <c r="D533" s="1318"/>
      <c r="E533" s="1318"/>
      <c r="F533" s="1318"/>
      <c r="G533" s="1318"/>
    </row>
    <row r="534" spans="1:7" x14ac:dyDescent="0.15">
      <c r="A534" s="1318"/>
      <c r="B534" s="1318"/>
      <c r="C534" s="1318"/>
      <c r="D534" s="1318"/>
      <c r="E534" s="1318"/>
      <c r="F534" s="1318"/>
      <c r="G534" s="1318"/>
    </row>
    <row r="535" spans="1:7" x14ac:dyDescent="0.15">
      <c r="A535" s="1318"/>
      <c r="B535" s="1318"/>
      <c r="C535" s="1318"/>
      <c r="D535" s="1318"/>
      <c r="E535" s="1318"/>
      <c r="F535" s="1318"/>
      <c r="G535" s="1318"/>
    </row>
    <row r="536" spans="1:7" x14ac:dyDescent="0.15">
      <c r="A536" s="1318"/>
      <c r="B536" s="1318"/>
      <c r="C536" s="1318"/>
      <c r="D536" s="1318"/>
      <c r="E536" s="1318"/>
      <c r="F536" s="1318"/>
      <c r="G536" s="1318"/>
    </row>
    <row r="537" spans="1:7" x14ac:dyDescent="0.15">
      <c r="A537" s="1318"/>
      <c r="B537" s="1318"/>
      <c r="C537" s="1318"/>
      <c r="D537" s="1318"/>
      <c r="E537" s="1318"/>
      <c r="F537" s="1318"/>
      <c r="G537" s="1318"/>
    </row>
    <row r="538" spans="1:7" x14ac:dyDescent="0.15">
      <c r="A538" s="1318"/>
      <c r="B538" s="1318"/>
      <c r="C538" s="1318"/>
      <c r="D538" s="1318"/>
      <c r="E538" s="1318"/>
      <c r="F538" s="1318"/>
      <c r="G538" s="1318"/>
    </row>
    <row r="539" spans="1:7" x14ac:dyDescent="0.15">
      <c r="A539" s="1318"/>
      <c r="B539" s="1318"/>
      <c r="C539" s="1318"/>
      <c r="D539" s="1318"/>
      <c r="E539" s="1318"/>
      <c r="F539" s="1318"/>
      <c r="G539" s="1318"/>
    </row>
    <row r="540" spans="1:7" x14ac:dyDescent="0.15">
      <c r="A540" s="1318"/>
      <c r="B540" s="1318"/>
      <c r="C540" s="1318"/>
      <c r="D540" s="1318"/>
      <c r="E540" s="1318"/>
      <c r="F540" s="1318"/>
      <c r="G540" s="1318"/>
    </row>
    <row r="541" spans="1:7" x14ac:dyDescent="0.15">
      <c r="A541" s="1318"/>
      <c r="B541" s="1318"/>
      <c r="C541" s="1318"/>
      <c r="D541" s="1318"/>
      <c r="E541" s="1318"/>
      <c r="F541" s="1318"/>
      <c r="G541" s="1318"/>
    </row>
    <row r="542" spans="1:7" x14ac:dyDescent="0.15">
      <c r="A542" s="1318"/>
      <c r="B542" s="1318"/>
      <c r="C542" s="1318"/>
      <c r="D542" s="1318"/>
      <c r="E542" s="1318"/>
      <c r="F542" s="1318"/>
      <c r="G542" s="1318"/>
    </row>
    <row r="543" spans="1:7" x14ac:dyDescent="0.15">
      <c r="A543" s="1318"/>
      <c r="B543" s="1318"/>
      <c r="C543" s="1318"/>
      <c r="D543" s="1318"/>
      <c r="E543" s="1318"/>
      <c r="F543" s="1318"/>
      <c r="G543" s="1318"/>
    </row>
    <row r="544" spans="1:7" x14ac:dyDescent="0.15">
      <c r="A544" s="1318"/>
      <c r="B544" s="1318"/>
      <c r="C544" s="1318"/>
      <c r="D544" s="1318"/>
      <c r="E544" s="1318"/>
      <c r="F544" s="1318"/>
      <c r="G544" s="1318"/>
    </row>
    <row r="545" spans="1:7" x14ac:dyDescent="0.15">
      <c r="A545" s="1318"/>
      <c r="B545" s="1318"/>
      <c r="C545" s="1318"/>
      <c r="D545" s="1318"/>
      <c r="E545" s="1318"/>
      <c r="F545" s="1318"/>
      <c r="G545" s="1318"/>
    </row>
    <row r="546" spans="1:7" x14ac:dyDescent="0.15">
      <c r="A546" s="1318"/>
      <c r="B546" s="1318"/>
      <c r="C546" s="1318"/>
      <c r="D546" s="1318"/>
      <c r="E546" s="1318"/>
      <c r="F546" s="1318"/>
      <c r="G546" s="1318"/>
    </row>
    <row r="547" spans="1:7" x14ac:dyDescent="0.15">
      <c r="A547" s="1318"/>
      <c r="B547" s="1318"/>
      <c r="C547" s="1318"/>
      <c r="D547" s="1318"/>
      <c r="E547" s="1318"/>
      <c r="F547" s="1318"/>
      <c r="G547" s="1318"/>
    </row>
    <row r="548" spans="1:7" x14ac:dyDescent="0.15">
      <c r="A548" s="1318"/>
      <c r="B548" s="1318"/>
      <c r="C548" s="1318"/>
      <c r="D548" s="1318"/>
      <c r="E548" s="1318"/>
      <c r="F548" s="1318"/>
      <c r="G548" s="1318"/>
    </row>
    <row r="549" spans="1:7" x14ac:dyDescent="0.15">
      <c r="A549" s="1318"/>
      <c r="B549" s="1318"/>
      <c r="C549" s="1318"/>
      <c r="D549" s="1318"/>
      <c r="E549" s="1318"/>
      <c r="F549" s="1318"/>
      <c r="G549" s="1318"/>
    </row>
    <row r="550" spans="1:7" x14ac:dyDescent="0.15">
      <c r="A550" s="1318"/>
      <c r="B550" s="1318"/>
      <c r="C550" s="1318"/>
      <c r="D550" s="1318"/>
      <c r="E550" s="1318"/>
      <c r="F550" s="1318"/>
      <c r="G550" s="1318"/>
    </row>
    <row r="551" spans="1:7" x14ac:dyDescent="0.15">
      <c r="A551" s="1318"/>
      <c r="B551" s="1318"/>
      <c r="C551" s="1318"/>
      <c r="D551" s="1318"/>
      <c r="E551" s="1318"/>
      <c r="F551" s="1318"/>
      <c r="G551" s="1318"/>
    </row>
    <row r="552" spans="1:7" x14ac:dyDescent="0.15">
      <c r="A552" s="1318"/>
      <c r="B552" s="1318"/>
      <c r="C552" s="1318"/>
      <c r="D552" s="1318"/>
      <c r="E552" s="1318"/>
      <c r="F552" s="1318"/>
      <c r="G552" s="1318"/>
    </row>
    <row r="553" spans="1:7" x14ac:dyDescent="0.15">
      <c r="A553" s="1318"/>
      <c r="B553" s="1318"/>
      <c r="C553" s="1318"/>
      <c r="D553" s="1318"/>
      <c r="E553" s="1318"/>
      <c r="F553" s="1318"/>
      <c r="G553" s="1318"/>
    </row>
    <row r="554" spans="1:7" x14ac:dyDescent="0.15">
      <c r="A554" s="1318"/>
      <c r="B554" s="1318"/>
      <c r="C554" s="1318"/>
      <c r="D554" s="1318"/>
      <c r="E554" s="1318"/>
      <c r="F554" s="1318"/>
      <c r="G554" s="1318"/>
    </row>
    <row r="555" spans="1:7" x14ac:dyDescent="0.15">
      <c r="A555" s="1318"/>
      <c r="B555" s="1318"/>
      <c r="C555" s="1318"/>
      <c r="D555" s="1318"/>
      <c r="E555" s="1318"/>
      <c r="F555" s="1318"/>
      <c r="G555" s="1318"/>
    </row>
    <row r="556" spans="1:7" x14ac:dyDescent="0.15">
      <c r="A556" s="1318"/>
      <c r="B556" s="1318"/>
      <c r="C556" s="1318"/>
      <c r="D556" s="1318"/>
      <c r="E556" s="1318"/>
      <c r="F556" s="1318"/>
      <c r="G556" s="1318"/>
    </row>
    <row r="557" spans="1:7" x14ac:dyDescent="0.15">
      <c r="A557" s="1318"/>
      <c r="B557" s="1318"/>
      <c r="C557" s="1318"/>
      <c r="D557" s="1318"/>
      <c r="E557" s="1318"/>
      <c r="F557" s="1318"/>
      <c r="G557" s="1318"/>
    </row>
    <row r="558" spans="1:7" x14ac:dyDescent="0.15">
      <c r="A558" s="1318"/>
      <c r="B558" s="1318"/>
      <c r="C558" s="1318"/>
      <c r="D558" s="1318"/>
      <c r="E558" s="1318"/>
      <c r="F558" s="1318"/>
      <c r="G558" s="1318"/>
    </row>
    <row r="559" spans="1:7" x14ac:dyDescent="0.15">
      <c r="A559" s="1318"/>
      <c r="B559" s="1318"/>
      <c r="C559" s="1318"/>
      <c r="D559" s="1318"/>
      <c r="E559" s="1318"/>
      <c r="F559" s="1318"/>
      <c r="G559" s="1318"/>
    </row>
    <row r="560" spans="1:7" x14ac:dyDescent="0.15">
      <c r="A560" s="1318"/>
      <c r="B560" s="1318"/>
      <c r="C560" s="1318"/>
      <c r="D560" s="1318"/>
      <c r="E560" s="1318"/>
      <c r="F560" s="1318"/>
      <c r="G560" s="1318"/>
    </row>
    <row r="561" spans="1:7" x14ac:dyDescent="0.15">
      <c r="A561" s="1318"/>
      <c r="B561" s="1318"/>
      <c r="C561" s="1318"/>
      <c r="D561" s="1318"/>
      <c r="E561" s="1318"/>
      <c r="F561" s="1318"/>
      <c r="G561" s="1318"/>
    </row>
    <row r="562" spans="1:7" x14ac:dyDescent="0.15">
      <c r="A562" s="1318"/>
      <c r="B562" s="1318"/>
      <c r="C562" s="1318"/>
      <c r="D562" s="1318"/>
      <c r="E562" s="1318"/>
      <c r="F562" s="1318"/>
      <c r="G562" s="1318"/>
    </row>
    <row r="563" spans="1:7" x14ac:dyDescent="0.15">
      <c r="A563" s="1318"/>
      <c r="B563" s="1318"/>
      <c r="C563" s="1318"/>
      <c r="D563" s="1318"/>
      <c r="E563" s="1318"/>
      <c r="F563" s="1318"/>
      <c r="G563" s="1318"/>
    </row>
    <row r="564" spans="1:7" x14ac:dyDescent="0.15">
      <c r="A564" s="1318"/>
      <c r="B564" s="1318"/>
      <c r="C564" s="1318"/>
      <c r="D564" s="1318"/>
      <c r="E564" s="1318"/>
      <c r="F564" s="1318"/>
      <c r="G564" s="1318"/>
    </row>
    <row r="565" spans="1:7" x14ac:dyDescent="0.15">
      <c r="A565" s="1318"/>
      <c r="B565" s="1318"/>
      <c r="C565" s="1318"/>
      <c r="D565" s="1318"/>
      <c r="E565" s="1318"/>
      <c r="F565" s="1318"/>
      <c r="G565" s="1318"/>
    </row>
    <row r="566" spans="1:7" x14ac:dyDescent="0.15">
      <c r="A566" s="1318"/>
      <c r="B566" s="1318"/>
      <c r="C566" s="1318"/>
      <c r="D566" s="1318"/>
      <c r="E566" s="1318"/>
      <c r="F566" s="1318"/>
      <c r="G566" s="1318"/>
    </row>
    <row r="567" spans="1:7" x14ac:dyDescent="0.15">
      <c r="A567" s="1318"/>
      <c r="B567" s="1318"/>
      <c r="C567" s="1318"/>
      <c r="D567" s="1318"/>
      <c r="E567" s="1318"/>
      <c r="F567" s="1318"/>
      <c r="G567" s="1318"/>
    </row>
    <row r="568" spans="1:7" x14ac:dyDescent="0.15">
      <c r="A568" s="1318"/>
      <c r="B568" s="1318"/>
      <c r="C568" s="1318"/>
      <c r="D568" s="1318"/>
      <c r="E568" s="1318"/>
      <c r="F568" s="1318"/>
      <c r="G568" s="1318"/>
    </row>
    <row r="569" spans="1:7" x14ac:dyDescent="0.15">
      <c r="A569" s="1318"/>
      <c r="B569" s="1318"/>
      <c r="C569" s="1318"/>
      <c r="D569" s="1318"/>
      <c r="E569" s="1318"/>
      <c r="F569" s="1318"/>
      <c r="G569" s="1318"/>
    </row>
    <row r="570" spans="1:7" x14ac:dyDescent="0.15">
      <c r="A570" s="1318"/>
      <c r="B570" s="1318"/>
      <c r="C570" s="1318"/>
      <c r="D570" s="1318"/>
      <c r="E570" s="1318"/>
      <c r="F570" s="1318"/>
      <c r="G570" s="1318"/>
    </row>
    <row r="571" spans="1:7" x14ac:dyDescent="0.15">
      <c r="A571" s="1318"/>
      <c r="B571" s="1318"/>
      <c r="C571" s="1318"/>
      <c r="D571" s="1318"/>
      <c r="E571" s="1318"/>
      <c r="F571" s="1318"/>
      <c r="G571" s="1318"/>
    </row>
    <row r="572" spans="1:7" x14ac:dyDescent="0.15">
      <c r="A572" s="1318"/>
      <c r="B572" s="1318"/>
      <c r="C572" s="1318"/>
      <c r="D572" s="1318"/>
      <c r="E572" s="1318"/>
      <c r="F572" s="1318"/>
      <c r="G572" s="1318"/>
    </row>
    <row r="573" spans="1:7" x14ac:dyDescent="0.15">
      <c r="A573" s="1318"/>
      <c r="B573" s="1318"/>
      <c r="C573" s="1318"/>
      <c r="D573" s="1318"/>
      <c r="E573" s="1318"/>
      <c r="F573" s="1318"/>
      <c r="G573" s="1318"/>
    </row>
    <row r="574" spans="1:7" x14ac:dyDescent="0.15">
      <c r="A574" s="1318"/>
      <c r="B574" s="1318"/>
      <c r="C574" s="1318"/>
      <c r="D574" s="1318"/>
      <c r="E574" s="1318"/>
      <c r="F574" s="1318"/>
      <c r="G574" s="1318"/>
    </row>
    <row r="575" spans="1:7" x14ac:dyDescent="0.15">
      <c r="A575" s="1318"/>
      <c r="B575" s="1318"/>
      <c r="C575" s="1318"/>
      <c r="D575" s="1318"/>
      <c r="E575" s="1318"/>
      <c r="F575" s="1318"/>
      <c r="G575" s="1318"/>
    </row>
    <row r="576" spans="1:7" x14ac:dyDescent="0.15">
      <c r="A576" s="1318"/>
      <c r="B576" s="1318"/>
      <c r="C576" s="1318"/>
      <c r="D576" s="1318"/>
      <c r="E576" s="1318"/>
      <c r="F576" s="1318"/>
      <c r="G576" s="1318"/>
    </row>
    <row r="577" spans="1:7" x14ac:dyDescent="0.15">
      <c r="A577" s="1318"/>
      <c r="B577" s="1318"/>
      <c r="C577" s="1318"/>
      <c r="D577" s="1318"/>
      <c r="E577" s="1318"/>
      <c r="F577" s="1318"/>
      <c r="G577" s="1318"/>
    </row>
    <row r="578" spans="1:7" x14ac:dyDescent="0.15">
      <c r="A578" s="1318"/>
      <c r="B578" s="1318"/>
      <c r="C578" s="1318"/>
      <c r="D578" s="1318"/>
      <c r="E578" s="1318"/>
      <c r="F578" s="1318"/>
      <c r="G578" s="1318"/>
    </row>
    <row r="579" spans="1:7" x14ac:dyDescent="0.15">
      <c r="A579" s="1318"/>
      <c r="B579" s="1318"/>
      <c r="C579" s="1318"/>
      <c r="D579" s="1318"/>
      <c r="E579" s="1318"/>
      <c r="F579" s="1318"/>
      <c r="G579" s="1318"/>
    </row>
    <row r="580" spans="1:7" x14ac:dyDescent="0.15">
      <c r="A580" s="1318"/>
      <c r="B580" s="1318"/>
      <c r="C580" s="1318"/>
      <c r="D580" s="1318"/>
      <c r="E580" s="1318"/>
      <c r="F580" s="1318"/>
      <c r="G580" s="1318"/>
    </row>
    <row r="581" spans="1:7" x14ac:dyDescent="0.15">
      <c r="A581" s="1318"/>
      <c r="B581" s="1318"/>
      <c r="C581" s="1318"/>
      <c r="D581" s="1318"/>
      <c r="E581" s="1318"/>
      <c r="F581" s="1318"/>
      <c r="G581" s="1318"/>
    </row>
    <row r="582" spans="1:7" x14ac:dyDescent="0.15">
      <c r="A582" s="1318"/>
      <c r="B582" s="1318"/>
      <c r="C582" s="1318"/>
      <c r="D582" s="1318"/>
      <c r="E582" s="1318"/>
      <c r="F582" s="1318"/>
      <c r="G582" s="1318"/>
    </row>
    <row r="583" spans="1:7" x14ac:dyDescent="0.15">
      <c r="A583" s="1318"/>
      <c r="B583" s="1318"/>
      <c r="C583" s="1318"/>
      <c r="D583" s="1318"/>
      <c r="E583" s="1318"/>
      <c r="F583" s="1318"/>
      <c r="G583" s="1318"/>
    </row>
    <row r="584" spans="1:7" x14ac:dyDescent="0.15">
      <c r="A584" s="1318"/>
      <c r="B584" s="1318"/>
      <c r="C584" s="1318"/>
      <c r="D584" s="1318"/>
      <c r="E584" s="1318"/>
      <c r="F584" s="1318"/>
      <c r="G584" s="1318"/>
    </row>
    <row r="585" spans="1:7" x14ac:dyDescent="0.15">
      <c r="A585" s="1318"/>
      <c r="B585" s="1318"/>
      <c r="C585" s="1318"/>
      <c r="D585" s="1318"/>
      <c r="E585" s="1318"/>
      <c r="F585" s="1318"/>
      <c r="G585" s="1318"/>
    </row>
    <row r="586" spans="1:7" x14ac:dyDescent="0.15">
      <c r="A586" s="1318"/>
      <c r="B586" s="1318"/>
      <c r="C586" s="1318"/>
      <c r="D586" s="1318"/>
      <c r="E586" s="1318"/>
      <c r="F586" s="1318"/>
      <c r="G586" s="1318"/>
    </row>
    <row r="587" spans="1:7" x14ac:dyDescent="0.15">
      <c r="A587" s="1318"/>
      <c r="B587" s="1318"/>
      <c r="C587" s="1318"/>
      <c r="D587" s="1318"/>
      <c r="E587" s="1318"/>
      <c r="F587" s="1318"/>
      <c r="G587" s="1318"/>
    </row>
    <row r="588" spans="1:7" x14ac:dyDescent="0.15">
      <c r="A588" s="1318"/>
      <c r="B588" s="1318"/>
      <c r="C588" s="1318"/>
      <c r="D588" s="1318"/>
      <c r="E588" s="1318"/>
      <c r="F588" s="1318"/>
      <c r="G588" s="1318"/>
    </row>
    <row r="589" spans="1:7" x14ac:dyDescent="0.15">
      <c r="A589" s="1318"/>
      <c r="B589" s="1318"/>
      <c r="C589" s="1318"/>
      <c r="D589" s="1318"/>
      <c r="E589" s="1318"/>
      <c r="F589" s="1318"/>
      <c r="G589" s="1318"/>
    </row>
    <row r="590" spans="1:7" x14ac:dyDescent="0.15">
      <c r="A590" s="1318"/>
      <c r="B590" s="1318"/>
      <c r="C590" s="1318"/>
      <c r="D590" s="1318"/>
      <c r="E590" s="1318"/>
      <c r="F590" s="1318"/>
      <c r="G590" s="1318"/>
    </row>
    <row r="591" spans="1:7" x14ac:dyDescent="0.15">
      <c r="A591" s="1318"/>
      <c r="B591" s="1318"/>
      <c r="C591" s="1318"/>
      <c r="D591" s="1318"/>
      <c r="E591" s="1318"/>
      <c r="F591" s="1318"/>
      <c r="G591" s="1318"/>
    </row>
    <row r="592" spans="1:7" x14ac:dyDescent="0.15">
      <c r="A592" s="1318"/>
      <c r="B592" s="1318"/>
      <c r="C592" s="1318"/>
      <c r="D592" s="1318"/>
      <c r="E592" s="1318"/>
      <c r="F592" s="1318"/>
      <c r="G592" s="1318"/>
    </row>
    <row r="593" spans="1:7" x14ac:dyDescent="0.15">
      <c r="A593" s="1318"/>
      <c r="B593" s="1318"/>
      <c r="C593" s="1318"/>
      <c r="D593" s="1318"/>
      <c r="E593" s="1318"/>
      <c r="F593" s="1318"/>
      <c r="G593" s="1318"/>
    </row>
    <row r="594" spans="1:7" x14ac:dyDescent="0.15">
      <c r="A594" s="1318"/>
      <c r="B594" s="1318"/>
      <c r="C594" s="1318"/>
      <c r="D594" s="1318"/>
      <c r="E594" s="1318"/>
      <c r="F594" s="1318"/>
      <c r="G594" s="1318"/>
    </row>
    <row r="595" spans="1:7" x14ac:dyDescent="0.15">
      <c r="A595" s="1318"/>
      <c r="B595" s="1318"/>
      <c r="C595" s="1318"/>
      <c r="D595" s="1318"/>
      <c r="E595" s="1318"/>
      <c r="F595" s="1318"/>
      <c r="G595" s="1318"/>
    </row>
    <row r="596" spans="1:7" x14ac:dyDescent="0.15">
      <c r="A596" s="1318"/>
      <c r="B596" s="1318"/>
      <c r="C596" s="1318"/>
      <c r="D596" s="1318"/>
      <c r="E596" s="1318"/>
      <c r="F596" s="1318"/>
      <c r="G596" s="1318"/>
    </row>
    <row r="597" spans="1:7" x14ac:dyDescent="0.15">
      <c r="A597" s="1318"/>
      <c r="B597" s="1318"/>
      <c r="C597" s="1318"/>
      <c r="D597" s="1318"/>
      <c r="E597" s="1318"/>
      <c r="F597" s="1318"/>
      <c r="G597" s="1318"/>
    </row>
    <row r="598" spans="1:7" x14ac:dyDescent="0.15">
      <c r="A598" s="1318"/>
      <c r="B598" s="1318"/>
      <c r="C598" s="1318"/>
      <c r="D598" s="1318"/>
      <c r="E598" s="1318"/>
      <c r="F598" s="1318"/>
      <c r="G598" s="1318"/>
    </row>
    <row r="599" spans="1:7" x14ac:dyDescent="0.15">
      <c r="A599" s="1318"/>
      <c r="B599" s="1318"/>
      <c r="C599" s="1318"/>
      <c r="D599" s="1318"/>
      <c r="E599" s="1318"/>
      <c r="F599" s="1318"/>
      <c r="G599" s="1318"/>
    </row>
    <row r="600" spans="1:7" x14ac:dyDescent="0.15">
      <c r="A600" s="1318"/>
      <c r="B600" s="1318"/>
      <c r="C600" s="1318"/>
      <c r="D600" s="1318"/>
      <c r="E600" s="1318"/>
      <c r="F600" s="1318"/>
      <c r="G600" s="1318"/>
    </row>
    <row r="601" spans="1:7" x14ac:dyDescent="0.15">
      <c r="A601" s="1318"/>
      <c r="B601" s="1318"/>
      <c r="C601" s="1318"/>
      <c r="D601" s="1318"/>
      <c r="E601" s="1318"/>
      <c r="F601" s="1318"/>
      <c r="G601" s="1318"/>
    </row>
    <row r="602" spans="1:7" x14ac:dyDescent="0.15">
      <c r="A602" s="1318"/>
      <c r="B602" s="1318"/>
      <c r="C602" s="1318"/>
      <c r="D602" s="1318"/>
      <c r="E602" s="1318"/>
      <c r="F602" s="1318"/>
      <c r="G602" s="1318"/>
    </row>
    <row r="603" spans="1:7" x14ac:dyDescent="0.15">
      <c r="A603" s="1318"/>
      <c r="B603" s="1318"/>
      <c r="C603" s="1318"/>
      <c r="D603" s="1318"/>
      <c r="E603" s="1318"/>
      <c r="F603" s="1318"/>
      <c r="G603" s="1318"/>
    </row>
    <row r="604" spans="1:7" x14ac:dyDescent="0.15">
      <c r="A604" s="1318"/>
      <c r="B604" s="1318"/>
      <c r="C604" s="1318"/>
      <c r="D604" s="1318"/>
      <c r="E604" s="1318"/>
      <c r="F604" s="1318"/>
      <c r="G604" s="1318"/>
    </row>
    <row r="605" spans="1:7" x14ac:dyDescent="0.15">
      <c r="A605" s="1318"/>
      <c r="B605" s="1318"/>
      <c r="C605" s="1318"/>
      <c r="D605" s="1318"/>
      <c r="E605" s="1318"/>
      <c r="F605" s="1318"/>
      <c r="G605" s="1318"/>
    </row>
    <row r="606" spans="1:7" x14ac:dyDescent="0.15">
      <c r="A606" s="1318"/>
      <c r="B606" s="1318"/>
      <c r="C606" s="1318"/>
      <c r="D606" s="1318"/>
      <c r="E606" s="1318"/>
      <c r="F606" s="1318"/>
      <c r="G606" s="1318"/>
    </row>
    <row r="607" spans="1:7" x14ac:dyDescent="0.15">
      <c r="A607" s="1318"/>
      <c r="B607" s="1318"/>
      <c r="C607" s="1318"/>
      <c r="D607" s="1318"/>
      <c r="E607" s="1318"/>
      <c r="F607" s="1318"/>
      <c r="G607" s="1318"/>
    </row>
    <row r="608" spans="1:7" x14ac:dyDescent="0.15">
      <c r="A608" s="1318"/>
      <c r="B608" s="1318"/>
      <c r="C608" s="1318"/>
      <c r="D608" s="1318"/>
      <c r="E608" s="1318"/>
      <c r="F608" s="1318"/>
      <c r="G608" s="1318"/>
    </row>
    <row r="609" spans="1:7" x14ac:dyDescent="0.15">
      <c r="A609" s="1318"/>
      <c r="B609" s="1318"/>
      <c r="C609" s="1318"/>
      <c r="D609" s="1318"/>
      <c r="E609" s="1318"/>
      <c r="F609" s="1318"/>
      <c r="G609" s="1318"/>
    </row>
    <row r="610" spans="1:7" x14ac:dyDescent="0.15">
      <c r="A610" s="1318"/>
      <c r="B610" s="1318"/>
      <c r="C610" s="1318"/>
      <c r="D610" s="1318"/>
      <c r="E610" s="1318"/>
      <c r="F610" s="1318"/>
      <c r="G610" s="1318"/>
    </row>
    <row r="611" spans="1:7" x14ac:dyDescent="0.15">
      <c r="A611" s="1318"/>
      <c r="B611" s="1318"/>
      <c r="C611" s="1318"/>
      <c r="D611" s="1318"/>
      <c r="E611" s="1318"/>
      <c r="F611" s="1318"/>
      <c r="G611" s="1318"/>
    </row>
    <row r="612" spans="1:7" x14ac:dyDescent="0.15">
      <c r="A612" s="1318"/>
      <c r="B612" s="1318"/>
      <c r="C612" s="1318"/>
      <c r="D612" s="1318"/>
      <c r="E612" s="1318"/>
      <c r="F612" s="1318"/>
      <c r="G612" s="1318"/>
    </row>
    <row r="613" spans="1:7" x14ac:dyDescent="0.15">
      <c r="A613" s="1318"/>
      <c r="B613" s="1318"/>
      <c r="C613" s="1318"/>
      <c r="D613" s="1318"/>
      <c r="E613" s="1318"/>
      <c r="F613" s="1318"/>
      <c r="G613" s="1318"/>
    </row>
    <row r="614" spans="1:7" x14ac:dyDescent="0.15">
      <c r="A614" s="1318"/>
      <c r="B614" s="1318"/>
      <c r="C614" s="1318"/>
      <c r="D614" s="1318"/>
      <c r="E614" s="1318"/>
      <c r="F614" s="1318"/>
      <c r="G614" s="1318"/>
    </row>
    <row r="615" spans="1:7" x14ac:dyDescent="0.15">
      <c r="A615" s="1318"/>
      <c r="B615" s="1318"/>
      <c r="C615" s="1318"/>
      <c r="D615" s="1318"/>
      <c r="E615" s="1318"/>
      <c r="F615" s="1318"/>
      <c r="G615" s="1318"/>
    </row>
    <row r="616" spans="1:7" x14ac:dyDescent="0.15">
      <c r="A616" s="1318"/>
      <c r="B616" s="1318"/>
      <c r="C616" s="1318"/>
      <c r="D616" s="1318"/>
      <c r="E616" s="1318"/>
      <c r="F616" s="1318"/>
      <c r="G616" s="1318"/>
    </row>
    <row r="617" spans="1:7" x14ac:dyDescent="0.15">
      <c r="A617" s="1318"/>
      <c r="B617" s="1318"/>
      <c r="C617" s="1318"/>
      <c r="D617" s="1318"/>
      <c r="E617" s="1318"/>
      <c r="F617" s="1318"/>
      <c r="G617" s="1318"/>
    </row>
    <row r="618" spans="1:7" x14ac:dyDescent="0.15">
      <c r="A618" s="1318"/>
      <c r="B618" s="1318"/>
      <c r="C618" s="1318"/>
      <c r="D618" s="1318"/>
      <c r="E618" s="1318"/>
      <c r="F618" s="1318"/>
      <c r="G618" s="1318"/>
    </row>
    <row r="619" spans="1:7" x14ac:dyDescent="0.15">
      <c r="A619" s="1318"/>
      <c r="B619" s="1318"/>
      <c r="C619" s="1318"/>
      <c r="D619" s="1318"/>
      <c r="E619" s="1318"/>
      <c r="F619" s="1318"/>
      <c r="G619" s="1318"/>
    </row>
    <row r="620" spans="1:7" x14ac:dyDescent="0.15">
      <c r="A620" s="1318"/>
      <c r="B620" s="1318"/>
      <c r="C620" s="1318"/>
      <c r="D620" s="1318"/>
      <c r="E620" s="1318"/>
      <c r="F620" s="1318"/>
      <c r="G620" s="1318"/>
    </row>
    <row r="621" spans="1:7" x14ac:dyDescent="0.15">
      <c r="A621" s="1318"/>
      <c r="B621" s="1318"/>
      <c r="C621" s="1318"/>
      <c r="D621" s="1318"/>
      <c r="E621" s="1318"/>
      <c r="F621" s="1318"/>
      <c r="G621" s="1318"/>
    </row>
    <row r="622" spans="1:7" x14ac:dyDescent="0.15">
      <c r="A622" s="1318"/>
      <c r="B622" s="1318"/>
      <c r="C622" s="1318"/>
      <c r="D622" s="1318"/>
      <c r="E622" s="1318"/>
      <c r="F622" s="1318"/>
      <c r="G622" s="1318"/>
    </row>
    <row r="623" spans="1:7" x14ac:dyDescent="0.15">
      <c r="A623" s="1318"/>
      <c r="B623" s="1318"/>
      <c r="C623" s="1318"/>
      <c r="D623" s="1318"/>
      <c r="E623" s="1318"/>
      <c r="F623" s="1318"/>
      <c r="G623" s="1318"/>
    </row>
    <row r="624" spans="1:7" x14ac:dyDescent="0.15">
      <c r="A624" s="1318"/>
      <c r="B624" s="1318"/>
      <c r="C624" s="1318"/>
      <c r="D624" s="1318"/>
      <c r="E624" s="1318"/>
      <c r="F624" s="1318"/>
      <c r="G624" s="1318"/>
    </row>
    <row r="625" spans="1:7" x14ac:dyDescent="0.15">
      <c r="A625" s="1318"/>
      <c r="B625" s="1318"/>
      <c r="C625" s="1318"/>
      <c r="D625" s="1318"/>
      <c r="E625" s="1318"/>
      <c r="F625" s="1318"/>
      <c r="G625" s="1318"/>
    </row>
    <row r="626" spans="1:7" x14ac:dyDescent="0.15">
      <c r="A626" s="1318"/>
      <c r="B626" s="1318"/>
      <c r="C626" s="1318"/>
      <c r="D626" s="1318"/>
      <c r="E626" s="1318"/>
      <c r="F626" s="1318"/>
      <c r="G626" s="1318"/>
    </row>
    <row r="627" spans="1:7" x14ac:dyDescent="0.15">
      <c r="A627" s="1318"/>
      <c r="B627" s="1318"/>
      <c r="C627" s="1318"/>
      <c r="D627" s="1318"/>
      <c r="E627" s="1318"/>
      <c r="F627" s="1318"/>
      <c r="G627" s="1318"/>
    </row>
    <row r="628" spans="1:7" x14ac:dyDescent="0.15">
      <c r="A628" s="1318"/>
      <c r="B628" s="1318"/>
      <c r="C628" s="1318"/>
      <c r="D628" s="1318"/>
      <c r="E628" s="1318"/>
      <c r="F628" s="1318"/>
      <c r="G628" s="1318"/>
    </row>
    <row r="629" spans="1:7" x14ac:dyDescent="0.15">
      <c r="A629" s="1318"/>
      <c r="B629" s="1318"/>
      <c r="C629" s="1318"/>
      <c r="D629" s="1318"/>
      <c r="E629" s="1318"/>
      <c r="F629" s="1318"/>
      <c r="G629" s="1318"/>
    </row>
    <row r="630" spans="1:7" x14ac:dyDescent="0.15">
      <c r="A630" s="1318"/>
      <c r="B630" s="1318"/>
      <c r="C630" s="1318"/>
      <c r="D630" s="1318"/>
      <c r="E630" s="1318"/>
      <c r="F630" s="1318"/>
      <c r="G630" s="1318"/>
    </row>
    <row r="631" spans="1:7" x14ac:dyDescent="0.15">
      <c r="A631" s="1318"/>
      <c r="B631" s="1318"/>
      <c r="C631" s="1318"/>
      <c r="D631" s="1318"/>
      <c r="E631" s="1318"/>
      <c r="F631" s="1318"/>
      <c r="G631" s="1318"/>
    </row>
    <row r="632" spans="1:7" x14ac:dyDescent="0.15">
      <c r="A632" s="1318"/>
      <c r="B632" s="1318"/>
      <c r="C632" s="1318"/>
      <c r="D632" s="1318"/>
      <c r="E632" s="1318"/>
      <c r="F632" s="1318"/>
      <c r="G632" s="1318"/>
    </row>
    <row r="633" spans="1:7" x14ac:dyDescent="0.15">
      <c r="A633" s="1318"/>
      <c r="B633" s="1318"/>
      <c r="C633" s="1318"/>
      <c r="D633" s="1318"/>
      <c r="E633" s="1318"/>
      <c r="F633" s="1318"/>
      <c r="G633" s="1318"/>
    </row>
    <row r="634" spans="1:7" x14ac:dyDescent="0.15">
      <c r="A634" s="1318"/>
      <c r="B634" s="1318"/>
      <c r="C634" s="1318"/>
      <c r="D634" s="1318"/>
      <c r="E634" s="1318"/>
      <c r="F634" s="1318"/>
      <c r="G634" s="1318"/>
    </row>
    <row r="635" spans="1:7" x14ac:dyDescent="0.15">
      <c r="A635" s="1318"/>
      <c r="B635" s="1318"/>
      <c r="C635" s="1318"/>
      <c r="D635" s="1318"/>
      <c r="E635" s="1318"/>
      <c r="F635" s="1318"/>
      <c r="G635" s="1318"/>
    </row>
    <row r="636" spans="1:7" x14ac:dyDescent="0.15">
      <c r="A636" s="1318"/>
      <c r="B636" s="1318"/>
      <c r="C636" s="1318"/>
      <c r="D636" s="1318"/>
      <c r="E636" s="1318"/>
      <c r="F636" s="1318"/>
      <c r="G636" s="1318"/>
    </row>
    <row r="637" spans="1:7" x14ac:dyDescent="0.15">
      <c r="A637" s="1318"/>
      <c r="B637" s="1318"/>
      <c r="C637" s="1318"/>
      <c r="D637" s="1318"/>
      <c r="E637" s="1318"/>
      <c r="F637" s="1318"/>
      <c r="G637" s="1318"/>
    </row>
    <row r="638" spans="1:7" x14ac:dyDescent="0.15">
      <c r="A638" s="1318"/>
      <c r="B638" s="1318"/>
      <c r="C638" s="1318"/>
      <c r="D638" s="1318"/>
      <c r="E638" s="1318"/>
      <c r="F638" s="1318"/>
      <c r="G638" s="1318"/>
    </row>
    <row r="639" spans="1:7" x14ac:dyDescent="0.15">
      <c r="A639" s="1318"/>
      <c r="B639" s="1318"/>
      <c r="C639" s="1318"/>
      <c r="D639" s="1318"/>
      <c r="E639" s="1318"/>
      <c r="F639" s="1318"/>
      <c r="G639" s="1318"/>
    </row>
    <row r="640" spans="1:7" x14ac:dyDescent="0.15">
      <c r="A640" s="1318"/>
      <c r="B640" s="1318"/>
      <c r="C640" s="1318"/>
      <c r="D640" s="1318"/>
      <c r="E640" s="1318"/>
      <c r="F640" s="1318"/>
      <c r="G640" s="1318"/>
    </row>
    <row r="641" spans="1:7" x14ac:dyDescent="0.15">
      <c r="A641" s="1318"/>
      <c r="B641" s="1318"/>
      <c r="C641" s="1318"/>
      <c r="D641" s="1318"/>
      <c r="E641" s="1318"/>
      <c r="F641" s="1318"/>
      <c r="G641" s="1318"/>
    </row>
    <row r="642" spans="1:7" x14ac:dyDescent="0.15">
      <c r="A642" s="1318"/>
      <c r="B642" s="1318"/>
      <c r="C642" s="1318"/>
      <c r="D642" s="1318"/>
      <c r="E642" s="1318"/>
      <c r="F642" s="1318"/>
      <c r="G642" s="1318"/>
    </row>
    <row r="643" spans="1:7" x14ac:dyDescent="0.15">
      <c r="A643" s="1318"/>
      <c r="B643" s="1318"/>
      <c r="C643" s="1318"/>
      <c r="D643" s="1318"/>
      <c r="E643" s="1318"/>
      <c r="F643" s="1318"/>
      <c r="G643" s="1318"/>
    </row>
    <row r="644" spans="1:7" x14ac:dyDescent="0.15">
      <c r="A644" s="1318"/>
      <c r="B644" s="1318"/>
      <c r="C644" s="1318"/>
      <c r="D644" s="1318"/>
      <c r="E644" s="1318"/>
      <c r="F644" s="1318"/>
      <c r="G644" s="1318"/>
    </row>
    <row r="645" spans="1:7" x14ac:dyDescent="0.15">
      <c r="A645" s="1318"/>
      <c r="B645" s="1318"/>
      <c r="C645" s="1318"/>
      <c r="D645" s="1318"/>
      <c r="E645" s="1318"/>
      <c r="F645" s="1318"/>
      <c r="G645" s="1318"/>
    </row>
    <row r="646" spans="1:7" x14ac:dyDescent="0.15">
      <c r="A646" s="1318"/>
      <c r="B646" s="1318"/>
      <c r="C646" s="1318"/>
      <c r="D646" s="1318"/>
      <c r="E646" s="1318"/>
      <c r="F646" s="1318"/>
      <c r="G646" s="1318"/>
    </row>
    <row r="647" spans="1:7" x14ac:dyDescent="0.15">
      <c r="A647" s="1318"/>
      <c r="B647" s="1318"/>
      <c r="C647" s="1318"/>
      <c r="D647" s="1318"/>
      <c r="E647" s="1318"/>
      <c r="F647" s="1318"/>
      <c r="G647" s="1318"/>
    </row>
    <row r="648" spans="1:7" x14ac:dyDescent="0.15">
      <c r="A648" s="1318"/>
      <c r="B648" s="1318"/>
      <c r="C648" s="1318"/>
      <c r="D648" s="1318"/>
      <c r="E648" s="1318"/>
      <c r="F648" s="1318"/>
      <c r="G648" s="1318"/>
    </row>
    <row r="649" spans="1:7" x14ac:dyDescent="0.15">
      <c r="A649" s="1318"/>
      <c r="B649" s="1318"/>
      <c r="C649" s="1318"/>
      <c r="D649" s="1318"/>
      <c r="E649" s="1318"/>
      <c r="F649" s="1318"/>
      <c r="G649" s="1318"/>
    </row>
    <row r="650" spans="1:7" x14ac:dyDescent="0.15">
      <c r="A650" s="1318"/>
      <c r="B650" s="1318"/>
      <c r="C650" s="1318"/>
      <c r="D650" s="1318"/>
      <c r="E650" s="1318"/>
      <c r="F650" s="1318"/>
      <c r="G650" s="1318"/>
    </row>
    <row r="651" spans="1:7" x14ac:dyDescent="0.15">
      <c r="A651" s="1318"/>
      <c r="B651" s="1318"/>
      <c r="C651" s="1318"/>
      <c r="D651" s="1318"/>
      <c r="E651" s="1318"/>
      <c r="F651" s="1318"/>
      <c r="G651" s="1318"/>
    </row>
    <row r="652" spans="1:7" x14ac:dyDescent="0.15">
      <c r="A652" s="1318"/>
      <c r="B652" s="1318"/>
      <c r="C652" s="1318"/>
      <c r="D652" s="1318"/>
      <c r="E652" s="1318"/>
      <c r="F652" s="1318"/>
      <c r="G652" s="1318"/>
    </row>
    <row r="653" spans="1:7" x14ac:dyDescent="0.15">
      <c r="A653" s="1318"/>
      <c r="B653" s="1318"/>
      <c r="C653" s="1318"/>
      <c r="D653" s="1318"/>
      <c r="E653" s="1318"/>
      <c r="F653" s="1318"/>
      <c r="G653" s="1318"/>
    </row>
    <row r="654" spans="1:7" x14ac:dyDescent="0.15">
      <c r="A654" s="1318"/>
      <c r="B654" s="1318"/>
      <c r="C654" s="1318"/>
      <c r="D654" s="1318"/>
      <c r="E654" s="1318"/>
      <c r="F654" s="1318"/>
      <c r="G654" s="1318"/>
    </row>
    <row r="655" spans="1:7" x14ac:dyDescent="0.15">
      <c r="A655" s="1318"/>
      <c r="B655" s="1318"/>
      <c r="C655" s="1318"/>
      <c r="D655" s="1318"/>
      <c r="E655" s="1318"/>
      <c r="F655" s="1318"/>
      <c r="G655" s="1318"/>
    </row>
    <row r="656" spans="1:7" x14ac:dyDescent="0.15">
      <c r="A656" s="1318"/>
      <c r="B656" s="1318"/>
      <c r="C656" s="1318"/>
      <c r="D656" s="1318"/>
      <c r="E656" s="1318"/>
      <c r="F656" s="1318"/>
      <c r="G656" s="1318"/>
    </row>
    <row r="657" spans="1:7" x14ac:dyDescent="0.15">
      <c r="A657" s="1318"/>
      <c r="B657" s="1318"/>
      <c r="C657" s="1318"/>
      <c r="D657" s="1318"/>
      <c r="E657" s="1318"/>
      <c r="F657" s="1318"/>
      <c r="G657" s="1318"/>
    </row>
    <row r="658" spans="1:7" x14ac:dyDescent="0.15">
      <c r="A658" s="1318"/>
      <c r="B658" s="1318"/>
      <c r="C658" s="1318"/>
      <c r="D658" s="1318"/>
      <c r="E658" s="1318"/>
      <c r="F658" s="1318"/>
      <c r="G658" s="1318"/>
    </row>
    <row r="659" spans="1:7" x14ac:dyDescent="0.15">
      <c r="A659" s="1318"/>
      <c r="B659" s="1318"/>
      <c r="C659" s="1318"/>
      <c r="D659" s="1318"/>
      <c r="E659" s="1318"/>
      <c r="F659" s="1318"/>
      <c r="G659" s="1318"/>
    </row>
    <row r="660" spans="1:7" x14ac:dyDescent="0.15">
      <c r="A660" s="1318"/>
      <c r="B660" s="1318"/>
      <c r="C660" s="1318"/>
      <c r="D660" s="1318"/>
      <c r="E660" s="1318"/>
      <c r="F660" s="1318"/>
      <c r="G660" s="1318"/>
    </row>
    <row r="661" spans="1:7" x14ac:dyDescent="0.15">
      <c r="A661" s="1318"/>
      <c r="B661" s="1318"/>
      <c r="C661" s="1318"/>
      <c r="D661" s="1318"/>
      <c r="E661" s="1318"/>
      <c r="F661" s="1318"/>
      <c r="G661" s="1318"/>
    </row>
    <row r="662" spans="1:7" x14ac:dyDescent="0.15">
      <c r="A662" s="1318"/>
      <c r="B662" s="1318"/>
      <c r="C662" s="1318"/>
      <c r="D662" s="1318"/>
      <c r="E662" s="1318"/>
      <c r="F662" s="1318"/>
      <c r="G662" s="1318"/>
    </row>
    <row r="663" spans="1:7" x14ac:dyDescent="0.15">
      <c r="A663" s="1318"/>
      <c r="B663" s="1318"/>
      <c r="C663" s="1318"/>
      <c r="D663" s="1318"/>
      <c r="E663" s="1318"/>
      <c r="F663" s="1318"/>
      <c r="G663" s="1318"/>
    </row>
    <row r="664" spans="1:7" x14ac:dyDescent="0.15">
      <c r="A664" s="1318"/>
      <c r="B664" s="1318"/>
      <c r="C664" s="1318"/>
      <c r="D664" s="1318"/>
      <c r="E664" s="1318"/>
      <c r="F664" s="1318"/>
      <c r="G664" s="1318"/>
    </row>
    <row r="665" spans="1:7" x14ac:dyDescent="0.15">
      <c r="A665" s="1318"/>
      <c r="B665" s="1318"/>
      <c r="C665" s="1318"/>
      <c r="D665" s="1318"/>
      <c r="E665" s="1318"/>
      <c r="F665" s="1318"/>
      <c r="G665" s="1318"/>
    </row>
    <row r="666" spans="1:7" x14ac:dyDescent="0.15">
      <c r="A666" s="1318"/>
      <c r="B666" s="1318"/>
      <c r="C666" s="1318"/>
      <c r="D666" s="1318"/>
      <c r="E666" s="1318"/>
      <c r="F666" s="1318"/>
      <c r="G666" s="1318"/>
    </row>
    <row r="667" spans="1:7" x14ac:dyDescent="0.15">
      <c r="A667" s="1318"/>
      <c r="B667" s="1318"/>
      <c r="C667" s="1318"/>
      <c r="D667" s="1318"/>
      <c r="E667" s="1318"/>
      <c r="F667" s="1318"/>
      <c r="G667" s="1318"/>
    </row>
    <row r="668" spans="1:7" x14ac:dyDescent="0.15">
      <c r="A668" s="1318"/>
      <c r="B668" s="1318"/>
      <c r="C668" s="1318"/>
      <c r="D668" s="1318"/>
      <c r="E668" s="1318"/>
      <c r="F668" s="1318"/>
      <c r="G668" s="1318"/>
    </row>
    <row r="669" spans="1:7" x14ac:dyDescent="0.15">
      <c r="A669" s="1318"/>
      <c r="B669" s="1318"/>
      <c r="C669" s="1318"/>
      <c r="D669" s="1318"/>
      <c r="E669" s="1318"/>
      <c r="F669" s="1318"/>
      <c r="G669" s="1318"/>
    </row>
    <row r="670" spans="1:7" x14ac:dyDescent="0.15">
      <c r="A670" s="1318"/>
      <c r="B670" s="1318"/>
      <c r="C670" s="1318"/>
      <c r="D670" s="1318"/>
      <c r="E670" s="1318"/>
      <c r="F670" s="1318"/>
      <c r="G670" s="1318"/>
    </row>
    <row r="671" spans="1:7" x14ac:dyDescent="0.15">
      <c r="A671" s="1318"/>
      <c r="B671" s="1318"/>
      <c r="C671" s="1318"/>
      <c r="D671" s="1318"/>
      <c r="E671" s="1318"/>
      <c r="F671" s="1318"/>
      <c r="G671" s="1318"/>
    </row>
    <row r="672" spans="1:7" x14ac:dyDescent="0.15">
      <c r="A672" s="1318"/>
      <c r="B672" s="1318"/>
      <c r="C672" s="1318"/>
      <c r="D672" s="1318"/>
      <c r="E672" s="1318"/>
      <c r="F672" s="1318"/>
      <c r="G672" s="1318"/>
    </row>
    <row r="673" spans="1:7" x14ac:dyDescent="0.15">
      <c r="A673" s="1318"/>
      <c r="B673" s="1318"/>
      <c r="C673" s="1318"/>
      <c r="D673" s="1318"/>
      <c r="E673" s="1318"/>
      <c r="F673" s="1318"/>
      <c r="G673" s="1318"/>
    </row>
    <row r="674" spans="1:7" x14ac:dyDescent="0.15">
      <c r="A674" s="1318"/>
      <c r="B674" s="1318"/>
      <c r="C674" s="1318"/>
      <c r="D674" s="1318"/>
      <c r="E674" s="1318"/>
      <c r="F674" s="1318"/>
      <c r="G674" s="1318"/>
    </row>
    <row r="675" spans="1:7" x14ac:dyDescent="0.15">
      <c r="A675" s="1318"/>
      <c r="B675" s="1318"/>
      <c r="C675" s="1318"/>
      <c r="D675" s="1318"/>
      <c r="E675" s="1318"/>
      <c r="F675" s="1318"/>
      <c r="G675" s="1318"/>
    </row>
    <row r="676" spans="1:7" x14ac:dyDescent="0.15">
      <c r="A676" s="1318"/>
      <c r="B676" s="1318"/>
      <c r="C676" s="1318"/>
      <c r="D676" s="1318"/>
      <c r="E676" s="1318"/>
      <c r="F676" s="1318"/>
      <c r="G676" s="1318"/>
    </row>
    <row r="677" spans="1:7" x14ac:dyDescent="0.15">
      <c r="A677" s="1318"/>
      <c r="B677" s="1318"/>
      <c r="C677" s="1318"/>
      <c r="D677" s="1318"/>
      <c r="E677" s="1318"/>
      <c r="F677" s="1318"/>
      <c r="G677" s="1318"/>
    </row>
    <row r="678" spans="1:7" x14ac:dyDescent="0.15">
      <c r="A678" s="1318"/>
      <c r="B678" s="1318"/>
      <c r="C678" s="1318"/>
      <c r="D678" s="1318"/>
      <c r="E678" s="1318"/>
      <c r="F678" s="1318"/>
      <c r="G678" s="1318"/>
    </row>
    <row r="679" spans="1:7" x14ac:dyDescent="0.15">
      <c r="A679" s="1318"/>
      <c r="B679" s="1318"/>
      <c r="C679" s="1318"/>
      <c r="D679" s="1318"/>
      <c r="E679" s="1318"/>
      <c r="F679" s="1318"/>
      <c r="G679" s="1318"/>
    </row>
    <row r="680" spans="1:7" x14ac:dyDescent="0.15">
      <c r="A680" s="1318"/>
      <c r="B680" s="1318"/>
      <c r="C680" s="1318"/>
      <c r="D680" s="1318"/>
      <c r="E680" s="1318"/>
      <c r="F680" s="1318"/>
      <c r="G680" s="1318"/>
    </row>
    <row r="681" spans="1:7" x14ac:dyDescent="0.15">
      <c r="A681" s="1318"/>
      <c r="B681" s="1318"/>
      <c r="C681" s="1318"/>
      <c r="D681" s="1318"/>
      <c r="E681" s="1318"/>
      <c r="F681" s="1318"/>
      <c r="G681" s="1318"/>
    </row>
    <row r="682" spans="1:7" x14ac:dyDescent="0.15">
      <c r="A682" s="1318"/>
      <c r="B682" s="1318"/>
      <c r="C682" s="1318"/>
      <c r="D682" s="1318"/>
      <c r="E682" s="1318"/>
      <c r="F682" s="1318"/>
      <c r="G682" s="1318"/>
    </row>
    <row r="683" spans="1:7" x14ac:dyDescent="0.15">
      <c r="A683" s="1318"/>
      <c r="B683" s="1318"/>
      <c r="C683" s="1318"/>
      <c r="D683" s="1318"/>
      <c r="E683" s="1318"/>
      <c r="F683" s="1318"/>
      <c r="G683" s="1318"/>
    </row>
    <row r="684" spans="1:7" x14ac:dyDescent="0.15">
      <c r="A684" s="1318"/>
      <c r="B684" s="1318"/>
      <c r="C684" s="1318"/>
      <c r="D684" s="1318"/>
      <c r="E684" s="1318"/>
      <c r="F684" s="1318"/>
      <c r="G684" s="1318"/>
    </row>
    <row r="685" spans="1:7" x14ac:dyDescent="0.15">
      <c r="A685" s="1318"/>
      <c r="B685" s="1318"/>
      <c r="C685" s="1318"/>
      <c r="D685" s="1318"/>
      <c r="E685" s="1318"/>
      <c r="F685" s="1318"/>
      <c r="G685" s="1318"/>
    </row>
    <row r="686" spans="1:7" x14ac:dyDescent="0.15">
      <c r="A686" s="1318"/>
      <c r="B686" s="1318"/>
      <c r="C686" s="1318"/>
      <c r="D686" s="1318"/>
      <c r="E686" s="1318"/>
      <c r="F686" s="1318"/>
      <c r="G686" s="1318"/>
    </row>
    <row r="687" spans="1:7" x14ac:dyDescent="0.15">
      <c r="A687" s="1318"/>
      <c r="B687" s="1318"/>
      <c r="C687" s="1318"/>
      <c r="D687" s="1318"/>
      <c r="E687" s="1318"/>
      <c r="F687" s="1318"/>
      <c r="G687" s="1318"/>
    </row>
    <row r="688" spans="1:7" x14ac:dyDescent="0.15">
      <c r="A688" s="1318"/>
      <c r="B688" s="1318"/>
      <c r="C688" s="1318"/>
      <c r="D688" s="1318"/>
      <c r="E688" s="1318"/>
      <c r="F688" s="1318"/>
      <c r="G688" s="1318"/>
    </row>
    <row r="689" spans="1:7" x14ac:dyDescent="0.15">
      <c r="A689" s="1318"/>
      <c r="B689" s="1318"/>
      <c r="C689" s="1318"/>
      <c r="D689" s="1318"/>
      <c r="E689" s="1318"/>
      <c r="F689" s="1318"/>
      <c r="G689" s="1318"/>
    </row>
    <row r="690" spans="1:7" x14ac:dyDescent="0.15">
      <c r="A690" s="1318"/>
      <c r="B690" s="1318"/>
      <c r="C690" s="1318"/>
      <c r="D690" s="1318"/>
      <c r="E690" s="1318"/>
      <c r="F690" s="1318"/>
      <c r="G690" s="1318"/>
    </row>
    <row r="691" spans="1:7" x14ac:dyDescent="0.15">
      <c r="A691" s="1318"/>
      <c r="B691" s="1318"/>
      <c r="C691" s="1318"/>
      <c r="D691" s="1318"/>
      <c r="E691" s="1318"/>
      <c r="F691" s="1318"/>
      <c r="G691" s="1318"/>
    </row>
    <row r="692" spans="1:7" x14ac:dyDescent="0.15">
      <c r="A692" s="1318"/>
      <c r="B692" s="1318"/>
      <c r="C692" s="1318"/>
      <c r="D692" s="1318"/>
      <c r="E692" s="1318"/>
      <c r="F692" s="1318"/>
      <c r="G692" s="1318"/>
    </row>
    <row r="693" spans="1:7" x14ac:dyDescent="0.15">
      <c r="A693" s="1318"/>
      <c r="B693" s="1318"/>
      <c r="C693" s="1318"/>
      <c r="D693" s="1318"/>
      <c r="E693" s="1318"/>
      <c r="F693" s="1318"/>
      <c r="G693" s="1318"/>
    </row>
    <row r="694" spans="1:7" x14ac:dyDescent="0.15">
      <c r="A694" s="1318"/>
      <c r="B694" s="1318"/>
      <c r="C694" s="1318"/>
      <c r="D694" s="1318"/>
      <c r="E694" s="1318"/>
      <c r="F694" s="1318"/>
      <c r="G694" s="1318"/>
    </row>
    <row r="695" spans="1:7" x14ac:dyDescent="0.15">
      <c r="A695" s="1318"/>
      <c r="B695" s="1318"/>
      <c r="C695" s="1318"/>
      <c r="D695" s="1318"/>
      <c r="E695" s="1318"/>
      <c r="F695" s="1318"/>
      <c r="G695" s="1318"/>
    </row>
    <row r="696" spans="1:7" x14ac:dyDescent="0.15">
      <c r="A696" s="1318"/>
      <c r="B696" s="1318"/>
      <c r="C696" s="1318"/>
      <c r="D696" s="1318"/>
      <c r="E696" s="1318"/>
      <c r="F696" s="1318"/>
      <c r="G696" s="1318"/>
    </row>
    <row r="697" spans="1:7" x14ac:dyDescent="0.15">
      <c r="A697" s="1318"/>
      <c r="B697" s="1318"/>
      <c r="C697" s="1318"/>
      <c r="D697" s="1318"/>
      <c r="E697" s="1318"/>
      <c r="F697" s="1318"/>
      <c r="G697" s="1318"/>
    </row>
    <row r="698" spans="1:7" x14ac:dyDescent="0.15">
      <c r="A698" s="1318"/>
      <c r="B698" s="1318"/>
      <c r="C698" s="1318"/>
      <c r="D698" s="1318"/>
      <c r="E698" s="1318"/>
      <c r="F698" s="1318"/>
      <c r="G698" s="1318"/>
    </row>
    <row r="699" spans="1:7" x14ac:dyDescent="0.15">
      <c r="A699" s="1318"/>
      <c r="B699" s="1318"/>
      <c r="C699" s="1318"/>
      <c r="D699" s="1318"/>
      <c r="E699" s="1318"/>
      <c r="F699" s="1318"/>
      <c r="G699" s="1318"/>
    </row>
    <row r="700" spans="1:7" x14ac:dyDescent="0.15">
      <c r="A700" s="1318"/>
      <c r="B700" s="1318"/>
      <c r="C700" s="1318"/>
      <c r="D700" s="1318"/>
      <c r="E700" s="1318"/>
      <c r="F700" s="1318"/>
      <c r="G700" s="1318"/>
    </row>
    <row r="701" spans="1:7" x14ac:dyDescent="0.15">
      <c r="A701" s="1318"/>
      <c r="B701" s="1318"/>
      <c r="C701" s="1318"/>
      <c r="D701" s="1318"/>
      <c r="E701" s="1318"/>
      <c r="F701" s="1318"/>
      <c r="G701" s="1318"/>
    </row>
    <row r="702" spans="1:7" x14ac:dyDescent="0.15">
      <c r="A702" s="1318"/>
      <c r="B702" s="1318"/>
      <c r="C702" s="1318"/>
      <c r="D702" s="1318"/>
      <c r="E702" s="1318"/>
      <c r="F702" s="1318"/>
      <c r="G702" s="1318"/>
    </row>
    <row r="703" spans="1:7" x14ac:dyDescent="0.15">
      <c r="A703" s="1318"/>
      <c r="B703" s="1318"/>
      <c r="C703" s="1318"/>
      <c r="D703" s="1318"/>
      <c r="E703" s="1318"/>
      <c r="F703" s="1318"/>
      <c r="G703" s="1318"/>
    </row>
    <row r="704" spans="1:7" x14ac:dyDescent="0.15">
      <c r="A704" s="1318"/>
      <c r="B704" s="1318"/>
      <c r="C704" s="1318"/>
      <c r="D704" s="1318"/>
      <c r="E704" s="1318"/>
      <c r="F704" s="1318"/>
      <c r="G704" s="1318"/>
    </row>
    <row r="705" spans="1:7" x14ac:dyDescent="0.15">
      <c r="A705" s="1318"/>
      <c r="B705" s="1318"/>
      <c r="C705" s="1318"/>
      <c r="D705" s="1318"/>
      <c r="E705" s="1318"/>
      <c r="F705" s="1318"/>
      <c r="G705" s="1318"/>
    </row>
    <row r="706" spans="1:7" x14ac:dyDescent="0.15">
      <c r="A706" s="1318"/>
      <c r="B706" s="1318"/>
      <c r="C706" s="1318"/>
      <c r="D706" s="1318"/>
      <c r="E706" s="1318"/>
      <c r="F706" s="1318"/>
      <c r="G706" s="1318"/>
    </row>
    <row r="707" spans="1:7" x14ac:dyDescent="0.15">
      <c r="A707" s="1318"/>
      <c r="B707" s="1318"/>
      <c r="C707" s="1318"/>
      <c r="D707" s="1318"/>
      <c r="E707" s="1318"/>
      <c r="F707" s="1318"/>
      <c r="G707" s="1318"/>
    </row>
    <row r="708" spans="1:7" x14ac:dyDescent="0.15">
      <c r="A708" s="1318"/>
      <c r="B708" s="1318"/>
      <c r="C708" s="1318"/>
      <c r="D708" s="1318"/>
      <c r="E708" s="1318"/>
      <c r="F708" s="1318"/>
      <c r="G708" s="1318"/>
    </row>
    <row r="709" spans="1:7" x14ac:dyDescent="0.15">
      <c r="A709" s="1318"/>
      <c r="B709" s="1318"/>
      <c r="C709" s="1318"/>
      <c r="D709" s="1318"/>
      <c r="E709" s="1318"/>
      <c r="F709" s="1318"/>
      <c r="G709" s="1318"/>
    </row>
    <row r="710" spans="1:7" x14ac:dyDescent="0.15">
      <c r="A710" s="1318"/>
      <c r="B710" s="1318"/>
      <c r="C710" s="1318"/>
      <c r="D710" s="1318"/>
      <c r="E710" s="1318"/>
      <c r="F710" s="1318"/>
      <c r="G710" s="1318"/>
    </row>
    <row r="711" spans="1:7" x14ac:dyDescent="0.15">
      <c r="A711" s="1318"/>
      <c r="B711" s="1318"/>
      <c r="C711" s="1318"/>
      <c r="D711" s="1318"/>
      <c r="E711" s="1318"/>
      <c r="F711" s="1318"/>
      <c r="G711" s="1318"/>
    </row>
    <row r="712" spans="1:7" x14ac:dyDescent="0.15">
      <c r="A712" s="1318"/>
      <c r="B712" s="1318"/>
      <c r="C712" s="1318"/>
      <c r="D712" s="1318"/>
      <c r="E712" s="1318"/>
      <c r="F712" s="1318"/>
      <c r="G712" s="1318"/>
    </row>
    <row r="713" spans="1:7" x14ac:dyDescent="0.15">
      <c r="A713" s="1318"/>
      <c r="B713" s="1318"/>
      <c r="C713" s="1318"/>
      <c r="D713" s="1318"/>
      <c r="E713" s="1318"/>
      <c r="F713" s="1318"/>
      <c r="G713" s="1318"/>
    </row>
    <row r="714" spans="1:7" x14ac:dyDescent="0.15">
      <c r="A714" s="1318"/>
      <c r="B714" s="1318"/>
      <c r="C714" s="1318"/>
      <c r="D714" s="1318"/>
      <c r="E714" s="1318"/>
      <c r="F714" s="1318"/>
      <c r="G714" s="1318"/>
    </row>
    <row r="715" spans="1:7" x14ac:dyDescent="0.15">
      <c r="A715" s="1318"/>
      <c r="B715" s="1318"/>
      <c r="C715" s="1318"/>
      <c r="D715" s="1318"/>
      <c r="E715" s="1318"/>
      <c r="F715" s="1318"/>
      <c r="G715" s="1318"/>
    </row>
    <row r="716" spans="1:7" x14ac:dyDescent="0.15">
      <c r="A716" s="1318"/>
      <c r="B716" s="1318"/>
      <c r="C716" s="1318"/>
      <c r="D716" s="1318"/>
      <c r="E716" s="1318"/>
      <c r="F716" s="1318"/>
      <c r="G716" s="1318"/>
    </row>
    <row r="717" spans="1:7" x14ac:dyDescent="0.15">
      <c r="A717" s="1318"/>
      <c r="B717" s="1318"/>
      <c r="C717" s="1318"/>
      <c r="D717" s="1318"/>
      <c r="E717" s="1318"/>
      <c r="F717" s="1318"/>
      <c r="G717" s="1318"/>
    </row>
    <row r="718" spans="1:7" x14ac:dyDescent="0.15">
      <c r="A718" s="1318"/>
      <c r="B718" s="1318"/>
      <c r="C718" s="1318"/>
      <c r="D718" s="1318"/>
      <c r="E718" s="1318"/>
      <c r="F718" s="1318"/>
      <c r="G718" s="1318"/>
    </row>
    <row r="719" spans="1:7" x14ac:dyDescent="0.15">
      <c r="A719" s="1318"/>
      <c r="B719" s="1318"/>
      <c r="C719" s="1318"/>
      <c r="D719" s="1318"/>
      <c r="E719" s="1318"/>
      <c r="F719" s="1318"/>
      <c r="G719" s="1318"/>
    </row>
    <row r="720" spans="1:7" x14ac:dyDescent="0.15">
      <c r="A720" s="1318"/>
      <c r="B720" s="1318"/>
      <c r="C720" s="1318"/>
      <c r="D720" s="1318"/>
      <c r="E720" s="1318"/>
      <c r="F720" s="1318"/>
      <c r="G720" s="1318"/>
    </row>
    <row r="721" spans="1:7" x14ac:dyDescent="0.15">
      <c r="A721" s="1318"/>
      <c r="B721" s="1318"/>
      <c r="C721" s="1318"/>
      <c r="D721" s="1318"/>
      <c r="E721" s="1318"/>
      <c r="F721" s="1318"/>
      <c r="G721" s="1318"/>
    </row>
    <row r="722" spans="1:7" x14ac:dyDescent="0.15">
      <c r="A722" s="1318"/>
      <c r="B722" s="1318"/>
      <c r="C722" s="1318"/>
      <c r="D722" s="1318"/>
      <c r="E722" s="1318"/>
      <c r="F722" s="1318"/>
      <c r="G722" s="1318"/>
    </row>
    <row r="723" spans="1:7" x14ac:dyDescent="0.15">
      <c r="A723" s="1318"/>
      <c r="B723" s="1318"/>
      <c r="C723" s="1318"/>
      <c r="D723" s="1318"/>
      <c r="E723" s="1318"/>
      <c r="F723" s="1318"/>
      <c r="G723" s="1318"/>
    </row>
    <row r="724" spans="1:7" x14ac:dyDescent="0.15">
      <c r="A724" s="1318"/>
      <c r="B724" s="1318"/>
      <c r="C724" s="1318"/>
      <c r="D724" s="1318"/>
      <c r="E724" s="1318"/>
      <c r="F724" s="1318"/>
      <c r="G724" s="1318"/>
    </row>
    <row r="725" spans="1:7" x14ac:dyDescent="0.15">
      <c r="A725" s="1318"/>
      <c r="B725" s="1318"/>
      <c r="C725" s="1318"/>
      <c r="D725" s="1318"/>
      <c r="E725" s="1318"/>
      <c r="F725" s="1318"/>
      <c r="G725" s="1318"/>
    </row>
    <row r="726" spans="1:7" x14ac:dyDescent="0.15">
      <c r="A726" s="1318"/>
      <c r="B726" s="1318"/>
      <c r="C726" s="1318"/>
      <c r="D726" s="1318"/>
      <c r="E726" s="1318"/>
      <c r="F726" s="1318"/>
      <c r="G726" s="1318"/>
    </row>
    <row r="727" spans="1:7" x14ac:dyDescent="0.15">
      <c r="A727" s="1318"/>
      <c r="B727" s="1318"/>
      <c r="C727" s="1318"/>
      <c r="D727" s="1318"/>
      <c r="E727" s="1318"/>
      <c r="F727" s="1318"/>
      <c r="G727" s="1318"/>
    </row>
    <row r="728" spans="1:7" x14ac:dyDescent="0.15">
      <c r="A728" s="1318"/>
      <c r="B728" s="1318"/>
      <c r="C728" s="1318"/>
      <c r="D728" s="1318"/>
      <c r="E728" s="1318"/>
      <c r="F728" s="1318"/>
      <c r="G728" s="1318"/>
    </row>
    <row r="729" spans="1:7" x14ac:dyDescent="0.15">
      <c r="A729" s="1318"/>
      <c r="B729" s="1318"/>
      <c r="C729" s="1318"/>
      <c r="D729" s="1318"/>
      <c r="E729" s="1318"/>
      <c r="F729" s="1318"/>
      <c r="G729" s="1318"/>
    </row>
    <row r="730" spans="1:7" x14ac:dyDescent="0.15">
      <c r="A730" s="1318"/>
      <c r="B730" s="1318"/>
      <c r="C730" s="1318"/>
      <c r="D730" s="1318"/>
      <c r="E730" s="1318"/>
      <c r="F730" s="1318"/>
      <c r="G730" s="1318"/>
    </row>
    <row r="731" spans="1:7" x14ac:dyDescent="0.15">
      <c r="A731" s="1318"/>
      <c r="B731" s="1318"/>
      <c r="C731" s="1318"/>
      <c r="D731" s="1318"/>
      <c r="E731" s="1318"/>
      <c r="F731" s="1318"/>
      <c r="G731" s="1318"/>
    </row>
    <row r="732" spans="1:7" x14ac:dyDescent="0.15">
      <c r="A732" s="1318"/>
      <c r="B732" s="1318"/>
      <c r="C732" s="1318"/>
      <c r="D732" s="1318"/>
      <c r="E732" s="1318"/>
      <c r="F732" s="1318"/>
      <c r="G732" s="1318"/>
    </row>
    <row r="733" spans="1:7" x14ac:dyDescent="0.15">
      <c r="A733" s="1318"/>
      <c r="B733" s="1318"/>
      <c r="C733" s="1318"/>
      <c r="D733" s="1318"/>
      <c r="E733" s="1318"/>
      <c r="F733" s="1318"/>
      <c r="G733" s="1318"/>
    </row>
    <row r="734" spans="1:7" x14ac:dyDescent="0.15">
      <c r="A734" s="1318"/>
      <c r="B734" s="1318"/>
      <c r="C734" s="1318"/>
      <c r="D734" s="1318"/>
      <c r="E734" s="1318"/>
      <c r="F734" s="1318"/>
      <c r="G734" s="1318"/>
    </row>
    <row r="735" spans="1:7" x14ac:dyDescent="0.15">
      <c r="A735" s="1318"/>
      <c r="B735" s="1318"/>
      <c r="C735" s="1318"/>
      <c r="D735" s="1318"/>
      <c r="E735" s="1318"/>
      <c r="F735" s="1318"/>
      <c r="G735" s="1318"/>
    </row>
    <row r="736" spans="1:7" x14ac:dyDescent="0.15">
      <c r="A736" s="1318"/>
      <c r="B736" s="1318"/>
      <c r="C736" s="1318"/>
      <c r="D736" s="1318"/>
      <c r="E736" s="1318"/>
      <c r="F736" s="1318"/>
      <c r="G736" s="1318"/>
    </row>
    <row r="737" spans="1:7" x14ac:dyDescent="0.15">
      <c r="A737" s="1318"/>
      <c r="B737" s="1318"/>
      <c r="C737" s="1318"/>
      <c r="D737" s="1318"/>
      <c r="E737" s="1318"/>
      <c r="F737" s="1318"/>
      <c r="G737" s="1318"/>
    </row>
    <row r="738" spans="1:7" x14ac:dyDescent="0.15">
      <c r="A738" s="1318"/>
      <c r="B738" s="1318"/>
      <c r="C738" s="1318"/>
      <c r="D738" s="1318"/>
      <c r="E738" s="1318"/>
      <c r="F738" s="1318"/>
      <c r="G738" s="1318"/>
    </row>
    <row r="739" spans="1:7" x14ac:dyDescent="0.15">
      <c r="A739" s="1318"/>
      <c r="B739" s="1318"/>
      <c r="C739" s="1318"/>
      <c r="D739" s="1318"/>
      <c r="E739" s="1318"/>
      <c r="F739" s="1318"/>
      <c r="G739" s="1318"/>
    </row>
    <row r="740" spans="1:7" x14ac:dyDescent="0.15">
      <c r="A740" s="1318"/>
      <c r="B740" s="1318"/>
      <c r="C740" s="1318"/>
      <c r="D740" s="1318"/>
      <c r="E740" s="1318"/>
      <c r="F740" s="1318"/>
      <c r="G740" s="1318"/>
    </row>
    <row r="741" spans="1:7" x14ac:dyDescent="0.15">
      <c r="A741" s="1318"/>
      <c r="B741" s="1318"/>
      <c r="C741" s="1318"/>
      <c r="D741" s="1318"/>
      <c r="E741" s="1318"/>
      <c r="F741" s="1318"/>
      <c r="G741" s="1318"/>
    </row>
    <row r="742" spans="1:7" x14ac:dyDescent="0.15">
      <c r="A742" s="1318"/>
      <c r="B742" s="1318"/>
      <c r="C742" s="1318"/>
      <c r="D742" s="1318"/>
      <c r="E742" s="1318"/>
      <c r="F742" s="1318"/>
      <c r="G742" s="1318"/>
    </row>
    <row r="743" spans="1:7" x14ac:dyDescent="0.15">
      <c r="A743" s="1318"/>
      <c r="B743" s="1318"/>
      <c r="C743" s="1318"/>
      <c r="D743" s="1318"/>
      <c r="E743" s="1318"/>
      <c r="F743" s="1318"/>
      <c r="G743" s="1318"/>
    </row>
    <row r="744" spans="1:7" x14ac:dyDescent="0.15">
      <c r="A744" s="1318"/>
      <c r="B744" s="1318"/>
      <c r="C744" s="1318"/>
      <c r="D744" s="1318"/>
      <c r="E744" s="1318"/>
      <c r="F744" s="1318"/>
      <c r="G744" s="1318"/>
    </row>
    <row r="745" spans="1:7" x14ac:dyDescent="0.15">
      <c r="A745" s="1318"/>
      <c r="B745" s="1318"/>
      <c r="C745" s="1318"/>
      <c r="D745" s="1318"/>
      <c r="E745" s="1318"/>
      <c r="F745" s="1318"/>
      <c r="G745" s="1318"/>
    </row>
    <row r="746" spans="1:7" x14ac:dyDescent="0.15">
      <c r="A746" s="1318"/>
      <c r="B746" s="1318"/>
      <c r="C746" s="1318"/>
      <c r="D746" s="1318"/>
      <c r="E746" s="1318"/>
      <c r="F746" s="1318"/>
      <c r="G746" s="1318"/>
    </row>
    <row r="747" spans="1:7" x14ac:dyDescent="0.15">
      <c r="A747" s="1318"/>
      <c r="B747" s="1318"/>
      <c r="C747" s="1318"/>
      <c r="D747" s="1318"/>
      <c r="E747" s="1318"/>
      <c r="F747" s="1318"/>
      <c r="G747" s="1318"/>
    </row>
    <row r="748" spans="1:7" x14ac:dyDescent="0.15">
      <c r="A748" s="1318"/>
      <c r="B748" s="1318"/>
      <c r="C748" s="1318"/>
      <c r="D748" s="1318"/>
      <c r="E748" s="1318"/>
      <c r="F748" s="1318"/>
      <c r="G748" s="1318"/>
    </row>
    <row r="749" spans="1:7" x14ac:dyDescent="0.15">
      <c r="A749" s="1318"/>
      <c r="B749" s="1318"/>
      <c r="C749" s="1318"/>
      <c r="D749" s="1318"/>
      <c r="E749" s="1318"/>
      <c r="F749" s="1318"/>
      <c r="G749" s="1318"/>
    </row>
    <row r="750" spans="1:7" x14ac:dyDescent="0.15">
      <c r="A750" s="1318"/>
      <c r="B750" s="1318"/>
      <c r="C750" s="1318"/>
      <c r="D750" s="1318"/>
      <c r="E750" s="1318"/>
      <c r="F750" s="1318"/>
      <c r="G750" s="1318"/>
    </row>
    <row r="751" spans="1:7" x14ac:dyDescent="0.15">
      <c r="A751" s="1318"/>
      <c r="B751" s="1318"/>
      <c r="C751" s="1318"/>
      <c r="D751" s="1318"/>
      <c r="E751" s="1318"/>
      <c r="F751" s="1318"/>
      <c r="G751" s="1318"/>
    </row>
    <row r="752" spans="1:7" x14ac:dyDescent="0.15">
      <c r="A752" s="1318"/>
      <c r="B752" s="1318"/>
      <c r="C752" s="1318"/>
      <c r="D752" s="1318"/>
      <c r="E752" s="1318"/>
      <c r="F752" s="1318"/>
      <c r="G752" s="1318"/>
    </row>
    <row r="753" spans="1:7" x14ac:dyDescent="0.15">
      <c r="A753" s="1318"/>
      <c r="B753" s="1318"/>
      <c r="C753" s="1318"/>
      <c r="D753" s="1318"/>
      <c r="E753" s="1318"/>
      <c r="F753" s="1318"/>
      <c r="G753" s="1318"/>
    </row>
    <row r="754" spans="1:7" x14ac:dyDescent="0.15">
      <c r="A754" s="1318"/>
      <c r="B754" s="1318"/>
      <c r="C754" s="1318"/>
      <c r="D754" s="1318"/>
      <c r="E754" s="1318"/>
      <c r="F754" s="1318"/>
      <c r="G754" s="1318"/>
    </row>
    <row r="755" spans="1:7" x14ac:dyDescent="0.15">
      <c r="A755" s="1318"/>
      <c r="B755" s="1318"/>
      <c r="C755" s="1318"/>
      <c r="D755" s="1318"/>
      <c r="E755" s="1318"/>
      <c r="F755" s="1318"/>
      <c r="G755" s="1318"/>
    </row>
    <row r="756" spans="1:7" x14ac:dyDescent="0.15">
      <c r="A756" s="1318"/>
      <c r="B756" s="1318"/>
      <c r="C756" s="1318"/>
      <c r="D756" s="1318"/>
      <c r="E756" s="1318"/>
      <c r="F756" s="1318"/>
      <c r="G756" s="1318"/>
    </row>
    <row r="757" spans="1:7" x14ac:dyDescent="0.15">
      <c r="A757" s="1318"/>
      <c r="B757" s="1318"/>
      <c r="C757" s="1318"/>
      <c r="D757" s="1318"/>
      <c r="E757" s="1318"/>
      <c r="F757" s="1318"/>
      <c r="G757" s="1318"/>
    </row>
    <row r="758" spans="1:7" x14ac:dyDescent="0.15">
      <c r="A758" s="1318"/>
      <c r="B758" s="1318"/>
      <c r="C758" s="1318"/>
      <c r="D758" s="1318"/>
      <c r="E758" s="1318"/>
      <c r="F758" s="1318"/>
      <c r="G758" s="1318"/>
    </row>
    <row r="759" spans="1:7" x14ac:dyDescent="0.15">
      <c r="A759" s="1318"/>
      <c r="B759" s="1318"/>
      <c r="C759" s="1318"/>
      <c r="D759" s="1318"/>
      <c r="E759" s="1318"/>
      <c r="F759" s="1318"/>
      <c r="G759" s="1318"/>
    </row>
    <row r="760" spans="1:7" x14ac:dyDescent="0.15">
      <c r="A760" s="1318"/>
      <c r="B760" s="1318"/>
      <c r="C760" s="1318"/>
      <c r="D760" s="1318"/>
      <c r="E760" s="1318"/>
      <c r="F760" s="1318"/>
      <c r="G760" s="1318"/>
    </row>
    <row r="761" spans="1:7" x14ac:dyDescent="0.15">
      <c r="A761" s="1318"/>
      <c r="B761" s="1318"/>
      <c r="C761" s="1318"/>
      <c r="D761" s="1318"/>
      <c r="E761" s="1318"/>
      <c r="F761" s="1318"/>
      <c r="G761" s="1318"/>
    </row>
    <row r="762" spans="1:7" x14ac:dyDescent="0.15">
      <c r="A762" s="1318"/>
      <c r="B762" s="1318"/>
      <c r="C762" s="1318"/>
      <c r="D762" s="1318"/>
      <c r="E762" s="1318"/>
      <c r="F762" s="1318"/>
      <c r="G762" s="1318"/>
    </row>
    <row r="763" spans="1:7" x14ac:dyDescent="0.15">
      <c r="A763" s="1318"/>
      <c r="B763" s="1318"/>
      <c r="C763" s="1318"/>
      <c r="D763" s="1318"/>
      <c r="E763" s="1318"/>
      <c r="F763" s="1318"/>
      <c r="G763" s="1318"/>
    </row>
    <row r="764" spans="1:7" x14ac:dyDescent="0.15">
      <c r="A764" s="1318"/>
      <c r="B764" s="1318"/>
      <c r="C764" s="1318"/>
      <c r="D764" s="1318"/>
      <c r="E764" s="1318"/>
      <c r="F764" s="1318"/>
      <c r="G764" s="1318"/>
    </row>
    <row r="765" spans="1:7" x14ac:dyDescent="0.15">
      <c r="A765" s="1318"/>
      <c r="B765" s="1318"/>
      <c r="C765" s="1318"/>
      <c r="D765" s="1318"/>
      <c r="E765" s="1318"/>
      <c r="F765" s="1318"/>
      <c r="G765" s="1318"/>
    </row>
    <row r="766" spans="1:7" x14ac:dyDescent="0.15">
      <c r="A766" s="1318"/>
      <c r="B766" s="1318"/>
      <c r="C766" s="1318"/>
      <c r="D766" s="1318"/>
      <c r="E766" s="1318"/>
      <c r="F766" s="1318"/>
      <c r="G766" s="1318"/>
    </row>
    <row r="767" spans="1:7" x14ac:dyDescent="0.15">
      <c r="A767" s="1318"/>
      <c r="B767" s="1318"/>
      <c r="C767" s="1318"/>
      <c r="D767" s="1318"/>
      <c r="E767" s="1318"/>
      <c r="F767" s="1318"/>
      <c r="G767" s="1318"/>
    </row>
    <row r="768" spans="1:7" x14ac:dyDescent="0.15">
      <c r="A768" s="1318"/>
      <c r="B768" s="1318"/>
      <c r="C768" s="1318"/>
      <c r="D768" s="1318"/>
      <c r="E768" s="1318"/>
      <c r="F768" s="1318"/>
      <c r="G768" s="1318"/>
    </row>
    <row r="769" spans="1:7" x14ac:dyDescent="0.15">
      <c r="A769" s="1318"/>
      <c r="B769" s="1318"/>
      <c r="C769" s="1318"/>
      <c r="D769" s="1318"/>
      <c r="E769" s="1318"/>
      <c r="F769" s="1318"/>
      <c r="G769" s="1318"/>
    </row>
    <row r="770" spans="1:7" x14ac:dyDescent="0.15">
      <c r="A770" s="1318"/>
      <c r="B770" s="1318"/>
      <c r="C770" s="1318"/>
      <c r="D770" s="1318"/>
      <c r="E770" s="1318"/>
      <c r="F770" s="1318"/>
      <c r="G770" s="1318"/>
    </row>
    <row r="771" spans="1:7" x14ac:dyDescent="0.15">
      <c r="A771" s="1318"/>
      <c r="B771" s="1318"/>
      <c r="C771" s="1318"/>
      <c r="D771" s="1318"/>
      <c r="E771" s="1318"/>
      <c r="F771" s="1318"/>
      <c r="G771" s="1318"/>
    </row>
    <row r="772" spans="1:7" x14ac:dyDescent="0.15">
      <c r="A772" s="1318"/>
      <c r="B772" s="1318"/>
      <c r="C772" s="1318"/>
      <c r="D772" s="1318"/>
      <c r="E772" s="1318"/>
      <c r="F772" s="1318"/>
      <c r="G772" s="1318"/>
    </row>
    <row r="773" spans="1:7" x14ac:dyDescent="0.15">
      <c r="A773" s="1318"/>
      <c r="B773" s="1318"/>
      <c r="C773" s="1318"/>
      <c r="D773" s="1318"/>
      <c r="E773" s="1318"/>
      <c r="F773" s="1318"/>
      <c r="G773" s="1318"/>
    </row>
    <row r="774" spans="1:7" x14ac:dyDescent="0.15">
      <c r="A774" s="1318"/>
      <c r="B774" s="1318"/>
      <c r="C774" s="1318"/>
      <c r="D774" s="1318"/>
      <c r="E774" s="1318"/>
      <c r="F774" s="1318"/>
      <c r="G774" s="1318"/>
    </row>
    <row r="775" spans="1:7" x14ac:dyDescent="0.15">
      <c r="A775" s="1318"/>
      <c r="B775" s="1318"/>
      <c r="C775" s="1318"/>
      <c r="D775" s="1318"/>
      <c r="E775" s="1318"/>
      <c r="F775" s="1318"/>
      <c r="G775" s="1318"/>
    </row>
    <row r="776" spans="1:7" x14ac:dyDescent="0.15">
      <c r="A776" s="1318"/>
      <c r="B776" s="1318"/>
      <c r="C776" s="1318"/>
      <c r="D776" s="1318"/>
      <c r="E776" s="1318"/>
      <c r="F776" s="1318"/>
      <c r="G776" s="1318"/>
    </row>
    <row r="777" spans="1:7" x14ac:dyDescent="0.15">
      <c r="A777" s="1318"/>
      <c r="B777" s="1318"/>
      <c r="C777" s="1318"/>
      <c r="D777" s="1318"/>
      <c r="E777" s="1318"/>
      <c r="F777" s="1318"/>
      <c r="G777" s="1318"/>
    </row>
    <row r="778" spans="1:7" x14ac:dyDescent="0.15">
      <c r="A778" s="1318"/>
      <c r="B778" s="1318"/>
      <c r="C778" s="1318"/>
      <c r="D778" s="1318"/>
      <c r="E778" s="1318"/>
      <c r="F778" s="1318"/>
      <c r="G778" s="1318"/>
    </row>
    <row r="779" spans="1:7" x14ac:dyDescent="0.15">
      <c r="A779" s="1318"/>
      <c r="B779" s="1318"/>
      <c r="C779" s="1318"/>
      <c r="D779" s="1318"/>
      <c r="E779" s="1318"/>
      <c r="F779" s="1318"/>
      <c r="G779" s="1318"/>
    </row>
    <row r="780" spans="1:7" x14ac:dyDescent="0.15">
      <c r="A780" s="1318"/>
      <c r="B780" s="1318"/>
      <c r="C780" s="1318"/>
      <c r="D780" s="1318"/>
      <c r="E780" s="1318"/>
      <c r="F780" s="1318"/>
      <c r="G780" s="1318"/>
    </row>
    <row r="781" spans="1:7" x14ac:dyDescent="0.15">
      <c r="A781" s="1318"/>
      <c r="B781" s="1318"/>
      <c r="C781" s="1318"/>
      <c r="D781" s="1318"/>
      <c r="E781" s="1318"/>
      <c r="F781" s="1318"/>
      <c r="G781" s="1318"/>
    </row>
    <row r="782" spans="1:7" x14ac:dyDescent="0.15">
      <c r="A782" s="1318"/>
      <c r="B782" s="1318"/>
      <c r="C782" s="1318"/>
      <c r="D782" s="1318"/>
      <c r="E782" s="1318"/>
      <c r="F782" s="1318"/>
      <c r="G782" s="1318"/>
    </row>
    <row r="783" spans="1:7" x14ac:dyDescent="0.15">
      <c r="A783" s="1318"/>
      <c r="B783" s="1318"/>
      <c r="C783" s="1318"/>
      <c r="D783" s="1318"/>
      <c r="E783" s="1318"/>
      <c r="F783" s="1318"/>
      <c r="G783" s="1318"/>
    </row>
    <row r="784" spans="1:7" x14ac:dyDescent="0.15">
      <c r="A784" s="1318"/>
      <c r="B784" s="1318"/>
      <c r="C784" s="1318"/>
      <c r="D784" s="1318"/>
      <c r="E784" s="1318"/>
      <c r="F784" s="1318"/>
      <c r="G784" s="1318"/>
    </row>
    <row r="785" spans="1:7" x14ac:dyDescent="0.15">
      <c r="A785" s="1318"/>
      <c r="B785" s="1318"/>
      <c r="C785" s="1318"/>
      <c r="D785" s="1318"/>
      <c r="E785" s="1318"/>
      <c r="F785" s="1318"/>
      <c r="G785" s="1318"/>
    </row>
    <row r="786" spans="1:7" x14ac:dyDescent="0.15">
      <c r="A786" s="1318"/>
      <c r="B786" s="1318"/>
      <c r="C786" s="1318"/>
      <c r="D786" s="1318"/>
      <c r="E786" s="1318"/>
      <c r="F786" s="1318"/>
      <c r="G786" s="1318"/>
    </row>
    <row r="787" spans="1:7" x14ac:dyDescent="0.15">
      <c r="A787" s="1318"/>
      <c r="B787" s="1318"/>
      <c r="C787" s="1318"/>
      <c r="D787" s="1318"/>
      <c r="E787" s="1318"/>
      <c r="F787" s="1318"/>
      <c r="G787" s="1318"/>
    </row>
    <row r="788" spans="1:7" x14ac:dyDescent="0.15">
      <c r="A788" s="1318"/>
      <c r="B788" s="1318"/>
      <c r="C788" s="1318"/>
      <c r="D788" s="1318"/>
      <c r="E788" s="1318"/>
      <c r="F788" s="1318"/>
      <c r="G788" s="1318"/>
    </row>
    <row r="789" spans="1:7" x14ac:dyDescent="0.15">
      <c r="A789" s="1318"/>
      <c r="B789" s="1318"/>
      <c r="C789" s="1318"/>
      <c r="D789" s="1318"/>
      <c r="E789" s="1318"/>
      <c r="F789" s="1318"/>
      <c r="G789" s="1318"/>
    </row>
    <row r="790" spans="1:7" x14ac:dyDescent="0.15">
      <c r="A790" s="1318"/>
      <c r="B790" s="1318"/>
      <c r="C790" s="1318"/>
      <c r="D790" s="1318"/>
      <c r="E790" s="1318"/>
      <c r="F790" s="1318"/>
      <c r="G790" s="1318"/>
    </row>
    <row r="791" spans="1:7" x14ac:dyDescent="0.15">
      <c r="A791" s="1318"/>
      <c r="B791" s="1318"/>
      <c r="C791" s="1318"/>
      <c r="D791" s="1318"/>
      <c r="E791" s="1318"/>
      <c r="F791" s="1318"/>
      <c r="G791" s="1318"/>
    </row>
    <row r="792" spans="1:7" x14ac:dyDescent="0.15">
      <c r="A792" s="1318"/>
      <c r="B792" s="1318"/>
      <c r="C792" s="1318"/>
      <c r="D792" s="1318"/>
      <c r="E792" s="1318"/>
      <c r="F792" s="1318"/>
      <c r="G792" s="1318"/>
    </row>
    <row r="793" spans="1:7" x14ac:dyDescent="0.15">
      <c r="A793" s="1318"/>
      <c r="B793" s="1318"/>
      <c r="C793" s="1318"/>
      <c r="D793" s="1318"/>
      <c r="E793" s="1318"/>
      <c r="F793" s="1318"/>
      <c r="G793" s="1318"/>
    </row>
    <row r="794" spans="1:7" x14ac:dyDescent="0.15">
      <c r="A794" s="1318"/>
      <c r="B794" s="1318"/>
      <c r="C794" s="1318"/>
      <c r="D794" s="1318"/>
      <c r="E794" s="1318"/>
      <c r="F794" s="1318"/>
      <c r="G794" s="1318"/>
    </row>
    <row r="795" spans="1:7" x14ac:dyDescent="0.15">
      <c r="A795" s="1318"/>
      <c r="B795" s="1318"/>
      <c r="C795" s="1318"/>
      <c r="D795" s="1318"/>
      <c r="E795" s="1318"/>
      <c r="F795" s="1318"/>
      <c r="G795" s="1318"/>
    </row>
    <row r="796" spans="1:7" x14ac:dyDescent="0.15">
      <c r="A796" s="1318"/>
      <c r="B796" s="1318"/>
      <c r="C796" s="1318"/>
      <c r="D796" s="1318"/>
      <c r="E796" s="1318"/>
      <c r="F796" s="1318"/>
      <c r="G796" s="1318"/>
    </row>
    <row r="797" spans="1:7" x14ac:dyDescent="0.15">
      <c r="A797" s="1318"/>
      <c r="B797" s="1318"/>
      <c r="C797" s="1318"/>
      <c r="D797" s="1318"/>
      <c r="E797" s="1318"/>
      <c r="F797" s="1318"/>
      <c r="G797" s="1318"/>
    </row>
    <row r="798" spans="1:7" x14ac:dyDescent="0.15">
      <c r="A798" s="1318"/>
      <c r="B798" s="1318"/>
      <c r="C798" s="1318"/>
      <c r="D798" s="1318"/>
      <c r="E798" s="1318"/>
      <c r="F798" s="1318"/>
      <c r="G798" s="1318"/>
    </row>
    <row r="799" spans="1:7" x14ac:dyDescent="0.15">
      <c r="A799" s="1318"/>
      <c r="B799" s="1318"/>
      <c r="C799" s="1318"/>
      <c r="D799" s="1318"/>
      <c r="E799" s="1318"/>
      <c r="F799" s="1318"/>
      <c r="G799" s="1318"/>
    </row>
    <row r="800" spans="1:7" x14ac:dyDescent="0.15">
      <c r="A800" s="1318"/>
      <c r="B800" s="1318"/>
      <c r="C800" s="1318"/>
      <c r="D800" s="1318"/>
      <c r="E800" s="1318"/>
      <c r="F800" s="1318"/>
      <c r="G800" s="1318"/>
    </row>
    <row r="801" spans="1:7" x14ac:dyDescent="0.15">
      <c r="A801" s="1318"/>
      <c r="B801" s="1318"/>
      <c r="C801" s="1318"/>
      <c r="D801" s="1318"/>
      <c r="E801" s="1318"/>
      <c r="F801" s="1318"/>
      <c r="G801" s="1318"/>
    </row>
    <row r="802" spans="1:7" x14ac:dyDescent="0.15">
      <c r="A802" s="1318"/>
      <c r="B802" s="1318"/>
      <c r="C802" s="1318"/>
      <c r="D802" s="1318"/>
      <c r="E802" s="1318"/>
      <c r="F802" s="1318"/>
      <c r="G802" s="1318"/>
    </row>
    <row r="803" spans="1:7" x14ac:dyDescent="0.15">
      <c r="A803" s="1318"/>
      <c r="B803" s="1318"/>
      <c r="C803" s="1318"/>
      <c r="D803" s="1318"/>
      <c r="E803" s="1318"/>
      <c r="F803" s="1318"/>
      <c r="G803" s="1318"/>
    </row>
    <row r="804" spans="1:7" x14ac:dyDescent="0.15">
      <c r="A804" s="1318"/>
      <c r="B804" s="1318"/>
      <c r="C804" s="1318"/>
      <c r="D804" s="1318"/>
      <c r="E804" s="1318"/>
      <c r="F804" s="1318"/>
      <c r="G804" s="1318"/>
    </row>
    <row r="805" spans="1:7" x14ac:dyDescent="0.15">
      <c r="A805" s="1318"/>
      <c r="B805" s="1318"/>
      <c r="C805" s="1318"/>
      <c r="D805" s="1318"/>
      <c r="E805" s="1318"/>
      <c r="F805" s="1318"/>
      <c r="G805" s="1318"/>
    </row>
    <row r="806" spans="1:7" x14ac:dyDescent="0.15">
      <c r="A806" s="1318"/>
      <c r="B806" s="1318"/>
      <c r="C806" s="1318"/>
      <c r="D806" s="1318"/>
      <c r="E806" s="1318"/>
      <c r="F806" s="1318"/>
      <c r="G806" s="1318"/>
    </row>
    <row r="807" spans="1:7" x14ac:dyDescent="0.15">
      <c r="A807" s="1318"/>
      <c r="B807" s="1318"/>
      <c r="C807" s="1318"/>
      <c r="D807" s="1318"/>
      <c r="E807" s="1318"/>
      <c r="F807" s="1318"/>
      <c r="G807" s="1318"/>
    </row>
    <row r="808" spans="1:7" x14ac:dyDescent="0.15">
      <c r="A808" s="1318"/>
      <c r="B808" s="1318"/>
      <c r="C808" s="1318"/>
      <c r="D808" s="1318"/>
      <c r="E808" s="1318"/>
      <c r="F808" s="1318"/>
      <c r="G808" s="1318"/>
    </row>
    <row r="809" spans="1:7" x14ac:dyDescent="0.15">
      <c r="A809" s="1318"/>
      <c r="B809" s="1318"/>
      <c r="C809" s="1318"/>
      <c r="D809" s="1318"/>
      <c r="E809" s="1318"/>
      <c r="F809" s="1318"/>
      <c r="G809" s="1318"/>
    </row>
    <row r="810" spans="1:7" x14ac:dyDescent="0.15">
      <c r="A810" s="1318"/>
      <c r="B810" s="1318"/>
      <c r="C810" s="1318"/>
      <c r="D810" s="1318"/>
      <c r="E810" s="1318"/>
      <c r="F810" s="1318"/>
      <c r="G810" s="1318"/>
    </row>
    <row r="811" spans="1:7" x14ac:dyDescent="0.15">
      <c r="A811" s="1318"/>
      <c r="B811" s="1318"/>
      <c r="C811" s="1318"/>
      <c r="D811" s="1318"/>
      <c r="E811" s="1318"/>
      <c r="F811" s="1318"/>
      <c r="G811" s="1318"/>
    </row>
    <row r="812" spans="1:7" x14ac:dyDescent="0.15">
      <c r="A812" s="1318"/>
      <c r="B812" s="1318"/>
      <c r="C812" s="1318"/>
      <c r="D812" s="1318"/>
      <c r="E812" s="1318"/>
      <c r="F812" s="1318"/>
      <c r="G812" s="1318"/>
    </row>
    <row r="813" spans="1:7" x14ac:dyDescent="0.15">
      <c r="A813" s="1318"/>
      <c r="B813" s="1318"/>
      <c r="C813" s="1318"/>
      <c r="D813" s="1318"/>
      <c r="E813" s="1318"/>
      <c r="F813" s="1318"/>
      <c r="G813" s="1318"/>
    </row>
    <row r="814" spans="1:7" x14ac:dyDescent="0.15">
      <c r="A814" s="1318"/>
      <c r="B814" s="1318"/>
      <c r="C814" s="1318"/>
      <c r="D814" s="1318"/>
      <c r="E814" s="1318"/>
      <c r="F814" s="1318"/>
      <c r="G814" s="1318"/>
    </row>
    <row r="815" spans="1:7" x14ac:dyDescent="0.15">
      <c r="A815" s="1318"/>
      <c r="B815" s="1318"/>
      <c r="C815" s="1318"/>
      <c r="D815" s="1318"/>
      <c r="E815" s="1318"/>
      <c r="F815" s="1318"/>
      <c r="G815" s="1318"/>
    </row>
    <row r="816" spans="1:7" x14ac:dyDescent="0.15">
      <c r="A816" s="1318"/>
      <c r="B816" s="1318"/>
      <c r="C816" s="1318"/>
      <c r="D816" s="1318"/>
      <c r="E816" s="1318"/>
      <c r="F816" s="1318"/>
      <c r="G816" s="1318"/>
    </row>
    <row r="817" spans="1:7" x14ac:dyDescent="0.15">
      <c r="A817" s="1318"/>
      <c r="B817" s="1318"/>
      <c r="C817" s="1318"/>
      <c r="D817" s="1318"/>
      <c r="E817" s="1318"/>
      <c r="F817" s="1318"/>
      <c r="G817" s="1318"/>
    </row>
    <row r="818" spans="1:7" x14ac:dyDescent="0.15">
      <c r="A818" s="1318"/>
      <c r="B818" s="1318"/>
      <c r="C818" s="1318"/>
      <c r="D818" s="1318"/>
      <c r="E818" s="1318"/>
      <c r="F818" s="1318"/>
      <c r="G818" s="1318"/>
    </row>
    <row r="819" spans="1:7" x14ac:dyDescent="0.15">
      <c r="A819" s="1318"/>
      <c r="B819" s="1318"/>
      <c r="C819" s="1318"/>
      <c r="D819" s="1318"/>
      <c r="E819" s="1318"/>
      <c r="F819" s="1318"/>
      <c r="G819" s="1318"/>
    </row>
    <row r="820" spans="1:7" x14ac:dyDescent="0.15">
      <c r="A820" s="1318"/>
      <c r="B820" s="1318"/>
      <c r="C820" s="1318"/>
      <c r="D820" s="1318"/>
      <c r="E820" s="1318"/>
      <c r="F820" s="1318"/>
      <c r="G820" s="1318"/>
    </row>
    <row r="821" spans="1:7" x14ac:dyDescent="0.15">
      <c r="A821" s="1318"/>
      <c r="B821" s="1318"/>
      <c r="C821" s="1318"/>
      <c r="D821" s="1318"/>
      <c r="E821" s="1318"/>
      <c r="F821" s="1318"/>
      <c r="G821" s="1318"/>
    </row>
    <row r="822" spans="1:7" x14ac:dyDescent="0.15">
      <c r="A822" s="1318"/>
      <c r="B822" s="1318"/>
      <c r="C822" s="1318"/>
      <c r="D822" s="1318"/>
      <c r="E822" s="1318"/>
      <c r="F822" s="1318"/>
      <c r="G822" s="1318"/>
    </row>
    <row r="823" spans="1:7" x14ac:dyDescent="0.15">
      <c r="A823" s="1318"/>
      <c r="B823" s="1318"/>
      <c r="C823" s="1318"/>
      <c r="D823" s="1318"/>
      <c r="E823" s="1318"/>
      <c r="F823" s="1318"/>
      <c r="G823" s="1318"/>
    </row>
    <row r="824" spans="1:7" x14ac:dyDescent="0.15">
      <c r="A824" s="1318"/>
      <c r="B824" s="1318"/>
      <c r="C824" s="1318"/>
      <c r="D824" s="1318"/>
      <c r="E824" s="1318"/>
      <c r="F824" s="1318"/>
      <c r="G824" s="1318"/>
    </row>
    <row r="825" spans="1:7" x14ac:dyDescent="0.15">
      <c r="A825" s="1318"/>
      <c r="B825" s="1318"/>
      <c r="C825" s="1318"/>
      <c r="D825" s="1318"/>
      <c r="E825" s="1318"/>
      <c r="F825" s="1318"/>
      <c r="G825" s="1318"/>
    </row>
    <row r="826" spans="1:7" x14ac:dyDescent="0.15">
      <c r="A826" s="1318"/>
      <c r="B826" s="1318"/>
      <c r="C826" s="1318"/>
      <c r="D826" s="1318"/>
      <c r="E826" s="1318"/>
      <c r="F826" s="1318"/>
      <c r="G826" s="1318"/>
    </row>
    <row r="827" spans="1:7" x14ac:dyDescent="0.15">
      <c r="A827" s="1318"/>
      <c r="B827" s="1318"/>
      <c r="C827" s="1318"/>
      <c r="D827" s="1318"/>
      <c r="E827" s="1318"/>
      <c r="F827" s="1318"/>
      <c r="G827" s="1318"/>
    </row>
    <row r="828" spans="1:7" x14ac:dyDescent="0.15">
      <c r="A828" s="1318"/>
      <c r="B828" s="1318"/>
      <c r="C828" s="1318"/>
      <c r="D828" s="1318"/>
      <c r="E828" s="1318"/>
      <c r="F828" s="1318"/>
      <c r="G828" s="1318"/>
    </row>
    <row r="829" spans="1:7" x14ac:dyDescent="0.15">
      <c r="A829" s="1318"/>
      <c r="B829" s="1318"/>
      <c r="C829" s="1318"/>
      <c r="D829" s="1318"/>
      <c r="E829" s="1318"/>
      <c r="F829" s="1318"/>
      <c r="G829" s="1318"/>
    </row>
    <row r="830" spans="1:7" x14ac:dyDescent="0.15">
      <c r="A830" s="1318"/>
      <c r="B830" s="1318"/>
      <c r="C830" s="1318"/>
      <c r="D830" s="1318"/>
      <c r="E830" s="1318"/>
      <c r="F830" s="1318"/>
      <c r="G830" s="1318"/>
    </row>
    <row r="831" spans="1:7" x14ac:dyDescent="0.15">
      <c r="A831" s="1318"/>
      <c r="B831" s="1318"/>
      <c r="C831" s="1318"/>
      <c r="D831" s="1318"/>
      <c r="E831" s="1318"/>
      <c r="F831" s="1318"/>
      <c r="G831" s="1318"/>
    </row>
    <row r="832" spans="1:7" x14ac:dyDescent="0.15">
      <c r="A832" s="1318"/>
      <c r="B832" s="1318"/>
      <c r="C832" s="1318"/>
      <c r="D832" s="1318"/>
      <c r="E832" s="1318"/>
      <c r="F832" s="1318"/>
      <c r="G832" s="1318"/>
    </row>
    <row r="833" spans="1:7" x14ac:dyDescent="0.15">
      <c r="A833" s="1318"/>
      <c r="B833" s="1318"/>
      <c r="C833" s="1318"/>
      <c r="D833" s="1318"/>
      <c r="E833" s="1318"/>
      <c r="F833" s="1318"/>
      <c r="G833" s="1318"/>
    </row>
    <row r="834" spans="1:7" x14ac:dyDescent="0.15">
      <c r="A834" s="1318"/>
      <c r="B834" s="1318"/>
      <c r="C834" s="1318"/>
      <c r="D834" s="1318"/>
      <c r="E834" s="1318"/>
      <c r="F834" s="1318"/>
      <c r="G834" s="1318"/>
    </row>
    <row r="835" spans="1:7" x14ac:dyDescent="0.15">
      <c r="A835" s="1318"/>
      <c r="B835" s="1318"/>
      <c r="C835" s="1318"/>
      <c r="D835" s="1318"/>
      <c r="E835" s="1318"/>
      <c r="F835" s="1318"/>
      <c r="G835" s="1318"/>
    </row>
    <row r="836" spans="1:7" x14ac:dyDescent="0.15">
      <c r="A836" s="1318"/>
      <c r="B836" s="1318"/>
      <c r="C836" s="1318"/>
      <c r="D836" s="1318"/>
      <c r="E836" s="1318"/>
      <c r="F836" s="1318"/>
      <c r="G836" s="1318"/>
    </row>
    <row r="837" spans="1:7" x14ac:dyDescent="0.15">
      <c r="A837" s="1318"/>
      <c r="B837" s="1318"/>
      <c r="C837" s="1318"/>
      <c r="D837" s="1318"/>
      <c r="E837" s="1318"/>
      <c r="F837" s="1318"/>
      <c r="G837" s="1318"/>
    </row>
    <row r="838" spans="1:7" x14ac:dyDescent="0.15">
      <c r="A838" s="1318"/>
      <c r="B838" s="1318"/>
      <c r="C838" s="1318"/>
      <c r="D838" s="1318"/>
      <c r="E838" s="1318"/>
      <c r="F838" s="1318"/>
      <c r="G838" s="1318"/>
    </row>
    <row r="839" spans="1:7" x14ac:dyDescent="0.15">
      <c r="A839" s="1318"/>
      <c r="B839" s="1318"/>
      <c r="C839" s="1318"/>
      <c r="D839" s="1318"/>
      <c r="E839" s="1318"/>
      <c r="F839" s="1318"/>
      <c r="G839" s="1318"/>
    </row>
    <row r="840" spans="1:7" x14ac:dyDescent="0.15">
      <c r="A840" s="1318"/>
      <c r="B840" s="1318"/>
      <c r="C840" s="1318"/>
      <c r="D840" s="1318"/>
      <c r="E840" s="1318"/>
      <c r="F840" s="1318"/>
      <c r="G840" s="1318"/>
    </row>
    <row r="841" spans="1:7" x14ac:dyDescent="0.15">
      <c r="A841" s="1318"/>
      <c r="B841" s="1318"/>
      <c r="C841" s="1318"/>
      <c r="D841" s="1318"/>
      <c r="E841" s="1318"/>
      <c r="F841" s="1318"/>
      <c r="G841" s="1318"/>
    </row>
    <row r="842" spans="1:7" x14ac:dyDescent="0.15">
      <c r="A842" s="1318"/>
      <c r="B842" s="1318"/>
      <c r="C842" s="1318"/>
      <c r="D842" s="1318"/>
      <c r="E842" s="1318"/>
      <c r="F842" s="1318"/>
      <c r="G842" s="1318"/>
    </row>
    <row r="843" spans="1:7" x14ac:dyDescent="0.15">
      <c r="A843" s="1318"/>
      <c r="B843" s="1318"/>
      <c r="C843" s="1318"/>
      <c r="D843" s="1318"/>
      <c r="E843" s="1318"/>
      <c r="F843" s="1318"/>
      <c r="G843" s="1318"/>
    </row>
    <row r="844" spans="1:7" x14ac:dyDescent="0.15">
      <c r="A844" s="1318"/>
      <c r="B844" s="1318"/>
      <c r="C844" s="1318"/>
      <c r="D844" s="1318"/>
      <c r="E844" s="1318"/>
      <c r="F844" s="1318"/>
      <c r="G844" s="1318"/>
    </row>
    <row r="845" spans="1:7" x14ac:dyDescent="0.15">
      <c r="A845" s="1318"/>
      <c r="B845" s="1318"/>
      <c r="C845" s="1318"/>
      <c r="D845" s="1318"/>
      <c r="E845" s="1318"/>
      <c r="F845" s="1318"/>
      <c r="G845" s="1318"/>
    </row>
    <row r="846" spans="1:7" x14ac:dyDescent="0.15">
      <c r="A846" s="1318"/>
      <c r="B846" s="1318"/>
      <c r="C846" s="1318"/>
      <c r="D846" s="1318"/>
      <c r="E846" s="1318"/>
      <c r="F846" s="1318"/>
      <c r="G846" s="1318"/>
    </row>
    <row r="847" spans="1:7" x14ac:dyDescent="0.15">
      <c r="A847" s="1318"/>
      <c r="B847" s="1318"/>
      <c r="C847" s="1318"/>
      <c r="D847" s="1318"/>
      <c r="E847" s="1318"/>
      <c r="F847" s="1318"/>
      <c r="G847" s="1318"/>
    </row>
    <row r="848" spans="1:7" x14ac:dyDescent="0.15">
      <c r="A848" s="1318"/>
      <c r="B848" s="1318"/>
      <c r="C848" s="1318"/>
      <c r="D848" s="1318"/>
      <c r="E848" s="1318"/>
      <c r="F848" s="1318"/>
      <c r="G848" s="1318"/>
    </row>
    <row r="849" spans="1:7" x14ac:dyDescent="0.15">
      <c r="A849" s="1318"/>
      <c r="B849" s="1318"/>
      <c r="C849" s="1318"/>
      <c r="D849" s="1318"/>
      <c r="E849" s="1318"/>
      <c r="F849" s="1318"/>
      <c r="G849" s="1318"/>
    </row>
    <row r="850" spans="1:7" x14ac:dyDescent="0.15">
      <c r="A850" s="1318"/>
      <c r="B850" s="1318"/>
      <c r="C850" s="1318"/>
      <c r="D850" s="1318"/>
      <c r="E850" s="1318"/>
      <c r="F850" s="1318"/>
      <c r="G850" s="1318"/>
    </row>
    <row r="851" spans="1:7" x14ac:dyDescent="0.15">
      <c r="A851" s="1318"/>
      <c r="B851" s="1318"/>
      <c r="C851" s="1318"/>
      <c r="D851" s="1318"/>
      <c r="E851" s="1318"/>
      <c r="F851" s="1318"/>
      <c r="G851" s="1318"/>
    </row>
    <row r="852" spans="1:7" x14ac:dyDescent="0.15">
      <c r="A852" s="1318"/>
      <c r="B852" s="1318"/>
      <c r="C852" s="1318"/>
      <c r="D852" s="1318"/>
      <c r="E852" s="1318"/>
      <c r="F852" s="1318"/>
      <c r="G852" s="1318"/>
    </row>
    <row r="853" spans="1:7" x14ac:dyDescent="0.15">
      <c r="A853" s="1318"/>
      <c r="B853" s="1318"/>
      <c r="C853" s="1318"/>
      <c r="D853" s="1318"/>
      <c r="E853" s="1318"/>
      <c r="F853" s="1318"/>
      <c r="G853" s="1318"/>
    </row>
    <row r="854" spans="1:7" x14ac:dyDescent="0.15">
      <c r="A854" s="1318"/>
      <c r="B854" s="1318"/>
      <c r="C854" s="1318"/>
      <c r="D854" s="1318"/>
      <c r="E854" s="1318"/>
      <c r="F854" s="1318"/>
      <c r="G854" s="1318"/>
    </row>
    <row r="855" spans="1:7" x14ac:dyDescent="0.15">
      <c r="A855" s="1318"/>
      <c r="B855" s="1318"/>
      <c r="C855" s="1318"/>
      <c r="D855" s="1318"/>
      <c r="E855" s="1318"/>
      <c r="F855" s="1318"/>
      <c r="G855" s="1318"/>
    </row>
    <row r="856" spans="1:7" x14ac:dyDescent="0.15">
      <c r="A856" s="1318"/>
      <c r="B856" s="1318"/>
      <c r="C856" s="1318"/>
      <c r="D856" s="1318"/>
      <c r="E856" s="1318"/>
      <c r="F856" s="1318"/>
      <c r="G856" s="1318"/>
    </row>
    <row r="857" spans="1:7" x14ac:dyDescent="0.15">
      <c r="A857" s="1318"/>
      <c r="B857" s="1318"/>
      <c r="C857" s="1318"/>
      <c r="D857" s="1318"/>
      <c r="E857" s="1318"/>
      <c r="F857" s="1318"/>
      <c r="G857" s="1318"/>
    </row>
    <row r="858" spans="1:7" x14ac:dyDescent="0.15">
      <c r="A858" s="1318"/>
      <c r="B858" s="1318"/>
      <c r="C858" s="1318"/>
      <c r="D858" s="1318"/>
      <c r="E858" s="1318"/>
      <c r="F858" s="1318"/>
      <c r="G858" s="1318"/>
    </row>
    <row r="859" spans="1:7" x14ac:dyDescent="0.15">
      <c r="A859" s="1318"/>
      <c r="B859" s="1318"/>
      <c r="C859" s="1318"/>
      <c r="D859" s="1318"/>
      <c r="E859" s="1318"/>
      <c r="F859" s="1318"/>
      <c r="G859" s="1318"/>
    </row>
    <row r="860" spans="1:7" x14ac:dyDescent="0.15">
      <c r="A860" s="1318"/>
      <c r="B860" s="1318"/>
      <c r="C860" s="1318"/>
      <c r="D860" s="1318"/>
      <c r="E860" s="1318"/>
      <c r="F860" s="1318"/>
      <c r="G860" s="1318"/>
    </row>
    <row r="861" spans="1:7" x14ac:dyDescent="0.15">
      <c r="A861" s="1318"/>
      <c r="B861" s="1318"/>
      <c r="C861" s="1318"/>
      <c r="D861" s="1318"/>
      <c r="E861" s="1318"/>
      <c r="F861" s="1318"/>
      <c r="G861" s="1318"/>
    </row>
    <row r="862" spans="1:7" x14ac:dyDescent="0.15">
      <c r="A862" s="1318"/>
      <c r="B862" s="1318"/>
      <c r="C862" s="1318"/>
      <c r="D862" s="1318"/>
      <c r="E862" s="1318"/>
      <c r="F862" s="1318"/>
      <c r="G862" s="1318"/>
    </row>
    <row r="863" spans="1:7" x14ac:dyDescent="0.15">
      <c r="A863" s="1318"/>
      <c r="B863" s="1318"/>
      <c r="C863" s="1318"/>
      <c r="D863" s="1318"/>
      <c r="E863" s="1318"/>
      <c r="F863" s="1318"/>
      <c r="G863" s="1318"/>
    </row>
    <row r="864" spans="1:7" x14ac:dyDescent="0.15">
      <c r="A864" s="1318"/>
      <c r="B864" s="1318"/>
      <c r="C864" s="1318"/>
      <c r="D864" s="1318"/>
      <c r="E864" s="1318"/>
      <c r="F864" s="1318"/>
      <c r="G864" s="1318"/>
    </row>
    <row r="865" spans="1:7" x14ac:dyDescent="0.15">
      <c r="A865" s="1318"/>
      <c r="B865" s="1318"/>
      <c r="C865" s="1318"/>
      <c r="D865" s="1318"/>
      <c r="E865" s="1318"/>
      <c r="F865" s="1318"/>
      <c r="G865" s="1318"/>
    </row>
    <row r="866" spans="1:7" x14ac:dyDescent="0.15">
      <c r="A866" s="1318"/>
      <c r="B866" s="1318"/>
      <c r="C866" s="1318"/>
      <c r="D866" s="1318"/>
      <c r="E866" s="1318"/>
      <c r="F866" s="1318"/>
      <c r="G866" s="1318"/>
    </row>
    <row r="867" spans="1:7" x14ac:dyDescent="0.15">
      <c r="A867" s="1318"/>
      <c r="B867" s="1318"/>
      <c r="C867" s="1318"/>
      <c r="D867" s="1318"/>
      <c r="E867" s="1318"/>
      <c r="F867" s="1318"/>
      <c r="G867" s="1318"/>
    </row>
    <row r="868" spans="1:7" x14ac:dyDescent="0.15">
      <c r="A868" s="1318"/>
      <c r="B868" s="1318"/>
      <c r="C868" s="1318"/>
      <c r="D868" s="1318"/>
      <c r="E868" s="1318"/>
      <c r="F868" s="1318"/>
      <c r="G868" s="1318"/>
    </row>
    <row r="869" spans="1:7" x14ac:dyDescent="0.15">
      <c r="A869" s="1318"/>
      <c r="B869" s="1318"/>
      <c r="C869" s="1318"/>
      <c r="D869" s="1318"/>
      <c r="E869" s="1318"/>
      <c r="F869" s="1318"/>
      <c r="G869" s="1318"/>
    </row>
    <row r="870" spans="1:7" x14ac:dyDescent="0.15">
      <c r="A870" s="1318"/>
      <c r="B870" s="1318"/>
      <c r="C870" s="1318"/>
      <c r="D870" s="1318"/>
      <c r="E870" s="1318"/>
      <c r="F870" s="1318"/>
      <c r="G870" s="1318"/>
    </row>
    <row r="871" spans="1:7" x14ac:dyDescent="0.15">
      <c r="A871" s="1318"/>
      <c r="B871" s="1318"/>
      <c r="C871" s="1318"/>
      <c r="D871" s="1318"/>
      <c r="E871" s="1318"/>
      <c r="F871" s="1318"/>
      <c r="G871" s="1318"/>
    </row>
    <row r="872" spans="1:7" x14ac:dyDescent="0.15">
      <c r="A872" s="1318"/>
      <c r="B872" s="1318"/>
      <c r="C872" s="1318"/>
      <c r="D872" s="1318"/>
      <c r="E872" s="1318"/>
      <c r="F872" s="1318"/>
      <c r="G872" s="1318"/>
    </row>
    <row r="873" spans="1:7" x14ac:dyDescent="0.15">
      <c r="A873" s="1318"/>
      <c r="B873" s="1318"/>
      <c r="C873" s="1318"/>
      <c r="D873" s="1318"/>
      <c r="E873" s="1318"/>
      <c r="F873" s="1318"/>
      <c r="G873" s="1318"/>
    </row>
    <row r="874" spans="1:7" x14ac:dyDescent="0.15">
      <c r="A874" s="1318"/>
      <c r="B874" s="1318"/>
      <c r="C874" s="1318"/>
      <c r="D874" s="1318"/>
      <c r="E874" s="1318"/>
      <c r="F874" s="1318"/>
      <c r="G874" s="1318"/>
    </row>
    <row r="875" spans="1:7" x14ac:dyDescent="0.15">
      <c r="A875" s="1318"/>
      <c r="B875" s="1318"/>
      <c r="C875" s="1318"/>
      <c r="D875" s="1318"/>
      <c r="E875" s="1318"/>
      <c r="F875" s="1318"/>
      <c r="G875" s="1318"/>
    </row>
    <row r="876" spans="1:7" x14ac:dyDescent="0.15">
      <c r="A876" s="1318"/>
      <c r="B876" s="1318"/>
      <c r="C876" s="1318"/>
      <c r="D876" s="1318"/>
      <c r="E876" s="1318"/>
      <c r="F876" s="1318"/>
      <c r="G876" s="1318"/>
    </row>
    <row r="877" spans="1:7" x14ac:dyDescent="0.15">
      <c r="A877" s="1318"/>
      <c r="B877" s="1318"/>
      <c r="C877" s="1318"/>
      <c r="D877" s="1318"/>
      <c r="E877" s="1318"/>
      <c r="F877" s="1318"/>
      <c r="G877" s="1318"/>
    </row>
    <row r="878" spans="1:7" x14ac:dyDescent="0.15">
      <c r="A878" s="1318"/>
      <c r="B878" s="1318"/>
      <c r="C878" s="1318"/>
      <c r="D878" s="1318"/>
      <c r="E878" s="1318"/>
      <c r="F878" s="1318"/>
      <c r="G878" s="1318"/>
    </row>
    <row r="879" spans="1:7" x14ac:dyDescent="0.15">
      <c r="A879" s="1318"/>
      <c r="B879" s="1318"/>
      <c r="C879" s="1318"/>
      <c r="D879" s="1318"/>
      <c r="E879" s="1318"/>
      <c r="F879" s="1318"/>
      <c r="G879" s="1318"/>
    </row>
    <row r="880" spans="1:7" x14ac:dyDescent="0.15">
      <c r="A880" s="1318"/>
      <c r="B880" s="1318"/>
      <c r="C880" s="1318"/>
      <c r="D880" s="1318"/>
      <c r="E880" s="1318"/>
      <c r="F880" s="1318"/>
      <c r="G880" s="1318"/>
    </row>
    <row r="881" spans="1:7" x14ac:dyDescent="0.15">
      <c r="A881" s="1318"/>
      <c r="B881" s="1318"/>
      <c r="C881" s="1318"/>
      <c r="D881" s="1318"/>
      <c r="E881" s="1318"/>
      <c r="F881" s="1318"/>
      <c r="G881" s="1318"/>
    </row>
    <row r="882" spans="1:7" x14ac:dyDescent="0.15">
      <c r="A882" s="1318"/>
      <c r="B882" s="1318"/>
      <c r="C882" s="1318"/>
      <c r="D882" s="1318"/>
      <c r="E882" s="1318"/>
      <c r="F882" s="1318"/>
      <c r="G882" s="1318"/>
    </row>
    <row r="883" spans="1:7" x14ac:dyDescent="0.15">
      <c r="A883" s="1318"/>
      <c r="B883" s="1318"/>
      <c r="C883" s="1318"/>
      <c r="D883" s="1318"/>
      <c r="E883" s="1318"/>
      <c r="F883" s="1318"/>
      <c r="G883" s="1318"/>
    </row>
    <row r="884" spans="1:7" x14ac:dyDescent="0.15">
      <c r="A884" s="1318"/>
      <c r="B884" s="1318"/>
      <c r="C884" s="1318"/>
      <c r="D884" s="1318"/>
      <c r="E884" s="1318"/>
      <c r="F884" s="1318"/>
      <c r="G884" s="1318"/>
    </row>
    <row r="885" spans="1:7" x14ac:dyDescent="0.15">
      <c r="A885" s="1318"/>
      <c r="B885" s="1318"/>
      <c r="C885" s="1318"/>
      <c r="D885" s="1318"/>
      <c r="E885" s="1318"/>
      <c r="F885" s="1318"/>
      <c r="G885" s="1318"/>
    </row>
    <row r="886" spans="1:7" x14ac:dyDescent="0.15">
      <c r="A886" s="1318"/>
      <c r="B886" s="1318"/>
      <c r="C886" s="1318"/>
      <c r="D886" s="1318"/>
      <c r="E886" s="1318"/>
      <c r="F886" s="1318"/>
      <c r="G886" s="1318"/>
    </row>
    <row r="887" spans="1:7" x14ac:dyDescent="0.15">
      <c r="A887" s="1318"/>
      <c r="B887" s="1318"/>
      <c r="C887" s="1318"/>
      <c r="D887" s="1318"/>
      <c r="E887" s="1318"/>
      <c r="F887" s="1318"/>
      <c r="G887" s="1318"/>
    </row>
    <row r="888" spans="1:7" x14ac:dyDescent="0.15">
      <c r="A888" s="1318"/>
      <c r="B888" s="1318"/>
      <c r="C888" s="1318"/>
      <c r="D888" s="1318"/>
      <c r="E888" s="1318"/>
      <c r="F888" s="1318"/>
      <c r="G888" s="1318"/>
    </row>
    <row r="889" spans="1:7" x14ac:dyDescent="0.15">
      <c r="A889" s="1318"/>
      <c r="B889" s="1318"/>
      <c r="C889" s="1318"/>
      <c r="D889" s="1318"/>
      <c r="E889" s="1318"/>
      <c r="F889" s="1318"/>
      <c r="G889" s="1318"/>
    </row>
    <row r="890" spans="1:7" x14ac:dyDescent="0.15">
      <c r="A890" s="1318"/>
      <c r="B890" s="1318"/>
      <c r="C890" s="1318"/>
      <c r="D890" s="1318"/>
      <c r="E890" s="1318"/>
      <c r="F890" s="1318"/>
      <c r="G890" s="1318"/>
    </row>
    <row r="891" spans="1:7" x14ac:dyDescent="0.15">
      <c r="A891" s="1318"/>
      <c r="B891" s="1318"/>
      <c r="C891" s="1318"/>
      <c r="D891" s="1318"/>
      <c r="E891" s="1318"/>
      <c r="F891" s="1318"/>
      <c r="G891" s="1318"/>
    </row>
    <row r="892" spans="1:7" x14ac:dyDescent="0.15">
      <c r="A892" s="1318"/>
      <c r="B892" s="1318"/>
      <c r="C892" s="1318"/>
      <c r="D892" s="1318"/>
      <c r="E892" s="1318"/>
      <c r="F892" s="1318"/>
      <c r="G892" s="1318"/>
    </row>
    <row r="893" spans="1:7" x14ac:dyDescent="0.15">
      <c r="A893" s="1318"/>
      <c r="B893" s="1318"/>
      <c r="C893" s="1318"/>
      <c r="D893" s="1318"/>
      <c r="E893" s="1318"/>
      <c r="F893" s="1318"/>
      <c r="G893" s="1318"/>
    </row>
    <row r="894" spans="1:7" x14ac:dyDescent="0.15">
      <c r="A894" s="1318"/>
      <c r="B894" s="1318"/>
      <c r="C894" s="1318"/>
      <c r="D894" s="1318"/>
      <c r="E894" s="1318"/>
      <c r="F894" s="1318"/>
      <c r="G894" s="1318"/>
    </row>
    <row r="895" spans="1:7" x14ac:dyDescent="0.15">
      <c r="A895" s="1318"/>
      <c r="B895" s="1318"/>
      <c r="C895" s="1318"/>
      <c r="D895" s="1318"/>
      <c r="E895" s="1318"/>
      <c r="F895" s="1318"/>
      <c r="G895" s="1318"/>
    </row>
    <row r="896" spans="1:7" x14ac:dyDescent="0.15">
      <c r="A896" s="1318"/>
      <c r="B896" s="1318"/>
      <c r="C896" s="1318"/>
      <c r="D896" s="1318"/>
      <c r="E896" s="1318"/>
      <c r="F896" s="1318"/>
      <c r="G896" s="1318"/>
    </row>
    <row r="897" spans="1:7" x14ac:dyDescent="0.15">
      <c r="A897" s="1318"/>
      <c r="B897" s="1318"/>
      <c r="C897" s="1318"/>
      <c r="D897" s="1318"/>
      <c r="E897" s="1318"/>
      <c r="F897" s="1318"/>
      <c r="G897" s="1318"/>
    </row>
    <row r="898" spans="1:7" x14ac:dyDescent="0.15">
      <c r="A898" s="1318"/>
      <c r="B898" s="1318"/>
      <c r="C898" s="1318"/>
      <c r="D898" s="1318"/>
      <c r="E898" s="1318"/>
      <c r="F898" s="1318"/>
      <c r="G898" s="1318"/>
    </row>
    <row r="899" spans="1:7" x14ac:dyDescent="0.15">
      <c r="A899" s="1318"/>
      <c r="B899" s="1318"/>
      <c r="C899" s="1318"/>
      <c r="D899" s="1318"/>
      <c r="E899" s="1318"/>
      <c r="F899" s="1318"/>
      <c r="G899" s="1318"/>
    </row>
    <row r="900" spans="1:7" x14ac:dyDescent="0.15">
      <c r="A900" s="1318"/>
      <c r="B900" s="1318"/>
      <c r="C900" s="1318"/>
      <c r="D900" s="1318"/>
      <c r="E900" s="1318"/>
      <c r="F900" s="1318"/>
      <c r="G900" s="1318"/>
    </row>
    <row r="901" spans="1:7" x14ac:dyDescent="0.15">
      <c r="A901" s="1318"/>
      <c r="B901" s="1318"/>
      <c r="C901" s="1318"/>
      <c r="D901" s="1318"/>
      <c r="E901" s="1318"/>
      <c r="F901" s="1318"/>
      <c r="G901" s="1318"/>
    </row>
    <row r="902" spans="1:7" x14ac:dyDescent="0.15">
      <c r="A902" s="1318"/>
      <c r="B902" s="1318"/>
      <c r="C902" s="1318"/>
      <c r="D902" s="1318"/>
      <c r="E902" s="1318"/>
      <c r="F902" s="1318"/>
      <c r="G902" s="1318"/>
    </row>
    <row r="903" spans="1:7" x14ac:dyDescent="0.15">
      <c r="A903" s="1318"/>
      <c r="B903" s="1318"/>
      <c r="C903" s="1318"/>
      <c r="D903" s="1318"/>
      <c r="E903" s="1318"/>
      <c r="F903" s="1318"/>
      <c r="G903" s="1318"/>
    </row>
    <row r="904" spans="1:7" x14ac:dyDescent="0.15">
      <c r="A904" s="1318"/>
      <c r="B904" s="1318"/>
      <c r="C904" s="1318"/>
      <c r="D904" s="1318"/>
      <c r="E904" s="1318"/>
      <c r="F904" s="1318"/>
      <c r="G904" s="1318"/>
    </row>
    <row r="905" spans="1:7" x14ac:dyDescent="0.15">
      <c r="A905" s="1318"/>
      <c r="B905" s="1318"/>
      <c r="C905" s="1318"/>
      <c r="D905" s="1318"/>
      <c r="E905" s="1318"/>
      <c r="F905" s="1318"/>
      <c r="G905" s="1318"/>
    </row>
    <row r="906" spans="1:7" x14ac:dyDescent="0.15">
      <c r="A906" s="1318"/>
      <c r="B906" s="1318"/>
      <c r="C906" s="1318"/>
      <c r="D906" s="1318"/>
      <c r="E906" s="1318"/>
      <c r="F906" s="1318"/>
      <c r="G906" s="1318"/>
    </row>
    <row r="907" spans="1:7" x14ac:dyDescent="0.15">
      <c r="A907" s="1318"/>
      <c r="B907" s="1318"/>
      <c r="C907" s="1318"/>
      <c r="D907" s="1318"/>
      <c r="E907" s="1318"/>
      <c r="F907" s="1318"/>
      <c r="G907" s="1318"/>
    </row>
    <row r="908" spans="1:7" x14ac:dyDescent="0.15">
      <c r="A908" s="1318"/>
      <c r="B908" s="1318"/>
      <c r="C908" s="1318"/>
      <c r="D908" s="1318"/>
      <c r="E908" s="1318"/>
      <c r="F908" s="1318"/>
      <c r="G908" s="1318"/>
    </row>
    <row r="909" spans="1:7" x14ac:dyDescent="0.15">
      <c r="A909" s="1318"/>
      <c r="B909" s="1318"/>
      <c r="C909" s="1318"/>
      <c r="D909" s="1318"/>
      <c r="E909" s="1318"/>
      <c r="F909" s="1318"/>
      <c r="G909" s="1318"/>
    </row>
    <row r="910" spans="1:7" x14ac:dyDescent="0.15">
      <c r="A910" s="1318"/>
      <c r="B910" s="1318"/>
      <c r="C910" s="1318"/>
      <c r="D910" s="1318"/>
      <c r="E910" s="1318"/>
      <c r="F910" s="1318"/>
      <c r="G910" s="1318"/>
    </row>
    <row r="911" spans="1:7" x14ac:dyDescent="0.15">
      <c r="A911" s="1318"/>
      <c r="B911" s="1318"/>
      <c r="C911" s="1318"/>
      <c r="D911" s="1318"/>
      <c r="E911" s="1318"/>
      <c r="F911" s="1318"/>
      <c r="G911" s="1318"/>
    </row>
    <row r="912" spans="1:7" x14ac:dyDescent="0.15">
      <c r="A912" s="1318"/>
      <c r="B912" s="1318"/>
      <c r="C912" s="1318"/>
      <c r="D912" s="1318"/>
      <c r="E912" s="1318"/>
      <c r="F912" s="1318"/>
      <c r="G912" s="1318"/>
    </row>
    <row r="913" spans="1:7" x14ac:dyDescent="0.15">
      <c r="A913" s="1318"/>
      <c r="B913" s="1318"/>
      <c r="C913" s="1318"/>
      <c r="D913" s="1318"/>
      <c r="E913" s="1318"/>
      <c r="F913" s="1318"/>
      <c r="G913" s="1318"/>
    </row>
    <row r="914" spans="1:7" x14ac:dyDescent="0.15">
      <c r="A914" s="1318"/>
      <c r="B914" s="1318"/>
      <c r="C914" s="1318"/>
      <c r="D914" s="1318"/>
      <c r="E914" s="1318"/>
      <c r="F914" s="1318"/>
      <c r="G914" s="1318"/>
    </row>
    <row r="915" spans="1:7" x14ac:dyDescent="0.15">
      <c r="A915" s="1318"/>
      <c r="B915" s="1318"/>
      <c r="C915" s="1318"/>
      <c r="D915" s="1318"/>
      <c r="E915" s="1318"/>
      <c r="F915" s="1318"/>
      <c r="G915" s="1318"/>
    </row>
    <row r="916" spans="1:7" x14ac:dyDescent="0.15">
      <c r="A916" s="1318"/>
      <c r="B916" s="1318"/>
      <c r="C916" s="1318"/>
      <c r="D916" s="1318"/>
      <c r="E916" s="1318"/>
      <c r="F916" s="1318"/>
      <c r="G916" s="1318"/>
    </row>
    <row r="917" spans="1:7" x14ac:dyDescent="0.15">
      <c r="A917" s="1318"/>
      <c r="B917" s="1318"/>
      <c r="C917" s="1318"/>
      <c r="D917" s="1318"/>
      <c r="E917" s="1318"/>
      <c r="F917" s="1318"/>
      <c r="G917" s="1318"/>
    </row>
    <row r="918" spans="1:7" x14ac:dyDescent="0.15">
      <c r="A918" s="1318"/>
      <c r="B918" s="1318"/>
      <c r="C918" s="1318"/>
      <c r="D918" s="1318"/>
      <c r="E918" s="1318"/>
      <c r="F918" s="1318"/>
      <c r="G918" s="1318"/>
    </row>
    <row r="919" spans="1:7" x14ac:dyDescent="0.15">
      <c r="A919" s="1318"/>
      <c r="B919" s="1318"/>
      <c r="C919" s="1318"/>
      <c r="D919" s="1318"/>
      <c r="E919" s="1318"/>
      <c r="F919" s="1318"/>
      <c r="G919" s="1318"/>
    </row>
    <row r="920" spans="1:7" x14ac:dyDescent="0.15">
      <c r="A920" s="1318"/>
      <c r="B920" s="1318"/>
      <c r="C920" s="1318"/>
      <c r="D920" s="1318"/>
      <c r="E920" s="1318"/>
      <c r="F920" s="1318"/>
      <c r="G920" s="1318"/>
    </row>
    <row r="921" spans="1:7" x14ac:dyDescent="0.15">
      <c r="A921" s="1318"/>
      <c r="B921" s="1318"/>
      <c r="C921" s="1318"/>
      <c r="D921" s="1318"/>
      <c r="E921" s="1318"/>
      <c r="F921" s="1318"/>
      <c r="G921" s="1318"/>
    </row>
    <row r="922" spans="1:7" x14ac:dyDescent="0.15">
      <c r="A922" s="1318"/>
      <c r="B922" s="1318"/>
      <c r="C922" s="1318"/>
      <c r="D922" s="1318"/>
      <c r="E922" s="1318"/>
      <c r="F922" s="1318"/>
      <c r="G922" s="1318"/>
    </row>
    <row r="923" spans="1:7" x14ac:dyDescent="0.15">
      <c r="A923" s="1318"/>
      <c r="B923" s="1318"/>
      <c r="C923" s="1318"/>
      <c r="D923" s="1318"/>
      <c r="E923" s="1318"/>
      <c r="F923" s="1318"/>
      <c r="G923" s="1318"/>
    </row>
    <row r="924" spans="1:7" x14ac:dyDescent="0.15">
      <c r="A924" s="1318"/>
      <c r="B924" s="1318"/>
      <c r="C924" s="1318"/>
      <c r="D924" s="1318"/>
      <c r="E924" s="1318"/>
      <c r="F924" s="1318"/>
      <c r="G924" s="1318"/>
    </row>
    <row r="925" spans="1:7" x14ac:dyDescent="0.15">
      <c r="A925" s="1318"/>
      <c r="B925" s="1318"/>
      <c r="C925" s="1318"/>
      <c r="D925" s="1318"/>
      <c r="E925" s="1318"/>
      <c r="F925" s="1318"/>
      <c r="G925" s="1318"/>
    </row>
    <row r="926" spans="1:7" x14ac:dyDescent="0.15">
      <c r="A926" s="1318"/>
      <c r="B926" s="1318"/>
      <c r="C926" s="1318"/>
      <c r="D926" s="1318"/>
      <c r="E926" s="1318"/>
      <c r="F926" s="1318"/>
      <c r="G926" s="1318"/>
    </row>
    <row r="927" spans="1:7" x14ac:dyDescent="0.15">
      <c r="A927" s="1318"/>
      <c r="B927" s="1318"/>
      <c r="C927" s="1318"/>
      <c r="D927" s="1318"/>
      <c r="E927" s="1318"/>
      <c r="F927" s="1318"/>
      <c r="G927" s="1318"/>
    </row>
    <row r="928" spans="1:7" x14ac:dyDescent="0.15">
      <c r="A928" s="1318"/>
      <c r="B928" s="1318"/>
      <c r="C928" s="1318"/>
      <c r="D928" s="1318"/>
      <c r="E928" s="1318"/>
      <c r="F928" s="1318"/>
      <c r="G928" s="1318"/>
    </row>
    <row r="929" spans="1:7" x14ac:dyDescent="0.15">
      <c r="A929" s="1318"/>
      <c r="B929" s="1318"/>
      <c r="C929" s="1318"/>
      <c r="D929" s="1318"/>
      <c r="E929" s="1318"/>
      <c r="F929" s="1318"/>
      <c r="G929" s="1318"/>
    </row>
    <row r="930" spans="1:7" x14ac:dyDescent="0.15">
      <c r="A930" s="1318"/>
      <c r="B930" s="1318"/>
      <c r="C930" s="1318"/>
      <c r="D930" s="1318"/>
      <c r="E930" s="1318"/>
      <c r="F930" s="1318"/>
      <c r="G930" s="1318"/>
    </row>
    <row r="931" spans="1:7" x14ac:dyDescent="0.15">
      <c r="A931" s="1318"/>
      <c r="B931" s="1318"/>
      <c r="C931" s="1318"/>
      <c r="D931" s="1318"/>
      <c r="E931" s="1318"/>
      <c r="F931" s="1318"/>
      <c r="G931" s="1318"/>
    </row>
    <row r="932" spans="1:7" x14ac:dyDescent="0.15">
      <c r="A932" s="1318"/>
      <c r="B932" s="1318"/>
      <c r="C932" s="1318"/>
      <c r="D932" s="1318"/>
      <c r="E932" s="1318"/>
      <c r="F932" s="1318"/>
      <c r="G932" s="1318"/>
    </row>
    <row r="933" spans="1:7" x14ac:dyDescent="0.15">
      <c r="A933" s="1318"/>
      <c r="B933" s="1318"/>
      <c r="C933" s="1318"/>
      <c r="D933" s="1318"/>
      <c r="E933" s="1318"/>
      <c r="F933" s="1318"/>
      <c r="G933" s="1318"/>
    </row>
    <row r="934" spans="1:7" x14ac:dyDescent="0.15">
      <c r="A934" s="1318"/>
      <c r="B934" s="1318"/>
      <c r="C934" s="1318"/>
      <c r="D934" s="1318"/>
      <c r="E934" s="1318"/>
      <c r="F934" s="1318"/>
      <c r="G934" s="1318"/>
    </row>
    <row r="935" spans="1:7" x14ac:dyDescent="0.15">
      <c r="A935" s="1318"/>
      <c r="B935" s="1318"/>
      <c r="C935" s="1318"/>
      <c r="D935" s="1318"/>
      <c r="E935" s="1318"/>
      <c r="F935" s="1318"/>
      <c r="G935" s="1318"/>
    </row>
    <row r="936" spans="1:7" x14ac:dyDescent="0.15">
      <c r="A936" s="1318"/>
      <c r="B936" s="1318"/>
      <c r="C936" s="1318"/>
      <c r="D936" s="1318"/>
      <c r="E936" s="1318"/>
      <c r="F936" s="1318"/>
      <c r="G936" s="1318"/>
    </row>
    <row r="937" spans="1:7" x14ac:dyDescent="0.15">
      <c r="A937" s="1318"/>
      <c r="B937" s="1318"/>
      <c r="C937" s="1318"/>
      <c r="D937" s="1318"/>
      <c r="E937" s="1318"/>
      <c r="F937" s="1318"/>
      <c r="G937" s="1318"/>
    </row>
    <row r="938" spans="1:7" x14ac:dyDescent="0.15">
      <c r="A938" s="1318"/>
      <c r="B938" s="1318"/>
      <c r="C938" s="1318"/>
      <c r="D938" s="1318"/>
      <c r="E938" s="1318"/>
      <c r="F938" s="1318"/>
      <c r="G938" s="1318"/>
    </row>
    <row r="939" spans="1:7" x14ac:dyDescent="0.15">
      <c r="A939" s="1318"/>
      <c r="B939" s="1318"/>
      <c r="C939" s="1318"/>
      <c r="D939" s="1318"/>
      <c r="E939" s="1318"/>
      <c r="F939" s="1318"/>
      <c r="G939" s="1318"/>
    </row>
    <row r="940" spans="1:7" x14ac:dyDescent="0.15">
      <c r="A940" s="1318"/>
      <c r="B940" s="1318"/>
      <c r="C940" s="1318"/>
      <c r="D940" s="1318"/>
      <c r="E940" s="1318"/>
      <c r="F940" s="1318"/>
      <c r="G940" s="1318"/>
    </row>
    <row r="941" spans="1:7" x14ac:dyDescent="0.15">
      <c r="A941" s="1318"/>
      <c r="B941" s="1318"/>
      <c r="C941" s="1318"/>
      <c r="D941" s="1318"/>
      <c r="E941" s="1318"/>
      <c r="F941" s="1318"/>
      <c r="G941" s="1318"/>
    </row>
    <row r="942" spans="1:7" x14ac:dyDescent="0.15">
      <c r="A942" s="1318"/>
      <c r="B942" s="1318"/>
      <c r="C942" s="1318"/>
      <c r="D942" s="1318"/>
      <c r="E942" s="1318"/>
      <c r="F942" s="1318"/>
      <c r="G942" s="1318"/>
    </row>
    <row r="943" spans="1:7" x14ac:dyDescent="0.15">
      <c r="A943" s="1318"/>
      <c r="B943" s="1318"/>
      <c r="C943" s="1318"/>
      <c r="D943" s="1318"/>
      <c r="E943" s="1318"/>
      <c r="F943" s="1318"/>
      <c r="G943" s="1318"/>
    </row>
    <row r="944" spans="1:7" x14ac:dyDescent="0.15">
      <c r="A944" s="1318"/>
      <c r="B944" s="1318"/>
      <c r="C944" s="1318"/>
      <c r="D944" s="1318"/>
      <c r="E944" s="1318"/>
      <c r="F944" s="1318"/>
      <c r="G944" s="1318"/>
    </row>
    <row r="945" spans="1:7" x14ac:dyDescent="0.15">
      <c r="A945" s="1318"/>
      <c r="B945" s="1318"/>
      <c r="C945" s="1318"/>
      <c r="D945" s="1318"/>
      <c r="E945" s="1318"/>
      <c r="F945" s="1318"/>
      <c r="G945" s="1318"/>
    </row>
    <row r="946" spans="1:7" x14ac:dyDescent="0.15">
      <c r="A946" s="1318"/>
      <c r="B946" s="1318"/>
      <c r="C946" s="1318"/>
      <c r="D946" s="1318"/>
      <c r="E946" s="1318"/>
      <c r="F946" s="1318"/>
      <c r="G946" s="1318"/>
    </row>
    <row r="947" spans="1:7" x14ac:dyDescent="0.15">
      <c r="A947" s="1318"/>
      <c r="B947" s="1318"/>
      <c r="C947" s="1318"/>
      <c r="D947" s="1318"/>
      <c r="E947" s="1318"/>
      <c r="F947" s="1318"/>
      <c r="G947" s="1318"/>
    </row>
    <row r="948" spans="1:7" x14ac:dyDescent="0.15">
      <c r="A948" s="1318"/>
      <c r="B948" s="1318"/>
      <c r="C948" s="1318"/>
      <c r="D948" s="1318"/>
      <c r="E948" s="1318"/>
      <c r="F948" s="1318"/>
      <c r="G948" s="1318"/>
    </row>
    <row r="949" spans="1:7" x14ac:dyDescent="0.15">
      <c r="A949" s="1318"/>
      <c r="B949" s="1318"/>
      <c r="C949" s="1318"/>
      <c r="D949" s="1318"/>
      <c r="E949" s="1318"/>
      <c r="F949" s="1318"/>
      <c r="G949" s="1318"/>
    </row>
    <row r="950" spans="1:7" x14ac:dyDescent="0.15">
      <c r="A950" s="1318"/>
      <c r="B950" s="1318"/>
      <c r="C950" s="1318"/>
      <c r="D950" s="1318"/>
      <c r="E950" s="1318"/>
      <c r="F950" s="1318"/>
      <c r="G950" s="1318"/>
    </row>
    <row r="951" spans="1:7" x14ac:dyDescent="0.15">
      <c r="A951" s="1318"/>
      <c r="B951" s="1318"/>
      <c r="C951" s="1318"/>
      <c r="D951" s="1318"/>
      <c r="E951" s="1318"/>
      <c r="F951" s="1318"/>
      <c r="G951" s="1318"/>
    </row>
    <row r="952" spans="1:7" x14ac:dyDescent="0.15">
      <c r="A952" s="1318"/>
      <c r="B952" s="1318"/>
      <c r="C952" s="1318"/>
      <c r="D952" s="1318"/>
      <c r="E952" s="1318"/>
      <c r="F952" s="1318"/>
      <c r="G952" s="1318"/>
    </row>
    <row r="953" spans="1:7" x14ac:dyDescent="0.15">
      <c r="A953" s="1318"/>
      <c r="B953" s="1318"/>
      <c r="C953" s="1318"/>
      <c r="D953" s="1318"/>
      <c r="E953" s="1318"/>
      <c r="F953" s="1318"/>
      <c r="G953" s="1318"/>
    </row>
    <row r="954" spans="1:7" x14ac:dyDescent="0.15">
      <c r="A954" s="1318"/>
      <c r="B954" s="1318"/>
      <c r="C954" s="1318"/>
      <c r="D954" s="1318"/>
      <c r="E954" s="1318"/>
      <c r="F954" s="1318"/>
      <c r="G954" s="1318"/>
    </row>
    <row r="955" spans="1:7" x14ac:dyDescent="0.15">
      <c r="A955" s="1318"/>
      <c r="B955" s="1318"/>
      <c r="C955" s="1318"/>
      <c r="D955" s="1318"/>
      <c r="E955" s="1318"/>
      <c r="F955" s="1318"/>
      <c r="G955" s="1318"/>
    </row>
    <row r="956" spans="1:7" x14ac:dyDescent="0.15">
      <c r="A956" s="1318"/>
      <c r="B956" s="1318"/>
      <c r="C956" s="1318"/>
      <c r="D956" s="1318"/>
      <c r="E956" s="1318"/>
      <c r="F956" s="1318"/>
      <c r="G956" s="1318"/>
    </row>
    <row r="957" spans="1:7" x14ac:dyDescent="0.15">
      <c r="A957" s="1318"/>
      <c r="B957" s="1318"/>
      <c r="C957" s="1318"/>
      <c r="D957" s="1318"/>
      <c r="E957" s="1318"/>
      <c r="F957" s="1318"/>
      <c r="G957" s="1318"/>
    </row>
    <row r="958" spans="1:7" x14ac:dyDescent="0.15">
      <c r="A958" s="1318"/>
      <c r="B958" s="1318"/>
      <c r="C958" s="1318"/>
      <c r="D958" s="1318"/>
      <c r="E958" s="1318"/>
      <c r="F958" s="1318"/>
      <c r="G958" s="1318"/>
    </row>
    <row r="959" spans="1:7" x14ac:dyDescent="0.15">
      <c r="A959" s="1318"/>
      <c r="B959" s="1318"/>
      <c r="C959" s="1318"/>
      <c r="D959" s="1318"/>
      <c r="E959" s="1318"/>
      <c r="F959" s="1318"/>
      <c r="G959" s="1318"/>
    </row>
    <row r="960" spans="1:7" x14ac:dyDescent="0.15">
      <c r="A960" s="1318"/>
      <c r="B960" s="1318"/>
      <c r="C960" s="1318"/>
      <c r="D960" s="1318"/>
      <c r="E960" s="1318"/>
      <c r="F960" s="1318"/>
      <c r="G960" s="1318"/>
    </row>
    <row r="961" spans="1:7" x14ac:dyDescent="0.15">
      <c r="A961" s="1318"/>
      <c r="B961" s="1318"/>
      <c r="C961" s="1318"/>
      <c r="D961" s="1318"/>
      <c r="E961" s="1318"/>
      <c r="F961" s="1318"/>
      <c r="G961" s="1318"/>
    </row>
    <row r="962" spans="1:7" x14ac:dyDescent="0.15">
      <c r="A962" s="1318"/>
      <c r="B962" s="1318"/>
      <c r="C962" s="1318"/>
      <c r="D962" s="1318"/>
      <c r="E962" s="1318"/>
      <c r="F962" s="1318"/>
      <c r="G962" s="1318"/>
    </row>
    <row r="963" spans="1:7" x14ac:dyDescent="0.15">
      <c r="A963" s="1318"/>
      <c r="B963" s="1318"/>
      <c r="C963" s="1318"/>
      <c r="D963" s="1318"/>
      <c r="E963" s="1318"/>
      <c r="F963" s="1318"/>
      <c r="G963" s="1318"/>
    </row>
    <row r="964" spans="1:7" x14ac:dyDescent="0.15">
      <c r="A964" s="1318"/>
      <c r="B964" s="1318"/>
      <c r="C964" s="1318"/>
      <c r="D964" s="1318"/>
      <c r="E964" s="1318"/>
      <c r="F964" s="1318"/>
      <c r="G964" s="1318"/>
    </row>
    <row r="965" spans="1:7" x14ac:dyDescent="0.15">
      <c r="A965" s="1318"/>
      <c r="B965" s="1318"/>
      <c r="C965" s="1318"/>
      <c r="D965" s="1318"/>
      <c r="E965" s="1318"/>
      <c r="F965" s="1318"/>
      <c r="G965" s="1318"/>
    </row>
    <row r="966" spans="1:7" x14ac:dyDescent="0.15">
      <c r="A966" s="1318"/>
      <c r="B966" s="1318"/>
      <c r="C966" s="1318"/>
      <c r="D966" s="1318"/>
      <c r="E966" s="1318"/>
      <c r="F966" s="1318"/>
      <c r="G966" s="1318"/>
    </row>
    <row r="967" spans="1:7" x14ac:dyDescent="0.15">
      <c r="A967" s="1318"/>
      <c r="B967" s="1318"/>
      <c r="C967" s="1318"/>
      <c r="D967" s="1318"/>
      <c r="E967" s="1318"/>
      <c r="F967" s="1318"/>
      <c r="G967" s="1318"/>
    </row>
    <row r="968" spans="1:7" x14ac:dyDescent="0.15">
      <c r="A968" s="1318"/>
      <c r="B968" s="1318"/>
      <c r="C968" s="1318"/>
      <c r="D968" s="1318"/>
      <c r="E968" s="1318"/>
      <c r="F968" s="1318"/>
      <c r="G968" s="1318"/>
    </row>
    <row r="969" spans="1:7" x14ac:dyDescent="0.15">
      <c r="A969" s="1318"/>
      <c r="B969" s="1318"/>
      <c r="C969" s="1318"/>
      <c r="D969" s="1318"/>
      <c r="E969" s="1318"/>
      <c r="F969" s="1318"/>
      <c r="G969" s="1318"/>
    </row>
    <row r="970" spans="1:7" x14ac:dyDescent="0.15">
      <c r="A970" s="1318"/>
      <c r="B970" s="1318"/>
      <c r="C970" s="1318"/>
      <c r="D970" s="1318"/>
      <c r="E970" s="1318"/>
      <c r="F970" s="1318"/>
      <c r="G970" s="1318"/>
    </row>
    <row r="971" spans="1:7" x14ac:dyDescent="0.15">
      <c r="A971" s="1318"/>
      <c r="B971" s="1318"/>
      <c r="C971" s="1318"/>
      <c r="D971" s="1318"/>
      <c r="E971" s="1318"/>
      <c r="F971" s="1318"/>
      <c r="G971" s="1318"/>
    </row>
    <row r="972" spans="1:7" x14ac:dyDescent="0.15">
      <c r="A972" s="1318"/>
      <c r="B972" s="1318"/>
      <c r="C972" s="1318"/>
      <c r="D972" s="1318"/>
      <c r="E972" s="1318"/>
      <c r="F972" s="1318"/>
      <c r="G972" s="1318"/>
    </row>
    <row r="973" spans="1:7" x14ac:dyDescent="0.15">
      <c r="A973" s="1318"/>
      <c r="B973" s="1318"/>
      <c r="C973" s="1318"/>
      <c r="D973" s="1318"/>
      <c r="E973" s="1318"/>
      <c r="F973" s="1318"/>
      <c r="G973" s="1318"/>
    </row>
    <row r="974" spans="1:7" x14ac:dyDescent="0.15">
      <c r="A974" s="1318"/>
      <c r="B974" s="1318"/>
      <c r="C974" s="1318"/>
      <c r="D974" s="1318"/>
      <c r="E974" s="1318"/>
      <c r="F974" s="1318"/>
      <c r="G974" s="1318"/>
    </row>
    <row r="975" spans="1:7" x14ac:dyDescent="0.15">
      <c r="A975" s="1318"/>
      <c r="B975" s="1318"/>
      <c r="C975" s="1318"/>
      <c r="D975" s="1318"/>
      <c r="E975" s="1318"/>
      <c r="F975" s="1318"/>
      <c r="G975" s="1318"/>
    </row>
    <row r="976" spans="1:7" x14ac:dyDescent="0.15">
      <c r="A976" s="1318"/>
      <c r="B976" s="1318"/>
      <c r="C976" s="1318"/>
      <c r="D976" s="1318"/>
      <c r="E976" s="1318"/>
      <c r="F976" s="1318"/>
      <c r="G976" s="1318"/>
    </row>
    <row r="977" spans="1:7" x14ac:dyDescent="0.15">
      <c r="A977" s="1318"/>
      <c r="B977" s="1318"/>
      <c r="C977" s="1318"/>
      <c r="D977" s="1318"/>
      <c r="E977" s="1318"/>
      <c r="F977" s="1318"/>
      <c r="G977" s="1318"/>
    </row>
    <row r="978" spans="1:7" x14ac:dyDescent="0.15">
      <c r="A978" s="1318"/>
      <c r="B978" s="1318"/>
      <c r="C978" s="1318"/>
      <c r="D978" s="1318"/>
      <c r="E978" s="1318"/>
      <c r="F978" s="1318"/>
      <c r="G978" s="1318"/>
    </row>
    <row r="979" spans="1:7" x14ac:dyDescent="0.15">
      <c r="A979" s="1318"/>
      <c r="B979" s="1318"/>
      <c r="C979" s="1318"/>
      <c r="D979" s="1318"/>
      <c r="E979" s="1318"/>
      <c r="F979" s="1318"/>
      <c r="G979" s="1318"/>
    </row>
    <row r="980" spans="1:7" x14ac:dyDescent="0.15">
      <c r="A980" s="1318"/>
      <c r="B980" s="1318"/>
      <c r="C980" s="1318"/>
      <c r="D980" s="1318"/>
      <c r="E980" s="1318"/>
      <c r="F980" s="1318"/>
      <c r="G980" s="1318"/>
    </row>
    <row r="981" spans="1:7" x14ac:dyDescent="0.15">
      <c r="A981" s="1318"/>
      <c r="B981" s="1318"/>
      <c r="C981" s="1318"/>
      <c r="D981" s="1318"/>
      <c r="E981" s="1318"/>
      <c r="F981" s="1318"/>
      <c r="G981" s="1318"/>
    </row>
    <row r="982" spans="1:7" x14ac:dyDescent="0.15">
      <c r="A982" s="1318"/>
      <c r="B982" s="1318"/>
      <c r="C982" s="1318"/>
      <c r="D982" s="1318"/>
      <c r="E982" s="1318"/>
      <c r="F982" s="1318"/>
      <c r="G982" s="1318"/>
    </row>
    <row r="983" spans="1:7" x14ac:dyDescent="0.15">
      <c r="A983" s="1318"/>
      <c r="B983" s="1318"/>
      <c r="C983" s="1318"/>
      <c r="D983" s="1318"/>
      <c r="E983" s="1318"/>
      <c r="F983" s="1318"/>
      <c r="G983" s="1318"/>
    </row>
    <row r="984" spans="1:7" x14ac:dyDescent="0.15">
      <c r="A984" s="1318"/>
      <c r="B984" s="1318"/>
      <c r="C984" s="1318"/>
      <c r="D984" s="1318"/>
      <c r="E984" s="1318"/>
      <c r="F984" s="1318"/>
      <c r="G984" s="1318"/>
    </row>
    <row r="985" spans="1:7" x14ac:dyDescent="0.15">
      <c r="A985" s="1318"/>
      <c r="B985" s="1318"/>
      <c r="C985" s="1318"/>
      <c r="D985" s="1318"/>
      <c r="E985" s="1318"/>
      <c r="F985" s="1318"/>
      <c r="G985" s="1318"/>
    </row>
    <row r="986" spans="1:7" x14ac:dyDescent="0.15">
      <c r="A986" s="1318"/>
      <c r="B986" s="1318"/>
      <c r="C986" s="1318"/>
      <c r="D986" s="1318"/>
      <c r="E986" s="1318"/>
      <c r="F986" s="1318"/>
      <c r="G986" s="1318"/>
    </row>
    <row r="987" spans="1:7" x14ac:dyDescent="0.15">
      <c r="A987" s="1318"/>
      <c r="B987" s="1318"/>
      <c r="C987" s="1318"/>
      <c r="D987" s="1318"/>
      <c r="E987" s="1318"/>
      <c r="F987" s="1318"/>
      <c r="G987" s="1318"/>
    </row>
    <row r="988" spans="1:7" x14ac:dyDescent="0.15">
      <c r="A988" s="1318"/>
      <c r="B988" s="1318"/>
      <c r="C988" s="1318"/>
      <c r="D988" s="1318"/>
      <c r="E988" s="1318"/>
      <c r="F988" s="1318"/>
      <c r="G988" s="1318"/>
    </row>
    <row r="989" spans="1:7" x14ac:dyDescent="0.15">
      <c r="A989" s="1318"/>
      <c r="B989" s="1318"/>
      <c r="C989" s="1318"/>
      <c r="D989" s="1318"/>
      <c r="E989" s="1318"/>
      <c r="F989" s="1318"/>
      <c r="G989" s="1318"/>
    </row>
    <row r="990" spans="1:7" x14ac:dyDescent="0.15">
      <c r="A990" s="1318"/>
      <c r="B990" s="1318"/>
      <c r="C990" s="1318"/>
      <c r="D990" s="1318"/>
      <c r="E990" s="1318"/>
      <c r="F990" s="1318"/>
      <c r="G990" s="1318"/>
    </row>
    <row r="991" spans="1:7" x14ac:dyDescent="0.15">
      <c r="A991" s="1318"/>
      <c r="B991" s="1318"/>
      <c r="C991" s="1318"/>
      <c r="D991" s="1318"/>
      <c r="E991" s="1318"/>
      <c r="F991" s="1318"/>
      <c r="G991" s="1318"/>
    </row>
    <row r="992" spans="1:7" x14ac:dyDescent="0.15">
      <c r="A992" s="1318"/>
      <c r="B992" s="1318"/>
      <c r="C992" s="1318"/>
      <c r="D992" s="1318"/>
      <c r="E992" s="1318"/>
      <c r="F992" s="1318"/>
      <c r="G992" s="1318"/>
    </row>
    <row r="993" spans="1:7" x14ac:dyDescent="0.15">
      <c r="A993" s="1318"/>
      <c r="B993" s="1318"/>
      <c r="C993" s="1318"/>
      <c r="D993" s="1318"/>
      <c r="E993" s="1318"/>
      <c r="F993" s="1318"/>
      <c r="G993" s="1318"/>
    </row>
    <row r="994" spans="1:7" x14ac:dyDescent="0.15">
      <c r="A994" s="1318"/>
      <c r="B994" s="1318"/>
      <c r="C994" s="1318"/>
      <c r="D994" s="1318"/>
      <c r="E994" s="1318"/>
      <c r="F994" s="1318"/>
      <c r="G994" s="1318"/>
    </row>
    <row r="995" spans="1:7" x14ac:dyDescent="0.15">
      <c r="A995" s="1318"/>
      <c r="B995" s="1318"/>
      <c r="C995" s="1318"/>
      <c r="D995" s="1318"/>
      <c r="E995" s="1318"/>
      <c r="F995" s="1318"/>
      <c r="G995" s="1318"/>
    </row>
    <row r="996" spans="1:7" x14ac:dyDescent="0.15">
      <c r="A996" s="1318"/>
      <c r="B996" s="1318"/>
      <c r="C996" s="1318"/>
      <c r="D996" s="1318"/>
      <c r="E996" s="1318"/>
      <c r="F996" s="1318"/>
      <c r="G996" s="1318"/>
    </row>
    <row r="997" spans="1:7" x14ac:dyDescent="0.15">
      <c r="A997" s="1318"/>
      <c r="B997" s="1318"/>
      <c r="C997" s="1318"/>
      <c r="D997" s="1318"/>
      <c r="E997" s="1318"/>
      <c r="F997" s="1318"/>
      <c r="G997" s="1318"/>
    </row>
    <row r="998" spans="1:7" x14ac:dyDescent="0.15">
      <c r="A998" s="1318"/>
      <c r="B998" s="1318"/>
      <c r="C998" s="1318"/>
      <c r="D998" s="1318"/>
      <c r="E998" s="1318"/>
      <c r="F998" s="1318"/>
      <c r="G998" s="1318"/>
    </row>
    <row r="999" spans="1:7" x14ac:dyDescent="0.15">
      <c r="A999" s="1318"/>
      <c r="B999" s="1318"/>
      <c r="C999" s="1318"/>
      <c r="D999" s="1318"/>
      <c r="E999" s="1318"/>
      <c r="F999" s="1318"/>
      <c r="G999" s="1318"/>
    </row>
    <row r="1000" spans="1:7" x14ac:dyDescent="0.15">
      <c r="A1000" s="1318"/>
      <c r="B1000" s="1318"/>
      <c r="C1000" s="1318"/>
      <c r="D1000" s="1318"/>
      <c r="E1000" s="1318"/>
      <c r="F1000" s="1318"/>
      <c r="G1000" s="1318"/>
    </row>
    <row r="1001" spans="1:7" x14ac:dyDescent="0.15">
      <c r="A1001" s="1318"/>
      <c r="B1001" s="1318"/>
      <c r="C1001" s="1318"/>
      <c r="D1001" s="1318"/>
      <c r="E1001" s="1318"/>
      <c r="F1001" s="1318"/>
      <c r="G1001" s="1318"/>
    </row>
    <row r="1002" spans="1:7" x14ac:dyDescent="0.15">
      <c r="A1002" s="1318"/>
      <c r="B1002" s="1318"/>
      <c r="C1002" s="1318"/>
      <c r="D1002" s="1318"/>
      <c r="E1002" s="1318"/>
      <c r="F1002" s="1318"/>
      <c r="G1002" s="1318"/>
    </row>
    <row r="1003" spans="1:7" x14ac:dyDescent="0.15">
      <c r="A1003" s="1318"/>
      <c r="B1003" s="1318"/>
      <c r="C1003" s="1318"/>
      <c r="D1003" s="1318"/>
      <c r="E1003" s="1318"/>
      <c r="F1003" s="1318"/>
      <c r="G1003" s="1318"/>
    </row>
    <row r="1004" spans="1:7" x14ac:dyDescent="0.15">
      <c r="A1004" s="1318"/>
      <c r="B1004" s="1318"/>
      <c r="C1004" s="1318"/>
      <c r="D1004" s="1318"/>
      <c r="E1004" s="1318"/>
      <c r="F1004" s="1318"/>
      <c r="G1004" s="1318"/>
    </row>
    <row r="1005" spans="1:7" x14ac:dyDescent="0.15">
      <c r="A1005" s="1318"/>
      <c r="B1005" s="1318"/>
      <c r="C1005" s="1318"/>
      <c r="D1005" s="1318"/>
      <c r="E1005" s="1318"/>
      <c r="F1005" s="1318"/>
      <c r="G1005" s="1318"/>
    </row>
    <row r="1006" spans="1:7" x14ac:dyDescent="0.15">
      <c r="A1006" s="1318"/>
      <c r="B1006" s="1318"/>
      <c r="C1006" s="1318"/>
      <c r="D1006" s="1318"/>
      <c r="E1006" s="1318"/>
      <c r="F1006" s="1318"/>
      <c r="G1006" s="1318"/>
    </row>
    <row r="1007" spans="1:7" x14ac:dyDescent="0.15">
      <c r="A1007" s="1318"/>
      <c r="B1007" s="1318"/>
      <c r="C1007" s="1318"/>
      <c r="D1007" s="1318"/>
      <c r="E1007" s="1318"/>
      <c r="F1007" s="1318"/>
      <c r="G1007" s="1318"/>
    </row>
    <row r="1008" spans="1:7" x14ac:dyDescent="0.15">
      <c r="A1008" s="1318"/>
      <c r="B1008" s="1318"/>
      <c r="C1008" s="1318"/>
      <c r="D1008" s="1318"/>
      <c r="E1008" s="1318"/>
      <c r="F1008" s="1318"/>
      <c r="G1008" s="1318"/>
    </row>
    <row r="1009" spans="1:7" x14ac:dyDescent="0.15">
      <c r="A1009" s="1318"/>
      <c r="B1009" s="1318"/>
      <c r="C1009" s="1318"/>
      <c r="D1009" s="1318"/>
      <c r="E1009" s="1318"/>
      <c r="F1009" s="1318"/>
      <c r="G1009" s="1318"/>
    </row>
    <row r="1010" spans="1:7" x14ac:dyDescent="0.15">
      <c r="A1010" s="1318"/>
      <c r="B1010" s="1318"/>
      <c r="C1010" s="1318"/>
      <c r="D1010" s="1318"/>
      <c r="E1010" s="1318"/>
      <c r="F1010" s="1318"/>
      <c r="G1010" s="1318"/>
    </row>
    <row r="1011" spans="1:7" x14ac:dyDescent="0.15">
      <c r="A1011" s="1318"/>
      <c r="B1011" s="1318"/>
      <c r="C1011" s="1318"/>
      <c r="D1011" s="1318"/>
      <c r="E1011" s="1318"/>
      <c r="F1011" s="1318"/>
      <c r="G1011" s="1318"/>
    </row>
    <row r="1012" spans="1:7" x14ac:dyDescent="0.15">
      <c r="A1012" s="1318"/>
      <c r="B1012" s="1318"/>
      <c r="C1012" s="1318"/>
      <c r="D1012" s="1318"/>
      <c r="E1012" s="1318"/>
      <c r="F1012" s="1318"/>
      <c r="G1012" s="1318"/>
    </row>
    <row r="1013" spans="1:7" x14ac:dyDescent="0.15">
      <c r="A1013" s="1318"/>
      <c r="B1013" s="1318"/>
      <c r="C1013" s="1318"/>
      <c r="D1013" s="1318"/>
      <c r="E1013" s="1318"/>
      <c r="F1013" s="1318"/>
      <c r="G1013" s="1318"/>
    </row>
    <row r="1014" spans="1:7" x14ac:dyDescent="0.15">
      <c r="A1014" s="1318"/>
      <c r="B1014" s="1318"/>
      <c r="C1014" s="1318"/>
      <c r="D1014" s="1318"/>
      <c r="E1014" s="1318"/>
      <c r="F1014" s="1318"/>
      <c r="G1014" s="1318"/>
    </row>
    <row r="1015" spans="1:7" x14ac:dyDescent="0.15">
      <c r="A1015" s="1318"/>
      <c r="B1015" s="1318"/>
      <c r="C1015" s="1318"/>
      <c r="D1015" s="1318"/>
      <c r="E1015" s="1318"/>
      <c r="F1015" s="1318"/>
      <c r="G1015" s="1318"/>
    </row>
    <row r="1016" spans="1:7" x14ac:dyDescent="0.15">
      <c r="A1016" s="1318"/>
      <c r="B1016" s="1318"/>
      <c r="C1016" s="1318"/>
      <c r="D1016" s="1318"/>
      <c r="E1016" s="1318"/>
      <c r="F1016" s="1318"/>
      <c r="G1016" s="1318"/>
    </row>
    <row r="1017" spans="1:7" x14ac:dyDescent="0.15">
      <c r="A1017" s="1318"/>
      <c r="B1017" s="1318"/>
      <c r="C1017" s="1318"/>
      <c r="D1017" s="1318"/>
      <c r="E1017" s="1318"/>
      <c r="F1017" s="1318"/>
      <c r="G1017" s="1318"/>
    </row>
    <row r="1018" spans="1:7" x14ac:dyDescent="0.15">
      <c r="A1018" s="1318"/>
      <c r="B1018" s="1318"/>
      <c r="C1018" s="1318"/>
      <c r="D1018" s="1318"/>
      <c r="E1018" s="1318"/>
      <c r="F1018" s="1318"/>
      <c r="G1018" s="1318"/>
    </row>
    <row r="1019" spans="1:7" x14ac:dyDescent="0.15">
      <c r="A1019" s="1318"/>
      <c r="B1019" s="1318"/>
      <c r="C1019" s="1318"/>
      <c r="D1019" s="1318"/>
      <c r="E1019" s="1318"/>
      <c r="F1019" s="1318"/>
      <c r="G1019" s="1318"/>
    </row>
    <row r="1020" spans="1:7" x14ac:dyDescent="0.15">
      <c r="A1020" s="1318"/>
      <c r="B1020" s="1318"/>
      <c r="C1020" s="1318"/>
      <c r="D1020" s="1318"/>
      <c r="E1020" s="1318"/>
      <c r="F1020" s="1318"/>
      <c r="G1020" s="1318"/>
    </row>
    <row r="1021" spans="1:7" x14ac:dyDescent="0.15">
      <c r="A1021" s="1318"/>
      <c r="B1021" s="1318"/>
      <c r="C1021" s="1318"/>
      <c r="D1021" s="1318"/>
      <c r="E1021" s="1318"/>
      <c r="F1021" s="1318"/>
      <c r="G1021" s="1318"/>
    </row>
    <row r="1022" spans="1:7" x14ac:dyDescent="0.15">
      <c r="A1022" s="1318"/>
      <c r="B1022" s="1318"/>
      <c r="C1022" s="1318"/>
      <c r="D1022" s="1318"/>
      <c r="E1022" s="1318"/>
      <c r="F1022" s="1318"/>
      <c r="G1022" s="1318"/>
    </row>
    <row r="1023" spans="1:7" x14ac:dyDescent="0.15">
      <c r="A1023" s="1318"/>
      <c r="B1023" s="1318"/>
      <c r="C1023" s="1318"/>
      <c r="D1023" s="1318"/>
      <c r="E1023" s="1318"/>
      <c r="F1023" s="1318"/>
      <c r="G1023" s="1318"/>
    </row>
    <row r="1024" spans="1:7" x14ac:dyDescent="0.15">
      <c r="A1024" s="1318"/>
      <c r="B1024" s="1318"/>
      <c r="C1024" s="1318"/>
      <c r="D1024" s="1318"/>
      <c r="E1024" s="1318"/>
      <c r="F1024" s="1318"/>
      <c r="G1024" s="1318"/>
    </row>
    <row r="1025" spans="1:7" x14ac:dyDescent="0.15">
      <c r="A1025" s="1318"/>
      <c r="B1025" s="1318"/>
      <c r="C1025" s="1318"/>
      <c r="D1025" s="1318"/>
      <c r="E1025" s="1318"/>
      <c r="F1025" s="1318"/>
      <c r="G1025" s="1318"/>
    </row>
    <row r="1026" spans="1:7" x14ac:dyDescent="0.15">
      <c r="A1026" s="1318"/>
      <c r="B1026" s="1318"/>
      <c r="C1026" s="1318"/>
      <c r="D1026" s="1318"/>
      <c r="E1026" s="1318"/>
      <c r="F1026" s="1318"/>
      <c r="G1026" s="1318"/>
    </row>
    <row r="1027" spans="1:7" x14ac:dyDescent="0.15">
      <c r="A1027" s="1318"/>
      <c r="B1027" s="1318"/>
      <c r="C1027" s="1318"/>
      <c r="D1027" s="1318"/>
      <c r="E1027" s="1318"/>
      <c r="F1027" s="1318"/>
      <c r="G1027" s="1318"/>
    </row>
    <row r="1028" spans="1:7" x14ac:dyDescent="0.15">
      <c r="A1028" s="1318"/>
      <c r="B1028" s="1318"/>
      <c r="C1028" s="1318"/>
      <c r="D1028" s="1318"/>
      <c r="E1028" s="1318"/>
      <c r="F1028" s="1318"/>
      <c r="G1028" s="1318"/>
    </row>
    <row r="1029" spans="1:7" x14ac:dyDescent="0.15">
      <c r="A1029" s="1318"/>
      <c r="B1029" s="1318"/>
      <c r="C1029" s="1318"/>
      <c r="D1029" s="1318"/>
      <c r="E1029" s="1318"/>
      <c r="F1029" s="1318"/>
      <c r="G1029" s="1318"/>
    </row>
    <row r="1030" spans="1:7" x14ac:dyDescent="0.15">
      <c r="A1030" s="1318"/>
      <c r="B1030" s="1318"/>
      <c r="C1030" s="1318"/>
      <c r="D1030" s="1318"/>
      <c r="E1030" s="1318"/>
      <c r="F1030" s="1318"/>
      <c r="G1030" s="1318"/>
    </row>
    <row r="1031" spans="1:7" x14ac:dyDescent="0.15">
      <c r="A1031" s="1318"/>
      <c r="B1031" s="1318"/>
      <c r="C1031" s="1318"/>
      <c r="D1031" s="1318"/>
      <c r="E1031" s="1318"/>
      <c r="F1031" s="1318"/>
      <c r="G1031" s="1318"/>
    </row>
    <row r="1032" spans="1:7" x14ac:dyDescent="0.15">
      <c r="A1032" s="1318"/>
      <c r="B1032" s="1318"/>
      <c r="C1032" s="1318"/>
      <c r="D1032" s="1318"/>
      <c r="E1032" s="1318"/>
      <c r="F1032" s="1318"/>
      <c r="G1032" s="1318"/>
    </row>
    <row r="1033" spans="1:7" x14ac:dyDescent="0.15">
      <c r="A1033" s="1318"/>
      <c r="B1033" s="1318"/>
      <c r="C1033" s="1318"/>
      <c r="D1033" s="1318"/>
      <c r="E1033" s="1318"/>
      <c r="F1033" s="1318"/>
      <c r="G1033" s="1318"/>
    </row>
    <row r="1034" spans="1:7" x14ac:dyDescent="0.15">
      <c r="A1034" s="1318"/>
      <c r="B1034" s="1318"/>
      <c r="C1034" s="1318"/>
      <c r="D1034" s="1318"/>
      <c r="E1034" s="1318"/>
      <c r="F1034" s="1318"/>
      <c r="G1034" s="1318"/>
    </row>
    <row r="1035" spans="1:7" x14ac:dyDescent="0.15">
      <c r="A1035" s="1318"/>
      <c r="B1035" s="1318"/>
      <c r="C1035" s="1318"/>
      <c r="D1035" s="1318"/>
      <c r="E1035" s="1318"/>
      <c r="F1035" s="1318"/>
      <c r="G1035" s="1318"/>
    </row>
    <row r="1036" spans="1:7" x14ac:dyDescent="0.15">
      <c r="A1036" s="1318"/>
      <c r="B1036" s="1318"/>
      <c r="C1036" s="1318"/>
      <c r="D1036" s="1318"/>
      <c r="E1036" s="1318"/>
      <c r="F1036" s="1318"/>
      <c r="G1036" s="1318"/>
    </row>
    <row r="1037" spans="1:7" x14ac:dyDescent="0.15">
      <c r="A1037" s="1318"/>
      <c r="B1037" s="1318"/>
      <c r="C1037" s="1318"/>
      <c r="D1037" s="1318"/>
      <c r="E1037" s="1318"/>
      <c r="F1037" s="1318"/>
      <c r="G1037" s="1318"/>
    </row>
    <row r="1038" spans="1:7" x14ac:dyDescent="0.15">
      <c r="A1038" s="1318"/>
      <c r="B1038" s="1318"/>
      <c r="C1038" s="1318"/>
      <c r="D1038" s="1318"/>
      <c r="E1038" s="1318"/>
      <c r="F1038" s="1318"/>
      <c r="G1038" s="1318"/>
    </row>
    <row r="1039" spans="1:7" x14ac:dyDescent="0.15">
      <c r="A1039" s="1318"/>
      <c r="B1039" s="1318"/>
      <c r="C1039" s="1318"/>
      <c r="D1039" s="1318"/>
      <c r="E1039" s="1318"/>
      <c r="F1039" s="1318"/>
      <c r="G1039" s="1318"/>
    </row>
    <row r="1040" spans="1:7" x14ac:dyDescent="0.15">
      <c r="A1040" s="1318"/>
      <c r="B1040" s="1318"/>
      <c r="C1040" s="1318"/>
      <c r="D1040" s="1318"/>
      <c r="E1040" s="1318"/>
      <c r="F1040" s="1318"/>
      <c r="G1040" s="1318"/>
    </row>
    <row r="1041" spans="1:7" x14ac:dyDescent="0.15">
      <c r="A1041" s="1318"/>
      <c r="B1041" s="1318"/>
      <c r="C1041" s="1318"/>
      <c r="D1041" s="1318"/>
      <c r="E1041" s="1318"/>
      <c r="F1041" s="1318"/>
      <c r="G1041" s="1318"/>
    </row>
    <row r="1042" spans="1:7" x14ac:dyDescent="0.15">
      <c r="A1042" s="1318"/>
      <c r="B1042" s="1318"/>
      <c r="C1042" s="1318"/>
      <c r="D1042" s="1318"/>
      <c r="E1042" s="1318"/>
      <c r="F1042" s="1318"/>
      <c r="G1042" s="1318"/>
    </row>
    <row r="1043" spans="1:7" x14ac:dyDescent="0.15">
      <c r="A1043" s="1318"/>
      <c r="B1043" s="1318"/>
      <c r="C1043" s="1318"/>
      <c r="D1043" s="1318"/>
      <c r="E1043" s="1318"/>
      <c r="F1043" s="1318"/>
      <c r="G1043" s="1318"/>
    </row>
    <row r="1044" spans="1:7" x14ac:dyDescent="0.15">
      <c r="A1044" s="1318"/>
      <c r="B1044" s="1318"/>
      <c r="C1044" s="1318"/>
      <c r="D1044" s="1318"/>
      <c r="E1044" s="1318"/>
      <c r="F1044" s="1318"/>
      <c r="G1044" s="1318"/>
    </row>
    <row r="1045" spans="1:7" x14ac:dyDescent="0.15">
      <c r="A1045" s="1318"/>
      <c r="B1045" s="1318"/>
      <c r="C1045" s="1318"/>
      <c r="D1045" s="1318"/>
      <c r="E1045" s="1318"/>
      <c r="F1045" s="1318"/>
      <c r="G1045" s="1318"/>
    </row>
    <row r="1046" spans="1:7" x14ac:dyDescent="0.15">
      <c r="A1046" s="1318"/>
      <c r="B1046" s="1318"/>
      <c r="C1046" s="1318"/>
      <c r="D1046" s="1318"/>
      <c r="E1046" s="1318"/>
      <c r="F1046" s="1318"/>
      <c r="G1046" s="1318"/>
    </row>
    <row r="1047" spans="1:7" x14ac:dyDescent="0.15">
      <c r="A1047" s="1318"/>
      <c r="B1047" s="1318"/>
      <c r="C1047" s="1318"/>
      <c r="D1047" s="1318"/>
      <c r="E1047" s="1318"/>
      <c r="F1047" s="1318"/>
      <c r="G1047" s="1318"/>
    </row>
    <row r="1048" spans="1:7" x14ac:dyDescent="0.15">
      <c r="A1048" s="1318"/>
      <c r="B1048" s="1318"/>
      <c r="C1048" s="1318"/>
      <c r="D1048" s="1318"/>
      <c r="E1048" s="1318"/>
      <c r="F1048" s="1318"/>
      <c r="G1048" s="1318"/>
    </row>
    <row r="1049" spans="1:7" x14ac:dyDescent="0.15">
      <c r="A1049" s="1318"/>
      <c r="B1049" s="1318"/>
      <c r="C1049" s="1318"/>
      <c r="D1049" s="1318"/>
      <c r="E1049" s="1318"/>
      <c r="F1049" s="1318"/>
      <c r="G1049" s="1318"/>
    </row>
    <row r="1050" spans="1:7" x14ac:dyDescent="0.15">
      <c r="A1050" s="1318"/>
      <c r="B1050" s="1318"/>
      <c r="C1050" s="1318"/>
      <c r="D1050" s="1318"/>
      <c r="E1050" s="1318"/>
      <c r="F1050" s="1318"/>
      <c r="G1050" s="1318"/>
    </row>
    <row r="1051" spans="1:7" x14ac:dyDescent="0.15">
      <c r="A1051" s="1318"/>
      <c r="B1051" s="1318"/>
      <c r="C1051" s="1318"/>
      <c r="D1051" s="1318"/>
      <c r="E1051" s="1318"/>
      <c r="F1051" s="1318"/>
      <c r="G1051" s="1318"/>
    </row>
    <row r="1052" spans="1:7" x14ac:dyDescent="0.15">
      <c r="A1052" s="1318"/>
      <c r="B1052" s="1318"/>
      <c r="C1052" s="1318"/>
      <c r="D1052" s="1318"/>
      <c r="E1052" s="1318"/>
      <c r="F1052" s="1318"/>
      <c r="G1052" s="1318"/>
    </row>
    <row r="1053" spans="1:7" x14ac:dyDescent="0.15">
      <c r="A1053" s="1318"/>
      <c r="B1053" s="1318"/>
      <c r="C1053" s="1318"/>
      <c r="D1053" s="1318"/>
      <c r="E1053" s="1318"/>
      <c r="F1053" s="1318"/>
      <c r="G1053" s="1318"/>
    </row>
    <row r="1054" spans="1:7" x14ac:dyDescent="0.15">
      <c r="A1054" s="1318"/>
      <c r="B1054" s="1318"/>
      <c r="C1054" s="1318"/>
      <c r="D1054" s="1318"/>
      <c r="E1054" s="1318"/>
      <c r="F1054" s="1318"/>
      <c r="G1054" s="1318"/>
    </row>
    <row r="1055" spans="1:7" x14ac:dyDescent="0.15">
      <c r="A1055" s="1318"/>
      <c r="B1055" s="1318"/>
      <c r="C1055" s="1318"/>
      <c r="D1055" s="1318"/>
      <c r="E1055" s="1318"/>
      <c r="F1055" s="1318"/>
      <c r="G1055" s="1318"/>
    </row>
    <row r="1056" spans="1:7" x14ac:dyDescent="0.15">
      <c r="A1056" s="1318"/>
      <c r="B1056" s="1318"/>
      <c r="C1056" s="1318"/>
      <c r="D1056" s="1318"/>
      <c r="E1056" s="1318"/>
      <c r="F1056" s="1318"/>
      <c r="G1056" s="1318"/>
    </row>
    <row r="1057" spans="1:7" x14ac:dyDescent="0.15">
      <c r="A1057" s="1318"/>
      <c r="B1057" s="1318"/>
      <c r="C1057" s="1318"/>
      <c r="D1057" s="1318"/>
      <c r="E1057" s="1318"/>
      <c r="F1057" s="1318"/>
      <c r="G1057" s="1318"/>
    </row>
    <row r="1058" spans="1:7" x14ac:dyDescent="0.15">
      <c r="A1058" s="1318"/>
      <c r="B1058" s="1318"/>
      <c r="C1058" s="1318"/>
      <c r="D1058" s="1318"/>
      <c r="E1058" s="1318"/>
      <c r="F1058" s="1318"/>
      <c r="G1058" s="1318"/>
    </row>
    <row r="1059" spans="1:7" x14ac:dyDescent="0.15">
      <c r="A1059" s="1318"/>
      <c r="B1059" s="1318"/>
      <c r="C1059" s="1318"/>
      <c r="D1059" s="1318"/>
      <c r="E1059" s="1318"/>
      <c r="F1059" s="1318"/>
      <c r="G1059" s="1318"/>
    </row>
    <row r="1060" spans="1:7" x14ac:dyDescent="0.15">
      <c r="A1060" s="1318"/>
      <c r="B1060" s="1318"/>
      <c r="C1060" s="1318"/>
      <c r="D1060" s="1318"/>
      <c r="E1060" s="1318"/>
      <c r="F1060" s="1318"/>
      <c r="G1060" s="1318"/>
    </row>
    <row r="1061" spans="1:7" x14ac:dyDescent="0.15">
      <c r="A1061" s="1318"/>
      <c r="B1061" s="1318"/>
      <c r="C1061" s="1318"/>
      <c r="D1061" s="1318"/>
      <c r="E1061" s="1318"/>
      <c r="F1061" s="1318"/>
      <c r="G1061" s="1318"/>
    </row>
    <row r="1062" spans="1:7" x14ac:dyDescent="0.15">
      <c r="A1062" s="1318"/>
      <c r="B1062" s="1318"/>
      <c r="C1062" s="1318"/>
      <c r="D1062" s="1318"/>
      <c r="E1062" s="1318"/>
      <c r="F1062" s="1318"/>
      <c r="G1062" s="1318"/>
    </row>
    <row r="1063" spans="1:7" x14ac:dyDescent="0.15">
      <c r="A1063" s="1318"/>
      <c r="B1063" s="1318"/>
      <c r="C1063" s="1318"/>
      <c r="D1063" s="1318"/>
      <c r="E1063" s="1318"/>
      <c r="F1063" s="1318"/>
      <c r="G1063" s="1318"/>
    </row>
    <row r="1064" spans="1:7" x14ac:dyDescent="0.15">
      <c r="A1064" s="1318"/>
      <c r="B1064" s="1318"/>
      <c r="C1064" s="1318"/>
      <c r="D1064" s="1318"/>
      <c r="E1064" s="1318"/>
      <c r="F1064" s="1318"/>
      <c r="G1064" s="1318"/>
    </row>
    <row r="1065" spans="1:7" x14ac:dyDescent="0.15">
      <c r="A1065" s="1318"/>
      <c r="B1065" s="1318"/>
      <c r="C1065" s="1318"/>
      <c r="D1065" s="1318"/>
      <c r="E1065" s="1318"/>
      <c r="F1065" s="1318"/>
      <c r="G1065" s="1318"/>
    </row>
    <row r="1066" spans="1:7" x14ac:dyDescent="0.15">
      <c r="A1066" s="1318"/>
      <c r="B1066" s="1318"/>
      <c r="C1066" s="1318"/>
      <c r="D1066" s="1318"/>
      <c r="E1066" s="1318"/>
      <c r="F1066" s="1318"/>
      <c r="G1066" s="1318"/>
    </row>
    <row r="1067" spans="1:7" x14ac:dyDescent="0.15">
      <c r="A1067" s="1318"/>
      <c r="B1067" s="1318"/>
      <c r="C1067" s="1318"/>
      <c r="D1067" s="1318"/>
      <c r="E1067" s="1318"/>
      <c r="F1067" s="1318"/>
      <c r="G1067" s="1318"/>
    </row>
    <row r="1068" spans="1:7" x14ac:dyDescent="0.15">
      <c r="A1068" s="1318"/>
      <c r="B1068" s="1318"/>
      <c r="C1068" s="1318"/>
      <c r="D1068" s="1318"/>
      <c r="E1068" s="1318"/>
      <c r="F1068" s="1318"/>
      <c r="G1068" s="1318"/>
    </row>
    <row r="1069" spans="1:7" x14ac:dyDescent="0.15">
      <c r="A1069" s="1318"/>
      <c r="B1069" s="1318"/>
      <c r="C1069" s="1318"/>
      <c r="D1069" s="1318"/>
      <c r="E1069" s="1318"/>
      <c r="F1069" s="1318"/>
      <c r="G1069" s="1318"/>
    </row>
    <row r="1070" spans="1:7" x14ac:dyDescent="0.15">
      <c r="A1070" s="1318"/>
      <c r="B1070" s="1318"/>
      <c r="C1070" s="1318"/>
      <c r="D1070" s="1318"/>
      <c r="E1070" s="1318"/>
      <c r="F1070" s="1318"/>
      <c r="G1070" s="1318"/>
    </row>
    <row r="1071" spans="1:7" x14ac:dyDescent="0.15">
      <c r="A1071" s="1318"/>
      <c r="B1071" s="1318"/>
      <c r="C1071" s="1318"/>
      <c r="D1071" s="1318"/>
      <c r="E1071" s="1318"/>
      <c r="F1071" s="1318"/>
      <c r="G1071" s="1318"/>
    </row>
    <row r="1072" spans="1:7" x14ac:dyDescent="0.15">
      <c r="A1072" s="1318"/>
      <c r="B1072" s="1318"/>
      <c r="C1072" s="1318"/>
      <c r="D1072" s="1318"/>
      <c r="E1072" s="1318"/>
      <c r="F1072" s="1318"/>
      <c r="G1072" s="1318"/>
    </row>
    <row r="1073" spans="1:7" x14ac:dyDescent="0.15">
      <c r="A1073" s="1318"/>
      <c r="B1073" s="1318"/>
      <c r="C1073" s="1318"/>
      <c r="D1073" s="1318"/>
      <c r="E1073" s="1318"/>
      <c r="F1073" s="1318"/>
      <c r="G1073" s="1318"/>
    </row>
    <row r="1074" spans="1:7" x14ac:dyDescent="0.15">
      <c r="A1074" s="1318"/>
      <c r="B1074" s="1318"/>
      <c r="C1074" s="1318"/>
      <c r="D1074" s="1318"/>
      <c r="E1074" s="1318"/>
      <c r="F1074" s="1318"/>
      <c r="G1074" s="1318"/>
    </row>
    <row r="1075" spans="1:7" x14ac:dyDescent="0.15">
      <c r="A1075" s="1318"/>
      <c r="B1075" s="1318"/>
      <c r="C1075" s="1318"/>
      <c r="D1075" s="1318"/>
      <c r="E1075" s="1318"/>
      <c r="F1075" s="1318"/>
      <c r="G1075" s="1318"/>
    </row>
    <row r="1076" spans="1:7" x14ac:dyDescent="0.15">
      <c r="A1076" s="1318"/>
      <c r="B1076" s="1318"/>
      <c r="C1076" s="1318"/>
      <c r="D1076" s="1318"/>
      <c r="E1076" s="1318"/>
      <c r="F1076" s="1318"/>
      <c r="G1076" s="1318"/>
    </row>
    <row r="1077" spans="1:7" x14ac:dyDescent="0.15">
      <c r="A1077" s="1318"/>
      <c r="B1077" s="1318"/>
      <c r="C1077" s="1318"/>
      <c r="D1077" s="1318"/>
      <c r="E1077" s="1318"/>
      <c r="F1077" s="1318"/>
      <c r="G1077" s="1318"/>
    </row>
    <row r="1078" spans="1:7" x14ac:dyDescent="0.15">
      <c r="A1078" s="1318"/>
      <c r="B1078" s="1318"/>
      <c r="C1078" s="1318"/>
      <c r="D1078" s="1318"/>
      <c r="E1078" s="1318"/>
      <c r="F1078" s="1318"/>
      <c r="G1078" s="1318"/>
    </row>
    <row r="1079" spans="1:7" x14ac:dyDescent="0.15">
      <c r="A1079" s="1318"/>
      <c r="B1079" s="1318"/>
      <c r="C1079" s="1318"/>
      <c r="D1079" s="1318"/>
      <c r="E1079" s="1318"/>
      <c r="F1079" s="1318"/>
      <c r="G1079" s="1318"/>
    </row>
    <row r="1080" spans="1:7" x14ac:dyDescent="0.15">
      <c r="A1080" s="1318"/>
      <c r="B1080" s="1318"/>
      <c r="C1080" s="1318"/>
      <c r="D1080" s="1318"/>
      <c r="E1080" s="1318"/>
      <c r="F1080" s="1318"/>
      <c r="G1080" s="1318"/>
    </row>
    <row r="1081" spans="1:7" x14ac:dyDescent="0.15">
      <c r="A1081" s="1318"/>
      <c r="B1081" s="1318"/>
      <c r="C1081" s="1318"/>
      <c r="D1081" s="1318"/>
      <c r="E1081" s="1318"/>
      <c r="F1081" s="1318"/>
      <c r="G1081" s="1318"/>
    </row>
    <row r="1082" spans="1:7" x14ac:dyDescent="0.15">
      <c r="A1082" s="1318"/>
      <c r="B1082" s="1318"/>
      <c r="C1082" s="1318"/>
      <c r="D1082" s="1318"/>
      <c r="E1082" s="1318"/>
      <c r="F1082" s="1318"/>
      <c r="G1082" s="1318"/>
    </row>
    <row r="1083" spans="1:7" x14ac:dyDescent="0.15">
      <c r="A1083" s="1318"/>
      <c r="B1083" s="1318"/>
      <c r="C1083" s="1318"/>
      <c r="D1083" s="1318"/>
      <c r="E1083" s="1318"/>
      <c r="F1083" s="1318"/>
      <c r="G1083" s="1318"/>
    </row>
    <row r="1084" spans="1:7" x14ac:dyDescent="0.15">
      <c r="A1084" s="1318"/>
      <c r="B1084" s="1318"/>
      <c r="C1084" s="1318"/>
      <c r="D1084" s="1318"/>
      <c r="E1084" s="1318"/>
      <c r="F1084" s="1318"/>
      <c r="G1084" s="1318"/>
    </row>
    <row r="1085" spans="1:7" x14ac:dyDescent="0.15">
      <c r="A1085" s="1318"/>
      <c r="B1085" s="1318"/>
      <c r="C1085" s="1318"/>
      <c r="D1085" s="1318"/>
      <c r="E1085" s="1318"/>
      <c r="F1085" s="1318"/>
      <c r="G1085" s="1318"/>
    </row>
    <row r="1086" spans="1:7" x14ac:dyDescent="0.15">
      <c r="A1086" s="1318"/>
      <c r="B1086" s="1318"/>
      <c r="C1086" s="1318"/>
      <c r="D1086" s="1318"/>
      <c r="E1086" s="1318"/>
      <c r="F1086" s="1318"/>
      <c r="G1086" s="1318"/>
    </row>
    <row r="1087" spans="1:7" x14ac:dyDescent="0.15">
      <c r="A1087" s="1318"/>
      <c r="B1087" s="1318"/>
      <c r="C1087" s="1318"/>
      <c r="D1087" s="1318"/>
      <c r="E1087" s="1318"/>
      <c r="F1087" s="1318"/>
      <c r="G1087" s="1318"/>
    </row>
    <row r="1088" spans="1:7" x14ac:dyDescent="0.15">
      <c r="A1088" s="1318"/>
      <c r="B1088" s="1318"/>
      <c r="C1088" s="1318"/>
      <c r="D1088" s="1318"/>
      <c r="E1088" s="1318"/>
      <c r="F1088" s="1318"/>
      <c r="G1088" s="1318"/>
    </row>
    <row r="1089" spans="1:7" x14ac:dyDescent="0.15">
      <c r="A1089" s="1318"/>
      <c r="B1089" s="1318"/>
      <c r="C1089" s="1318"/>
      <c r="D1089" s="1318"/>
      <c r="E1089" s="1318"/>
      <c r="F1089" s="1318"/>
      <c r="G1089" s="1318"/>
    </row>
    <row r="1090" spans="1:7" x14ac:dyDescent="0.15">
      <c r="A1090" s="1318"/>
      <c r="B1090" s="1318"/>
      <c r="C1090" s="1318"/>
      <c r="D1090" s="1318"/>
      <c r="E1090" s="1318"/>
      <c r="F1090" s="1318"/>
      <c r="G1090" s="1318"/>
    </row>
    <row r="1091" spans="1:7" x14ac:dyDescent="0.15">
      <c r="A1091" s="1318"/>
      <c r="B1091" s="1318"/>
      <c r="C1091" s="1318"/>
      <c r="D1091" s="1318"/>
      <c r="E1091" s="1318"/>
      <c r="F1091" s="1318"/>
      <c r="G1091" s="1318"/>
    </row>
    <row r="1092" spans="1:7" x14ac:dyDescent="0.15">
      <c r="A1092" s="1318"/>
      <c r="B1092" s="1318"/>
      <c r="C1092" s="1318"/>
      <c r="D1092" s="1318"/>
      <c r="E1092" s="1318"/>
      <c r="F1092" s="1318"/>
      <c r="G1092" s="1318"/>
    </row>
    <row r="1093" spans="1:7" x14ac:dyDescent="0.15">
      <c r="A1093" s="1318"/>
      <c r="B1093" s="1318"/>
      <c r="C1093" s="1318"/>
      <c r="D1093" s="1318"/>
      <c r="E1093" s="1318"/>
      <c r="F1093" s="1318"/>
      <c r="G1093" s="1318"/>
    </row>
    <row r="1094" spans="1:7" x14ac:dyDescent="0.15">
      <c r="A1094" s="1318"/>
      <c r="B1094" s="1318"/>
      <c r="C1094" s="1318"/>
      <c r="D1094" s="1318"/>
      <c r="E1094" s="1318"/>
      <c r="F1094" s="1318"/>
      <c r="G1094" s="1318"/>
    </row>
    <row r="1095" spans="1:7" x14ac:dyDescent="0.15">
      <c r="A1095" s="1318"/>
      <c r="B1095" s="1318"/>
      <c r="C1095" s="1318"/>
      <c r="D1095" s="1318"/>
      <c r="E1095" s="1318"/>
      <c r="F1095" s="1318"/>
      <c r="G1095" s="1318"/>
    </row>
    <row r="1096" spans="1:7" x14ac:dyDescent="0.15">
      <c r="A1096" s="1318"/>
      <c r="B1096" s="1318"/>
      <c r="C1096" s="1318"/>
      <c r="D1096" s="1318"/>
      <c r="E1096" s="1318"/>
      <c r="F1096" s="1318"/>
      <c r="G1096" s="1318"/>
    </row>
    <row r="1097" spans="1:7" x14ac:dyDescent="0.15">
      <c r="A1097" s="1318"/>
      <c r="B1097" s="1318"/>
      <c r="C1097" s="1318"/>
      <c r="D1097" s="1318"/>
      <c r="E1097" s="1318"/>
      <c r="F1097" s="1318"/>
      <c r="G1097" s="1318"/>
    </row>
    <row r="1098" spans="1:7" x14ac:dyDescent="0.15">
      <c r="A1098" s="1318"/>
      <c r="B1098" s="1318"/>
      <c r="C1098" s="1318"/>
      <c r="D1098" s="1318"/>
      <c r="E1098" s="1318"/>
      <c r="F1098" s="1318"/>
      <c r="G1098" s="1318"/>
    </row>
    <row r="1099" spans="1:7" x14ac:dyDescent="0.15">
      <c r="A1099" s="1318"/>
      <c r="B1099" s="1318"/>
      <c r="C1099" s="1318"/>
      <c r="D1099" s="1318"/>
      <c r="E1099" s="1318"/>
      <c r="F1099" s="1318"/>
      <c r="G1099" s="1318"/>
    </row>
    <row r="1100" spans="1:7" x14ac:dyDescent="0.15">
      <c r="A1100" s="1318"/>
      <c r="B1100" s="1318"/>
      <c r="C1100" s="1318"/>
      <c r="D1100" s="1318"/>
      <c r="E1100" s="1318"/>
      <c r="F1100" s="1318"/>
      <c r="G1100" s="1318"/>
    </row>
    <row r="1101" spans="1:7" x14ac:dyDescent="0.15">
      <c r="A1101" s="1318"/>
      <c r="B1101" s="1318"/>
      <c r="C1101" s="1318"/>
      <c r="D1101" s="1318"/>
      <c r="E1101" s="1318"/>
      <c r="F1101" s="1318"/>
      <c r="G1101" s="1318"/>
    </row>
    <row r="1102" spans="1:7" x14ac:dyDescent="0.15">
      <c r="A1102" s="1318"/>
      <c r="B1102" s="1318"/>
      <c r="C1102" s="1318"/>
      <c r="D1102" s="1318"/>
      <c r="E1102" s="1318"/>
      <c r="F1102" s="1318"/>
      <c r="G1102" s="1318"/>
    </row>
    <row r="1103" spans="1:7" x14ac:dyDescent="0.15">
      <c r="A1103" s="1318"/>
      <c r="B1103" s="1318"/>
      <c r="C1103" s="1318"/>
      <c r="D1103" s="1318"/>
      <c r="E1103" s="1318"/>
      <c r="F1103" s="1318"/>
      <c r="G1103" s="1318"/>
    </row>
    <row r="1104" spans="1:7" x14ac:dyDescent="0.15">
      <c r="A1104" s="1318"/>
      <c r="B1104" s="1318"/>
      <c r="C1104" s="1318"/>
      <c r="D1104" s="1318"/>
      <c r="E1104" s="1318"/>
      <c r="F1104" s="1318"/>
      <c r="G1104" s="1318"/>
    </row>
    <row r="1105" spans="1:7" x14ac:dyDescent="0.15">
      <c r="A1105" s="1318"/>
      <c r="B1105" s="1318"/>
      <c r="C1105" s="1318"/>
      <c r="D1105" s="1318"/>
      <c r="E1105" s="1318"/>
      <c r="F1105" s="1318"/>
      <c r="G1105" s="1318"/>
    </row>
    <row r="1106" spans="1:7" x14ac:dyDescent="0.15">
      <c r="A1106" s="1318"/>
      <c r="B1106" s="1318"/>
      <c r="C1106" s="1318"/>
      <c r="D1106" s="1318"/>
      <c r="E1106" s="1318"/>
      <c r="F1106" s="1318"/>
      <c r="G1106" s="1318"/>
    </row>
    <row r="1107" spans="1:7" x14ac:dyDescent="0.15">
      <c r="A1107" s="1318"/>
      <c r="B1107" s="1318"/>
      <c r="C1107" s="1318"/>
      <c r="D1107" s="1318"/>
      <c r="E1107" s="1318"/>
      <c r="F1107" s="1318"/>
      <c r="G1107" s="1318"/>
    </row>
    <row r="1108" spans="1:7" x14ac:dyDescent="0.15">
      <c r="A1108" s="1318"/>
      <c r="B1108" s="1318"/>
      <c r="C1108" s="1318"/>
      <c r="D1108" s="1318"/>
      <c r="E1108" s="1318"/>
      <c r="F1108" s="1318"/>
      <c r="G1108" s="1318"/>
    </row>
    <row r="1109" spans="1:7" x14ac:dyDescent="0.15">
      <c r="A1109" s="1318"/>
      <c r="B1109" s="1318"/>
      <c r="C1109" s="1318"/>
      <c r="D1109" s="1318"/>
      <c r="E1109" s="1318"/>
      <c r="F1109" s="1318"/>
      <c r="G1109" s="1318"/>
    </row>
    <row r="1110" spans="1:7" x14ac:dyDescent="0.15">
      <c r="A1110" s="1318"/>
      <c r="B1110" s="1318"/>
      <c r="C1110" s="1318"/>
      <c r="D1110" s="1318"/>
      <c r="E1110" s="1318"/>
      <c r="F1110" s="1318"/>
      <c r="G1110" s="1318"/>
    </row>
    <row r="1111" spans="1:7" x14ac:dyDescent="0.15">
      <c r="A1111" s="1318"/>
      <c r="B1111" s="1318"/>
      <c r="C1111" s="1318"/>
      <c r="D1111" s="1318"/>
      <c r="E1111" s="1318"/>
      <c r="F1111" s="1318"/>
      <c r="G1111" s="1318"/>
    </row>
    <row r="1112" spans="1:7" x14ac:dyDescent="0.15">
      <c r="A1112" s="1318"/>
      <c r="B1112" s="1318"/>
      <c r="C1112" s="1318"/>
      <c r="D1112" s="1318"/>
      <c r="E1112" s="1318"/>
      <c r="F1112" s="1318"/>
      <c r="G1112" s="1318"/>
    </row>
    <row r="1113" spans="1:7" x14ac:dyDescent="0.15">
      <c r="A1113" s="1318"/>
      <c r="B1113" s="1318"/>
      <c r="C1113" s="1318"/>
      <c r="D1113" s="1318"/>
      <c r="E1113" s="1318"/>
      <c r="F1113" s="1318"/>
      <c r="G1113" s="1318"/>
    </row>
    <row r="1114" spans="1:7" x14ac:dyDescent="0.15">
      <c r="A1114" s="1318"/>
      <c r="B1114" s="1318"/>
      <c r="C1114" s="1318"/>
      <c r="D1114" s="1318"/>
      <c r="E1114" s="1318"/>
      <c r="F1114" s="1318"/>
      <c r="G1114" s="1318"/>
    </row>
    <row r="1115" spans="1:7" x14ac:dyDescent="0.15">
      <c r="A1115" s="1318"/>
      <c r="B1115" s="1318"/>
      <c r="C1115" s="1318"/>
      <c r="D1115" s="1318"/>
      <c r="E1115" s="1318"/>
      <c r="F1115" s="1318"/>
      <c r="G1115" s="1318"/>
    </row>
    <row r="1116" spans="1:7" x14ac:dyDescent="0.15">
      <c r="A1116" s="1318"/>
      <c r="B1116" s="1318"/>
      <c r="C1116" s="1318"/>
      <c r="D1116" s="1318"/>
      <c r="E1116" s="1318"/>
      <c r="F1116" s="1318"/>
      <c r="G1116" s="1318"/>
    </row>
    <row r="1117" spans="1:7" x14ac:dyDescent="0.15">
      <c r="A1117" s="1318"/>
      <c r="B1117" s="1318"/>
      <c r="C1117" s="1318"/>
      <c r="D1117" s="1318"/>
      <c r="E1117" s="1318"/>
      <c r="F1117" s="1318"/>
      <c r="G1117" s="1318"/>
    </row>
    <row r="1118" spans="1:7" x14ac:dyDescent="0.15">
      <c r="A1118" s="1318"/>
      <c r="B1118" s="1318"/>
      <c r="C1118" s="1318"/>
      <c r="D1118" s="1318"/>
      <c r="E1118" s="1318"/>
      <c r="F1118" s="1318"/>
      <c r="G1118" s="1318"/>
    </row>
    <row r="1119" spans="1:7" x14ac:dyDescent="0.15">
      <c r="A1119" s="1318"/>
      <c r="B1119" s="1318"/>
      <c r="C1119" s="1318"/>
      <c r="D1119" s="1318"/>
      <c r="E1119" s="1318"/>
      <c r="F1119" s="1318"/>
      <c r="G1119" s="1318"/>
    </row>
    <row r="1120" spans="1:7" x14ac:dyDescent="0.15">
      <c r="A1120" s="1318"/>
      <c r="B1120" s="1318"/>
      <c r="C1120" s="1318"/>
      <c r="D1120" s="1318"/>
      <c r="E1120" s="1318"/>
      <c r="F1120" s="1318"/>
      <c r="G1120" s="1318"/>
    </row>
    <row r="1121" spans="1:7" x14ac:dyDescent="0.15">
      <c r="A1121" s="1318"/>
      <c r="B1121" s="1318"/>
      <c r="C1121" s="1318"/>
      <c r="D1121" s="1318"/>
      <c r="E1121" s="1318"/>
      <c r="F1121" s="1318"/>
      <c r="G1121" s="1318"/>
    </row>
    <row r="1122" spans="1:7" x14ac:dyDescent="0.15">
      <c r="A1122" s="1318"/>
      <c r="B1122" s="1318"/>
      <c r="C1122" s="1318"/>
      <c r="D1122" s="1318"/>
      <c r="E1122" s="1318"/>
      <c r="F1122" s="1318"/>
      <c r="G1122" s="1318"/>
    </row>
    <row r="1123" spans="1:7" x14ac:dyDescent="0.15">
      <c r="A1123" s="1318"/>
      <c r="B1123" s="1318"/>
      <c r="C1123" s="1318"/>
      <c r="D1123" s="1318"/>
      <c r="E1123" s="1318"/>
      <c r="F1123" s="1318"/>
      <c r="G1123" s="1318"/>
    </row>
    <row r="1124" spans="1:7" x14ac:dyDescent="0.15">
      <c r="A1124" s="1318"/>
      <c r="B1124" s="1318"/>
      <c r="C1124" s="1318"/>
      <c r="D1124" s="1318"/>
      <c r="E1124" s="1318"/>
      <c r="F1124" s="1318"/>
      <c r="G1124" s="1318"/>
    </row>
    <row r="1125" spans="1:7" x14ac:dyDescent="0.15">
      <c r="A1125" s="1318"/>
      <c r="B1125" s="1318"/>
      <c r="C1125" s="1318"/>
      <c r="D1125" s="1318"/>
      <c r="E1125" s="1318"/>
      <c r="F1125" s="1318"/>
      <c r="G1125" s="1318"/>
    </row>
    <row r="1126" spans="1:7" x14ac:dyDescent="0.15">
      <c r="A1126" s="1318"/>
      <c r="B1126" s="1318"/>
      <c r="C1126" s="1318"/>
      <c r="D1126" s="1318"/>
      <c r="E1126" s="1318"/>
      <c r="F1126" s="1318"/>
      <c r="G1126" s="1318"/>
    </row>
    <row r="1127" spans="1:7" x14ac:dyDescent="0.15">
      <c r="A1127" s="1318"/>
      <c r="B1127" s="1318"/>
      <c r="C1127" s="1318"/>
      <c r="D1127" s="1318"/>
      <c r="E1127" s="1318"/>
      <c r="F1127" s="1318"/>
      <c r="G1127" s="1318"/>
    </row>
    <row r="1128" spans="1:7" x14ac:dyDescent="0.15">
      <c r="A1128" s="1318"/>
      <c r="B1128" s="1318"/>
      <c r="C1128" s="1318"/>
      <c r="D1128" s="1318"/>
      <c r="E1128" s="1318"/>
      <c r="F1128" s="1318"/>
      <c r="G1128" s="1318"/>
    </row>
    <row r="1129" spans="1:7" x14ac:dyDescent="0.15">
      <c r="A1129" s="1318"/>
      <c r="B1129" s="1318"/>
      <c r="C1129" s="1318"/>
      <c r="D1129" s="1318"/>
      <c r="E1129" s="1318"/>
      <c r="F1129" s="1318"/>
      <c r="G1129" s="1318"/>
    </row>
    <row r="1130" spans="1:7" x14ac:dyDescent="0.15">
      <c r="A1130" s="1318"/>
      <c r="B1130" s="1318"/>
      <c r="C1130" s="1318"/>
      <c r="D1130" s="1318"/>
      <c r="E1130" s="1318"/>
      <c r="F1130" s="1318"/>
      <c r="G1130" s="1318"/>
    </row>
    <row r="1131" spans="1:7" x14ac:dyDescent="0.15">
      <c r="A1131" s="1318"/>
      <c r="B1131" s="1318"/>
      <c r="C1131" s="1318"/>
      <c r="D1131" s="1318"/>
      <c r="E1131" s="1318"/>
      <c r="F1131" s="1318"/>
      <c r="G1131" s="1318"/>
    </row>
    <row r="1132" spans="1:7" x14ac:dyDescent="0.15">
      <c r="A1132" s="1318"/>
      <c r="B1132" s="1318"/>
      <c r="C1132" s="1318"/>
      <c r="D1132" s="1318"/>
      <c r="E1132" s="1318"/>
      <c r="F1132" s="1318"/>
      <c r="G1132" s="1318"/>
    </row>
    <row r="1133" spans="1:7" x14ac:dyDescent="0.15">
      <c r="A1133" s="1318"/>
      <c r="B1133" s="1318"/>
      <c r="C1133" s="1318"/>
      <c r="D1133" s="1318"/>
      <c r="E1133" s="1318"/>
      <c r="F1133" s="1318"/>
      <c r="G1133" s="1318"/>
    </row>
    <row r="1134" spans="1:7" x14ac:dyDescent="0.15">
      <c r="A1134" s="1318"/>
      <c r="B1134" s="1318"/>
      <c r="C1134" s="1318"/>
      <c r="D1134" s="1318"/>
      <c r="E1134" s="1318"/>
      <c r="F1134" s="1318"/>
      <c r="G1134" s="1318"/>
    </row>
    <row r="1135" spans="1:7" x14ac:dyDescent="0.15">
      <c r="A1135" s="1318"/>
      <c r="B1135" s="1318"/>
      <c r="C1135" s="1318"/>
      <c r="D1135" s="1318"/>
      <c r="E1135" s="1318"/>
      <c r="F1135" s="1318"/>
      <c r="G1135" s="1318"/>
    </row>
    <row r="1136" spans="1:7" x14ac:dyDescent="0.15">
      <c r="A1136" s="1318"/>
      <c r="B1136" s="1318"/>
      <c r="C1136" s="1318"/>
      <c r="D1136" s="1318"/>
      <c r="E1136" s="1318"/>
      <c r="F1136" s="1318"/>
      <c r="G1136" s="1318"/>
    </row>
    <row r="1137" spans="1:7" x14ac:dyDescent="0.15">
      <c r="A1137" s="1318"/>
      <c r="B1137" s="1318"/>
      <c r="C1137" s="1318"/>
      <c r="D1137" s="1318"/>
      <c r="E1137" s="1318"/>
      <c r="F1137" s="1318"/>
      <c r="G1137" s="1318"/>
    </row>
    <row r="1138" spans="1:7" x14ac:dyDescent="0.15">
      <c r="A1138" s="1318"/>
      <c r="B1138" s="1318"/>
      <c r="C1138" s="1318"/>
      <c r="D1138" s="1318"/>
      <c r="E1138" s="1318"/>
      <c r="F1138" s="1318"/>
      <c r="G1138" s="1318"/>
    </row>
    <row r="1139" spans="1:7" x14ac:dyDescent="0.15">
      <c r="A1139" s="1318"/>
      <c r="B1139" s="1318"/>
      <c r="C1139" s="1318"/>
      <c r="D1139" s="1318"/>
      <c r="E1139" s="1318"/>
      <c r="F1139" s="1318"/>
      <c r="G1139" s="1318"/>
    </row>
    <row r="1140" spans="1:7" x14ac:dyDescent="0.15">
      <c r="A1140" s="1318"/>
      <c r="B1140" s="1318"/>
      <c r="C1140" s="1318"/>
      <c r="D1140" s="1318"/>
      <c r="E1140" s="1318"/>
      <c r="F1140" s="1318"/>
      <c r="G1140" s="1318"/>
    </row>
    <row r="1141" spans="1:7" x14ac:dyDescent="0.15">
      <c r="A1141" s="1318"/>
      <c r="B1141" s="1318"/>
      <c r="C1141" s="1318"/>
      <c r="D1141" s="1318"/>
      <c r="E1141" s="1318"/>
      <c r="F1141" s="1318"/>
      <c r="G1141" s="1318"/>
    </row>
    <row r="1142" spans="1:7" x14ac:dyDescent="0.15">
      <c r="A1142" s="1318"/>
      <c r="B1142" s="1318"/>
      <c r="C1142" s="1318"/>
      <c r="D1142" s="1318"/>
      <c r="E1142" s="1318"/>
      <c r="F1142" s="1318"/>
      <c r="G1142" s="1318"/>
    </row>
    <row r="1143" spans="1:7" x14ac:dyDescent="0.15">
      <c r="A1143" s="1318"/>
      <c r="B1143" s="1318"/>
      <c r="C1143" s="1318"/>
      <c r="D1143" s="1318"/>
      <c r="E1143" s="1318"/>
      <c r="F1143" s="1318"/>
      <c r="G1143" s="1318"/>
    </row>
    <row r="1144" spans="1:7" x14ac:dyDescent="0.15">
      <c r="A1144" s="1318"/>
      <c r="B1144" s="1318"/>
      <c r="C1144" s="1318"/>
      <c r="D1144" s="1318"/>
      <c r="E1144" s="1318"/>
      <c r="F1144" s="1318"/>
      <c r="G1144" s="1318"/>
    </row>
    <row r="1145" spans="1:7" x14ac:dyDescent="0.15">
      <c r="A1145" s="1318"/>
      <c r="B1145" s="1318"/>
      <c r="C1145" s="1318"/>
      <c r="D1145" s="1318"/>
      <c r="E1145" s="1318"/>
      <c r="F1145" s="1318"/>
      <c r="G1145" s="1318"/>
    </row>
    <row r="1146" spans="1:7" x14ac:dyDescent="0.15">
      <c r="A1146" s="1318"/>
      <c r="B1146" s="1318"/>
      <c r="C1146" s="1318"/>
      <c r="D1146" s="1318"/>
      <c r="E1146" s="1318"/>
      <c r="F1146" s="1318"/>
      <c r="G1146" s="1318"/>
    </row>
    <row r="1147" spans="1:7" x14ac:dyDescent="0.15">
      <c r="A1147" s="1318"/>
      <c r="B1147" s="1318"/>
      <c r="C1147" s="1318"/>
      <c r="D1147" s="1318"/>
      <c r="E1147" s="1318"/>
      <c r="F1147" s="1318"/>
      <c r="G1147" s="1318"/>
    </row>
    <row r="1148" spans="1:7" x14ac:dyDescent="0.15">
      <c r="A1148" s="1318"/>
      <c r="B1148" s="1318"/>
      <c r="C1148" s="1318"/>
      <c r="D1148" s="1318"/>
      <c r="E1148" s="1318"/>
      <c r="F1148" s="1318"/>
      <c r="G1148" s="1318"/>
    </row>
    <row r="1149" spans="1:7" x14ac:dyDescent="0.15">
      <c r="A1149" s="1318"/>
      <c r="B1149" s="1318"/>
      <c r="C1149" s="1318"/>
      <c r="D1149" s="1318"/>
      <c r="E1149" s="1318"/>
      <c r="F1149" s="1318"/>
      <c r="G1149" s="1318"/>
    </row>
    <row r="1150" spans="1:7" x14ac:dyDescent="0.15">
      <c r="A1150" s="1318"/>
      <c r="B1150" s="1318"/>
      <c r="C1150" s="1318"/>
      <c r="D1150" s="1318"/>
      <c r="E1150" s="1318"/>
      <c r="F1150" s="1318"/>
      <c r="G1150" s="1318"/>
    </row>
    <row r="1151" spans="1:7" x14ac:dyDescent="0.15">
      <c r="A1151" s="1318"/>
      <c r="B1151" s="1318"/>
      <c r="C1151" s="1318"/>
      <c r="D1151" s="1318"/>
      <c r="E1151" s="1318"/>
      <c r="F1151" s="1318"/>
      <c r="G1151" s="1318"/>
    </row>
    <row r="1152" spans="1:7" x14ac:dyDescent="0.15">
      <c r="A1152" s="1318"/>
      <c r="B1152" s="1318"/>
      <c r="C1152" s="1318"/>
      <c r="D1152" s="1318"/>
      <c r="E1152" s="1318"/>
      <c r="F1152" s="1318"/>
      <c r="G1152" s="1318"/>
    </row>
    <row r="1153" spans="1:7" x14ac:dyDescent="0.15">
      <c r="A1153" s="1318"/>
      <c r="B1153" s="1318"/>
      <c r="C1153" s="1318"/>
      <c r="D1153" s="1318"/>
      <c r="E1153" s="1318"/>
      <c r="F1153" s="1318"/>
      <c r="G1153" s="1318"/>
    </row>
    <row r="1154" spans="1:7" x14ac:dyDescent="0.15">
      <c r="A1154" s="1318"/>
      <c r="B1154" s="1318"/>
      <c r="C1154" s="1318"/>
      <c r="D1154" s="1318"/>
      <c r="E1154" s="1318"/>
      <c r="F1154" s="1318"/>
      <c r="G1154" s="1318"/>
    </row>
    <row r="1155" spans="1:7" x14ac:dyDescent="0.15">
      <c r="A1155" s="1318"/>
      <c r="B1155" s="1318"/>
      <c r="C1155" s="1318"/>
      <c r="D1155" s="1318"/>
      <c r="E1155" s="1318"/>
      <c r="F1155" s="1318"/>
      <c r="G1155" s="1318"/>
    </row>
    <row r="1156" spans="1:7" x14ac:dyDescent="0.15">
      <c r="A1156" s="1318"/>
      <c r="B1156" s="1318"/>
      <c r="C1156" s="1318"/>
      <c r="D1156" s="1318"/>
      <c r="E1156" s="1318"/>
      <c r="F1156" s="1318"/>
      <c r="G1156" s="1318"/>
    </row>
    <row r="1157" spans="1:7" x14ac:dyDescent="0.15">
      <c r="A1157" s="1318"/>
      <c r="B1157" s="1318"/>
      <c r="C1157" s="1318"/>
      <c r="D1157" s="1318"/>
      <c r="E1157" s="1318"/>
      <c r="F1157" s="1318"/>
      <c r="G1157" s="1318"/>
    </row>
    <row r="1158" spans="1:7" x14ac:dyDescent="0.15">
      <c r="A1158" s="1318"/>
      <c r="B1158" s="1318"/>
      <c r="C1158" s="1318"/>
      <c r="D1158" s="1318"/>
      <c r="E1158" s="1318"/>
      <c r="F1158" s="1318"/>
      <c r="G1158" s="1318"/>
    </row>
    <row r="1159" spans="1:7" x14ac:dyDescent="0.15">
      <c r="A1159" s="1318"/>
      <c r="B1159" s="1318"/>
      <c r="C1159" s="1318"/>
      <c r="D1159" s="1318"/>
      <c r="E1159" s="1318"/>
      <c r="F1159" s="1318"/>
      <c r="G1159" s="1318"/>
    </row>
    <row r="1160" spans="1:7" x14ac:dyDescent="0.15">
      <c r="A1160" s="1318"/>
      <c r="B1160" s="1318"/>
      <c r="C1160" s="1318"/>
      <c r="D1160" s="1318"/>
      <c r="E1160" s="1318"/>
      <c r="F1160" s="1318"/>
      <c r="G1160" s="1318"/>
    </row>
    <row r="1161" spans="1:7" x14ac:dyDescent="0.15">
      <c r="A1161" s="1318"/>
      <c r="B1161" s="1318"/>
      <c r="C1161" s="1318"/>
      <c r="D1161" s="1318"/>
      <c r="E1161" s="1318"/>
      <c r="F1161" s="1318"/>
      <c r="G1161" s="1318"/>
    </row>
    <row r="1162" spans="1:7" x14ac:dyDescent="0.15">
      <c r="A1162" s="1318"/>
      <c r="B1162" s="1318"/>
      <c r="C1162" s="1318"/>
      <c r="D1162" s="1318"/>
      <c r="E1162" s="1318"/>
      <c r="F1162" s="1318"/>
      <c r="G1162" s="1318"/>
    </row>
    <row r="1163" spans="1:7" x14ac:dyDescent="0.15">
      <c r="A1163" s="1318"/>
      <c r="B1163" s="1318"/>
      <c r="C1163" s="1318"/>
      <c r="D1163" s="1318"/>
      <c r="E1163" s="1318"/>
      <c r="F1163" s="1318"/>
      <c r="G1163" s="1318"/>
    </row>
    <row r="1164" spans="1:7" x14ac:dyDescent="0.15">
      <c r="A1164" s="1318"/>
      <c r="B1164" s="1318"/>
      <c r="C1164" s="1318"/>
      <c r="D1164" s="1318"/>
      <c r="E1164" s="1318"/>
      <c r="F1164" s="1318"/>
      <c r="G1164" s="1318"/>
    </row>
    <row r="1165" spans="1:7" x14ac:dyDescent="0.15">
      <c r="A1165" s="1318"/>
      <c r="B1165" s="1318"/>
      <c r="C1165" s="1318"/>
      <c r="D1165" s="1318"/>
      <c r="E1165" s="1318"/>
      <c r="F1165" s="1318"/>
      <c r="G1165" s="1318"/>
    </row>
    <row r="1166" spans="1:7" x14ac:dyDescent="0.15">
      <c r="A1166" s="1318"/>
      <c r="B1166" s="1318"/>
      <c r="C1166" s="1318"/>
      <c r="D1166" s="1318"/>
      <c r="E1166" s="1318"/>
      <c r="F1166" s="1318"/>
      <c r="G1166" s="1318"/>
    </row>
    <row r="1167" spans="1:7" x14ac:dyDescent="0.15">
      <c r="A1167" s="1318"/>
      <c r="B1167" s="1318"/>
      <c r="C1167" s="1318"/>
      <c r="D1167" s="1318"/>
      <c r="E1167" s="1318"/>
      <c r="F1167" s="1318"/>
      <c r="G1167" s="1318"/>
    </row>
  </sheetData>
  <mergeCells count="10">
    <mergeCell ref="A24:E24"/>
    <mergeCell ref="A2:G2"/>
    <mergeCell ref="A3:G3"/>
    <mergeCell ref="A5:A7"/>
    <mergeCell ref="C5:C7"/>
    <mergeCell ref="B5:B7"/>
    <mergeCell ref="D5:D7"/>
    <mergeCell ref="E5:E7"/>
    <mergeCell ref="F5:F7"/>
    <mergeCell ref="G5:G7"/>
  </mergeCells>
  <hyperlinks>
    <hyperlink ref="A27" r:id="rId1" xr:uid="{6B49A494-3763-42FC-89C4-952F2AFC4487}"/>
    <hyperlink ref="A1" location="Índice!A1" display="Voltar ao índice" xr:uid="{8320D58F-485A-403B-A5E9-5AD348823E06}"/>
  </hyperlinks>
  <printOptions gridLinesSet="0"/>
  <pageMargins left="0.78740157480314965" right="0.78740157480314965" top="1.1811023622047243" bottom="0.78740157480314965" header="0" footer="0"/>
  <pageSetup paperSize="9" scale="97" orientation="portrait" horizontalDpi="300" verticalDpi="300" r:id="rId2"/>
  <headerFooter alignWithMargins="0"/>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64BEFD-CC22-4D8A-99C9-C4547B0AC132}">
  <sheetPr syncVertical="1" syncRef="A1" transitionEvaluation="1">
    <pageSetUpPr autoPageBreaks="0"/>
  </sheetPr>
  <dimension ref="A1:H146"/>
  <sheetViews>
    <sheetView showGridLines="0" workbookViewId="0">
      <selection activeCell="A2" sqref="A2"/>
    </sheetView>
  </sheetViews>
  <sheetFormatPr defaultColWidth="9.7109375" defaultRowHeight="9" x14ac:dyDescent="0.15"/>
  <cols>
    <col min="1" max="1" width="24.7109375" style="1297" customWidth="1"/>
    <col min="2" max="2" width="10.7109375" style="1297" customWidth="1"/>
    <col min="3" max="4" width="16.85546875" style="1297" customWidth="1"/>
    <col min="5" max="5" width="16.5703125" style="1297" customWidth="1"/>
    <col min="6" max="6" width="10.7109375" style="1297" customWidth="1"/>
    <col min="7" max="7" width="8.7109375" style="1297" customWidth="1"/>
    <col min="8" max="16384" width="9.7109375" style="1297"/>
  </cols>
  <sheetData>
    <row r="1" spans="1:5" ht="15" customHeight="1" x14ac:dyDescent="0.2">
      <c r="A1" s="2027" t="s">
        <v>1926</v>
      </c>
    </row>
    <row r="2" spans="1:5" s="1316" customFormat="1" ht="15" customHeight="1" x14ac:dyDescent="0.25">
      <c r="A2" s="2207" t="s">
        <v>1152</v>
      </c>
      <c r="B2" s="2207"/>
      <c r="C2" s="2207"/>
      <c r="D2" s="2207"/>
      <c r="E2" s="2207"/>
    </row>
    <row r="3" spans="1:5" s="1316" customFormat="1" ht="31.5" customHeight="1" x14ac:dyDescent="0.15">
      <c r="A3" s="2101" t="s">
        <v>1151</v>
      </c>
      <c r="B3" s="2101"/>
      <c r="C3" s="2101"/>
      <c r="D3" s="2101"/>
      <c r="E3" s="2101"/>
    </row>
    <row r="4" spans="1:5" ht="13.5" customHeight="1" x14ac:dyDescent="0.25">
      <c r="A4" s="1331">
        <v>2020</v>
      </c>
      <c r="B4" s="569"/>
      <c r="C4" s="569"/>
      <c r="D4" s="569"/>
      <c r="E4" s="1325" t="s">
        <v>736</v>
      </c>
    </row>
    <row r="5" spans="1:5" ht="12.75" customHeight="1" x14ac:dyDescent="0.15">
      <c r="A5" s="2103" t="s">
        <v>1110</v>
      </c>
      <c r="B5" s="2103" t="s">
        <v>1150</v>
      </c>
      <c r="C5" s="2103"/>
      <c r="D5" s="2103"/>
      <c r="E5" s="2103"/>
    </row>
    <row r="6" spans="1:5" ht="12.75" customHeight="1" x14ac:dyDescent="0.15">
      <c r="A6" s="2103"/>
      <c r="B6" s="2103"/>
      <c r="C6" s="2103"/>
      <c r="D6" s="2103"/>
      <c r="E6" s="2103"/>
    </row>
    <row r="7" spans="1:5" ht="12.75" customHeight="1" x14ac:dyDescent="0.15">
      <c r="A7" s="2103"/>
      <c r="B7" s="2103"/>
      <c r="C7" s="2103"/>
      <c r="D7" s="2103"/>
      <c r="E7" s="2103"/>
    </row>
    <row r="8" spans="1:5" ht="12.75" customHeight="1" x14ac:dyDescent="0.15">
      <c r="A8" s="2103"/>
      <c r="B8" s="2103" t="s">
        <v>0</v>
      </c>
      <c r="C8" s="2213" t="s">
        <v>1149</v>
      </c>
      <c r="D8" s="2226"/>
      <c r="E8" s="2213" t="s">
        <v>1148</v>
      </c>
    </row>
    <row r="9" spans="1:5" ht="12.75" customHeight="1" x14ac:dyDescent="0.15">
      <c r="A9" s="2103"/>
      <c r="B9" s="2103"/>
      <c r="C9" s="2226"/>
      <c r="D9" s="2226"/>
      <c r="E9" s="2213"/>
    </row>
    <row r="10" spans="1:5" ht="12.75" customHeight="1" x14ac:dyDescent="0.15">
      <c r="A10" s="2103"/>
      <c r="B10" s="2103"/>
      <c r="C10" s="2213" t="s">
        <v>1147</v>
      </c>
      <c r="D10" s="2213" t="s">
        <v>1146</v>
      </c>
      <c r="E10" s="2213"/>
    </row>
    <row r="11" spans="1:5" ht="12.75" customHeight="1" x14ac:dyDescent="0.15">
      <c r="A11" s="2103"/>
      <c r="B11" s="2103"/>
      <c r="C11" s="2226"/>
      <c r="D11" s="2226"/>
      <c r="E11" s="2213"/>
    </row>
    <row r="12" spans="1:5" ht="9" customHeight="1" x14ac:dyDescent="0.25">
      <c r="A12" s="570"/>
      <c r="B12" s="570"/>
      <c r="C12" s="570"/>
      <c r="D12" s="570"/>
      <c r="E12" s="570"/>
    </row>
    <row r="13" spans="1:5" s="1308" customFormat="1" ht="14.1" customHeight="1" x14ac:dyDescent="0.25">
      <c r="A13" s="1356" t="s">
        <v>390</v>
      </c>
      <c r="B13" s="1355">
        <f>+B15+B23+B25</f>
        <v>831</v>
      </c>
      <c r="C13" s="1355">
        <f>+C15+C23+C25</f>
        <v>52</v>
      </c>
      <c r="D13" s="1355">
        <f>+D15+D23+D25</f>
        <v>12</v>
      </c>
      <c r="E13" s="1355">
        <f>+E15+E23+E25</f>
        <v>767</v>
      </c>
    </row>
    <row r="14" spans="1:5" ht="9" customHeight="1" x14ac:dyDescent="0.25">
      <c r="A14" s="570"/>
      <c r="B14" s="1352"/>
      <c r="C14" s="1352"/>
      <c r="D14" s="1352"/>
      <c r="E14" s="1352"/>
    </row>
    <row r="15" spans="1:5" ht="14.1" customHeight="1" x14ac:dyDescent="0.25">
      <c r="A15" s="1303" t="s">
        <v>1098</v>
      </c>
      <c r="B15" s="1349">
        <f>SUM(B17:B21)</f>
        <v>778</v>
      </c>
      <c r="C15" s="1349">
        <f>SUM(C17:C21)</f>
        <v>49</v>
      </c>
      <c r="D15" s="1349">
        <f>SUM(D17:D21)</f>
        <v>11</v>
      </c>
      <c r="E15" s="1349">
        <f>SUM(E17:E21)</f>
        <v>718</v>
      </c>
    </row>
    <row r="16" spans="1:5" ht="9" customHeight="1" x14ac:dyDescent="0.25">
      <c r="A16" s="570"/>
      <c r="B16" s="1354"/>
      <c r="C16" s="1354"/>
      <c r="D16" s="1354"/>
      <c r="E16" s="1354"/>
    </row>
    <row r="17" spans="1:8" ht="14.1" customHeight="1" x14ac:dyDescent="0.25">
      <c r="A17" s="1306" t="s">
        <v>1097</v>
      </c>
      <c r="B17" s="1349">
        <v>225</v>
      </c>
      <c r="C17" s="1352">
        <v>11</v>
      </c>
      <c r="D17" s="1352">
        <v>2</v>
      </c>
      <c r="E17" s="1352">
        <v>212</v>
      </c>
    </row>
    <row r="18" spans="1:8" ht="14.1" customHeight="1" x14ac:dyDescent="0.25">
      <c r="A18" s="1306" t="s">
        <v>1096</v>
      </c>
      <c r="B18" s="1349">
        <v>196</v>
      </c>
      <c r="C18" s="1352">
        <v>1</v>
      </c>
      <c r="D18" s="1352">
        <v>3</v>
      </c>
      <c r="E18" s="1352">
        <v>192</v>
      </c>
    </row>
    <row r="19" spans="1:8" ht="14.1" customHeight="1" x14ac:dyDescent="0.25">
      <c r="A19" s="1306" t="s">
        <v>1095</v>
      </c>
      <c r="B19" s="1349">
        <v>221</v>
      </c>
      <c r="C19" s="1352">
        <v>35</v>
      </c>
      <c r="D19" s="1353">
        <v>5</v>
      </c>
      <c r="E19" s="1352">
        <v>181</v>
      </c>
    </row>
    <row r="20" spans="1:8" ht="14.1" customHeight="1" x14ac:dyDescent="0.25">
      <c r="A20" s="1306" t="s">
        <v>1094</v>
      </c>
      <c r="B20" s="1349">
        <v>94</v>
      </c>
      <c r="C20" s="1352">
        <v>1</v>
      </c>
      <c r="D20" s="1353">
        <v>1</v>
      </c>
      <c r="E20" s="1352">
        <v>92</v>
      </c>
    </row>
    <row r="21" spans="1:8" ht="14.1" customHeight="1" x14ac:dyDescent="0.25">
      <c r="A21" s="1306" t="s">
        <v>1093</v>
      </c>
      <c r="B21" s="1349">
        <v>42</v>
      </c>
      <c r="C21" s="1353">
        <v>1</v>
      </c>
      <c r="D21" s="1353">
        <v>0</v>
      </c>
      <c r="E21" s="1352">
        <v>41</v>
      </c>
      <c r="H21" s="1297" t="s">
        <v>1145</v>
      </c>
    </row>
    <row r="22" spans="1:8" ht="9" customHeight="1" x14ac:dyDescent="0.25">
      <c r="A22" s="570"/>
      <c r="B22" s="1349"/>
      <c r="C22" s="1351"/>
      <c r="D22" s="1351"/>
      <c r="E22" s="1351"/>
      <c r="H22" s="1297" t="s">
        <v>1145</v>
      </c>
    </row>
    <row r="23" spans="1:8" ht="14.1" customHeight="1" x14ac:dyDescent="0.25">
      <c r="A23" s="1303" t="s">
        <v>1092</v>
      </c>
      <c r="B23" s="1349">
        <v>23</v>
      </c>
      <c r="C23" s="1349">
        <v>1</v>
      </c>
      <c r="D23" s="1350">
        <v>1</v>
      </c>
      <c r="E23" s="1349">
        <v>21</v>
      </c>
    </row>
    <row r="24" spans="1:8" ht="9" customHeight="1" x14ac:dyDescent="0.25">
      <c r="A24" s="570"/>
      <c r="B24" s="1349"/>
      <c r="C24" s="1349"/>
      <c r="D24" s="1349"/>
      <c r="E24" s="1349"/>
    </row>
    <row r="25" spans="1:8" ht="14.1" customHeight="1" x14ac:dyDescent="0.25">
      <c r="A25" s="1303" t="s">
        <v>1091</v>
      </c>
      <c r="B25" s="1349">
        <v>30</v>
      </c>
      <c r="C25" s="1350">
        <v>2</v>
      </c>
      <c r="D25" s="1350">
        <v>0</v>
      </c>
      <c r="E25" s="1349">
        <v>28</v>
      </c>
    </row>
    <row r="26" spans="1:8" ht="4.5" customHeight="1" thickBot="1" x14ac:dyDescent="0.3">
      <c r="A26" s="565"/>
      <c r="B26" s="1301"/>
      <c r="C26" s="1301"/>
      <c r="D26" s="1301"/>
      <c r="E26" s="1301"/>
    </row>
    <row r="27" spans="1:8" ht="3" customHeight="1" thickTop="1" x14ac:dyDescent="0.25">
      <c r="A27" s="570"/>
      <c r="B27" s="570" t="s">
        <v>264</v>
      </c>
      <c r="C27" s="570" t="s">
        <v>264</v>
      </c>
      <c r="D27" s="570" t="s">
        <v>96</v>
      </c>
      <c r="E27" s="570" t="s">
        <v>264</v>
      </c>
    </row>
    <row r="28" spans="1:8" s="1299" customFormat="1" ht="12.75" customHeight="1" x14ac:dyDescent="0.25">
      <c r="A28" s="2203" t="s">
        <v>1090</v>
      </c>
      <c r="B28" s="2203"/>
      <c r="C28" s="2203"/>
      <c r="D28" s="2203"/>
      <c r="E28" s="2203"/>
    </row>
    <row r="29" spans="1:8" ht="9" customHeight="1" x14ac:dyDescent="0.25">
      <c r="A29" s="570"/>
      <c r="B29" s="570"/>
      <c r="C29" s="570"/>
      <c r="D29" s="570"/>
      <c r="E29" s="570"/>
    </row>
    <row r="30" spans="1:8" ht="12" customHeight="1" x14ac:dyDescent="0.25">
      <c r="A30" s="1109" t="s">
        <v>280</v>
      </c>
      <c r="B30" s="570"/>
      <c r="C30" s="570"/>
      <c r="D30" s="570"/>
      <c r="E30" s="570"/>
    </row>
    <row r="31" spans="1:8" ht="12" customHeight="1" x14ac:dyDescent="0.25">
      <c r="A31" s="1298" t="s">
        <v>1089</v>
      </c>
      <c r="B31" s="570"/>
      <c r="C31" s="570"/>
      <c r="D31" s="570"/>
      <c r="E31" s="570"/>
    </row>
    <row r="32" spans="1:8" ht="15.95" customHeight="1" x14ac:dyDescent="0.15"/>
    <row r="33" s="1297" customFormat="1" ht="15.95" customHeight="1" x14ac:dyDescent="0.15"/>
    <row r="34" s="1297" customFormat="1" ht="15.95" customHeight="1" x14ac:dyDescent="0.15"/>
    <row r="35" s="1297" customFormat="1" ht="15.95" customHeight="1" x14ac:dyDescent="0.15"/>
    <row r="36" s="1297" customFormat="1" ht="15.95" customHeight="1" x14ac:dyDescent="0.15"/>
    <row r="37" s="1297" customFormat="1" ht="15.95" customHeight="1" x14ac:dyDescent="0.15"/>
    <row r="38" s="1297" customFormat="1" ht="15.95" customHeight="1" x14ac:dyDescent="0.15"/>
    <row r="39" s="1297" customFormat="1" ht="15.95" customHeight="1" x14ac:dyDescent="0.15"/>
    <row r="40" s="1297" customFormat="1" ht="15.95" customHeight="1" x14ac:dyDescent="0.15"/>
    <row r="41" s="1297" customFormat="1" ht="15.95" customHeight="1" x14ac:dyDescent="0.15"/>
    <row r="42" s="1297" customFormat="1" ht="15.95" customHeight="1" x14ac:dyDescent="0.15"/>
    <row r="43" s="1297" customFormat="1" ht="15.95" customHeight="1" x14ac:dyDescent="0.15"/>
    <row r="44" s="1297" customFormat="1" ht="15.95" customHeight="1" x14ac:dyDescent="0.15"/>
    <row r="45" s="1297" customFormat="1" ht="21.95" customHeight="1" x14ac:dyDescent="0.15"/>
    <row r="46" s="1297" customFormat="1" ht="21.95" customHeight="1" x14ac:dyDescent="0.15"/>
    <row r="47" s="1297" customFormat="1" ht="17.100000000000001" customHeight="1" x14ac:dyDescent="0.15"/>
    <row r="48" s="1297" customFormat="1" ht="17.100000000000001" customHeight="1" x14ac:dyDescent="0.15"/>
    <row r="49" s="1297" customFormat="1" ht="17.100000000000001" customHeight="1" x14ac:dyDescent="0.15"/>
    <row r="50" s="1297" customFormat="1" ht="17.100000000000001" customHeight="1" x14ac:dyDescent="0.15"/>
    <row r="51" s="1297" customFormat="1" ht="17.100000000000001" customHeight="1" x14ac:dyDescent="0.15"/>
    <row r="52" s="1297" customFormat="1" ht="17.100000000000001" customHeight="1" x14ac:dyDescent="0.15"/>
    <row r="53" s="1297" customFormat="1" ht="17.100000000000001" customHeight="1" x14ac:dyDescent="0.15"/>
    <row r="54" s="1297" customFormat="1" ht="17.100000000000001" customHeight="1" x14ac:dyDescent="0.15"/>
    <row r="55" s="1297" customFormat="1" ht="17.100000000000001" customHeight="1" x14ac:dyDescent="0.15"/>
    <row r="56" s="1297" customFormat="1" ht="17.100000000000001" customHeight="1" x14ac:dyDescent="0.15"/>
    <row r="57" s="1297" customFormat="1" ht="17.100000000000001" customHeight="1" x14ac:dyDescent="0.15"/>
    <row r="58" s="1297" customFormat="1" ht="17.100000000000001" customHeight="1" x14ac:dyDescent="0.15"/>
    <row r="59" s="1297" customFormat="1" ht="17.100000000000001" customHeight="1" x14ac:dyDescent="0.15"/>
    <row r="60" s="1297" customFormat="1" ht="17.100000000000001" customHeight="1" x14ac:dyDescent="0.15"/>
    <row r="61" s="1297" customFormat="1" ht="17.100000000000001" customHeight="1" x14ac:dyDescent="0.15"/>
    <row r="62" s="1297" customFormat="1" ht="17.100000000000001" customHeight="1" x14ac:dyDescent="0.15"/>
    <row r="63" s="1297" customFormat="1" ht="17.100000000000001" customHeight="1" x14ac:dyDescent="0.15"/>
    <row r="64" s="1297" customFormat="1" ht="17.100000000000001" customHeight="1" x14ac:dyDescent="0.15"/>
    <row r="65" s="1297" customFormat="1" ht="17.100000000000001" customHeight="1" x14ac:dyDescent="0.15"/>
    <row r="66" s="1297" customFormat="1" ht="17.100000000000001" customHeight="1" x14ac:dyDescent="0.15"/>
    <row r="67" s="1297" customFormat="1" ht="17.100000000000001" customHeight="1" x14ac:dyDescent="0.15"/>
    <row r="68" s="1297" customFormat="1" ht="17.100000000000001" customHeight="1" x14ac:dyDescent="0.15"/>
    <row r="69" s="1297" customFormat="1" ht="17.100000000000001" customHeight="1" x14ac:dyDescent="0.15"/>
    <row r="70" s="1297" customFormat="1" ht="17.100000000000001" customHeight="1" x14ac:dyDescent="0.15"/>
    <row r="71" s="1297" customFormat="1" ht="17.100000000000001" customHeight="1" x14ac:dyDescent="0.15"/>
    <row r="72" s="1297" customFormat="1" ht="17.100000000000001" customHeight="1" x14ac:dyDescent="0.15"/>
    <row r="73" s="1297" customFormat="1" ht="17.100000000000001" customHeight="1" x14ac:dyDescent="0.15"/>
    <row r="74" s="1297" customFormat="1" ht="17.100000000000001" customHeight="1" x14ac:dyDescent="0.15"/>
    <row r="75" s="1297" customFormat="1" ht="17.100000000000001" customHeight="1" x14ac:dyDescent="0.15"/>
    <row r="76" s="1297" customFormat="1" ht="17.100000000000001" customHeight="1" x14ac:dyDescent="0.15"/>
    <row r="77" s="1297" customFormat="1" ht="17.100000000000001" customHeight="1" x14ac:dyDescent="0.15"/>
    <row r="78" s="1297" customFormat="1" ht="17.100000000000001" customHeight="1" x14ac:dyDescent="0.15"/>
    <row r="79" s="1297" customFormat="1" ht="17.100000000000001" customHeight="1" x14ac:dyDescent="0.15"/>
    <row r="80" s="1297" customFormat="1" ht="17.100000000000001" customHeight="1" x14ac:dyDescent="0.15"/>
    <row r="81" s="1297" customFormat="1" ht="17.100000000000001" customHeight="1" x14ac:dyDescent="0.15"/>
    <row r="82" s="1297" customFormat="1" ht="17.100000000000001" customHeight="1" x14ac:dyDescent="0.15"/>
    <row r="83" s="1297" customFormat="1" ht="17.100000000000001" customHeight="1" x14ac:dyDescent="0.15"/>
    <row r="84" s="1297" customFormat="1" ht="17.100000000000001" customHeight="1" x14ac:dyDescent="0.15"/>
    <row r="85" s="1297" customFormat="1" ht="17.100000000000001" customHeight="1" x14ac:dyDescent="0.15"/>
    <row r="86" s="1297" customFormat="1" ht="17.100000000000001" customHeight="1" x14ac:dyDescent="0.15"/>
    <row r="87" s="1297" customFormat="1" ht="17.100000000000001" customHeight="1" x14ac:dyDescent="0.15"/>
    <row r="88" s="1297" customFormat="1" ht="17.100000000000001" customHeight="1" x14ac:dyDescent="0.15"/>
    <row r="89" s="1297" customFormat="1" ht="17.100000000000001" customHeight="1" x14ac:dyDescent="0.15"/>
    <row r="90" s="1297" customFormat="1" ht="17.100000000000001" customHeight="1" x14ac:dyDescent="0.15"/>
    <row r="91" s="1297" customFormat="1" ht="17.100000000000001" customHeight="1" x14ac:dyDescent="0.15"/>
    <row r="92" s="1297" customFormat="1" ht="17.100000000000001" customHeight="1" x14ac:dyDescent="0.15"/>
    <row r="93" s="1297" customFormat="1" ht="17.100000000000001" customHeight="1" x14ac:dyDescent="0.15"/>
    <row r="94" s="1297" customFormat="1" ht="17.100000000000001" customHeight="1" x14ac:dyDescent="0.15"/>
    <row r="95" s="1297" customFormat="1" ht="17.100000000000001" customHeight="1" x14ac:dyDescent="0.15"/>
    <row r="96" s="1297" customFormat="1" ht="17.100000000000001" customHeight="1" x14ac:dyDescent="0.15"/>
    <row r="97" s="1297" customFormat="1" ht="17.100000000000001" customHeight="1" x14ac:dyDescent="0.15"/>
    <row r="98" s="1297" customFormat="1" ht="17.100000000000001" customHeight="1" x14ac:dyDescent="0.15"/>
    <row r="99" s="1297" customFormat="1" ht="17.100000000000001" customHeight="1" x14ac:dyDescent="0.15"/>
    <row r="100" s="1297" customFormat="1" ht="17.100000000000001" customHeight="1" x14ac:dyDescent="0.15"/>
    <row r="101" s="1297" customFormat="1" ht="17.100000000000001" customHeight="1" x14ac:dyDescent="0.15"/>
    <row r="102" s="1297" customFormat="1" ht="17.100000000000001" customHeight="1" x14ac:dyDescent="0.15"/>
    <row r="103" s="1297" customFormat="1" ht="17.100000000000001" customHeight="1" x14ac:dyDescent="0.15"/>
    <row r="104" s="1297" customFormat="1" ht="17.100000000000001" customHeight="1" x14ac:dyDescent="0.15"/>
    <row r="105" s="1297" customFormat="1" ht="17.100000000000001" customHeight="1" x14ac:dyDescent="0.15"/>
    <row r="106" s="1297" customFormat="1" ht="17.100000000000001" customHeight="1" x14ac:dyDescent="0.15"/>
    <row r="107" s="1297" customFormat="1" ht="17.100000000000001" customHeight="1" x14ac:dyDescent="0.15"/>
    <row r="108" s="1297" customFormat="1" ht="17.100000000000001" customHeight="1" x14ac:dyDescent="0.15"/>
    <row r="109" s="1297" customFormat="1" ht="17.100000000000001" customHeight="1" x14ac:dyDescent="0.15"/>
    <row r="110" s="1297" customFormat="1" ht="17.100000000000001" customHeight="1" x14ac:dyDescent="0.15"/>
    <row r="111" s="1297" customFormat="1" ht="17.100000000000001" customHeight="1" x14ac:dyDescent="0.15"/>
    <row r="112" s="1297" customFormat="1" ht="17.100000000000001" customHeight="1" x14ac:dyDescent="0.15"/>
    <row r="113" s="1297" customFormat="1" ht="17.100000000000001" customHeight="1" x14ac:dyDescent="0.15"/>
    <row r="114" s="1297" customFormat="1" ht="17.100000000000001" customHeight="1" x14ac:dyDescent="0.15"/>
    <row r="115" s="1297" customFormat="1" ht="17.100000000000001" customHeight="1" x14ac:dyDescent="0.15"/>
    <row r="116" s="1297" customFormat="1" ht="17.100000000000001" customHeight="1" x14ac:dyDescent="0.15"/>
    <row r="117" s="1297" customFormat="1" ht="17.100000000000001" customHeight="1" x14ac:dyDescent="0.15"/>
    <row r="118" s="1297" customFormat="1" ht="17.100000000000001" customHeight="1" x14ac:dyDescent="0.15"/>
    <row r="119" s="1297" customFormat="1" ht="17.100000000000001" customHeight="1" x14ac:dyDescent="0.15"/>
    <row r="120" s="1297" customFormat="1" ht="17.100000000000001" customHeight="1" x14ac:dyDescent="0.15"/>
    <row r="121" s="1297" customFormat="1" ht="17.100000000000001" customHeight="1" x14ac:dyDescent="0.15"/>
    <row r="122" s="1297" customFormat="1" ht="17.100000000000001" customHeight="1" x14ac:dyDescent="0.15"/>
    <row r="123" s="1297" customFormat="1" ht="17.100000000000001" customHeight="1" x14ac:dyDescent="0.15"/>
    <row r="124" s="1297" customFormat="1" ht="17.100000000000001" customHeight="1" x14ac:dyDescent="0.15"/>
    <row r="125" s="1297" customFormat="1" ht="17.100000000000001" customHeight="1" x14ac:dyDescent="0.15"/>
    <row r="126" s="1297" customFormat="1" ht="17.100000000000001" customHeight="1" x14ac:dyDescent="0.15"/>
    <row r="127" s="1297" customFormat="1" ht="17.100000000000001" customHeight="1" x14ac:dyDescent="0.15"/>
    <row r="128" s="1297" customFormat="1" ht="17.100000000000001" customHeight="1" x14ac:dyDescent="0.15"/>
    <row r="129" s="1297" customFormat="1" ht="17.100000000000001" customHeight="1" x14ac:dyDescent="0.15"/>
    <row r="130" s="1297" customFormat="1" ht="17.100000000000001" customHeight="1" x14ac:dyDescent="0.15"/>
    <row r="131" s="1297" customFormat="1" ht="17.100000000000001" customHeight="1" x14ac:dyDescent="0.15"/>
    <row r="132" s="1297" customFormat="1" ht="17.100000000000001" customHeight="1" x14ac:dyDescent="0.15"/>
    <row r="133" s="1297" customFormat="1" ht="17.100000000000001" customHeight="1" x14ac:dyDescent="0.15"/>
    <row r="134" s="1297" customFormat="1" ht="17.100000000000001" customHeight="1" x14ac:dyDescent="0.15"/>
    <row r="135" s="1297" customFormat="1" ht="17.100000000000001" customHeight="1" x14ac:dyDescent="0.15"/>
    <row r="136" s="1297" customFormat="1" ht="17.100000000000001" customHeight="1" x14ac:dyDescent="0.15"/>
    <row r="137" s="1297" customFormat="1" ht="17.100000000000001" customHeight="1" x14ac:dyDescent="0.15"/>
    <row r="138" s="1297" customFormat="1" ht="17.100000000000001" customHeight="1" x14ac:dyDescent="0.15"/>
    <row r="139" s="1297" customFormat="1" ht="17.100000000000001" customHeight="1" x14ac:dyDescent="0.15"/>
    <row r="140" s="1297" customFormat="1" ht="17.100000000000001" customHeight="1" x14ac:dyDescent="0.15"/>
    <row r="141" s="1297" customFormat="1" ht="17.100000000000001" customHeight="1" x14ac:dyDescent="0.15"/>
    <row r="142" s="1297" customFormat="1" ht="17.100000000000001" customHeight="1" x14ac:dyDescent="0.15"/>
    <row r="143" s="1297" customFormat="1" ht="17.100000000000001" customHeight="1" x14ac:dyDescent="0.15"/>
    <row r="144" s="1297" customFormat="1" ht="17.100000000000001" customHeight="1" x14ac:dyDescent="0.15"/>
    <row r="145" s="1297" customFormat="1" ht="17.100000000000001" customHeight="1" x14ac:dyDescent="0.15"/>
    <row r="146" s="1297" customFormat="1" ht="17.100000000000001" customHeight="1" x14ac:dyDescent="0.15"/>
  </sheetData>
  <mergeCells count="10">
    <mergeCell ref="A28:E28"/>
    <mergeCell ref="A2:E2"/>
    <mergeCell ref="A3:E3"/>
    <mergeCell ref="A5:A11"/>
    <mergeCell ref="B5:E7"/>
    <mergeCell ref="B8:B11"/>
    <mergeCell ref="C8:D9"/>
    <mergeCell ref="E8:E11"/>
    <mergeCell ref="C10:C11"/>
    <mergeCell ref="D10:D11"/>
  </mergeCells>
  <hyperlinks>
    <hyperlink ref="A31" r:id="rId1" xr:uid="{3F564F99-7261-40C2-9C83-50523806E3F8}"/>
    <hyperlink ref="A1" location="Índice!A1" display="Voltar ao índice" xr:uid="{BC7B8C95-160C-4B3D-8464-958A6AE8A190}"/>
  </hyperlinks>
  <printOptions gridLinesSet="0"/>
  <pageMargins left="0.78740157480314965" right="0.78740157480314965" top="1.1811023622047243" bottom="0.78740157480314965" header="0" footer="0"/>
  <pageSetup paperSize="9" orientation="portrait" horizontalDpi="300" verticalDpi="300" r:id="rId2"/>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CA086E-8C47-4D75-B2C4-4FBC51110A75}">
  <dimension ref="A1:N47"/>
  <sheetViews>
    <sheetView showGridLines="0" workbookViewId="0">
      <selection activeCell="A2" sqref="A2"/>
    </sheetView>
  </sheetViews>
  <sheetFormatPr defaultColWidth="10.5703125" defaultRowHeight="12.75" x14ac:dyDescent="0.25"/>
  <cols>
    <col min="1" max="1" width="10.5703125" style="640" customWidth="1"/>
    <col min="2" max="3" width="7.85546875" style="640" customWidth="1"/>
    <col min="4" max="8" width="7.42578125" style="640" customWidth="1"/>
    <col min="9" max="9" width="7.7109375" style="640" customWidth="1"/>
    <col min="10" max="11" width="8" style="640" customWidth="1"/>
    <col min="12" max="12" width="10.140625" style="640" customWidth="1"/>
    <col min="13" max="16384" width="10.5703125" style="640"/>
  </cols>
  <sheetData>
    <row r="1" spans="1:14" ht="15" customHeight="1" x14ac:dyDescent="0.25">
      <c r="A1" s="2027" t="s">
        <v>1926</v>
      </c>
    </row>
    <row r="2" spans="1:14" ht="15" customHeight="1" x14ac:dyDescent="0.25">
      <c r="A2" s="663" t="s">
        <v>381</v>
      </c>
      <c r="B2" s="662"/>
      <c r="C2" s="662"/>
      <c r="D2" s="661"/>
      <c r="E2" s="661"/>
      <c r="F2" s="661"/>
      <c r="G2" s="661"/>
      <c r="H2" s="661"/>
      <c r="I2" s="661"/>
      <c r="J2" s="661"/>
    </row>
    <row r="3" spans="1:14" ht="23.25" customHeight="1" x14ac:dyDescent="0.25">
      <c r="A3" s="2081" t="s">
        <v>380</v>
      </c>
      <c r="B3" s="2081"/>
      <c r="C3" s="2081"/>
      <c r="D3" s="2081"/>
      <c r="E3" s="2081"/>
      <c r="F3" s="2081"/>
      <c r="G3" s="2081"/>
      <c r="H3" s="2081"/>
      <c r="I3" s="2081"/>
      <c r="J3" s="2081"/>
      <c r="K3" s="2081"/>
      <c r="L3" s="2081"/>
    </row>
    <row r="4" spans="1:14" ht="12.95" customHeight="1" x14ac:dyDescent="0.25">
      <c r="A4" s="660">
        <v>2019</v>
      </c>
      <c r="B4" s="650"/>
      <c r="C4" s="642"/>
    </row>
    <row r="5" spans="1:14" ht="12.75" customHeight="1" x14ac:dyDescent="0.25">
      <c r="A5" s="2075" t="s">
        <v>379</v>
      </c>
      <c r="B5" s="2075" t="s">
        <v>378</v>
      </c>
      <c r="C5" s="2075" t="s">
        <v>377</v>
      </c>
      <c r="D5" s="2074" t="s">
        <v>376</v>
      </c>
      <c r="E5" s="2074"/>
      <c r="F5" s="2074"/>
      <c r="G5" s="2075" t="s">
        <v>375</v>
      </c>
      <c r="H5" s="2076"/>
      <c r="I5" s="2076"/>
      <c r="J5" s="2075" t="s">
        <v>374</v>
      </c>
      <c r="K5" s="2075" t="s">
        <v>373</v>
      </c>
      <c r="L5" s="2077" t="s">
        <v>372</v>
      </c>
    </row>
    <row r="6" spans="1:14" ht="12.75" customHeight="1" x14ac:dyDescent="0.25">
      <c r="A6" s="2075"/>
      <c r="B6" s="2075"/>
      <c r="C6" s="2075"/>
      <c r="D6" s="2075" t="s">
        <v>371</v>
      </c>
      <c r="E6" s="2075" t="s">
        <v>370</v>
      </c>
      <c r="F6" s="2075" t="s">
        <v>369</v>
      </c>
      <c r="G6" s="2075" t="s">
        <v>0</v>
      </c>
      <c r="H6" s="2075" t="s">
        <v>368</v>
      </c>
      <c r="I6" s="2075" t="s">
        <v>367</v>
      </c>
      <c r="J6" s="2076"/>
      <c r="K6" s="2076"/>
      <c r="L6" s="2078"/>
    </row>
    <row r="7" spans="1:14" ht="12.75" customHeight="1" x14ac:dyDescent="0.25">
      <c r="A7" s="2075"/>
      <c r="B7" s="2075"/>
      <c r="C7" s="2075"/>
      <c r="D7" s="2075"/>
      <c r="E7" s="2075"/>
      <c r="F7" s="2075"/>
      <c r="G7" s="2075"/>
      <c r="H7" s="2075"/>
      <c r="I7" s="2075"/>
      <c r="J7" s="2076"/>
      <c r="K7" s="2076"/>
      <c r="L7" s="2078"/>
    </row>
    <row r="8" spans="1:14" ht="12.75" customHeight="1" x14ac:dyDescent="0.25">
      <c r="A8" s="2075"/>
      <c r="B8" s="2075"/>
      <c r="C8" s="2075"/>
      <c r="D8" s="2075"/>
      <c r="E8" s="2075"/>
      <c r="F8" s="2075"/>
      <c r="G8" s="2075"/>
      <c r="H8" s="2075"/>
      <c r="I8" s="2075"/>
      <c r="J8" s="2076"/>
      <c r="K8" s="2076"/>
      <c r="L8" s="2078"/>
    </row>
    <row r="9" spans="1:14" ht="12.75" customHeight="1" x14ac:dyDescent="0.25">
      <c r="A9" s="2075"/>
      <c r="B9" s="2075"/>
      <c r="C9" s="2075"/>
      <c r="D9" s="2075"/>
      <c r="E9" s="2075"/>
      <c r="F9" s="2075"/>
      <c r="G9" s="2075"/>
      <c r="H9" s="2075"/>
      <c r="I9" s="2075"/>
      <c r="J9" s="2076"/>
      <c r="K9" s="2076"/>
      <c r="L9" s="2078"/>
    </row>
    <row r="10" spans="1:14" ht="12.75" customHeight="1" x14ac:dyDescent="0.25">
      <c r="A10" s="2075"/>
      <c r="B10" s="2075"/>
      <c r="C10" s="2075"/>
      <c r="D10" s="2075"/>
      <c r="E10" s="2075"/>
      <c r="F10" s="2075"/>
      <c r="G10" s="2075"/>
      <c r="H10" s="2075"/>
      <c r="I10" s="2075"/>
      <c r="J10" s="2076"/>
      <c r="K10" s="2076"/>
      <c r="L10" s="2078"/>
    </row>
    <row r="11" spans="1:14" ht="12.75" customHeight="1" x14ac:dyDescent="0.25">
      <c r="A11" s="2075"/>
      <c r="B11" s="2074" t="s">
        <v>49</v>
      </c>
      <c r="C11" s="2074"/>
      <c r="D11" s="2074" t="s">
        <v>366</v>
      </c>
      <c r="E11" s="2074"/>
      <c r="F11" s="2074"/>
      <c r="G11" s="2074"/>
      <c r="H11" s="2074"/>
      <c r="I11" s="2074"/>
      <c r="J11" s="2074"/>
      <c r="K11" s="2079"/>
      <c r="L11" s="2080"/>
      <c r="M11" s="671"/>
      <c r="N11" s="671"/>
    </row>
    <row r="12" spans="1:14" ht="7.5" customHeight="1" x14ac:dyDescent="0.25">
      <c r="A12" s="659"/>
      <c r="B12" s="659"/>
      <c r="C12" s="659"/>
    </row>
    <row r="13" spans="1:14" ht="12.75" customHeight="1" x14ac:dyDescent="0.25">
      <c r="A13" s="644" t="s">
        <v>365</v>
      </c>
      <c r="B13" s="658"/>
      <c r="C13" s="658"/>
    </row>
    <row r="14" spans="1:14" ht="7.5" customHeight="1" x14ac:dyDescent="0.25">
      <c r="A14" s="644"/>
      <c r="B14" s="658"/>
      <c r="C14" s="658"/>
    </row>
    <row r="15" spans="1:14" s="656" customFormat="1" ht="15" customHeight="1" x14ac:dyDescent="0.25">
      <c r="A15" s="644" t="s">
        <v>0</v>
      </c>
      <c r="B15" s="657">
        <v>65514</v>
      </c>
      <c r="C15" s="657">
        <v>120092</v>
      </c>
      <c r="D15" s="657">
        <v>1405680.95</v>
      </c>
      <c r="E15" s="657">
        <v>1773632.433</v>
      </c>
      <c r="F15" s="657">
        <v>2790459.2480000001</v>
      </c>
      <c r="G15" s="657">
        <v>6945153.5640000002</v>
      </c>
      <c r="H15" s="657">
        <v>2736648.048</v>
      </c>
      <c r="I15" s="657">
        <v>4208505.5159999998</v>
      </c>
      <c r="J15" s="657">
        <v>539428.52899999998</v>
      </c>
      <c r="K15" s="655">
        <v>2507686.6349999998</v>
      </c>
      <c r="L15" s="654">
        <v>21.103540000000002</v>
      </c>
    </row>
    <row r="16" spans="1:14" ht="7.5" customHeight="1" x14ac:dyDescent="0.25">
      <c r="A16" s="644"/>
      <c r="K16" s="655"/>
      <c r="L16" s="654"/>
    </row>
    <row r="17" spans="1:13" ht="15" customHeight="1" x14ac:dyDescent="0.25">
      <c r="A17" s="650" t="s">
        <v>364</v>
      </c>
      <c r="B17" s="653">
        <v>64391</v>
      </c>
      <c r="C17" s="653">
        <v>85135</v>
      </c>
      <c r="D17" s="649">
        <v>522975.60499999998</v>
      </c>
      <c r="E17" s="649">
        <v>1002288.208</v>
      </c>
      <c r="F17" s="649">
        <v>1153661.51</v>
      </c>
      <c r="G17" s="649">
        <v>3170647.9589999998</v>
      </c>
      <c r="H17" s="649">
        <v>1266929.125</v>
      </c>
      <c r="I17" s="649">
        <v>1903718.834</v>
      </c>
      <c r="J17" s="649">
        <v>383149.98700000002</v>
      </c>
      <c r="K17" s="648">
        <v>1047791.515</v>
      </c>
      <c r="L17" s="647">
        <v>12.459059999999999</v>
      </c>
      <c r="M17" s="640" t="s">
        <v>264</v>
      </c>
    </row>
    <row r="18" spans="1:13" ht="15" customHeight="1" x14ac:dyDescent="0.25">
      <c r="A18" s="652" t="s">
        <v>363</v>
      </c>
      <c r="B18" s="649">
        <v>989</v>
      </c>
      <c r="C18" s="651">
        <v>17614</v>
      </c>
      <c r="D18" s="651">
        <v>382861.06599999999</v>
      </c>
      <c r="E18" s="651">
        <v>357881.41200000001</v>
      </c>
      <c r="F18" s="651">
        <v>739286.79099999997</v>
      </c>
      <c r="G18" s="651">
        <v>1599429.1740000001</v>
      </c>
      <c r="H18" s="651">
        <v>585656.63100000005</v>
      </c>
      <c r="I18" s="651">
        <v>1013772.5429999999</v>
      </c>
      <c r="J18" s="651">
        <v>61451.705000000002</v>
      </c>
      <c r="K18" s="648">
        <v>525132.05799999996</v>
      </c>
      <c r="L18" s="647">
        <v>30.559159999999999</v>
      </c>
    </row>
    <row r="19" spans="1:13" ht="15" customHeight="1" x14ac:dyDescent="0.25">
      <c r="A19" s="652" t="s">
        <v>362</v>
      </c>
      <c r="B19" s="649">
        <v>122</v>
      </c>
      <c r="C19" s="651">
        <v>11916</v>
      </c>
      <c r="D19" s="651">
        <v>319343.67599999998</v>
      </c>
      <c r="E19" s="651">
        <v>258032.49799999999</v>
      </c>
      <c r="F19" s="651">
        <v>568719.91599999997</v>
      </c>
      <c r="G19" s="651">
        <v>1449491.62</v>
      </c>
      <c r="H19" s="651">
        <v>582120.28399999999</v>
      </c>
      <c r="I19" s="651">
        <v>867371.33600000001</v>
      </c>
      <c r="J19" s="651">
        <v>28881.907999999999</v>
      </c>
      <c r="K19" s="648">
        <v>633044.97400000005</v>
      </c>
      <c r="L19" s="647">
        <v>52.925280000000001</v>
      </c>
    </row>
    <row r="20" spans="1:13" ht="15" customHeight="1" x14ac:dyDescent="0.25">
      <c r="A20" s="650" t="s">
        <v>361</v>
      </c>
      <c r="B20" s="649">
        <v>12</v>
      </c>
      <c r="C20" s="649">
        <v>5427</v>
      </c>
      <c r="D20" s="649">
        <v>180500.603</v>
      </c>
      <c r="E20" s="649">
        <v>155430.315</v>
      </c>
      <c r="F20" s="649">
        <v>328791.03100000002</v>
      </c>
      <c r="G20" s="649">
        <v>725584.81099999999</v>
      </c>
      <c r="H20" s="649">
        <v>301942.00799999997</v>
      </c>
      <c r="I20" s="649">
        <v>423642.80300000001</v>
      </c>
      <c r="J20" s="649">
        <v>65944.929000000004</v>
      </c>
      <c r="K20" s="648">
        <v>301718.08799999999</v>
      </c>
      <c r="L20" s="647">
        <v>56.152200000000001</v>
      </c>
    </row>
    <row r="21" spans="1:13" ht="7.5" customHeight="1" thickBot="1" x14ac:dyDescent="0.3">
      <c r="A21" s="646"/>
      <c r="B21" s="645"/>
      <c r="C21" s="645"/>
      <c r="D21" s="645"/>
      <c r="E21" s="645"/>
      <c r="F21" s="645"/>
      <c r="G21" s="645"/>
      <c r="H21" s="645"/>
      <c r="I21" s="645"/>
      <c r="J21" s="645"/>
      <c r="K21" s="645"/>
      <c r="L21" s="645"/>
    </row>
    <row r="22" spans="1:13" ht="45" customHeight="1" thickTop="1" x14ac:dyDescent="0.25">
      <c r="A22" s="2072" t="s">
        <v>360</v>
      </c>
      <c r="B22" s="2073"/>
      <c r="C22" s="2073"/>
      <c r="D22" s="2073"/>
      <c r="E22" s="2073"/>
      <c r="F22" s="2073"/>
      <c r="G22" s="2073"/>
      <c r="H22" s="2073"/>
      <c r="I22" s="2073"/>
      <c r="J22" s="2073"/>
    </row>
    <row r="23" spans="1:13" ht="15" customHeight="1" x14ac:dyDescent="0.25">
      <c r="A23" s="644" t="s">
        <v>359</v>
      </c>
      <c r="B23" s="644"/>
      <c r="C23" s="644"/>
    </row>
    <row r="24" spans="1:13" ht="8.25" customHeight="1" x14ac:dyDescent="0.25">
      <c r="A24" s="642"/>
      <c r="B24" s="642"/>
      <c r="C24" s="642"/>
      <c r="G24" s="643"/>
    </row>
    <row r="25" spans="1:13" x14ac:dyDescent="0.25">
      <c r="A25" s="642"/>
      <c r="B25" s="642"/>
      <c r="C25" s="642"/>
    </row>
    <row r="47" spans="2:2" ht="13.5" x14ac:dyDescent="0.25">
      <c r="B47" s="641"/>
    </row>
  </sheetData>
  <mergeCells count="18">
    <mergeCell ref="K5:K10"/>
    <mergeCell ref="L5:L10"/>
    <mergeCell ref="D11:L11"/>
    <mergeCell ref="A3:L3"/>
    <mergeCell ref="B11:C11"/>
    <mergeCell ref="H6:H10"/>
    <mergeCell ref="I6:I10"/>
    <mergeCell ref="C5:C10"/>
    <mergeCell ref="D6:D10"/>
    <mergeCell ref="A5:A11"/>
    <mergeCell ref="E6:E10"/>
    <mergeCell ref="F6:F10"/>
    <mergeCell ref="G6:G10"/>
    <mergeCell ref="A22:J22"/>
    <mergeCell ref="D5:F5"/>
    <mergeCell ref="G5:I5"/>
    <mergeCell ref="J5:J10"/>
    <mergeCell ref="B5:B10"/>
  </mergeCells>
  <hyperlinks>
    <hyperlink ref="A1" location="Índice!A1" display="Voltar ao índice" xr:uid="{7DBAA892-984C-4016-8A15-BEDBE9B179EC}"/>
  </hyperlinks>
  <pageMargins left="0.78740157480314965" right="0.78740157480314965" top="1.1811023622047243" bottom="0.78740157480314965" header="0" footer="0"/>
  <pageSetup paperSize="9" orientation="portrait" verticalDpi="300" r:id="rId1"/>
  <headerFooter alignWithMargins="0"/>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B38621-EFFE-446B-9674-F56B67FF9CB8}">
  <dimension ref="A1:G145"/>
  <sheetViews>
    <sheetView showGridLines="0" workbookViewId="0">
      <selection activeCell="A2" sqref="A2"/>
    </sheetView>
  </sheetViews>
  <sheetFormatPr defaultColWidth="9.7109375" defaultRowHeight="8.25" x14ac:dyDescent="0.15"/>
  <cols>
    <col min="1" max="1" width="33.85546875" style="1317" customWidth="1"/>
    <col min="2" max="2" width="11" style="1317" customWidth="1"/>
    <col min="3" max="3" width="12.42578125" style="1317" customWidth="1"/>
    <col min="4" max="4" width="13.140625" style="1317" customWidth="1"/>
    <col min="5" max="5" width="16.42578125" style="1317" customWidth="1"/>
    <col min="6" max="16384" width="9.7109375" style="1317"/>
  </cols>
  <sheetData>
    <row r="1" spans="1:7" ht="15" customHeight="1" x14ac:dyDescent="0.2">
      <c r="A1" s="2027" t="s">
        <v>1926</v>
      </c>
    </row>
    <row r="2" spans="1:7" ht="15" customHeight="1" x14ac:dyDescent="0.25">
      <c r="A2" s="2207" t="s">
        <v>1184</v>
      </c>
      <c r="B2" s="2207"/>
      <c r="C2" s="2207"/>
      <c r="D2" s="2207"/>
      <c r="E2" s="2207"/>
    </row>
    <row r="3" spans="1:7" s="1332" customFormat="1" ht="34.5" customHeight="1" x14ac:dyDescent="0.15">
      <c r="A3" s="2058" t="s">
        <v>1183</v>
      </c>
      <c r="B3" s="2058"/>
      <c r="C3" s="2058"/>
      <c r="D3" s="2058"/>
      <c r="E3" s="2058"/>
    </row>
    <row r="4" spans="1:7" ht="13.5" customHeight="1" x14ac:dyDescent="0.25">
      <c r="A4" s="1331">
        <v>2020</v>
      </c>
      <c r="B4" s="569"/>
      <c r="C4" s="569"/>
      <c r="D4" s="570"/>
      <c r="E4" s="1360" t="s">
        <v>736</v>
      </c>
    </row>
    <row r="5" spans="1:7" ht="17.100000000000001" customHeight="1" x14ac:dyDescent="0.15">
      <c r="A5" s="1384"/>
      <c r="B5" s="2103" t="s">
        <v>1214</v>
      </c>
      <c r="C5" s="2103"/>
      <c r="D5" s="2103"/>
      <c r="E5" s="2103"/>
    </row>
    <row r="6" spans="1:7" ht="17.100000000000001" customHeight="1" x14ac:dyDescent="0.15">
      <c r="A6" s="1383" t="s">
        <v>1182</v>
      </c>
      <c r="B6" s="2103" t="s">
        <v>0</v>
      </c>
      <c r="C6" s="2103" t="s">
        <v>1181</v>
      </c>
      <c r="D6" s="2103"/>
      <c r="E6" s="1374" t="s">
        <v>1180</v>
      </c>
      <c r="F6" s="2227"/>
    </row>
    <row r="7" spans="1:7" ht="17.100000000000001" customHeight="1" x14ac:dyDescent="0.15">
      <c r="A7" s="1383" t="s">
        <v>1179</v>
      </c>
      <c r="B7" s="2103"/>
      <c r="C7" s="1374" t="s">
        <v>1178</v>
      </c>
      <c r="D7" s="1374" t="s">
        <v>1177</v>
      </c>
      <c r="E7" s="1383" t="s">
        <v>1176</v>
      </c>
      <c r="F7" s="2227"/>
    </row>
    <row r="8" spans="1:7" ht="17.100000000000001" customHeight="1" x14ac:dyDescent="0.25">
      <c r="A8" s="1385"/>
      <c r="B8" s="2103"/>
      <c r="C8" s="1375" t="s">
        <v>1175</v>
      </c>
      <c r="D8" s="1375" t="s">
        <v>1099</v>
      </c>
      <c r="E8" s="1375" t="s">
        <v>1174</v>
      </c>
    </row>
    <row r="9" spans="1:7" ht="9" customHeight="1" x14ac:dyDescent="0.25">
      <c r="A9" s="570"/>
      <c r="B9" s="570"/>
      <c r="C9" s="570"/>
      <c r="D9" s="570"/>
      <c r="E9" s="570"/>
    </row>
    <row r="10" spans="1:7" s="1319" customFormat="1" ht="15" customHeight="1" x14ac:dyDescent="0.25">
      <c r="A10" s="1330" t="s">
        <v>95</v>
      </c>
      <c r="B10" s="1346">
        <f>SUM(B12:B35)</f>
        <v>158526.00000000006</v>
      </c>
      <c r="C10" s="1346">
        <f>SUM(C12:C35)</f>
        <v>4851</v>
      </c>
      <c r="D10" s="1346">
        <f>SUM(D12:D35)</f>
        <v>1262</v>
      </c>
      <c r="E10" s="1346">
        <f>SUM(E12:E35)</f>
        <v>152413.00000000006</v>
      </c>
    </row>
    <row r="11" spans="1:7" s="1319" customFormat="1" ht="9.75" customHeight="1" x14ac:dyDescent="0.25">
      <c r="A11" s="1330"/>
      <c r="B11" s="1346"/>
      <c r="C11" s="1359"/>
      <c r="D11" s="1359"/>
      <c r="E11" s="1346"/>
    </row>
    <row r="12" spans="1:7" s="1357" customFormat="1" ht="18" customHeight="1" x14ac:dyDescent="0.25">
      <c r="A12" s="570" t="s">
        <v>1173</v>
      </c>
      <c r="B12" s="1346">
        <f>+C12+D12+E12</f>
        <v>6194.0000000000055</v>
      </c>
      <c r="C12" s="1327">
        <v>83</v>
      </c>
      <c r="D12" s="1327">
        <v>219</v>
      </c>
      <c r="E12" s="1327">
        <v>5892.0000000000055</v>
      </c>
      <c r="G12" s="1358"/>
    </row>
    <row r="13" spans="1:7" s="1357" customFormat="1" ht="18" customHeight="1" x14ac:dyDescent="0.25">
      <c r="A13" s="1306" t="s">
        <v>1172</v>
      </c>
      <c r="B13" s="1346">
        <f>+C13+D13+E13</f>
        <v>3036.0000000000023</v>
      </c>
      <c r="C13" s="1327">
        <v>18.999999999999996</v>
      </c>
      <c r="D13" s="1327">
        <v>121</v>
      </c>
      <c r="E13" s="1327">
        <v>2896.0000000000023</v>
      </c>
      <c r="F13" s="1357" t="s">
        <v>264</v>
      </c>
      <c r="G13" s="1358"/>
    </row>
    <row r="14" spans="1:7" s="1357" customFormat="1" ht="18" customHeight="1" x14ac:dyDescent="0.25">
      <c r="A14" s="1306" t="s">
        <v>1171</v>
      </c>
      <c r="B14" s="1346">
        <f>+C14+D14+E14</f>
        <v>10072</v>
      </c>
      <c r="C14" s="1327">
        <v>0</v>
      </c>
      <c r="D14" s="1327">
        <v>38</v>
      </c>
      <c r="E14" s="1327">
        <v>10034</v>
      </c>
      <c r="G14" s="1358"/>
    </row>
    <row r="15" spans="1:7" s="1357" customFormat="1" ht="18" customHeight="1" x14ac:dyDescent="0.25">
      <c r="A15" s="1306" t="s">
        <v>1170</v>
      </c>
      <c r="B15" s="1346">
        <f>+C15+D15+E15</f>
        <v>6558.0000000000082</v>
      </c>
      <c r="C15" s="1327">
        <v>0</v>
      </c>
      <c r="D15" s="1327">
        <v>0</v>
      </c>
      <c r="E15" s="1327">
        <v>6558.0000000000082</v>
      </c>
      <c r="G15" s="1358"/>
    </row>
    <row r="16" spans="1:7" s="1357" customFormat="1" ht="11.25" customHeight="1" x14ac:dyDescent="0.25">
      <c r="A16" s="1306"/>
      <c r="B16" s="1346"/>
      <c r="C16" s="1327"/>
      <c r="D16" s="1327"/>
      <c r="E16" s="1327"/>
      <c r="G16" s="1358"/>
    </row>
    <row r="17" spans="1:7" s="1357" customFormat="1" ht="18" customHeight="1" x14ac:dyDescent="0.25">
      <c r="A17" s="1306" t="s">
        <v>1169</v>
      </c>
      <c r="B17" s="1346">
        <f>+C17+D17+E17</f>
        <v>12739.000000000007</v>
      </c>
      <c r="C17" s="1327">
        <v>0</v>
      </c>
      <c r="D17" s="1327">
        <v>337</v>
      </c>
      <c r="E17" s="1327">
        <v>12402.000000000007</v>
      </c>
      <c r="G17" s="1358"/>
    </row>
    <row r="18" spans="1:7" s="1357" customFormat="1" ht="18" customHeight="1" x14ac:dyDescent="0.25">
      <c r="A18" s="1306" t="s">
        <v>1168</v>
      </c>
      <c r="B18" s="1346">
        <f>+C18+D18+E18</f>
        <v>10798.999999999998</v>
      </c>
      <c r="C18" s="1327">
        <v>271.00000000000006</v>
      </c>
      <c r="D18" s="1327">
        <v>43</v>
      </c>
      <c r="E18" s="1327">
        <v>10484.999999999998</v>
      </c>
      <c r="G18" s="1358"/>
    </row>
    <row r="19" spans="1:7" s="1357" customFormat="1" ht="18" customHeight="1" x14ac:dyDescent="0.25">
      <c r="A19" s="1306" t="s">
        <v>1167</v>
      </c>
      <c r="B19" s="1346">
        <f>+C19+D19+E19</f>
        <v>17694.000000000025</v>
      </c>
      <c r="C19" s="1327">
        <v>5.0000000000000009</v>
      </c>
      <c r="D19" s="1327">
        <v>1</v>
      </c>
      <c r="E19" s="1327">
        <v>17688.000000000025</v>
      </c>
      <c r="G19" s="1358"/>
    </row>
    <row r="20" spans="1:7" s="1357" customFormat="1" ht="18" customHeight="1" x14ac:dyDescent="0.25">
      <c r="A20" s="1306" t="s">
        <v>1166</v>
      </c>
      <c r="B20" s="1346">
        <f>+C20+D20+E20</f>
        <v>2602.0000000000023</v>
      </c>
      <c r="C20" s="1327">
        <v>10.000000000000002</v>
      </c>
      <c r="D20" s="1327">
        <v>8</v>
      </c>
      <c r="E20" s="1327">
        <v>2584.0000000000023</v>
      </c>
      <c r="G20" s="1358"/>
    </row>
    <row r="21" spans="1:7" s="1357" customFormat="1" ht="16.5" customHeight="1" x14ac:dyDescent="0.25">
      <c r="A21" s="1306"/>
      <c r="B21" s="1346"/>
      <c r="G21" s="1358"/>
    </row>
    <row r="22" spans="1:7" s="1357" customFormat="1" ht="18" customHeight="1" x14ac:dyDescent="0.25">
      <c r="A22" s="1306" t="s">
        <v>1165</v>
      </c>
      <c r="B22" s="1346">
        <f>+C22+D22+E22</f>
        <v>4541.9999999999909</v>
      </c>
      <c r="C22" s="1327">
        <v>470.99999999999994</v>
      </c>
      <c r="D22" s="1327">
        <v>98</v>
      </c>
      <c r="E22" s="1327">
        <v>3972.9999999999914</v>
      </c>
      <c r="G22" s="1358"/>
    </row>
    <row r="23" spans="1:7" s="1357" customFormat="1" ht="18" customHeight="1" x14ac:dyDescent="0.25">
      <c r="A23" s="1306" t="s">
        <v>1164</v>
      </c>
      <c r="B23" s="1346">
        <f>+C23+D23+E23</f>
        <v>23507.000000000011</v>
      </c>
      <c r="C23" s="1327">
        <v>325.99999999999994</v>
      </c>
      <c r="D23" s="1327">
        <v>124</v>
      </c>
      <c r="E23" s="1327">
        <v>23057.000000000011</v>
      </c>
      <c r="G23" s="1358"/>
    </row>
    <row r="24" spans="1:7" s="1357" customFormat="1" ht="18" customHeight="1" x14ac:dyDescent="0.25">
      <c r="A24" s="1306" t="s">
        <v>1163</v>
      </c>
      <c r="B24" s="1346">
        <f>+C24+D24+E24</f>
        <v>803.99999999999977</v>
      </c>
      <c r="C24" s="1327">
        <v>10.999999999999996</v>
      </c>
      <c r="D24" s="1327">
        <v>0</v>
      </c>
      <c r="E24" s="1327">
        <v>792.99999999999977</v>
      </c>
      <c r="G24" s="1358"/>
    </row>
    <row r="25" spans="1:7" s="1357" customFormat="1" ht="18" customHeight="1" x14ac:dyDescent="0.25">
      <c r="A25" s="1306" t="s">
        <v>1162</v>
      </c>
      <c r="B25" s="1346">
        <f>+C25+D25+E25</f>
        <v>3203.0000000000009</v>
      </c>
      <c r="C25" s="1327">
        <v>61.999999999999979</v>
      </c>
      <c r="D25" s="1327">
        <v>0</v>
      </c>
      <c r="E25" s="1327">
        <v>3141.0000000000009</v>
      </c>
      <c r="G25" s="1358"/>
    </row>
    <row r="26" spans="1:7" s="1357" customFormat="1" ht="18" customHeight="1" x14ac:dyDescent="0.25">
      <c r="A26" s="1306"/>
      <c r="B26" s="1346"/>
      <c r="C26" s="1327"/>
      <c r="D26" s="1327"/>
      <c r="E26" s="1327"/>
      <c r="G26" s="1358"/>
    </row>
    <row r="27" spans="1:7" s="1357" customFormat="1" ht="18" customHeight="1" x14ac:dyDescent="0.25">
      <c r="A27" s="1306" t="s">
        <v>1161</v>
      </c>
      <c r="B27" s="1346">
        <f>+C27+D27+E27</f>
        <v>5853.9999999999964</v>
      </c>
      <c r="C27" s="1327">
        <v>55.000000000000014</v>
      </c>
      <c r="D27" s="1327">
        <v>0</v>
      </c>
      <c r="E27" s="1327">
        <v>5798.9999999999964</v>
      </c>
      <c r="G27" s="1358"/>
    </row>
    <row r="28" spans="1:7" s="1357" customFormat="1" ht="18" customHeight="1" x14ac:dyDescent="0.25">
      <c r="A28" s="1306" t="s">
        <v>1160</v>
      </c>
      <c r="B28" s="1346">
        <f>+C28+D28+E28</f>
        <v>1345.9999999999991</v>
      </c>
      <c r="C28" s="1327">
        <v>54.000000000000007</v>
      </c>
      <c r="D28" s="1327">
        <v>5</v>
      </c>
      <c r="E28" s="1327">
        <v>1286.9999999999991</v>
      </c>
      <c r="G28" s="1358"/>
    </row>
    <row r="29" spans="1:7" s="1357" customFormat="1" ht="18" customHeight="1" x14ac:dyDescent="0.25">
      <c r="A29" s="1306" t="s">
        <v>1159</v>
      </c>
      <c r="B29" s="1346">
        <f>+C29+D29+E29</f>
        <v>601.00000000000023</v>
      </c>
      <c r="C29" s="1327">
        <v>0.99999999999999989</v>
      </c>
      <c r="D29" s="1327">
        <v>0</v>
      </c>
      <c r="E29" s="1327">
        <v>600.00000000000023</v>
      </c>
      <c r="G29" s="1358"/>
    </row>
    <row r="30" spans="1:7" s="1357" customFormat="1" ht="18" customHeight="1" x14ac:dyDescent="0.25">
      <c r="A30" s="1306" t="s">
        <v>1158</v>
      </c>
      <c r="B30" s="1346">
        <f>+C30+D30+E30</f>
        <v>1023.9999999999989</v>
      </c>
      <c r="C30" s="1327">
        <v>275.00000000000006</v>
      </c>
      <c r="D30" s="1327">
        <v>0</v>
      </c>
      <c r="E30" s="1327">
        <v>748.99999999999886</v>
      </c>
      <c r="G30" s="1358"/>
    </row>
    <row r="31" spans="1:7" s="1357" customFormat="1" ht="12" customHeight="1" x14ac:dyDescent="0.25">
      <c r="A31" s="1306"/>
      <c r="B31" s="1346"/>
      <c r="C31" s="1327"/>
      <c r="D31" s="1327"/>
      <c r="E31" s="1327"/>
      <c r="G31" s="1358"/>
    </row>
    <row r="32" spans="1:7" s="1357" customFormat="1" ht="18" customHeight="1" x14ac:dyDescent="0.25">
      <c r="A32" s="1306" t="s">
        <v>1157</v>
      </c>
      <c r="B32" s="1346">
        <f>+C32+D32+E32</f>
        <v>25272.000000000018</v>
      </c>
      <c r="C32" s="1327">
        <v>2923.0000000000005</v>
      </c>
      <c r="D32" s="1327">
        <v>245</v>
      </c>
      <c r="E32" s="1327">
        <v>22104.000000000018</v>
      </c>
      <c r="G32" s="1358"/>
    </row>
    <row r="33" spans="1:7" s="1357" customFormat="1" ht="18" customHeight="1" x14ac:dyDescent="0.25">
      <c r="A33" s="1306" t="s">
        <v>1156</v>
      </c>
      <c r="B33" s="1346">
        <f>+C33+D33+E33</f>
        <v>288.99999999999977</v>
      </c>
      <c r="C33" s="1327">
        <v>12.000000000000002</v>
      </c>
      <c r="D33" s="1327">
        <v>0</v>
      </c>
      <c r="E33" s="1327">
        <v>276.99999999999977</v>
      </c>
      <c r="G33" s="1358"/>
    </row>
    <row r="34" spans="1:7" s="1357" customFormat="1" ht="18" customHeight="1" x14ac:dyDescent="0.25">
      <c r="A34" s="1306" t="s">
        <v>1155</v>
      </c>
      <c r="B34" s="1346">
        <f>+C34+D34+E34</f>
        <v>303.99999999999989</v>
      </c>
      <c r="C34" s="1327">
        <v>5.9999999999999991</v>
      </c>
      <c r="D34" s="1327">
        <v>0</v>
      </c>
      <c r="E34" s="1327">
        <v>297.99999999999989</v>
      </c>
      <c r="G34" s="1358"/>
    </row>
    <row r="35" spans="1:7" s="1357" customFormat="1" ht="18" customHeight="1" x14ac:dyDescent="0.25">
      <c r="A35" s="570" t="s">
        <v>1154</v>
      </c>
      <c r="B35" s="1346">
        <f>+C35+D35+E35</f>
        <v>22086.000000000015</v>
      </c>
      <c r="C35" s="1327">
        <v>266.99999999999994</v>
      </c>
      <c r="D35" s="1327">
        <v>23.000000000000004</v>
      </c>
      <c r="E35" s="1327">
        <v>21796.000000000015</v>
      </c>
      <c r="G35" s="1358"/>
    </row>
    <row r="36" spans="1:7" ht="9" customHeight="1" thickBot="1" x14ac:dyDescent="0.3">
      <c r="A36" s="570"/>
      <c r="B36" s="1354"/>
      <c r="C36" s="1354"/>
      <c r="D36" s="1354"/>
      <c r="E36" s="1354"/>
    </row>
    <row r="37" spans="1:7" ht="3" customHeight="1" thickTop="1" x14ac:dyDescent="0.25">
      <c r="A37" s="2228"/>
      <c r="B37" s="2228"/>
      <c r="C37" s="2228"/>
      <c r="D37" s="2228"/>
      <c r="E37" s="2228"/>
    </row>
    <row r="38" spans="1:7" ht="9.75" customHeight="1" x14ac:dyDescent="0.15">
      <c r="A38" s="2229" t="s">
        <v>1153</v>
      </c>
      <c r="B38" s="2229"/>
      <c r="C38" s="2229"/>
      <c r="D38" s="2229"/>
      <c r="E38" s="2229"/>
    </row>
    <row r="39" spans="1:7" s="1299" customFormat="1" ht="13.5" customHeight="1" x14ac:dyDescent="0.25">
      <c r="A39" s="2203" t="s">
        <v>1090</v>
      </c>
      <c r="B39" s="2203"/>
      <c r="C39" s="2203"/>
      <c r="D39" s="2203"/>
      <c r="E39" s="2203"/>
    </row>
    <row r="40" spans="1:7" ht="7.5" customHeight="1" x14ac:dyDescent="0.25">
      <c r="A40" s="570"/>
      <c r="B40" s="570"/>
      <c r="C40" s="570"/>
      <c r="D40" s="570"/>
      <c r="E40" s="570"/>
    </row>
    <row r="41" spans="1:7" s="1297" customFormat="1" ht="12" customHeight="1" x14ac:dyDescent="0.25">
      <c r="A41" s="1109" t="s">
        <v>280</v>
      </c>
      <c r="B41" s="570"/>
      <c r="C41" s="570"/>
      <c r="D41" s="570"/>
      <c r="E41" s="570"/>
    </row>
    <row r="42" spans="1:7" s="1297" customFormat="1" ht="11.25" customHeight="1" x14ac:dyDescent="0.25">
      <c r="A42" s="1298" t="s">
        <v>1087</v>
      </c>
      <c r="B42" s="570"/>
      <c r="C42" s="570"/>
      <c r="D42" s="570"/>
      <c r="E42" s="570"/>
    </row>
    <row r="43" spans="1:7" ht="15.95" customHeight="1" x14ac:dyDescent="0.15"/>
    <row r="44" spans="1:7" ht="21.95" customHeight="1" x14ac:dyDescent="0.15"/>
    <row r="45" spans="1:7" ht="21.95" customHeight="1" x14ac:dyDescent="0.15"/>
    <row r="46" spans="1:7" ht="17.100000000000001" customHeight="1" x14ac:dyDescent="0.15"/>
    <row r="47" spans="1:7" ht="17.100000000000001" customHeight="1" x14ac:dyDescent="0.15"/>
    <row r="48" spans="1:7" ht="17.100000000000001" customHeight="1" x14ac:dyDescent="0.15"/>
    <row r="49" s="1317" customFormat="1" ht="17.100000000000001" customHeight="1" x14ac:dyDescent="0.15"/>
    <row r="50" s="1317" customFormat="1" ht="17.100000000000001" customHeight="1" x14ac:dyDescent="0.15"/>
    <row r="51" s="1317" customFormat="1" ht="17.100000000000001" customHeight="1" x14ac:dyDescent="0.15"/>
    <row r="52" s="1317" customFormat="1" ht="17.100000000000001" customHeight="1" x14ac:dyDescent="0.15"/>
    <row r="53" s="1317" customFormat="1" ht="17.100000000000001" customHeight="1" x14ac:dyDescent="0.15"/>
    <row r="54" s="1317" customFormat="1" ht="17.100000000000001" customHeight="1" x14ac:dyDescent="0.15"/>
    <row r="55" s="1317" customFormat="1" ht="17.100000000000001" customHeight="1" x14ac:dyDescent="0.15"/>
    <row r="56" s="1317" customFormat="1" ht="17.100000000000001" customHeight="1" x14ac:dyDescent="0.15"/>
    <row r="57" s="1317" customFormat="1" ht="17.100000000000001" customHeight="1" x14ac:dyDescent="0.15"/>
    <row r="58" s="1317" customFormat="1" ht="17.100000000000001" customHeight="1" x14ac:dyDescent="0.15"/>
    <row r="59" s="1317" customFormat="1" ht="17.100000000000001" customHeight="1" x14ac:dyDescent="0.15"/>
    <row r="60" s="1317" customFormat="1" ht="17.100000000000001" customHeight="1" x14ac:dyDescent="0.15"/>
    <row r="61" s="1317" customFormat="1" ht="17.100000000000001" customHeight="1" x14ac:dyDescent="0.15"/>
    <row r="62" s="1317" customFormat="1" ht="17.100000000000001" customHeight="1" x14ac:dyDescent="0.15"/>
    <row r="63" s="1317" customFormat="1" ht="17.100000000000001" customHeight="1" x14ac:dyDescent="0.15"/>
    <row r="64" s="1317" customFormat="1" ht="17.100000000000001" customHeight="1" x14ac:dyDescent="0.15"/>
    <row r="65" s="1317" customFormat="1" ht="17.100000000000001" customHeight="1" x14ac:dyDescent="0.15"/>
    <row r="66" s="1317" customFormat="1" ht="17.100000000000001" customHeight="1" x14ac:dyDescent="0.15"/>
    <row r="67" s="1317" customFormat="1" ht="17.100000000000001" customHeight="1" x14ac:dyDescent="0.15"/>
    <row r="68" s="1317" customFormat="1" ht="17.100000000000001" customHeight="1" x14ac:dyDescent="0.15"/>
    <row r="69" s="1317" customFormat="1" ht="17.100000000000001" customHeight="1" x14ac:dyDescent="0.15"/>
    <row r="70" s="1317" customFormat="1" ht="17.100000000000001" customHeight="1" x14ac:dyDescent="0.15"/>
    <row r="71" s="1317" customFormat="1" ht="17.100000000000001" customHeight="1" x14ac:dyDescent="0.15"/>
    <row r="72" s="1317" customFormat="1" ht="17.100000000000001" customHeight="1" x14ac:dyDescent="0.15"/>
    <row r="73" s="1317" customFormat="1" ht="17.100000000000001" customHeight="1" x14ac:dyDescent="0.15"/>
    <row r="74" s="1317" customFormat="1" ht="17.100000000000001" customHeight="1" x14ac:dyDescent="0.15"/>
    <row r="75" s="1317" customFormat="1" ht="17.100000000000001" customHeight="1" x14ac:dyDescent="0.15"/>
    <row r="76" s="1317" customFormat="1" ht="17.100000000000001" customHeight="1" x14ac:dyDescent="0.15"/>
    <row r="77" s="1317" customFormat="1" ht="17.100000000000001" customHeight="1" x14ac:dyDescent="0.15"/>
    <row r="78" s="1317" customFormat="1" ht="17.100000000000001" customHeight="1" x14ac:dyDescent="0.15"/>
    <row r="79" s="1317" customFormat="1" ht="17.100000000000001" customHeight="1" x14ac:dyDescent="0.15"/>
    <row r="80" s="1317" customFormat="1" ht="17.100000000000001" customHeight="1" x14ac:dyDescent="0.15"/>
    <row r="81" s="1317" customFormat="1" ht="17.100000000000001" customHeight="1" x14ac:dyDescent="0.15"/>
    <row r="82" s="1317" customFormat="1" ht="17.100000000000001" customHeight="1" x14ac:dyDescent="0.15"/>
    <row r="83" s="1317" customFormat="1" ht="17.100000000000001" customHeight="1" x14ac:dyDescent="0.15"/>
    <row r="84" s="1317" customFormat="1" ht="17.100000000000001" customHeight="1" x14ac:dyDescent="0.15"/>
    <row r="85" s="1317" customFormat="1" ht="17.100000000000001" customHeight="1" x14ac:dyDescent="0.15"/>
    <row r="86" s="1317" customFormat="1" ht="17.100000000000001" customHeight="1" x14ac:dyDescent="0.15"/>
    <row r="87" s="1317" customFormat="1" ht="17.100000000000001" customHeight="1" x14ac:dyDescent="0.15"/>
    <row r="88" s="1317" customFormat="1" ht="17.100000000000001" customHeight="1" x14ac:dyDescent="0.15"/>
    <row r="89" s="1317" customFormat="1" ht="17.100000000000001" customHeight="1" x14ac:dyDescent="0.15"/>
    <row r="90" s="1317" customFormat="1" ht="17.100000000000001" customHeight="1" x14ac:dyDescent="0.15"/>
    <row r="91" s="1317" customFormat="1" ht="17.100000000000001" customHeight="1" x14ac:dyDescent="0.15"/>
    <row r="92" s="1317" customFormat="1" ht="17.100000000000001" customHeight="1" x14ac:dyDescent="0.15"/>
    <row r="93" s="1317" customFormat="1" ht="17.100000000000001" customHeight="1" x14ac:dyDescent="0.15"/>
    <row r="94" s="1317" customFormat="1" ht="17.100000000000001" customHeight="1" x14ac:dyDescent="0.15"/>
    <row r="95" s="1317" customFormat="1" ht="17.100000000000001" customHeight="1" x14ac:dyDescent="0.15"/>
    <row r="96" s="1317" customFormat="1" ht="17.100000000000001" customHeight="1" x14ac:dyDescent="0.15"/>
    <row r="97" s="1317" customFormat="1" ht="17.100000000000001" customHeight="1" x14ac:dyDescent="0.15"/>
    <row r="98" s="1317" customFormat="1" ht="17.100000000000001" customHeight="1" x14ac:dyDescent="0.15"/>
    <row r="99" s="1317" customFormat="1" ht="17.100000000000001" customHeight="1" x14ac:dyDescent="0.15"/>
    <row r="100" s="1317" customFormat="1" ht="17.100000000000001" customHeight="1" x14ac:dyDescent="0.15"/>
    <row r="101" s="1317" customFormat="1" ht="17.100000000000001" customHeight="1" x14ac:dyDescent="0.15"/>
    <row r="102" s="1317" customFormat="1" ht="17.100000000000001" customHeight="1" x14ac:dyDescent="0.15"/>
    <row r="103" s="1317" customFormat="1" ht="17.100000000000001" customHeight="1" x14ac:dyDescent="0.15"/>
    <row r="104" s="1317" customFormat="1" ht="17.100000000000001" customHeight="1" x14ac:dyDescent="0.15"/>
    <row r="105" s="1317" customFormat="1" ht="17.100000000000001" customHeight="1" x14ac:dyDescent="0.15"/>
    <row r="106" s="1317" customFormat="1" ht="17.100000000000001" customHeight="1" x14ac:dyDescent="0.15"/>
    <row r="107" s="1317" customFormat="1" ht="17.100000000000001" customHeight="1" x14ac:dyDescent="0.15"/>
    <row r="108" s="1317" customFormat="1" ht="17.100000000000001" customHeight="1" x14ac:dyDescent="0.15"/>
    <row r="109" s="1317" customFormat="1" ht="17.100000000000001" customHeight="1" x14ac:dyDescent="0.15"/>
    <row r="110" s="1317" customFormat="1" ht="17.100000000000001" customHeight="1" x14ac:dyDescent="0.15"/>
    <row r="111" s="1317" customFormat="1" ht="17.100000000000001" customHeight="1" x14ac:dyDescent="0.15"/>
    <row r="112" s="1317" customFormat="1" ht="17.100000000000001" customHeight="1" x14ac:dyDescent="0.15"/>
    <row r="113" s="1317" customFormat="1" ht="17.100000000000001" customHeight="1" x14ac:dyDescent="0.15"/>
    <row r="114" s="1317" customFormat="1" ht="17.100000000000001" customHeight="1" x14ac:dyDescent="0.15"/>
    <row r="115" s="1317" customFormat="1" ht="17.100000000000001" customHeight="1" x14ac:dyDescent="0.15"/>
    <row r="116" s="1317" customFormat="1" ht="17.100000000000001" customHeight="1" x14ac:dyDescent="0.15"/>
    <row r="117" s="1317" customFormat="1" ht="17.100000000000001" customHeight="1" x14ac:dyDescent="0.15"/>
    <row r="118" s="1317" customFormat="1" ht="17.100000000000001" customHeight="1" x14ac:dyDescent="0.15"/>
    <row r="119" s="1317" customFormat="1" ht="17.100000000000001" customHeight="1" x14ac:dyDescent="0.15"/>
    <row r="120" s="1317" customFormat="1" ht="17.100000000000001" customHeight="1" x14ac:dyDescent="0.15"/>
    <row r="121" s="1317" customFormat="1" ht="17.100000000000001" customHeight="1" x14ac:dyDescent="0.15"/>
    <row r="122" s="1317" customFormat="1" ht="17.100000000000001" customHeight="1" x14ac:dyDescent="0.15"/>
    <row r="123" s="1317" customFormat="1" ht="17.100000000000001" customHeight="1" x14ac:dyDescent="0.15"/>
    <row r="124" s="1317" customFormat="1" ht="17.100000000000001" customHeight="1" x14ac:dyDescent="0.15"/>
    <row r="125" s="1317" customFormat="1" ht="17.100000000000001" customHeight="1" x14ac:dyDescent="0.15"/>
    <row r="126" s="1317" customFormat="1" ht="17.100000000000001" customHeight="1" x14ac:dyDescent="0.15"/>
    <row r="127" s="1317" customFormat="1" ht="17.100000000000001" customHeight="1" x14ac:dyDescent="0.15"/>
    <row r="128" s="1317" customFormat="1" ht="17.100000000000001" customHeight="1" x14ac:dyDescent="0.15"/>
    <row r="129" s="1317" customFormat="1" ht="17.100000000000001" customHeight="1" x14ac:dyDescent="0.15"/>
    <row r="130" s="1317" customFormat="1" ht="17.100000000000001" customHeight="1" x14ac:dyDescent="0.15"/>
    <row r="131" s="1317" customFormat="1" ht="17.100000000000001" customHeight="1" x14ac:dyDescent="0.15"/>
    <row r="132" s="1317" customFormat="1" ht="17.100000000000001" customHeight="1" x14ac:dyDescent="0.15"/>
    <row r="133" s="1317" customFormat="1" ht="17.100000000000001" customHeight="1" x14ac:dyDescent="0.15"/>
    <row r="134" s="1317" customFormat="1" ht="17.100000000000001" customHeight="1" x14ac:dyDescent="0.15"/>
    <row r="135" s="1317" customFormat="1" ht="17.100000000000001" customHeight="1" x14ac:dyDescent="0.15"/>
    <row r="136" s="1317" customFormat="1" ht="17.100000000000001" customHeight="1" x14ac:dyDescent="0.15"/>
    <row r="137" s="1317" customFormat="1" ht="17.100000000000001" customHeight="1" x14ac:dyDescent="0.15"/>
    <row r="138" s="1317" customFormat="1" ht="17.100000000000001" customHeight="1" x14ac:dyDescent="0.15"/>
    <row r="139" s="1317" customFormat="1" ht="17.100000000000001" customHeight="1" x14ac:dyDescent="0.15"/>
    <row r="140" s="1317" customFormat="1" ht="17.100000000000001" customHeight="1" x14ac:dyDescent="0.15"/>
    <row r="141" s="1317" customFormat="1" ht="17.100000000000001" customHeight="1" x14ac:dyDescent="0.15"/>
    <row r="142" s="1317" customFormat="1" ht="17.100000000000001" customHeight="1" x14ac:dyDescent="0.15"/>
    <row r="143" s="1317" customFormat="1" ht="17.100000000000001" customHeight="1" x14ac:dyDescent="0.15"/>
    <row r="144" s="1317" customFormat="1" ht="17.100000000000001" customHeight="1" x14ac:dyDescent="0.15"/>
    <row r="145" s="1317" customFormat="1" ht="17.100000000000001" customHeight="1" x14ac:dyDescent="0.15"/>
  </sheetData>
  <mergeCells count="9">
    <mergeCell ref="F6:F7"/>
    <mergeCell ref="A37:E37"/>
    <mergeCell ref="A38:E38"/>
    <mergeCell ref="A39:E39"/>
    <mergeCell ref="A2:E2"/>
    <mergeCell ref="A3:E3"/>
    <mergeCell ref="B5:E5"/>
    <mergeCell ref="B6:B8"/>
    <mergeCell ref="C6:D6"/>
  </mergeCells>
  <hyperlinks>
    <hyperlink ref="A42" r:id="rId1" xr:uid="{8DA53A0E-2C6A-4E75-8810-930A4C648668}"/>
    <hyperlink ref="A1" location="Índice!A1" display="Voltar ao índice" xr:uid="{7E832B5E-1705-41AF-935D-D8C3ED6588F3}"/>
  </hyperlinks>
  <printOptions gridLinesSet="0"/>
  <pageMargins left="0.78740157480314965" right="0.78740157480314965" top="1.1811023622047243" bottom="0.78740157480314965" header="0" footer="0"/>
  <pageSetup paperSize="9" orientation="portrait" verticalDpi="300" r:id="rId2"/>
  <headerFooter alignWithMargins="0"/>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8B5D16-331D-43BA-80B6-DE7BE0CBAADE}">
  <sheetPr syncVertical="1" syncRef="A1" transitionEvaluation="1">
    <pageSetUpPr autoPageBreaks="0"/>
  </sheetPr>
  <dimension ref="A1:E143"/>
  <sheetViews>
    <sheetView showGridLines="0" workbookViewId="0">
      <selection activeCell="A2" sqref="A2"/>
    </sheetView>
  </sheetViews>
  <sheetFormatPr defaultColWidth="9.7109375" defaultRowHeight="9" x14ac:dyDescent="0.15"/>
  <cols>
    <col min="1" max="1" width="26.5703125" style="1297" customWidth="1"/>
    <col min="2" max="2" width="10.7109375" style="1297" customWidth="1"/>
    <col min="3" max="5" width="16.5703125" style="1297" customWidth="1"/>
    <col min="6" max="6" width="10.7109375" style="1297" customWidth="1"/>
    <col min="7" max="7" width="8.7109375" style="1297" customWidth="1"/>
    <col min="8" max="16384" width="9.7109375" style="1297"/>
  </cols>
  <sheetData>
    <row r="1" spans="1:5" ht="15" customHeight="1" x14ac:dyDescent="0.2">
      <c r="A1" s="2027" t="s">
        <v>1926</v>
      </c>
    </row>
    <row r="2" spans="1:5" s="1316" customFormat="1" ht="15" customHeight="1" x14ac:dyDescent="0.25">
      <c r="A2" s="2207" t="s">
        <v>1195</v>
      </c>
      <c r="B2" s="2207"/>
      <c r="C2" s="2207"/>
      <c r="D2" s="2207"/>
      <c r="E2" s="2207"/>
    </row>
    <row r="3" spans="1:5" s="1316" customFormat="1" ht="31.5" customHeight="1" x14ac:dyDescent="0.15">
      <c r="A3" s="2101" t="s">
        <v>1194</v>
      </c>
      <c r="B3" s="2101"/>
      <c r="C3" s="2101"/>
      <c r="D3" s="2101"/>
      <c r="E3" s="2101"/>
    </row>
    <row r="4" spans="1:5" ht="13.5" customHeight="1" x14ac:dyDescent="0.25">
      <c r="A4" s="1331">
        <v>2020</v>
      </c>
      <c r="B4" s="569"/>
      <c r="C4" s="569"/>
      <c r="D4" s="569"/>
      <c r="E4" s="1325" t="s">
        <v>736</v>
      </c>
    </row>
    <row r="5" spans="1:5" ht="12.75" customHeight="1" x14ac:dyDescent="0.15">
      <c r="A5" s="2103" t="s">
        <v>1193</v>
      </c>
      <c r="B5" s="2103" t="s">
        <v>1150</v>
      </c>
      <c r="C5" s="2103"/>
      <c r="D5" s="2103"/>
      <c r="E5" s="2103"/>
    </row>
    <row r="6" spans="1:5" ht="12.75" customHeight="1" x14ac:dyDescent="0.15">
      <c r="A6" s="2103"/>
      <c r="B6" s="2103"/>
      <c r="C6" s="2103"/>
      <c r="D6" s="2103"/>
      <c r="E6" s="2103"/>
    </row>
    <row r="7" spans="1:5" ht="12.75" customHeight="1" x14ac:dyDescent="0.15">
      <c r="A7" s="2103"/>
      <c r="B7" s="2103"/>
      <c r="C7" s="2103"/>
      <c r="D7" s="2103"/>
      <c r="E7" s="2103"/>
    </row>
    <row r="8" spans="1:5" ht="12.75" customHeight="1" x14ac:dyDescent="0.15">
      <c r="A8" s="2103"/>
      <c r="B8" s="2103" t="s">
        <v>0</v>
      </c>
      <c r="C8" s="2213" t="s">
        <v>1149</v>
      </c>
      <c r="D8" s="2226"/>
      <c r="E8" s="2213" t="s">
        <v>1148</v>
      </c>
    </row>
    <row r="9" spans="1:5" ht="12.75" customHeight="1" x14ac:dyDescent="0.15">
      <c r="A9" s="2103"/>
      <c r="B9" s="2103"/>
      <c r="C9" s="2226"/>
      <c r="D9" s="2226"/>
      <c r="E9" s="2213"/>
    </row>
    <row r="10" spans="1:5" ht="12.75" customHeight="1" x14ac:dyDescent="0.15">
      <c r="A10" s="2103"/>
      <c r="B10" s="2103"/>
      <c r="C10" s="2213" t="s">
        <v>1147</v>
      </c>
      <c r="D10" s="2213" t="s">
        <v>1146</v>
      </c>
      <c r="E10" s="2213"/>
    </row>
    <row r="11" spans="1:5" ht="12.75" customHeight="1" x14ac:dyDescent="0.15">
      <c r="A11" s="2103"/>
      <c r="B11" s="2103"/>
      <c r="C11" s="2226"/>
      <c r="D11" s="2226"/>
      <c r="E11" s="2213"/>
    </row>
    <row r="12" spans="1:5" ht="9" customHeight="1" x14ac:dyDescent="0.25">
      <c r="A12" s="1365"/>
      <c r="B12" s="570"/>
      <c r="C12" s="570"/>
      <c r="D12" s="570"/>
      <c r="E12" s="570"/>
    </row>
    <row r="13" spans="1:5" s="1308" customFormat="1" ht="18.75" customHeight="1" x14ac:dyDescent="0.25">
      <c r="A13" s="1366" t="s">
        <v>0</v>
      </c>
      <c r="B13" s="1363">
        <f>SUM(B15:B22)</f>
        <v>831</v>
      </c>
      <c r="C13" s="1363">
        <f>SUM(C15:C22)</f>
        <v>52</v>
      </c>
      <c r="D13" s="1363">
        <f>SUM(D15:D22)</f>
        <v>12</v>
      </c>
      <c r="E13" s="1363">
        <f>SUM(E15:E22)</f>
        <v>767</v>
      </c>
    </row>
    <row r="14" spans="1:5" ht="14.1" customHeight="1" x14ac:dyDescent="0.25">
      <c r="A14" s="1365"/>
      <c r="B14" s="1349"/>
      <c r="C14" s="1352"/>
      <c r="D14" s="1352"/>
      <c r="E14" s="1352"/>
    </row>
    <row r="15" spans="1:5" ht="18" customHeight="1" x14ac:dyDescent="0.25">
      <c r="A15" s="1364" t="s">
        <v>1192</v>
      </c>
      <c r="B15" s="1363">
        <v>246</v>
      </c>
      <c r="C15" s="1354">
        <v>48</v>
      </c>
      <c r="D15" s="1354">
        <v>1</v>
      </c>
      <c r="E15" s="1354">
        <v>197</v>
      </c>
    </row>
    <row r="16" spans="1:5" ht="18" customHeight="1" x14ac:dyDescent="0.25">
      <c r="A16" s="1364" t="s">
        <v>1191</v>
      </c>
      <c r="B16" s="1363">
        <v>78</v>
      </c>
      <c r="C16" s="1362">
        <v>1</v>
      </c>
      <c r="D16" s="1362">
        <v>0</v>
      </c>
      <c r="E16" s="1354">
        <v>77</v>
      </c>
    </row>
    <row r="17" spans="1:5" ht="18" customHeight="1" x14ac:dyDescent="0.25">
      <c r="A17" s="1364" t="s">
        <v>1190</v>
      </c>
      <c r="B17" s="1363">
        <v>271</v>
      </c>
      <c r="C17" s="1362">
        <v>0</v>
      </c>
      <c r="D17" s="1362">
        <v>4</v>
      </c>
      <c r="E17" s="1354">
        <v>267</v>
      </c>
    </row>
    <row r="18" spans="1:5" ht="18" customHeight="1" x14ac:dyDescent="0.25">
      <c r="A18" s="1364" t="s">
        <v>1189</v>
      </c>
      <c r="B18" s="1363">
        <v>125</v>
      </c>
      <c r="C18" s="1362">
        <v>0</v>
      </c>
      <c r="D18" s="1362">
        <v>1</v>
      </c>
      <c r="E18" s="1354">
        <v>124</v>
      </c>
    </row>
    <row r="19" spans="1:5" ht="18" customHeight="1" x14ac:dyDescent="0.25">
      <c r="A19" s="1364" t="s">
        <v>1188</v>
      </c>
      <c r="B19" s="1363">
        <v>4</v>
      </c>
      <c r="C19" s="1362">
        <v>0</v>
      </c>
      <c r="D19" s="1362">
        <v>0</v>
      </c>
      <c r="E19" s="1354">
        <v>4</v>
      </c>
    </row>
    <row r="20" spans="1:5" ht="18" customHeight="1" x14ac:dyDescent="0.25">
      <c r="A20" s="1364" t="s">
        <v>1187</v>
      </c>
      <c r="B20" s="1363">
        <v>6</v>
      </c>
      <c r="C20" s="1362">
        <v>0</v>
      </c>
      <c r="D20" s="1362">
        <v>2</v>
      </c>
      <c r="E20" s="1354">
        <v>4</v>
      </c>
    </row>
    <row r="21" spans="1:5" ht="18" customHeight="1" x14ac:dyDescent="0.25">
      <c r="A21" s="1364" t="s">
        <v>1186</v>
      </c>
      <c r="B21" s="1363">
        <v>51</v>
      </c>
      <c r="C21" s="1362">
        <v>0</v>
      </c>
      <c r="D21" s="1362">
        <v>0</v>
      </c>
      <c r="E21" s="1354">
        <v>51</v>
      </c>
    </row>
    <row r="22" spans="1:5" ht="18" customHeight="1" x14ac:dyDescent="0.25">
      <c r="A22" s="1364" t="s">
        <v>1185</v>
      </c>
      <c r="B22" s="1363">
        <v>50</v>
      </c>
      <c r="C22" s="1362">
        <v>3</v>
      </c>
      <c r="D22" s="1362">
        <v>4</v>
      </c>
      <c r="E22" s="1354">
        <v>43</v>
      </c>
    </row>
    <row r="23" spans="1:5" ht="4.5" customHeight="1" thickBot="1" x14ac:dyDescent="0.3">
      <c r="A23" s="1361"/>
      <c r="B23" s="1301"/>
      <c r="C23" s="1301"/>
      <c r="D23" s="1301"/>
      <c r="E23" s="1301"/>
    </row>
    <row r="24" spans="1:5" ht="3" customHeight="1" thickTop="1" x14ac:dyDescent="0.25">
      <c r="A24" s="570"/>
      <c r="B24" s="570" t="s">
        <v>264</v>
      </c>
      <c r="C24" s="570" t="s">
        <v>264</v>
      </c>
      <c r="D24" s="570" t="s">
        <v>96</v>
      </c>
      <c r="E24" s="570" t="s">
        <v>264</v>
      </c>
    </row>
    <row r="25" spans="1:5" s="1299" customFormat="1" ht="12" customHeight="1" x14ac:dyDescent="0.25">
      <c r="A25" s="2203" t="s">
        <v>1090</v>
      </c>
      <c r="B25" s="2203"/>
      <c r="C25" s="2203"/>
      <c r="D25" s="2203"/>
      <c r="E25" s="2203"/>
    </row>
    <row r="26" spans="1:5" ht="9" customHeight="1" x14ac:dyDescent="0.25">
      <c r="A26" s="570"/>
      <c r="B26" s="570"/>
      <c r="C26" s="570"/>
      <c r="D26" s="570"/>
      <c r="E26" s="570"/>
    </row>
    <row r="27" spans="1:5" ht="12" customHeight="1" x14ac:dyDescent="0.25">
      <c r="A27" s="1109" t="s">
        <v>280</v>
      </c>
      <c r="B27" s="570"/>
      <c r="C27" s="570"/>
      <c r="D27" s="570"/>
      <c r="E27" s="570"/>
    </row>
    <row r="28" spans="1:5" ht="11.25" customHeight="1" x14ac:dyDescent="0.25">
      <c r="A28" s="1298" t="s">
        <v>1089</v>
      </c>
      <c r="B28" s="570"/>
      <c r="C28" s="570"/>
      <c r="D28" s="570"/>
      <c r="E28" s="570"/>
    </row>
    <row r="29" spans="1:5" ht="15.95" customHeight="1" x14ac:dyDescent="0.15"/>
    <row r="30" spans="1:5" ht="15.95" customHeight="1" x14ac:dyDescent="0.15"/>
    <row r="31" spans="1:5" ht="15.95" customHeight="1" x14ac:dyDescent="0.15"/>
    <row r="32" spans="1:5" ht="15.95" customHeight="1" x14ac:dyDescent="0.15"/>
    <row r="33" s="1297" customFormat="1" ht="15.95" customHeight="1" x14ac:dyDescent="0.15"/>
    <row r="34" s="1297" customFormat="1" ht="15.95" customHeight="1" x14ac:dyDescent="0.15"/>
    <row r="35" s="1297" customFormat="1" ht="15.95" customHeight="1" x14ac:dyDescent="0.15"/>
    <row r="36" s="1297" customFormat="1" ht="15.95" customHeight="1" x14ac:dyDescent="0.15"/>
    <row r="37" s="1297" customFormat="1" ht="15.95" customHeight="1" x14ac:dyDescent="0.15"/>
    <row r="38" s="1297" customFormat="1" ht="15.95" customHeight="1" x14ac:dyDescent="0.15"/>
    <row r="39" s="1297" customFormat="1" ht="15.95" customHeight="1" x14ac:dyDescent="0.15"/>
    <row r="40" s="1297" customFormat="1" ht="15.95" customHeight="1" x14ac:dyDescent="0.15"/>
    <row r="41" s="1297" customFormat="1" ht="15.95" customHeight="1" x14ac:dyDescent="0.15"/>
    <row r="42" s="1297" customFormat="1" ht="21.95" customHeight="1" x14ac:dyDescent="0.15"/>
    <row r="43" s="1297" customFormat="1" ht="21.95" customHeight="1" x14ac:dyDescent="0.15"/>
    <row r="44" s="1297" customFormat="1" ht="17.100000000000001" customHeight="1" x14ac:dyDescent="0.15"/>
    <row r="45" s="1297" customFormat="1" ht="17.100000000000001" customHeight="1" x14ac:dyDescent="0.15"/>
    <row r="46" s="1297" customFormat="1" ht="17.100000000000001" customHeight="1" x14ac:dyDescent="0.15"/>
    <row r="47" s="1297" customFormat="1" ht="17.100000000000001" customHeight="1" x14ac:dyDescent="0.15"/>
    <row r="48" s="1297" customFormat="1" ht="17.100000000000001" customHeight="1" x14ac:dyDescent="0.15"/>
    <row r="49" s="1297" customFormat="1" ht="17.100000000000001" customHeight="1" x14ac:dyDescent="0.15"/>
    <row r="50" s="1297" customFormat="1" ht="17.100000000000001" customHeight="1" x14ac:dyDescent="0.15"/>
    <row r="51" s="1297" customFormat="1" ht="17.100000000000001" customHeight="1" x14ac:dyDescent="0.15"/>
    <row r="52" s="1297" customFormat="1" ht="17.100000000000001" customHeight="1" x14ac:dyDescent="0.15"/>
    <row r="53" s="1297" customFormat="1" ht="17.100000000000001" customHeight="1" x14ac:dyDescent="0.15"/>
    <row r="54" s="1297" customFormat="1" ht="17.100000000000001" customHeight="1" x14ac:dyDescent="0.15"/>
    <row r="55" s="1297" customFormat="1" ht="17.100000000000001" customHeight="1" x14ac:dyDescent="0.15"/>
    <row r="56" s="1297" customFormat="1" ht="17.100000000000001" customHeight="1" x14ac:dyDescent="0.15"/>
    <row r="57" s="1297" customFormat="1" ht="17.100000000000001" customHeight="1" x14ac:dyDescent="0.15"/>
    <row r="58" s="1297" customFormat="1" ht="17.100000000000001" customHeight="1" x14ac:dyDescent="0.15"/>
    <row r="59" s="1297" customFormat="1" ht="17.100000000000001" customHeight="1" x14ac:dyDescent="0.15"/>
    <row r="60" s="1297" customFormat="1" ht="17.100000000000001" customHeight="1" x14ac:dyDescent="0.15"/>
    <row r="61" s="1297" customFormat="1" ht="17.100000000000001" customHeight="1" x14ac:dyDescent="0.15"/>
    <row r="62" s="1297" customFormat="1" ht="17.100000000000001" customHeight="1" x14ac:dyDescent="0.15"/>
    <row r="63" s="1297" customFormat="1" ht="17.100000000000001" customHeight="1" x14ac:dyDescent="0.15"/>
    <row r="64" s="1297" customFormat="1" ht="17.100000000000001" customHeight="1" x14ac:dyDescent="0.15"/>
    <row r="65" s="1297" customFormat="1" ht="17.100000000000001" customHeight="1" x14ac:dyDescent="0.15"/>
    <row r="66" s="1297" customFormat="1" ht="17.100000000000001" customHeight="1" x14ac:dyDescent="0.15"/>
    <row r="67" s="1297" customFormat="1" ht="17.100000000000001" customHeight="1" x14ac:dyDescent="0.15"/>
    <row r="68" s="1297" customFormat="1" ht="17.100000000000001" customHeight="1" x14ac:dyDescent="0.15"/>
    <row r="69" s="1297" customFormat="1" ht="17.100000000000001" customHeight="1" x14ac:dyDescent="0.15"/>
    <row r="70" s="1297" customFormat="1" ht="17.100000000000001" customHeight="1" x14ac:dyDescent="0.15"/>
    <row r="71" s="1297" customFormat="1" ht="17.100000000000001" customHeight="1" x14ac:dyDescent="0.15"/>
    <row r="72" s="1297" customFormat="1" ht="17.100000000000001" customHeight="1" x14ac:dyDescent="0.15"/>
    <row r="73" s="1297" customFormat="1" ht="17.100000000000001" customHeight="1" x14ac:dyDescent="0.15"/>
    <row r="74" s="1297" customFormat="1" ht="17.100000000000001" customHeight="1" x14ac:dyDescent="0.15"/>
    <row r="75" s="1297" customFormat="1" ht="17.100000000000001" customHeight="1" x14ac:dyDescent="0.15"/>
    <row r="76" s="1297" customFormat="1" ht="17.100000000000001" customHeight="1" x14ac:dyDescent="0.15"/>
    <row r="77" s="1297" customFormat="1" ht="17.100000000000001" customHeight="1" x14ac:dyDescent="0.15"/>
    <row r="78" s="1297" customFormat="1" ht="17.100000000000001" customHeight="1" x14ac:dyDescent="0.15"/>
    <row r="79" s="1297" customFormat="1" ht="17.100000000000001" customHeight="1" x14ac:dyDescent="0.15"/>
    <row r="80" s="1297" customFormat="1" ht="17.100000000000001" customHeight="1" x14ac:dyDescent="0.15"/>
    <row r="81" s="1297" customFormat="1" ht="17.100000000000001" customHeight="1" x14ac:dyDescent="0.15"/>
    <row r="82" s="1297" customFormat="1" ht="17.100000000000001" customHeight="1" x14ac:dyDescent="0.15"/>
    <row r="83" s="1297" customFormat="1" ht="17.100000000000001" customHeight="1" x14ac:dyDescent="0.15"/>
    <row r="84" s="1297" customFormat="1" ht="17.100000000000001" customHeight="1" x14ac:dyDescent="0.15"/>
    <row r="85" s="1297" customFormat="1" ht="17.100000000000001" customHeight="1" x14ac:dyDescent="0.15"/>
    <row r="86" s="1297" customFormat="1" ht="17.100000000000001" customHeight="1" x14ac:dyDescent="0.15"/>
    <row r="87" s="1297" customFormat="1" ht="17.100000000000001" customHeight="1" x14ac:dyDescent="0.15"/>
    <row r="88" s="1297" customFormat="1" ht="17.100000000000001" customHeight="1" x14ac:dyDescent="0.15"/>
    <row r="89" s="1297" customFormat="1" ht="17.100000000000001" customHeight="1" x14ac:dyDescent="0.15"/>
    <row r="90" s="1297" customFormat="1" ht="17.100000000000001" customHeight="1" x14ac:dyDescent="0.15"/>
    <row r="91" s="1297" customFormat="1" ht="17.100000000000001" customHeight="1" x14ac:dyDescent="0.15"/>
    <row r="92" s="1297" customFormat="1" ht="17.100000000000001" customHeight="1" x14ac:dyDescent="0.15"/>
    <row r="93" s="1297" customFormat="1" ht="17.100000000000001" customHeight="1" x14ac:dyDescent="0.15"/>
    <row r="94" s="1297" customFormat="1" ht="17.100000000000001" customHeight="1" x14ac:dyDescent="0.15"/>
    <row r="95" s="1297" customFormat="1" ht="17.100000000000001" customHeight="1" x14ac:dyDescent="0.15"/>
    <row r="96" s="1297" customFormat="1" ht="17.100000000000001" customHeight="1" x14ac:dyDescent="0.15"/>
    <row r="97" s="1297" customFormat="1" ht="17.100000000000001" customHeight="1" x14ac:dyDescent="0.15"/>
    <row r="98" s="1297" customFormat="1" ht="17.100000000000001" customHeight="1" x14ac:dyDescent="0.15"/>
    <row r="99" s="1297" customFormat="1" ht="17.100000000000001" customHeight="1" x14ac:dyDescent="0.15"/>
    <row r="100" s="1297" customFormat="1" ht="17.100000000000001" customHeight="1" x14ac:dyDescent="0.15"/>
    <row r="101" s="1297" customFormat="1" ht="17.100000000000001" customHeight="1" x14ac:dyDescent="0.15"/>
    <row r="102" s="1297" customFormat="1" ht="17.100000000000001" customHeight="1" x14ac:dyDescent="0.15"/>
    <row r="103" s="1297" customFormat="1" ht="17.100000000000001" customHeight="1" x14ac:dyDescent="0.15"/>
    <row r="104" s="1297" customFormat="1" ht="17.100000000000001" customHeight="1" x14ac:dyDescent="0.15"/>
    <row r="105" s="1297" customFormat="1" ht="17.100000000000001" customHeight="1" x14ac:dyDescent="0.15"/>
    <row r="106" s="1297" customFormat="1" ht="17.100000000000001" customHeight="1" x14ac:dyDescent="0.15"/>
    <row r="107" s="1297" customFormat="1" ht="17.100000000000001" customHeight="1" x14ac:dyDescent="0.15"/>
    <row r="108" s="1297" customFormat="1" ht="17.100000000000001" customHeight="1" x14ac:dyDescent="0.15"/>
    <row r="109" s="1297" customFormat="1" ht="17.100000000000001" customHeight="1" x14ac:dyDescent="0.15"/>
    <row r="110" s="1297" customFormat="1" ht="17.100000000000001" customHeight="1" x14ac:dyDescent="0.15"/>
    <row r="111" s="1297" customFormat="1" ht="17.100000000000001" customHeight="1" x14ac:dyDescent="0.15"/>
    <row r="112" s="1297" customFormat="1" ht="17.100000000000001" customHeight="1" x14ac:dyDescent="0.15"/>
    <row r="113" s="1297" customFormat="1" ht="17.100000000000001" customHeight="1" x14ac:dyDescent="0.15"/>
    <row r="114" s="1297" customFormat="1" ht="17.100000000000001" customHeight="1" x14ac:dyDescent="0.15"/>
    <row r="115" s="1297" customFormat="1" ht="17.100000000000001" customHeight="1" x14ac:dyDescent="0.15"/>
    <row r="116" s="1297" customFormat="1" ht="17.100000000000001" customHeight="1" x14ac:dyDescent="0.15"/>
    <row r="117" s="1297" customFormat="1" ht="17.100000000000001" customHeight="1" x14ac:dyDescent="0.15"/>
    <row r="118" s="1297" customFormat="1" ht="17.100000000000001" customHeight="1" x14ac:dyDescent="0.15"/>
    <row r="119" s="1297" customFormat="1" ht="17.100000000000001" customHeight="1" x14ac:dyDescent="0.15"/>
    <row r="120" s="1297" customFormat="1" ht="17.100000000000001" customHeight="1" x14ac:dyDescent="0.15"/>
    <row r="121" s="1297" customFormat="1" ht="17.100000000000001" customHeight="1" x14ac:dyDescent="0.15"/>
    <row r="122" s="1297" customFormat="1" ht="17.100000000000001" customHeight="1" x14ac:dyDescent="0.15"/>
    <row r="123" s="1297" customFormat="1" ht="17.100000000000001" customHeight="1" x14ac:dyDescent="0.15"/>
    <row r="124" s="1297" customFormat="1" ht="17.100000000000001" customHeight="1" x14ac:dyDescent="0.15"/>
    <row r="125" s="1297" customFormat="1" ht="17.100000000000001" customHeight="1" x14ac:dyDescent="0.15"/>
    <row r="126" s="1297" customFormat="1" ht="17.100000000000001" customHeight="1" x14ac:dyDescent="0.15"/>
    <row r="127" s="1297" customFormat="1" ht="17.100000000000001" customHeight="1" x14ac:dyDescent="0.15"/>
    <row r="128" s="1297" customFormat="1" ht="17.100000000000001" customHeight="1" x14ac:dyDescent="0.15"/>
    <row r="129" s="1297" customFormat="1" ht="17.100000000000001" customHeight="1" x14ac:dyDescent="0.15"/>
    <row r="130" s="1297" customFormat="1" ht="17.100000000000001" customHeight="1" x14ac:dyDescent="0.15"/>
    <row r="131" s="1297" customFormat="1" ht="17.100000000000001" customHeight="1" x14ac:dyDescent="0.15"/>
    <row r="132" s="1297" customFormat="1" ht="17.100000000000001" customHeight="1" x14ac:dyDescent="0.15"/>
    <row r="133" s="1297" customFormat="1" ht="17.100000000000001" customHeight="1" x14ac:dyDescent="0.15"/>
    <row r="134" s="1297" customFormat="1" ht="17.100000000000001" customHeight="1" x14ac:dyDescent="0.15"/>
    <row r="135" s="1297" customFormat="1" ht="17.100000000000001" customHeight="1" x14ac:dyDescent="0.15"/>
    <row r="136" s="1297" customFormat="1" ht="17.100000000000001" customHeight="1" x14ac:dyDescent="0.15"/>
    <row r="137" s="1297" customFormat="1" ht="17.100000000000001" customHeight="1" x14ac:dyDescent="0.15"/>
    <row r="138" s="1297" customFormat="1" ht="17.100000000000001" customHeight="1" x14ac:dyDescent="0.15"/>
    <row r="139" s="1297" customFormat="1" ht="17.100000000000001" customHeight="1" x14ac:dyDescent="0.15"/>
    <row r="140" s="1297" customFormat="1" ht="17.100000000000001" customHeight="1" x14ac:dyDescent="0.15"/>
    <row r="141" s="1297" customFormat="1" ht="17.100000000000001" customHeight="1" x14ac:dyDescent="0.15"/>
    <row r="142" s="1297" customFormat="1" ht="17.100000000000001" customHeight="1" x14ac:dyDescent="0.15"/>
    <row r="143" s="1297" customFormat="1" ht="17.100000000000001" customHeight="1" x14ac:dyDescent="0.15"/>
  </sheetData>
  <mergeCells count="10">
    <mergeCell ref="A25:E25"/>
    <mergeCell ref="A2:E2"/>
    <mergeCell ref="A3:E3"/>
    <mergeCell ref="A5:A11"/>
    <mergeCell ref="B5:E7"/>
    <mergeCell ref="B8:B11"/>
    <mergeCell ref="C8:D9"/>
    <mergeCell ref="E8:E11"/>
    <mergeCell ref="C10:C11"/>
    <mergeCell ref="D10:D11"/>
  </mergeCells>
  <hyperlinks>
    <hyperlink ref="A28" r:id="rId1" xr:uid="{BC6F9C38-6FC4-4EC7-A561-62A3ED44124C}"/>
    <hyperlink ref="A1" location="Índice!A1" display="Voltar ao índice" xr:uid="{E35EB879-763D-41D1-BFF7-B97790D431DD}"/>
  </hyperlinks>
  <printOptions gridLinesSet="0"/>
  <pageMargins left="0.78740157480314965" right="0.78740157480314965" top="1.1811023622047243" bottom="0.78740157480314965" header="0" footer="0"/>
  <pageSetup paperSize="9" orientation="portrait" horizontalDpi="300" verticalDpi="300" r:id="rId2"/>
  <headerFooter alignWithMargins="0"/>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3DDBE2-A032-433E-BA76-CA654140E84D}">
  <sheetPr syncVertical="1" syncRef="A1" transitionEvaluation="1">
    <pageSetUpPr autoPageBreaks="0"/>
  </sheetPr>
  <dimension ref="A1:I161"/>
  <sheetViews>
    <sheetView showGridLines="0" workbookViewId="0">
      <selection activeCell="A2" sqref="A2"/>
    </sheetView>
  </sheetViews>
  <sheetFormatPr defaultColWidth="9.7109375" defaultRowHeight="9" x14ac:dyDescent="0.15"/>
  <cols>
    <col min="1" max="1" width="33" style="1297" customWidth="1"/>
    <col min="2" max="2" width="10.28515625" style="1297" customWidth="1"/>
    <col min="3" max="4" width="10.140625" style="1297" customWidth="1"/>
    <col min="5" max="5" width="11.7109375" style="1297" customWidth="1"/>
    <col min="6" max="6" width="11.42578125" style="1297" customWidth="1"/>
    <col min="7" max="8" width="9.7109375" style="1297" customWidth="1"/>
    <col min="9" max="12" width="8.7109375" style="1297" customWidth="1"/>
    <col min="13" max="16384" width="9.7109375" style="1297"/>
  </cols>
  <sheetData>
    <row r="1" spans="1:8" ht="15" customHeight="1" x14ac:dyDescent="0.2">
      <c r="A1" s="2027" t="s">
        <v>1926</v>
      </c>
    </row>
    <row r="2" spans="1:8" ht="15" customHeight="1" x14ac:dyDescent="0.25">
      <c r="A2" s="2207" t="s">
        <v>1208</v>
      </c>
      <c r="B2" s="2207"/>
      <c r="C2" s="2207"/>
      <c r="D2" s="2207"/>
      <c r="E2" s="2207"/>
      <c r="F2" s="2207"/>
    </row>
    <row r="3" spans="1:8" ht="27" customHeight="1" x14ac:dyDescent="0.15">
      <c r="A3" s="2058" t="s">
        <v>1207</v>
      </c>
      <c r="B3" s="2058"/>
      <c r="C3" s="2058"/>
      <c r="D3" s="2058"/>
      <c r="E3" s="2058"/>
      <c r="F3" s="2058"/>
    </row>
    <row r="4" spans="1:8" ht="14.1" customHeight="1" x14ac:dyDescent="0.25">
      <c r="A4" s="1331">
        <v>2020</v>
      </c>
      <c r="B4" s="1372"/>
      <c r="C4" s="1372"/>
      <c r="D4" s="1372"/>
      <c r="E4" s="1372"/>
      <c r="F4" s="1325" t="s">
        <v>736</v>
      </c>
    </row>
    <row r="5" spans="1:8" ht="14.1" customHeight="1" x14ac:dyDescent="0.15">
      <c r="A5" s="2213" t="s">
        <v>1110</v>
      </c>
      <c r="B5" s="1386"/>
      <c r="C5" s="1386"/>
      <c r="D5" s="1386"/>
      <c r="E5" s="1374" t="s">
        <v>1206</v>
      </c>
      <c r="F5" s="1374" t="s">
        <v>1206</v>
      </c>
    </row>
    <row r="6" spans="1:8" s="1316" customFormat="1" ht="14.1" customHeight="1" x14ac:dyDescent="0.15">
      <c r="A6" s="2103"/>
      <c r="B6" s="1388" t="s">
        <v>1205</v>
      </c>
      <c r="C6" s="1388" t="s">
        <v>1205</v>
      </c>
      <c r="D6" s="1388" t="s">
        <v>1205</v>
      </c>
      <c r="E6" s="1383" t="s">
        <v>1204</v>
      </c>
      <c r="F6" s="1383" t="s">
        <v>1204</v>
      </c>
    </row>
    <row r="7" spans="1:8" ht="14.1" customHeight="1" x14ac:dyDescent="0.15">
      <c r="A7" s="2103"/>
      <c r="B7" s="1388" t="s">
        <v>1203</v>
      </c>
      <c r="C7" s="1388" t="s">
        <v>1203</v>
      </c>
      <c r="D7" s="1383" t="s">
        <v>1203</v>
      </c>
      <c r="E7" s="1383" t="s">
        <v>1202</v>
      </c>
      <c r="F7" s="1383" t="s">
        <v>1202</v>
      </c>
    </row>
    <row r="8" spans="1:8" ht="14.1" customHeight="1" x14ac:dyDescent="0.15">
      <c r="A8" s="2103"/>
      <c r="B8" s="1388" t="s">
        <v>1201</v>
      </c>
      <c r="C8" s="1388" t="s">
        <v>1200</v>
      </c>
      <c r="D8" s="1388" t="s">
        <v>1199</v>
      </c>
      <c r="E8" s="1383" t="s">
        <v>1198</v>
      </c>
      <c r="F8" s="1383" t="s">
        <v>1197</v>
      </c>
    </row>
    <row r="9" spans="1:8" ht="15.75" customHeight="1" x14ac:dyDescent="0.15">
      <c r="A9" s="2103"/>
      <c r="B9" s="1387"/>
      <c r="C9" s="1387"/>
      <c r="D9" s="1387"/>
      <c r="E9" s="1375" t="s">
        <v>1174</v>
      </c>
      <c r="F9" s="1375" t="s">
        <v>1174</v>
      </c>
      <c r="G9" s="1369"/>
      <c r="H9" s="1369"/>
    </row>
    <row r="10" spans="1:8" ht="9" customHeight="1" x14ac:dyDescent="0.25">
      <c r="A10" s="570"/>
      <c r="B10" s="570"/>
      <c r="C10" s="570"/>
      <c r="D10" s="570"/>
      <c r="E10" s="570"/>
      <c r="F10" s="570"/>
      <c r="G10" s="1369"/>
    </row>
    <row r="11" spans="1:8" ht="14.1" customHeight="1" x14ac:dyDescent="0.25">
      <c r="A11" s="1371" t="s">
        <v>390</v>
      </c>
      <c r="B11" s="1370">
        <f>+B13+B21+B23</f>
        <v>181</v>
      </c>
      <c r="C11" s="1370">
        <f>+C13+C21+C23</f>
        <v>129</v>
      </c>
      <c r="D11" s="1370">
        <f>+D13+D21+D23</f>
        <v>1783</v>
      </c>
      <c r="E11" s="1370">
        <f>+E13+E21+E23</f>
        <v>364</v>
      </c>
      <c r="F11" s="1370">
        <f>+F13+F21+F23</f>
        <v>1191.0000000000002</v>
      </c>
      <c r="G11" s="1369"/>
    </row>
    <row r="12" spans="1:8" ht="9" customHeight="1" x14ac:dyDescent="0.25">
      <c r="A12" s="570"/>
      <c r="B12" s="1307"/>
      <c r="C12" s="1307"/>
      <c r="D12" s="1307"/>
      <c r="E12" s="1307"/>
      <c r="F12" s="1307"/>
      <c r="G12" s="1369"/>
    </row>
    <row r="13" spans="1:8" ht="14.1" customHeight="1" x14ac:dyDescent="0.25">
      <c r="A13" s="1303" t="s">
        <v>1098</v>
      </c>
      <c r="B13" s="1359">
        <f>SUM(B15:B19)</f>
        <v>165</v>
      </c>
      <c r="C13" s="1359">
        <f>SUM(C15:C19)</f>
        <v>47.999999999999993</v>
      </c>
      <c r="D13" s="1359">
        <f>SUM(D15:D19)</f>
        <v>1719</v>
      </c>
      <c r="E13" s="1359">
        <f>SUM(E15:E19)</f>
        <v>350</v>
      </c>
      <c r="F13" s="1359">
        <f>SUM(F15:F19)</f>
        <v>1145.0000000000002</v>
      </c>
      <c r="G13" s="1369"/>
    </row>
    <row r="14" spans="1:8" ht="9" customHeight="1" x14ac:dyDescent="0.25">
      <c r="A14" s="570"/>
      <c r="B14" s="1307"/>
      <c r="C14" s="1307"/>
      <c r="D14" s="1307"/>
      <c r="E14" s="1307"/>
      <c r="F14" s="1307"/>
    </row>
    <row r="15" spans="1:8" ht="14.1" customHeight="1" x14ac:dyDescent="0.25">
      <c r="A15" s="1306" t="s">
        <v>1097</v>
      </c>
      <c r="B15" s="1307">
        <v>19</v>
      </c>
      <c r="C15" s="1307">
        <v>14.999999999999991</v>
      </c>
      <c r="D15" s="1307">
        <v>612</v>
      </c>
      <c r="E15" s="1307">
        <v>117.00000000000003</v>
      </c>
      <c r="F15" s="1307">
        <v>335</v>
      </c>
      <c r="G15" s="1369"/>
      <c r="H15" s="1308"/>
    </row>
    <row r="16" spans="1:8" ht="14.1" customHeight="1" x14ac:dyDescent="0.25">
      <c r="A16" s="1306" t="s">
        <v>1096</v>
      </c>
      <c r="B16" s="1307">
        <v>20.000000000000011</v>
      </c>
      <c r="C16" s="1307">
        <v>13.000000000000004</v>
      </c>
      <c r="D16" s="1307">
        <v>467.00000000000011</v>
      </c>
      <c r="E16" s="1307">
        <v>22</v>
      </c>
      <c r="F16" s="1307">
        <v>229.99999999999989</v>
      </c>
      <c r="G16" s="1369"/>
    </row>
    <row r="17" spans="1:9" ht="14.1" customHeight="1" x14ac:dyDescent="0.25">
      <c r="A17" s="1306" t="s">
        <v>1095</v>
      </c>
      <c r="B17" s="1307">
        <v>91</v>
      </c>
      <c r="C17" s="1307">
        <v>7.0000000000000009</v>
      </c>
      <c r="D17" s="1307">
        <v>329</v>
      </c>
      <c r="E17" s="1307">
        <v>191.99999999999994</v>
      </c>
      <c r="F17" s="1307">
        <v>410.00000000000023</v>
      </c>
      <c r="G17" s="1369"/>
      <c r="H17" s="1308"/>
    </row>
    <row r="18" spans="1:9" ht="14.1" customHeight="1" x14ac:dyDescent="0.25">
      <c r="A18" s="1306" t="s">
        <v>1094</v>
      </c>
      <c r="B18" s="1307">
        <v>12.000000000000002</v>
      </c>
      <c r="C18" s="1307">
        <v>9</v>
      </c>
      <c r="D18" s="1307">
        <v>227.99999999999994</v>
      </c>
      <c r="E18" s="1307">
        <v>7</v>
      </c>
      <c r="F18" s="1307">
        <v>101.00000000000003</v>
      </c>
      <c r="G18" s="1369"/>
    </row>
    <row r="19" spans="1:9" ht="14.1" customHeight="1" x14ac:dyDescent="0.25">
      <c r="A19" s="1306" t="s">
        <v>1093</v>
      </c>
      <c r="B19" s="1307">
        <v>23.000000000000007</v>
      </c>
      <c r="C19" s="1362">
        <v>4.0000000000000009</v>
      </c>
      <c r="D19" s="1307">
        <v>82.999999999999972</v>
      </c>
      <c r="E19" s="1307">
        <v>12</v>
      </c>
      <c r="F19" s="1307">
        <v>69</v>
      </c>
      <c r="G19" s="1369"/>
      <c r="H19" s="1368"/>
    </row>
    <row r="20" spans="1:9" ht="9" customHeight="1" x14ac:dyDescent="0.25">
      <c r="A20" s="570"/>
      <c r="B20" s="1307"/>
      <c r="C20" s="1304"/>
      <c r="D20" s="1304"/>
      <c r="E20" s="1304"/>
      <c r="F20" s="1304"/>
      <c r="G20" s="1368"/>
      <c r="H20" s="1368"/>
      <c r="I20" s="1297" t="s">
        <v>1145</v>
      </c>
    </row>
    <row r="21" spans="1:9" ht="14.1" customHeight="1" x14ac:dyDescent="0.25">
      <c r="A21" s="1303" t="s">
        <v>1092</v>
      </c>
      <c r="B21" s="1322">
        <v>6.0000000000000009</v>
      </c>
      <c r="C21" s="1322">
        <v>67</v>
      </c>
      <c r="D21" s="1322">
        <v>18</v>
      </c>
      <c r="E21" s="1322">
        <v>8</v>
      </c>
      <c r="F21" s="1322">
        <v>17</v>
      </c>
      <c r="G21" s="1369"/>
      <c r="H21" s="1368"/>
      <c r="I21" s="1297" t="s">
        <v>1145</v>
      </c>
    </row>
    <row r="22" spans="1:9" ht="9" customHeight="1" x14ac:dyDescent="0.25">
      <c r="A22" s="570"/>
      <c r="B22" s="1359"/>
      <c r="C22" s="1359"/>
      <c r="D22" s="1359"/>
      <c r="E22" s="1359"/>
      <c r="F22" s="1359"/>
      <c r="G22" s="1368"/>
      <c r="H22" s="1368"/>
    </row>
    <row r="23" spans="1:9" ht="14.1" customHeight="1" x14ac:dyDescent="0.25">
      <c r="A23" s="1303" t="s">
        <v>1091</v>
      </c>
      <c r="B23" s="1359">
        <v>10</v>
      </c>
      <c r="C23" s="1359">
        <v>13.999999999999998</v>
      </c>
      <c r="D23" s="1359">
        <v>45.999999999999993</v>
      </c>
      <c r="E23" s="1359">
        <v>6</v>
      </c>
      <c r="F23" s="1359">
        <v>28.999999999999996</v>
      </c>
      <c r="G23" s="1369"/>
      <c r="H23" s="1368"/>
    </row>
    <row r="24" spans="1:9" ht="3.75" customHeight="1" thickBot="1" x14ac:dyDescent="0.3">
      <c r="A24" s="565"/>
      <c r="B24" s="565"/>
      <c r="C24" s="565"/>
      <c r="D24" s="565"/>
      <c r="E24" s="565"/>
      <c r="F24" s="565"/>
      <c r="G24" s="1368"/>
      <c r="H24" s="1368"/>
    </row>
    <row r="25" spans="1:9" ht="3.75" customHeight="1" thickTop="1" x14ac:dyDescent="0.25">
      <c r="A25" s="570"/>
      <c r="B25" s="570"/>
      <c r="C25" s="1304">
        <v>0</v>
      </c>
      <c r="D25" s="570"/>
      <c r="E25" s="570"/>
      <c r="F25" s="570"/>
      <c r="G25" s="1368"/>
      <c r="H25" s="1368"/>
    </row>
    <row r="26" spans="1:9" ht="10.5" customHeight="1" x14ac:dyDescent="0.25">
      <c r="A26" s="2230" t="s">
        <v>1196</v>
      </c>
      <c r="B26" s="2230"/>
      <c r="C26" s="2230"/>
      <c r="D26" s="2230"/>
      <c r="E26" s="2230"/>
      <c r="F26" s="2230"/>
      <c r="G26" s="1368"/>
      <c r="H26" s="1368"/>
    </row>
    <row r="27" spans="1:9" s="1299" customFormat="1" ht="13.5" customHeight="1" x14ac:dyDescent="0.25">
      <c r="A27" s="2203" t="s">
        <v>1090</v>
      </c>
      <c r="B27" s="2203"/>
      <c r="C27" s="2203"/>
      <c r="D27" s="2203"/>
      <c r="E27" s="2203"/>
      <c r="F27" s="1300"/>
    </row>
    <row r="28" spans="1:9" ht="9" customHeight="1" x14ac:dyDescent="0.15"/>
    <row r="29" spans="1:9" ht="9" customHeight="1" x14ac:dyDescent="0.15"/>
    <row r="30" spans="1:9" ht="11.1" customHeight="1" x14ac:dyDescent="0.15">
      <c r="A30" s="1367"/>
    </row>
    <row r="31" spans="1:9" ht="15" customHeight="1" x14ac:dyDescent="0.15"/>
    <row r="32" spans="1:9" ht="15" customHeight="1" x14ac:dyDescent="0.15"/>
    <row r="33" s="1297" customFormat="1" ht="15" customHeight="1" x14ac:dyDescent="0.15"/>
    <row r="34" s="1297" customFormat="1" ht="15" customHeight="1" x14ac:dyDescent="0.15"/>
    <row r="35" s="1297" customFormat="1" ht="15" customHeight="1" x14ac:dyDescent="0.15"/>
    <row r="36" s="1297" customFormat="1" ht="15" customHeight="1" x14ac:dyDescent="0.15"/>
    <row r="37" s="1297" customFormat="1" ht="15" customHeight="1" x14ac:dyDescent="0.15"/>
    <row r="38" s="1297" customFormat="1" ht="15" customHeight="1" x14ac:dyDescent="0.15"/>
    <row r="39" s="1297" customFormat="1" ht="15" customHeight="1" x14ac:dyDescent="0.15"/>
    <row r="40" s="1297" customFormat="1" ht="15" customHeight="1" x14ac:dyDescent="0.15"/>
    <row r="41" s="1297" customFormat="1" ht="15" customHeight="1" x14ac:dyDescent="0.15"/>
    <row r="42" s="1297" customFormat="1" ht="15" customHeight="1" x14ac:dyDescent="0.15"/>
    <row r="43" s="1297" customFormat="1" ht="15.95" customHeight="1" x14ac:dyDescent="0.15"/>
    <row r="44" s="1297" customFormat="1" ht="15.95" customHeight="1" x14ac:dyDescent="0.15"/>
    <row r="45" s="1297" customFormat="1" ht="15.95" customHeight="1" x14ac:dyDescent="0.15"/>
    <row r="46" s="1297" customFormat="1" ht="15.95" customHeight="1" x14ac:dyDescent="0.15"/>
    <row r="47" s="1297" customFormat="1" ht="15.95" customHeight="1" x14ac:dyDescent="0.15"/>
    <row r="48" s="1297" customFormat="1" ht="15.95" customHeight="1" x14ac:dyDescent="0.15"/>
    <row r="49" s="1297" customFormat="1" ht="15.95" customHeight="1" x14ac:dyDescent="0.15"/>
    <row r="50" s="1297" customFormat="1" ht="15.95" customHeight="1" x14ac:dyDescent="0.15"/>
    <row r="51" s="1297" customFormat="1" ht="15.95" customHeight="1" x14ac:dyDescent="0.15"/>
    <row r="52" s="1297" customFormat="1" ht="15.95" customHeight="1" x14ac:dyDescent="0.15"/>
    <row r="53" s="1297" customFormat="1" ht="15.95" customHeight="1" x14ac:dyDescent="0.15"/>
    <row r="54" s="1297" customFormat="1" ht="15.95" customHeight="1" x14ac:dyDescent="0.15"/>
    <row r="55" s="1297" customFormat="1" ht="15.95" customHeight="1" x14ac:dyDescent="0.15"/>
    <row r="56" s="1297" customFormat="1" ht="15.95" customHeight="1" x14ac:dyDescent="0.15"/>
    <row r="57" s="1297" customFormat="1" ht="15.95" customHeight="1" x14ac:dyDescent="0.15"/>
    <row r="58" s="1297" customFormat="1" ht="15.95" customHeight="1" x14ac:dyDescent="0.15"/>
    <row r="59" s="1297" customFormat="1" ht="15.95" customHeight="1" x14ac:dyDescent="0.15"/>
    <row r="60" s="1297" customFormat="1" ht="21.95" customHeight="1" x14ac:dyDescent="0.15"/>
    <row r="61" s="1297" customFormat="1" ht="21.95" customHeight="1" x14ac:dyDescent="0.15"/>
    <row r="62" s="1297" customFormat="1" ht="17.100000000000001" customHeight="1" x14ac:dyDescent="0.15"/>
    <row r="63" s="1297" customFormat="1" ht="17.100000000000001" customHeight="1" x14ac:dyDescent="0.15"/>
    <row r="64" s="1297" customFormat="1" ht="17.100000000000001" customHeight="1" x14ac:dyDescent="0.15"/>
    <row r="65" s="1297" customFormat="1" ht="17.100000000000001" customHeight="1" x14ac:dyDescent="0.15"/>
    <row r="66" s="1297" customFormat="1" ht="17.100000000000001" customHeight="1" x14ac:dyDescent="0.15"/>
    <row r="67" s="1297" customFormat="1" ht="17.100000000000001" customHeight="1" x14ac:dyDescent="0.15"/>
    <row r="68" s="1297" customFormat="1" ht="17.100000000000001" customHeight="1" x14ac:dyDescent="0.15"/>
    <row r="69" s="1297" customFormat="1" ht="17.100000000000001" customHeight="1" x14ac:dyDescent="0.15"/>
    <row r="70" s="1297" customFormat="1" ht="17.100000000000001" customHeight="1" x14ac:dyDescent="0.15"/>
    <row r="71" s="1297" customFormat="1" ht="17.100000000000001" customHeight="1" x14ac:dyDescent="0.15"/>
    <row r="72" s="1297" customFormat="1" ht="17.100000000000001" customHeight="1" x14ac:dyDescent="0.15"/>
    <row r="73" s="1297" customFormat="1" ht="17.100000000000001" customHeight="1" x14ac:dyDescent="0.15"/>
    <row r="74" s="1297" customFormat="1" ht="17.100000000000001" customHeight="1" x14ac:dyDescent="0.15"/>
    <row r="75" s="1297" customFormat="1" ht="17.100000000000001" customHeight="1" x14ac:dyDescent="0.15"/>
    <row r="76" s="1297" customFormat="1" ht="17.100000000000001" customHeight="1" x14ac:dyDescent="0.15"/>
    <row r="77" s="1297" customFormat="1" ht="17.100000000000001" customHeight="1" x14ac:dyDescent="0.15"/>
    <row r="78" s="1297" customFormat="1" ht="17.100000000000001" customHeight="1" x14ac:dyDescent="0.15"/>
    <row r="79" s="1297" customFormat="1" ht="17.100000000000001" customHeight="1" x14ac:dyDescent="0.15"/>
    <row r="80" s="1297" customFormat="1" ht="17.100000000000001" customHeight="1" x14ac:dyDescent="0.15"/>
    <row r="81" s="1297" customFormat="1" ht="17.100000000000001" customHeight="1" x14ac:dyDescent="0.15"/>
    <row r="82" s="1297" customFormat="1" ht="17.100000000000001" customHeight="1" x14ac:dyDescent="0.15"/>
    <row r="83" s="1297" customFormat="1" ht="17.100000000000001" customHeight="1" x14ac:dyDescent="0.15"/>
    <row r="84" s="1297" customFormat="1" ht="17.100000000000001" customHeight="1" x14ac:dyDescent="0.15"/>
    <row r="85" s="1297" customFormat="1" ht="17.100000000000001" customHeight="1" x14ac:dyDescent="0.15"/>
    <row r="86" s="1297" customFormat="1" ht="17.100000000000001" customHeight="1" x14ac:dyDescent="0.15"/>
    <row r="87" s="1297" customFormat="1" ht="17.100000000000001" customHeight="1" x14ac:dyDescent="0.15"/>
    <row r="88" s="1297" customFormat="1" ht="17.100000000000001" customHeight="1" x14ac:dyDescent="0.15"/>
    <row r="89" s="1297" customFormat="1" ht="17.100000000000001" customHeight="1" x14ac:dyDescent="0.15"/>
    <row r="90" s="1297" customFormat="1" ht="17.100000000000001" customHeight="1" x14ac:dyDescent="0.15"/>
    <row r="91" s="1297" customFormat="1" ht="17.100000000000001" customHeight="1" x14ac:dyDescent="0.15"/>
    <row r="92" s="1297" customFormat="1" ht="17.100000000000001" customHeight="1" x14ac:dyDescent="0.15"/>
    <row r="93" s="1297" customFormat="1" ht="17.100000000000001" customHeight="1" x14ac:dyDescent="0.15"/>
    <row r="94" s="1297" customFormat="1" ht="17.100000000000001" customHeight="1" x14ac:dyDescent="0.15"/>
    <row r="95" s="1297" customFormat="1" ht="17.100000000000001" customHeight="1" x14ac:dyDescent="0.15"/>
    <row r="96" s="1297" customFormat="1" ht="17.100000000000001" customHeight="1" x14ac:dyDescent="0.15"/>
    <row r="97" s="1297" customFormat="1" ht="17.100000000000001" customHeight="1" x14ac:dyDescent="0.15"/>
    <row r="98" s="1297" customFormat="1" ht="17.100000000000001" customHeight="1" x14ac:dyDescent="0.15"/>
    <row r="99" s="1297" customFormat="1" ht="17.100000000000001" customHeight="1" x14ac:dyDescent="0.15"/>
    <row r="100" s="1297" customFormat="1" ht="17.100000000000001" customHeight="1" x14ac:dyDescent="0.15"/>
    <row r="101" s="1297" customFormat="1" ht="17.100000000000001" customHeight="1" x14ac:dyDescent="0.15"/>
    <row r="102" s="1297" customFormat="1" ht="17.100000000000001" customHeight="1" x14ac:dyDescent="0.15"/>
    <row r="103" s="1297" customFormat="1" ht="17.100000000000001" customHeight="1" x14ac:dyDescent="0.15"/>
    <row r="104" s="1297" customFormat="1" ht="17.100000000000001" customHeight="1" x14ac:dyDescent="0.15"/>
    <row r="105" s="1297" customFormat="1" ht="17.100000000000001" customHeight="1" x14ac:dyDescent="0.15"/>
    <row r="106" s="1297" customFormat="1" ht="17.100000000000001" customHeight="1" x14ac:dyDescent="0.15"/>
    <row r="107" s="1297" customFormat="1" ht="17.100000000000001" customHeight="1" x14ac:dyDescent="0.15"/>
    <row r="108" s="1297" customFormat="1" ht="17.100000000000001" customHeight="1" x14ac:dyDescent="0.15"/>
    <row r="109" s="1297" customFormat="1" ht="17.100000000000001" customHeight="1" x14ac:dyDescent="0.15"/>
    <row r="110" s="1297" customFormat="1" ht="17.100000000000001" customHeight="1" x14ac:dyDescent="0.15"/>
    <row r="111" s="1297" customFormat="1" ht="17.100000000000001" customHeight="1" x14ac:dyDescent="0.15"/>
    <row r="112" s="1297" customFormat="1" ht="17.100000000000001" customHeight="1" x14ac:dyDescent="0.15"/>
    <row r="113" s="1297" customFormat="1" ht="17.100000000000001" customHeight="1" x14ac:dyDescent="0.15"/>
    <row r="114" s="1297" customFormat="1" ht="17.100000000000001" customHeight="1" x14ac:dyDescent="0.15"/>
    <row r="115" s="1297" customFormat="1" ht="17.100000000000001" customHeight="1" x14ac:dyDescent="0.15"/>
    <row r="116" s="1297" customFormat="1" ht="17.100000000000001" customHeight="1" x14ac:dyDescent="0.15"/>
    <row r="117" s="1297" customFormat="1" ht="17.100000000000001" customHeight="1" x14ac:dyDescent="0.15"/>
    <row r="118" s="1297" customFormat="1" ht="17.100000000000001" customHeight="1" x14ac:dyDescent="0.15"/>
    <row r="119" s="1297" customFormat="1" ht="17.100000000000001" customHeight="1" x14ac:dyDescent="0.15"/>
    <row r="120" s="1297" customFormat="1" ht="17.100000000000001" customHeight="1" x14ac:dyDescent="0.15"/>
    <row r="121" s="1297" customFormat="1" ht="17.100000000000001" customHeight="1" x14ac:dyDescent="0.15"/>
    <row r="122" s="1297" customFormat="1" ht="17.100000000000001" customHeight="1" x14ac:dyDescent="0.15"/>
    <row r="123" s="1297" customFormat="1" ht="17.100000000000001" customHeight="1" x14ac:dyDescent="0.15"/>
    <row r="124" s="1297" customFormat="1" ht="17.100000000000001" customHeight="1" x14ac:dyDescent="0.15"/>
    <row r="125" s="1297" customFormat="1" ht="17.100000000000001" customHeight="1" x14ac:dyDescent="0.15"/>
    <row r="126" s="1297" customFormat="1" ht="17.100000000000001" customHeight="1" x14ac:dyDescent="0.15"/>
    <row r="127" s="1297" customFormat="1" ht="17.100000000000001" customHeight="1" x14ac:dyDescent="0.15"/>
    <row r="128" s="1297" customFormat="1" ht="17.100000000000001" customHeight="1" x14ac:dyDescent="0.15"/>
    <row r="129" s="1297" customFormat="1" ht="17.100000000000001" customHeight="1" x14ac:dyDescent="0.15"/>
    <row r="130" s="1297" customFormat="1" ht="17.100000000000001" customHeight="1" x14ac:dyDescent="0.15"/>
    <row r="131" s="1297" customFormat="1" ht="17.100000000000001" customHeight="1" x14ac:dyDescent="0.15"/>
    <row r="132" s="1297" customFormat="1" ht="17.100000000000001" customHeight="1" x14ac:dyDescent="0.15"/>
    <row r="133" s="1297" customFormat="1" ht="17.100000000000001" customHeight="1" x14ac:dyDescent="0.15"/>
    <row r="134" s="1297" customFormat="1" ht="17.100000000000001" customHeight="1" x14ac:dyDescent="0.15"/>
    <row r="135" s="1297" customFormat="1" ht="17.100000000000001" customHeight="1" x14ac:dyDescent="0.15"/>
    <row r="136" s="1297" customFormat="1" ht="17.100000000000001" customHeight="1" x14ac:dyDescent="0.15"/>
    <row r="137" s="1297" customFormat="1" ht="17.100000000000001" customHeight="1" x14ac:dyDescent="0.15"/>
    <row r="138" s="1297" customFormat="1" ht="17.100000000000001" customHeight="1" x14ac:dyDescent="0.15"/>
    <row r="139" s="1297" customFormat="1" ht="17.100000000000001" customHeight="1" x14ac:dyDescent="0.15"/>
    <row r="140" s="1297" customFormat="1" ht="17.100000000000001" customHeight="1" x14ac:dyDescent="0.15"/>
    <row r="141" s="1297" customFormat="1" ht="17.100000000000001" customHeight="1" x14ac:dyDescent="0.15"/>
    <row r="142" s="1297" customFormat="1" ht="17.100000000000001" customHeight="1" x14ac:dyDescent="0.15"/>
    <row r="143" s="1297" customFormat="1" ht="17.100000000000001" customHeight="1" x14ac:dyDescent="0.15"/>
    <row r="144" s="1297" customFormat="1" ht="17.100000000000001" customHeight="1" x14ac:dyDescent="0.15"/>
    <row r="145" s="1297" customFormat="1" ht="17.100000000000001" customHeight="1" x14ac:dyDescent="0.15"/>
    <row r="146" s="1297" customFormat="1" ht="17.100000000000001" customHeight="1" x14ac:dyDescent="0.15"/>
    <row r="147" s="1297" customFormat="1" ht="17.100000000000001" customHeight="1" x14ac:dyDescent="0.15"/>
    <row r="148" s="1297" customFormat="1" ht="17.100000000000001" customHeight="1" x14ac:dyDescent="0.15"/>
    <row r="149" s="1297" customFormat="1" ht="17.100000000000001" customHeight="1" x14ac:dyDescent="0.15"/>
    <row r="150" s="1297" customFormat="1" ht="17.100000000000001" customHeight="1" x14ac:dyDescent="0.15"/>
    <row r="151" s="1297" customFormat="1" ht="17.100000000000001" customHeight="1" x14ac:dyDescent="0.15"/>
    <row r="152" s="1297" customFormat="1" ht="17.100000000000001" customHeight="1" x14ac:dyDescent="0.15"/>
    <row r="153" s="1297" customFormat="1" ht="17.100000000000001" customHeight="1" x14ac:dyDescent="0.15"/>
    <row r="154" s="1297" customFormat="1" ht="17.100000000000001" customHeight="1" x14ac:dyDescent="0.15"/>
    <row r="155" s="1297" customFormat="1" ht="17.100000000000001" customHeight="1" x14ac:dyDescent="0.15"/>
    <row r="156" s="1297" customFormat="1" ht="17.100000000000001" customHeight="1" x14ac:dyDescent="0.15"/>
    <row r="157" s="1297" customFormat="1" ht="17.100000000000001" customHeight="1" x14ac:dyDescent="0.15"/>
    <row r="158" s="1297" customFormat="1" ht="17.100000000000001" customHeight="1" x14ac:dyDescent="0.15"/>
    <row r="159" s="1297" customFormat="1" ht="17.100000000000001" customHeight="1" x14ac:dyDescent="0.15"/>
    <row r="160" s="1297" customFormat="1" ht="17.100000000000001" customHeight="1" x14ac:dyDescent="0.15"/>
    <row r="161" s="1297" customFormat="1" ht="17.100000000000001" customHeight="1" x14ac:dyDescent="0.15"/>
  </sheetData>
  <mergeCells count="5">
    <mergeCell ref="A2:F2"/>
    <mergeCell ref="A26:F26"/>
    <mergeCell ref="A5:A9"/>
    <mergeCell ref="A3:F3"/>
    <mergeCell ref="A27:E27"/>
  </mergeCells>
  <hyperlinks>
    <hyperlink ref="A1" location="Índice!A1" display="Voltar ao índice" xr:uid="{58379F55-99B7-49BA-83DF-8659F7FB8BBB}"/>
  </hyperlinks>
  <printOptions gridLinesSet="0"/>
  <pageMargins left="0.78740157480314965" right="0.78740157480314965" top="1.1811023622047243" bottom="0.78740157480314965" header="0" footer="0"/>
  <pageSetup paperSize="9" orientation="portrait" horizontalDpi="300" verticalDpi="300" r:id="rId1"/>
  <headerFooter alignWithMargins="0"/>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02C804-C2AC-45E9-AEAA-F864AFE93690}">
  <dimension ref="A1:I1001"/>
  <sheetViews>
    <sheetView workbookViewId="0">
      <selection activeCell="A2" sqref="A2"/>
    </sheetView>
  </sheetViews>
  <sheetFormatPr defaultRowHeight="12.75" x14ac:dyDescent="0.25"/>
  <cols>
    <col min="1" max="1" width="28.42578125" style="1389" customWidth="1"/>
    <col min="2" max="2" width="9.28515625" style="1389" customWidth="1"/>
    <col min="3" max="3" width="9.42578125" style="1389" customWidth="1"/>
    <col min="4" max="4" width="11" style="1389" customWidth="1"/>
    <col min="5" max="5" width="11.85546875" style="1389" customWidth="1"/>
    <col min="6" max="6" width="8.7109375" style="1389" customWidth="1"/>
    <col min="7" max="7" width="4.85546875" style="1389" customWidth="1"/>
    <col min="8" max="16384" width="9.140625" style="1389"/>
  </cols>
  <sheetData>
    <row r="1" spans="1:9" ht="15" customHeight="1" x14ac:dyDescent="0.25">
      <c r="A1" s="2027" t="s">
        <v>1926</v>
      </c>
    </row>
    <row r="2" spans="1:9" ht="15" customHeight="1" x14ac:dyDescent="0.25">
      <c r="A2" s="2234" t="s">
        <v>1226</v>
      </c>
      <c r="B2" s="2234"/>
      <c r="C2" s="2234"/>
      <c r="D2" s="2234"/>
      <c r="E2" s="2234"/>
      <c r="F2" s="2234"/>
    </row>
    <row r="3" spans="1:9" ht="23.25" customHeight="1" x14ac:dyDescent="0.25">
      <c r="A3" s="2238" t="s">
        <v>1225</v>
      </c>
      <c r="B3" s="2238"/>
      <c r="C3" s="2238"/>
      <c r="D3" s="2238"/>
      <c r="E3" s="2238"/>
      <c r="F3" s="2238"/>
    </row>
    <row r="4" spans="1:9" ht="12.95" customHeight="1" x14ac:dyDescent="0.25">
      <c r="A4" s="1401">
        <v>2020</v>
      </c>
      <c r="B4" s="1401"/>
      <c r="C4" s="1390"/>
      <c r="D4" s="1390"/>
      <c r="E4" s="1390"/>
      <c r="F4" s="1400" t="s">
        <v>736</v>
      </c>
      <c r="G4" s="1390"/>
      <c r="H4" s="1390"/>
      <c r="I4" s="1390"/>
    </row>
    <row r="5" spans="1:9" ht="15" customHeight="1" x14ac:dyDescent="0.25">
      <c r="A5" s="2235" t="s">
        <v>752</v>
      </c>
      <c r="B5" s="2239" t="s">
        <v>0</v>
      </c>
      <c r="C5" s="2231" t="s">
        <v>1224</v>
      </c>
      <c r="D5" s="2232"/>
      <c r="E5" s="2232"/>
      <c r="F5" s="2233"/>
      <c r="G5" s="1399"/>
    </row>
    <row r="6" spans="1:9" ht="15" customHeight="1" x14ac:dyDescent="0.25">
      <c r="A6" s="2236"/>
      <c r="B6" s="2240"/>
      <c r="C6" s="2235" t="s">
        <v>1223</v>
      </c>
      <c r="D6" s="2242" t="s">
        <v>1222</v>
      </c>
      <c r="E6" s="2235" t="s">
        <v>1221</v>
      </c>
      <c r="F6" s="2235" t="s">
        <v>1220</v>
      </c>
    </row>
    <row r="7" spans="1:9" ht="30" customHeight="1" x14ac:dyDescent="0.25">
      <c r="A7" s="2237"/>
      <c r="B7" s="2241"/>
      <c r="C7" s="2237"/>
      <c r="D7" s="2243"/>
      <c r="E7" s="2237"/>
      <c r="F7" s="2237"/>
      <c r="G7" s="1398"/>
    </row>
    <row r="8" spans="1:9" s="1394" customFormat="1" ht="12.95" customHeight="1" x14ac:dyDescent="0.25">
      <c r="A8" s="1396"/>
      <c r="B8" s="1397"/>
      <c r="C8" s="1396"/>
      <c r="D8" s="1396"/>
      <c r="E8" s="1396"/>
      <c r="F8" s="1396"/>
      <c r="G8" s="1395"/>
    </row>
    <row r="9" spans="1:9" s="1456" customFormat="1" ht="12.95" customHeight="1" x14ac:dyDescent="0.25">
      <c r="A9" s="1456" t="s">
        <v>390</v>
      </c>
      <c r="B9" s="1434">
        <f>B11+B19+B21</f>
        <v>1213</v>
      </c>
      <c r="C9" s="1434">
        <f>C11+C19+C21</f>
        <v>999</v>
      </c>
      <c r="D9" s="1434">
        <f>D11+D19+D21</f>
        <v>135</v>
      </c>
      <c r="E9" s="1434">
        <f>E11+E19+E21</f>
        <v>67</v>
      </c>
      <c r="F9" s="1434">
        <f>F11+F19+F21</f>
        <v>12</v>
      </c>
      <c r="H9" s="1458"/>
    </row>
    <row r="10" spans="1:9" s="1435" customFormat="1" ht="12.95" customHeight="1" x14ac:dyDescent="0.25">
      <c r="B10" s="1434"/>
      <c r="C10" s="1434"/>
      <c r="D10" s="1434"/>
      <c r="E10" s="1458"/>
      <c r="F10" s="1458"/>
    </row>
    <row r="11" spans="1:9" s="1456" customFormat="1" ht="12.95" customHeight="1" x14ac:dyDescent="0.25">
      <c r="A11" s="1456" t="s">
        <v>899</v>
      </c>
      <c r="B11" s="1434">
        <f>SUM(B13:B17)</f>
        <v>1149</v>
      </c>
      <c r="C11" s="1434">
        <f>SUM(C13:C17)</f>
        <v>943</v>
      </c>
      <c r="D11" s="1434">
        <f>SUM(D13:D17)</f>
        <v>129</v>
      </c>
      <c r="E11" s="1434">
        <f>SUM(E13:E17)</f>
        <v>66</v>
      </c>
      <c r="F11" s="1434">
        <f>SUM(F13:F17)</f>
        <v>11</v>
      </c>
    </row>
    <row r="12" spans="1:9" s="1435" customFormat="1" ht="12.95" customHeight="1" x14ac:dyDescent="0.25">
      <c r="B12" s="1433"/>
      <c r="C12" s="1433"/>
      <c r="D12" s="1433"/>
    </row>
    <row r="13" spans="1:9" s="1435" customFormat="1" ht="12.95" customHeight="1" x14ac:dyDescent="0.25">
      <c r="A13" s="1435" t="s">
        <v>943</v>
      </c>
      <c r="B13" s="1434">
        <v>307</v>
      </c>
      <c r="C13" s="1433">
        <v>259</v>
      </c>
      <c r="D13" s="1433">
        <v>38</v>
      </c>
      <c r="E13" s="1464">
        <v>7</v>
      </c>
      <c r="F13" s="1463">
        <v>3</v>
      </c>
    </row>
    <row r="14" spans="1:9" s="1435" customFormat="1" ht="12.95" customHeight="1" x14ac:dyDescent="0.25">
      <c r="A14" s="1435" t="s">
        <v>934</v>
      </c>
      <c r="B14" s="1434">
        <v>228</v>
      </c>
      <c r="C14" s="1433">
        <v>198</v>
      </c>
      <c r="D14" s="1433">
        <v>17</v>
      </c>
      <c r="E14" s="1464">
        <v>9</v>
      </c>
      <c r="F14" s="1464">
        <v>4</v>
      </c>
    </row>
    <row r="15" spans="1:9" s="1435" customFormat="1" ht="12.95" customHeight="1" x14ac:dyDescent="0.25">
      <c r="A15" s="1435" t="s">
        <v>1219</v>
      </c>
      <c r="B15" s="1434">
        <v>552</v>
      </c>
      <c r="C15" s="1433">
        <v>429</v>
      </c>
      <c r="D15" s="1433">
        <v>72</v>
      </c>
      <c r="E15" s="1464">
        <v>48</v>
      </c>
      <c r="F15" s="1464">
        <v>3</v>
      </c>
    </row>
    <row r="16" spans="1:9" s="1435" customFormat="1" ht="12.95" customHeight="1" x14ac:dyDescent="0.25">
      <c r="A16" s="1435" t="s">
        <v>924</v>
      </c>
      <c r="B16" s="1434">
        <v>44</v>
      </c>
      <c r="C16" s="1433">
        <v>39</v>
      </c>
      <c r="D16" s="1463">
        <v>2</v>
      </c>
      <c r="E16" s="1463">
        <v>2</v>
      </c>
      <c r="F16" s="1463">
        <v>1</v>
      </c>
    </row>
    <row r="17" spans="1:7" s="1435" customFormat="1" ht="12.95" customHeight="1" x14ac:dyDescent="0.25">
      <c r="A17" s="1435" t="s">
        <v>918</v>
      </c>
      <c r="B17" s="1434">
        <v>18</v>
      </c>
      <c r="C17" s="1493">
        <v>18</v>
      </c>
      <c r="D17" s="1463">
        <v>0</v>
      </c>
      <c r="E17" s="1463">
        <v>0</v>
      </c>
      <c r="F17" s="1463">
        <v>0</v>
      </c>
    </row>
    <row r="18" spans="1:7" s="1435" customFormat="1" ht="12.95" customHeight="1" x14ac:dyDescent="0.25">
      <c r="B18" s="1434"/>
      <c r="C18" s="1493"/>
      <c r="D18" s="1463"/>
      <c r="E18" s="1463"/>
      <c r="F18" s="1463"/>
    </row>
    <row r="19" spans="1:7" s="1456" customFormat="1" ht="12.95" customHeight="1" x14ac:dyDescent="0.25">
      <c r="A19" s="1456" t="s">
        <v>952</v>
      </c>
      <c r="B19" s="1434">
        <v>32</v>
      </c>
      <c r="C19" s="1434">
        <v>28</v>
      </c>
      <c r="D19" s="1434">
        <v>3</v>
      </c>
      <c r="E19" s="1494">
        <v>0</v>
      </c>
      <c r="F19" s="1494">
        <v>1</v>
      </c>
    </row>
    <row r="20" spans="1:7" s="1456" customFormat="1" ht="12.95" customHeight="1" x14ac:dyDescent="0.25"/>
    <row r="21" spans="1:7" s="1456" customFormat="1" ht="12.95" customHeight="1" x14ac:dyDescent="0.25">
      <c r="A21" s="1456" t="s">
        <v>871</v>
      </c>
      <c r="B21" s="1434">
        <v>32</v>
      </c>
      <c r="C21" s="1434">
        <v>28</v>
      </c>
      <c r="D21" s="1434">
        <v>3</v>
      </c>
      <c r="E21" s="1494">
        <v>1</v>
      </c>
      <c r="F21" s="1494">
        <v>0</v>
      </c>
    </row>
    <row r="22" spans="1:7" s="1456" customFormat="1" ht="6.95" customHeight="1" thickBot="1" x14ac:dyDescent="0.3">
      <c r="A22" s="1495"/>
      <c r="B22" s="1496"/>
      <c r="C22" s="1496"/>
      <c r="D22" s="1496"/>
      <c r="E22" s="1496"/>
      <c r="F22" s="1496"/>
    </row>
    <row r="23" spans="1:7" ht="3.75" customHeight="1" thickTop="1" x14ac:dyDescent="0.25">
      <c r="A23" s="1390"/>
      <c r="B23" s="1390"/>
      <c r="C23" s="1390"/>
      <c r="D23" s="1390"/>
      <c r="E23" s="1390"/>
      <c r="F23" s="1390"/>
      <c r="G23" s="1390"/>
    </row>
    <row r="24" spans="1:7" ht="12.95" customHeight="1" x14ac:dyDescent="0.25">
      <c r="A24" s="1393" t="s">
        <v>1218</v>
      </c>
      <c r="B24" s="1392"/>
      <c r="C24" s="1392"/>
      <c r="D24" s="1392"/>
      <c r="E24" s="1392"/>
    </row>
    <row r="25" spans="1:7" ht="12.75" customHeight="1" x14ac:dyDescent="0.25">
      <c r="A25" s="1391"/>
      <c r="B25" s="1391"/>
      <c r="C25" s="1390"/>
      <c r="D25" s="1390"/>
      <c r="E25" s="1390"/>
      <c r="F25" s="1390"/>
      <c r="G25" s="1390"/>
    </row>
    <row r="28" spans="1:7" x14ac:dyDescent="0.25">
      <c r="A28" s="1390"/>
      <c r="B28" s="1390"/>
      <c r="C28" s="1390"/>
      <c r="D28" s="1390"/>
      <c r="E28" s="1390"/>
      <c r="F28" s="1390"/>
      <c r="G28" s="1390"/>
    </row>
    <row r="29" spans="1:7" x14ac:dyDescent="0.25">
      <c r="A29" s="1390"/>
      <c r="B29" s="1390"/>
      <c r="C29" s="1390"/>
      <c r="D29" s="1390"/>
      <c r="E29" s="1390"/>
      <c r="F29" s="1390"/>
      <c r="G29" s="1390"/>
    </row>
    <row r="30" spans="1:7" x14ac:dyDescent="0.25">
      <c r="A30" s="1390"/>
      <c r="B30" s="1390"/>
      <c r="C30" s="1390"/>
      <c r="D30" s="1390"/>
      <c r="E30" s="1390"/>
      <c r="F30" s="1390"/>
      <c r="G30" s="1390"/>
    </row>
    <row r="31" spans="1:7" x14ac:dyDescent="0.25">
      <c r="A31" s="1390"/>
      <c r="B31" s="1390"/>
      <c r="C31" s="1390"/>
      <c r="D31" s="1390"/>
      <c r="E31" s="1390"/>
      <c r="F31" s="1390"/>
      <c r="G31" s="1390"/>
    </row>
    <row r="32" spans="1:7" x14ac:dyDescent="0.25">
      <c r="A32" s="1390"/>
      <c r="B32" s="1390"/>
      <c r="C32" s="1390"/>
      <c r="D32" s="1390"/>
      <c r="E32" s="1390"/>
      <c r="F32" s="1390"/>
      <c r="G32" s="1390"/>
    </row>
    <row r="33" spans="1:7" x14ac:dyDescent="0.25">
      <c r="A33" s="1390"/>
      <c r="B33" s="1390"/>
      <c r="C33" s="1390"/>
      <c r="D33" s="1390"/>
      <c r="E33" s="1390"/>
      <c r="F33" s="1390"/>
      <c r="G33" s="1390"/>
    </row>
    <row r="34" spans="1:7" x14ac:dyDescent="0.25">
      <c r="A34" s="1390"/>
      <c r="B34" s="1390"/>
      <c r="C34" s="1390"/>
      <c r="D34" s="1390"/>
      <c r="E34" s="1390"/>
      <c r="F34" s="1390"/>
      <c r="G34" s="1390"/>
    </row>
    <row r="35" spans="1:7" x14ac:dyDescent="0.25">
      <c r="A35" s="1390"/>
      <c r="B35" s="1390"/>
      <c r="C35" s="1390"/>
      <c r="D35" s="1390"/>
      <c r="E35" s="1390"/>
      <c r="F35" s="1390"/>
      <c r="G35" s="1390"/>
    </row>
    <row r="36" spans="1:7" x14ac:dyDescent="0.25">
      <c r="A36" s="1390"/>
      <c r="B36" s="1390"/>
      <c r="C36" s="1390"/>
      <c r="D36" s="1390"/>
      <c r="E36" s="1390"/>
      <c r="F36" s="1390"/>
      <c r="G36" s="1390"/>
    </row>
    <row r="37" spans="1:7" x14ac:dyDescent="0.25">
      <c r="A37" s="1390"/>
      <c r="B37" s="1390"/>
      <c r="C37" s="1390"/>
      <c r="D37" s="1390"/>
      <c r="E37" s="1390"/>
      <c r="F37" s="1390"/>
      <c r="G37" s="1390"/>
    </row>
    <row r="38" spans="1:7" x14ac:dyDescent="0.25">
      <c r="A38" s="1390"/>
      <c r="B38" s="1390"/>
      <c r="C38" s="1390"/>
      <c r="D38" s="1390"/>
      <c r="E38" s="1390"/>
      <c r="F38" s="1390"/>
      <c r="G38" s="1390"/>
    </row>
    <row r="39" spans="1:7" x14ac:dyDescent="0.25">
      <c r="A39" s="1390"/>
      <c r="B39" s="1390"/>
      <c r="C39" s="1390"/>
      <c r="D39" s="1390"/>
      <c r="E39" s="1390"/>
      <c r="F39" s="1390"/>
      <c r="G39" s="1390"/>
    </row>
    <row r="40" spans="1:7" x14ac:dyDescent="0.25">
      <c r="A40" s="1390"/>
      <c r="B40" s="1390"/>
      <c r="C40" s="1390"/>
      <c r="D40" s="1390"/>
      <c r="E40" s="1390"/>
      <c r="F40" s="1390"/>
      <c r="G40" s="1390"/>
    </row>
    <row r="41" spans="1:7" x14ac:dyDescent="0.25">
      <c r="A41" s="1390"/>
      <c r="B41" s="1390"/>
      <c r="C41" s="1390"/>
      <c r="D41" s="1390"/>
      <c r="E41" s="1390"/>
      <c r="F41" s="1390"/>
      <c r="G41" s="1390"/>
    </row>
    <row r="42" spans="1:7" x14ac:dyDescent="0.25">
      <c r="A42" s="1390"/>
      <c r="B42" s="1390"/>
      <c r="C42" s="1390"/>
      <c r="D42" s="1390"/>
      <c r="E42" s="1390"/>
      <c r="F42" s="1390"/>
      <c r="G42" s="1390"/>
    </row>
    <row r="43" spans="1:7" x14ac:dyDescent="0.25">
      <c r="A43" s="1390"/>
      <c r="B43" s="1390"/>
      <c r="C43" s="1390"/>
      <c r="D43" s="1390"/>
      <c r="E43" s="1390"/>
      <c r="F43" s="1390"/>
      <c r="G43" s="1390"/>
    </row>
    <row r="44" spans="1:7" x14ac:dyDescent="0.25">
      <c r="A44" s="1390"/>
      <c r="B44" s="1390"/>
      <c r="C44" s="1390"/>
      <c r="D44" s="1390"/>
      <c r="E44" s="1390"/>
      <c r="F44" s="1390"/>
      <c r="G44" s="1390"/>
    </row>
    <row r="45" spans="1:7" x14ac:dyDescent="0.25">
      <c r="A45" s="1390"/>
      <c r="B45" s="1390"/>
      <c r="C45" s="1390"/>
      <c r="D45" s="1390"/>
      <c r="E45" s="1390"/>
      <c r="F45" s="1390"/>
      <c r="G45" s="1390"/>
    </row>
    <row r="46" spans="1:7" x14ac:dyDescent="0.25">
      <c r="A46" s="1390"/>
      <c r="B46" s="1390"/>
      <c r="C46" s="1390"/>
      <c r="D46" s="1390"/>
      <c r="E46" s="1390"/>
      <c r="F46" s="1390"/>
      <c r="G46" s="1390"/>
    </row>
    <row r="47" spans="1:7" x14ac:dyDescent="0.25">
      <c r="A47" s="1390"/>
      <c r="B47" s="1390"/>
      <c r="C47" s="1390"/>
      <c r="D47" s="1390"/>
      <c r="E47" s="1390"/>
      <c r="F47" s="1390"/>
      <c r="G47" s="1390"/>
    </row>
    <row r="48" spans="1:7" x14ac:dyDescent="0.25">
      <c r="A48" s="1390"/>
      <c r="B48" s="1390"/>
      <c r="C48" s="1390"/>
      <c r="D48" s="1390"/>
      <c r="E48" s="1390"/>
      <c r="F48" s="1390"/>
      <c r="G48" s="1390"/>
    </row>
    <row r="49" spans="1:7" x14ac:dyDescent="0.25">
      <c r="A49" s="1390"/>
      <c r="B49" s="1390"/>
      <c r="C49" s="1390"/>
      <c r="D49" s="1390"/>
      <c r="E49" s="1390"/>
      <c r="F49" s="1390"/>
      <c r="G49" s="1390"/>
    </row>
    <row r="50" spans="1:7" x14ac:dyDescent="0.25">
      <c r="A50" s="1390"/>
      <c r="B50" s="1390"/>
      <c r="C50" s="1390"/>
      <c r="D50" s="1390"/>
      <c r="E50" s="1390"/>
      <c r="F50" s="1390"/>
      <c r="G50" s="1390"/>
    </row>
    <row r="51" spans="1:7" x14ac:dyDescent="0.25">
      <c r="A51" s="1390"/>
      <c r="B51" s="1390"/>
      <c r="C51" s="1390"/>
      <c r="D51" s="1390"/>
      <c r="E51" s="1390"/>
      <c r="F51" s="1390"/>
      <c r="G51" s="1390"/>
    </row>
    <row r="52" spans="1:7" x14ac:dyDescent="0.25">
      <c r="A52" s="1390"/>
      <c r="B52" s="1390"/>
      <c r="C52" s="1390"/>
      <c r="D52" s="1390"/>
      <c r="E52" s="1390"/>
      <c r="F52" s="1390"/>
      <c r="G52" s="1390"/>
    </row>
    <row r="53" spans="1:7" x14ac:dyDescent="0.25">
      <c r="A53" s="1390"/>
      <c r="B53" s="1390"/>
      <c r="C53" s="1390"/>
      <c r="D53" s="1390"/>
      <c r="E53" s="1390"/>
      <c r="F53" s="1390"/>
      <c r="G53" s="1390"/>
    </row>
    <row r="54" spans="1:7" x14ac:dyDescent="0.25">
      <c r="A54" s="1390"/>
      <c r="B54" s="1390"/>
      <c r="C54" s="1390"/>
      <c r="D54" s="1390"/>
      <c r="E54" s="1390"/>
      <c r="F54" s="1390"/>
      <c r="G54" s="1390"/>
    </row>
    <row r="55" spans="1:7" x14ac:dyDescent="0.25">
      <c r="A55" s="1390"/>
      <c r="B55" s="1390"/>
      <c r="C55" s="1390"/>
      <c r="D55" s="1390"/>
      <c r="E55" s="1390"/>
      <c r="F55" s="1390"/>
      <c r="G55" s="1390"/>
    </row>
    <row r="56" spans="1:7" x14ac:dyDescent="0.25">
      <c r="A56" s="1390"/>
      <c r="B56" s="1390"/>
      <c r="C56" s="1390"/>
      <c r="D56" s="1390"/>
      <c r="E56" s="1390"/>
      <c r="F56" s="1390"/>
      <c r="G56" s="1390"/>
    </row>
    <row r="57" spans="1:7" x14ac:dyDescent="0.25">
      <c r="A57" s="1390"/>
      <c r="B57" s="1390"/>
      <c r="C57" s="1390"/>
      <c r="D57" s="1390"/>
      <c r="E57" s="1390"/>
      <c r="F57" s="1390"/>
      <c r="G57" s="1390"/>
    </row>
    <row r="58" spans="1:7" x14ac:dyDescent="0.25">
      <c r="A58" s="1390"/>
      <c r="B58" s="1390"/>
      <c r="C58" s="1390"/>
      <c r="D58" s="1390"/>
      <c r="E58" s="1390"/>
      <c r="F58" s="1390"/>
      <c r="G58" s="1390"/>
    </row>
    <row r="59" spans="1:7" x14ac:dyDescent="0.25">
      <c r="A59" s="1390"/>
      <c r="B59" s="1390"/>
      <c r="C59" s="1390"/>
      <c r="D59" s="1390"/>
      <c r="E59" s="1390"/>
      <c r="F59" s="1390"/>
      <c r="G59" s="1390"/>
    </row>
    <row r="60" spans="1:7" x14ac:dyDescent="0.25">
      <c r="A60" s="1390"/>
      <c r="B60" s="1390"/>
      <c r="C60" s="1390"/>
      <c r="D60" s="1390"/>
      <c r="E60" s="1390"/>
      <c r="F60" s="1390"/>
      <c r="G60" s="1390"/>
    </row>
    <row r="61" spans="1:7" x14ac:dyDescent="0.25">
      <c r="A61" s="1390"/>
      <c r="B61" s="1390"/>
      <c r="C61" s="1390"/>
      <c r="D61" s="1390"/>
      <c r="E61" s="1390"/>
      <c r="F61" s="1390"/>
      <c r="G61" s="1390"/>
    </row>
    <row r="62" spans="1:7" x14ac:dyDescent="0.25">
      <c r="A62" s="1390"/>
      <c r="B62" s="1390"/>
      <c r="C62" s="1390"/>
      <c r="D62" s="1390"/>
      <c r="E62" s="1390"/>
      <c r="F62" s="1390"/>
      <c r="G62" s="1390"/>
    </row>
    <row r="63" spans="1:7" x14ac:dyDescent="0.25">
      <c r="A63" s="1390"/>
      <c r="B63" s="1390"/>
      <c r="C63" s="1390"/>
      <c r="D63" s="1390"/>
      <c r="E63" s="1390"/>
      <c r="F63" s="1390"/>
      <c r="G63" s="1390"/>
    </row>
    <row r="64" spans="1:7" x14ac:dyDescent="0.25">
      <c r="A64" s="1390"/>
      <c r="B64" s="1390"/>
      <c r="C64" s="1390"/>
      <c r="D64" s="1390"/>
      <c r="E64" s="1390"/>
      <c r="F64" s="1390"/>
      <c r="G64" s="1390"/>
    </row>
    <row r="65" spans="1:7" x14ac:dyDescent="0.25">
      <c r="A65" s="1390"/>
      <c r="B65" s="1390"/>
      <c r="C65" s="1390"/>
      <c r="D65" s="1390"/>
      <c r="E65" s="1390"/>
      <c r="F65" s="1390"/>
      <c r="G65" s="1390"/>
    </row>
    <row r="66" spans="1:7" x14ac:dyDescent="0.25">
      <c r="A66" s="1390"/>
      <c r="B66" s="1390"/>
      <c r="C66" s="1390"/>
      <c r="D66" s="1390"/>
      <c r="E66" s="1390"/>
      <c r="F66" s="1390"/>
      <c r="G66" s="1390"/>
    </row>
    <row r="67" spans="1:7" x14ac:dyDescent="0.25">
      <c r="A67" s="1390"/>
      <c r="B67" s="1390"/>
      <c r="C67" s="1390"/>
      <c r="D67" s="1390"/>
      <c r="E67" s="1390"/>
      <c r="F67" s="1390"/>
      <c r="G67" s="1390"/>
    </row>
    <row r="68" spans="1:7" x14ac:dyDescent="0.25">
      <c r="A68" s="1390"/>
      <c r="B68" s="1390"/>
      <c r="C68" s="1390"/>
      <c r="D68" s="1390"/>
      <c r="E68" s="1390"/>
      <c r="F68" s="1390"/>
      <c r="G68" s="1390"/>
    </row>
    <row r="69" spans="1:7" x14ac:dyDescent="0.25">
      <c r="A69" s="1390"/>
      <c r="B69" s="1390"/>
      <c r="C69" s="1390"/>
      <c r="D69" s="1390"/>
      <c r="E69" s="1390"/>
      <c r="F69" s="1390"/>
      <c r="G69" s="1390"/>
    </row>
    <row r="70" spans="1:7" x14ac:dyDescent="0.25">
      <c r="A70" s="1390"/>
      <c r="B70" s="1390"/>
      <c r="C70" s="1390"/>
      <c r="D70" s="1390"/>
      <c r="E70" s="1390"/>
      <c r="F70" s="1390"/>
      <c r="G70" s="1390"/>
    </row>
    <row r="71" spans="1:7" x14ac:dyDescent="0.25">
      <c r="A71" s="1390"/>
      <c r="B71" s="1390"/>
      <c r="C71" s="1390"/>
      <c r="D71" s="1390"/>
      <c r="E71" s="1390"/>
      <c r="F71" s="1390"/>
      <c r="G71" s="1390"/>
    </row>
    <row r="72" spans="1:7" x14ac:dyDescent="0.25">
      <c r="A72" s="1390"/>
      <c r="B72" s="1390"/>
      <c r="C72" s="1390"/>
      <c r="D72" s="1390"/>
      <c r="E72" s="1390"/>
      <c r="F72" s="1390"/>
      <c r="G72" s="1390"/>
    </row>
    <row r="73" spans="1:7" x14ac:dyDescent="0.25">
      <c r="A73" s="1390"/>
      <c r="B73" s="1390"/>
      <c r="C73" s="1390"/>
      <c r="D73" s="1390"/>
      <c r="E73" s="1390"/>
      <c r="F73" s="1390"/>
      <c r="G73" s="1390"/>
    </row>
    <row r="74" spans="1:7" x14ac:dyDescent="0.25">
      <c r="A74" s="1390"/>
      <c r="B74" s="1390"/>
      <c r="C74" s="1390"/>
      <c r="D74" s="1390"/>
      <c r="E74" s="1390"/>
      <c r="F74" s="1390"/>
      <c r="G74" s="1390"/>
    </row>
    <row r="75" spans="1:7" x14ac:dyDescent="0.25">
      <c r="A75" s="1390"/>
      <c r="B75" s="1390"/>
      <c r="C75" s="1390"/>
      <c r="D75" s="1390"/>
      <c r="E75" s="1390"/>
      <c r="F75" s="1390"/>
      <c r="G75" s="1390"/>
    </row>
    <row r="76" spans="1:7" x14ac:dyDescent="0.25">
      <c r="A76" s="1390"/>
      <c r="B76" s="1390"/>
      <c r="C76" s="1390"/>
      <c r="D76" s="1390"/>
      <c r="E76" s="1390"/>
      <c r="F76" s="1390"/>
      <c r="G76" s="1390"/>
    </row>
    <row r="77" spans="1:7" x14ac:dyDescent="0.25">
      <c r="A77" s="1390"/>
      <c r="B77" s="1390"/>
      <c r="C77" s="1390"/>
      <c r="D77" s="1390"/>
      <c r="E77" s="1390"/>
      <c r="F77" s="1390"/>
      <c r="G77" s="1390"/>
    </row>
    <row r="78" spans="1:7" x14ac:dyDescent="0.25">
      <c r="A78" s="1390"/>
      <c r="B78" s="1390"/>
      <c r="C78" s="1390"/>
      <c r="D78" s="1390"/>
      <c r="E78" s="1390"/>
      <c r="F78" s="1390"/>
      <c r="G78" s="1390"/>
    </row>
    <row r="79" spans="1:7" x14ac:dyDescent="0.25">
      <c r="A79" s="1390"/>
      <c r="B79" s="1390"/>
      <c r="C79" s="1390"/>
      <c r="D79" s="1390"/>
      <c r="E79" s="1390"/>
      <c r="F79" s="1390"/>
      <c r="G79" s="1390"/>
    </row>
    <row r="80" spans="1:7" x14ac:dyDescent="0.25">
      <c r="A80" s="1390"/>
      <c r="B80" s="1390"/>
      <c r="C80" s="1390"/>
      <c r="D80" s="1390"/>
      <c r="E80" s="1390"/>
      <c r="F80" s="1390"/>
      <c r="G80" s="1390"/>
    </row>
    <row r="81" spans="1:7" x14ac:dyDescent="0.25">
      <c r="A81" s="1390"/>
      <c r="B81" s="1390"/>
      <c r="C81" s="1390"/>
      <c r="D81" s="1390"/>
      <c r="E81" s="1390"/>
      <c r="F81" s="1390"/>
      <c r="G81" s="1390"/>
    </row>
    <row r="82" spans="1:7" x14ac:dyDescent="0.25">
      <c r="A82" s="1390"/>
      <c r="B82" s="1390"/>
      <c r="C82" s="1390"/>
      <c r="D82" s="1390"/>
      <c r="E82" s="1390"/>
      <c r="F82" s="1390"/>
      <c r="G82" s="1390"/>
    </row>
    <row r="83" spans="1:7" x14ac:dyDescent="0.25">
      <c r="A83" s="1390"/>
      <c r="B83" s="1390"/>
      <c r="C83" s="1390"/>
      <c r="D83" s="1390"/>
      <c r="E83" s="1390"/>
      <c r="F83" s="1390"/>
      <c r="G83" s="1390"/>
    </row>
    <row r="84" spans="1:7" x14ac:dyDescent="0.25">
      <c r="A84" s="1390"/>
      <c r="B84" s="1390"/>
      <c r="C84" s="1390"/>
      <c r="D84" s="1390"/>
      <c r="E84" s="1390"/>
      <c r="F84" s="1390"/>
      <c r="G84" s="1390"/>
    </row>
    <row r="85" spans="1:7" x14ac:dyDescent="0.25">
      <c r="A85" s="1390"/>
      <c r="B85" s="1390"/>
      <c r="C85" s="1390"/>
      <c r="D85" s="1390"/>
      <c r="E85" s="1390"/>
      <c r="F85" s="1390"/>
      <c r="G85" s="1390"/>
    </row>
    <row r="86" spans="1:7" x14ac:dyDescent="0.25">
      <c r="A86" s="1390"/>
      <c r="B86" s="1390"/>
      <c r="C86" s="1390"/>
      <c r="D86" s="1390"/>
      <c r="E86" s="1390"/>
      <c r="F86" s="1390"/>
      <c r="G86" s="1390"/>
    </row>
    <row r="87" spans="1:7" x14ac:dyDescent="0.25">
      <c r="A87" s="1390"/>
      <c r="B87" s="1390"/>
      <c r="C87" s="1390"/>
      <c r="D87" s="1390"/>
      <c r="E87" s="1390"/>
      <c r="F87" s="1390"/>
      <c r="G87" s="1390"/>
    </row>
    <row r="88" spans="1:7" x14ac:dyDescent="0.25">
      <c r="A88" s="1390"/>
      <c r="B88" s="1390"/>
      <c r="C88" s="1390"/>
      <c r="D88" s="1390"/>
      <c r="E88" s="1390"/>
      <c r="F88" s="1390"/>
      <c r="G88" s="1390"/>
    </row>
    <row r="89" spans="1:7" x14ac:dyDescent="0.25">
      <c r="A89" s="1390"/>
      <c r="B89" s="1390"/>
      <c r="C89" s="1390"/>
      <c r="D89" s="1390"/>
      <c r="E89" s="1390"/>
      <c r="F89" s="1390"/>
      <c r="G89" s="1390"/>
    </row>
    <row r="90" spans="1:7" x14ac:dyDescent="0.25">
      <c r="A90" s="1390"/>
      <c r="B90" s="1390"/>
      <c r="C90" s="1390"/>
      <c r="D90" s="1390"/>
      <c r="E90" s="1390"/>
      <c r="F90" s="1390"/>
      <c r="G90" s="1390"/>
    </row>
    <row r="91" spans="1:7" x14ac:dyDescent="0.25">
      <c r="A91" s="1390"/>
      <c r="B91" s="1390"/>
      <c r="C91" s="1390"/>
      <c r="D91" s="1390"/>
      <c r="E91" s="1390"/>
      <c r="F91" s="1390"/>
      <c r="G91" s="1390"/>
    </row>
    <row r="92" spans="1:7" x14ac:dyDescent="0.25">
      <c r="A92" s="1390"/>
      <c r="B92" s="1390"/>
      <c r="C92" s="1390"/>
      <c r="D92" s="1390"/>
      <c r="E92" s="1390"/>
      <c r="F92" s="1390"/>
      <c r="G92" s="1390"/>
    </row>
    <row r="93" spans="1:7" x14ac:dyDescent="0.25">
      <c r="A93" s="1390"/>
      <c r="B93" s="1390"/>
      <c r="C93" s="1390"/>
      <c r="D93" s="1390"/>
      <c r="E93" s="1390"/>
      <c r="F93" s="1390"/>
      <c r="G93" s="1390"/>
    </row>
    <row r="94" spans="1:7" x14ac:dyDescent="0.25">
      <c r="A94" s="1390"/>
      <c r="B94" s="1390"/>
      <c r="C94" s="1390"/>
      <c r="D94" s="1390"/>
      <c r="E94" s="1390"/>
      <c r="F94" s="1390"/>
      <c r="G94" s="1390"/>
    </row>
    <row r="95" spans="1:7" x14ac:dyDescent="0.25">
      <c r="A95" s="1390"/>
      <c r="B95" s="1390"/>
      <c r="C95" s="1390"/>
      <c r="D95" s="1390"/>
      <c r="E95" s="1390"/>
      <c r="F95" s="1390"/>
      <c r="G95" s="1390"/>
    </row>
    <row r="96" spans="1:7" x14ac:dyDescent="0.25">
      <c r="A96" s="1390"/>
      <c r="B96" s="1390"/>
      <c r="C96" s="1390"/>
      <c r="D96" s="1390"/>
      <c r="E96" s="1390"/>
      <c r="F96" s="1390"/>
      <c r="G96" s="1390"/>
    </row>
    <row r="97" spans="1:7" x14ac:dyDescent="0.25">
      <c r="A97" s="1390"/>
      <c r="B97" s="1390"/>
      <c r="C97" s="1390"/>
      <c r="D97" s="1390"/>
      <c r="E97" s="1390"/>
      <c r="F97" s="1390"/>
      <c r="G97" s="1390"/>
    </row>
    <row r="98" spans="1:7" x14ac:dyDescent="0.25">
      <c r="A98" s="1390"/>
      <c r="B98" s="1390"/>
      <c r="C98" s="1390"/>
      <c r="D98" s="1390"/>
      <c r="E98" s="1390"/>
      <c r="F98" s="1390"/>
      <c r="G98" s="1390"/>
    </row>
    <row r="99" spans="1:7" x14ac:dyDescent="0.25">
      <c r="A99" s="1390"/>
      <c r="B99" s="1390"/>
      <c r="C99" s="1390"/>
      <c r="D99" s="1390"/>
      <c r="E99" s="1390"/>
      <c r="F99" s="1390"/>
      <c r="G99" s="1390"/>
    </row>
    <row r="100" spans="1:7" x14ac:dyDescent="0.25">
      <c r="A100" s="1390"/>
      <c r="B100" s="1390"/>
      <c r="C100" s="1390"/>
      <c r="D100" s="1390"/>
      <c r="E100" s="1390"/>
      <c r="F100" s="1390"/>
      <c r="G100" s="1390"/>
    </row>
    <row r="101" spans="1:7" x14ac:dyDescent="0.25">
      <c r="A101" s="1390"/>
      <c r="B101" s="1390"/>
      <c r="C101" s="1390"/>
      <c r="D101" s="1390"/>
      <c r="E101" s="1390"/>
      <c r="F101" s="1390"/>
      <c r="G101" s="1390"/>
    </row>
    <row r="102" spans="1:7" x14ac:dyDescent="0.25">
      <c r="A102" s="1390"/>
      <c r="B102" s="1390"/>
      <c r="C102" s="1390"/>
      <c r="D102" s="1390"/>
      <c r="E102" s="1390"/>
      <c r="F102" s="1390"/>
      <c r="G102" s="1390"/>
    </row>
    <row r="103" spans="1:7" x14ac:dyDescent="0.25">
      <c r="A103" s="1390"/>
      <c r="B103" s="1390"/>
      <c r="C103" s="1390"/>
      <c r="D103" s="1390"/>
      <c r="E103" s="1390"/>
      <c r="F103" s="1390"/>
      <c r="G103" s="1390"/>
    </row>
    <row r="104" spans="1:7" x14ac:dyDescent="0.25">
      <c r="A104" s="1390"/>
      <c r="B104" s="1390"/>
      <c r="C104" s="1390"/>
      <c r="D104" s="1390"/>
      <c r="E104" s="1390"/>
      <c r="F104" s="1390"/>
      <c r="G104" s="1390"/>
    </row>
    <row r="105" spans="1:7" x14ac:dyDescent="0.25">
      <c r="A105" s="1390"/>
      <c r="B105" s="1390"/>
      <c r="C105" s="1390"/>
      <c r="D105" s="1390"/>
      <c r="E105" s="1390"/>
      <c r="F105" s="1390"/>
      <c r="G105" s="1390"/>
    </row>
    <row r="106" spans="1:7" x14ac:dyDescent="0.25">
      <c r="A106" s="1390"/>
      <c r="B106" s="1390"/>
      <c r="C106" s="1390"/>
      <c r="D106" s="1390"/>
      <c r="E106" s="1390"/>
      <c r="F106" s="1390"/>
      <c r="G106" s="1390"/>
    </row>
    <row r="107" spans="1:7" x14ac:dyDescent="0.25">
      <c r="A107" s="1390"/>
      <c r="B107" s="1390"/>
      <c r="C107" s="1390"/>
      <c r="D107" s="1390"/>
      <c r="E107" s="1390"/>
      <c r="F107" s="1390"/>
      <c r="G107" s="1390"/>
    </row>
    <row r="108" spans="1:7" x14ac:dyDescent="0.25">
      <c r="A108" s="1390"/>
      <c r="B108" s="1390"/>
      <c r="C108" s="1390"/>
      <c r="D108" s="1390"/>
      <c r="E108" s="1390"/>
      <c r="F108" s="1390"/>
      <c r="G108" s="1390"/>
    </row>
    <row r="109" spans="1:7" x14ac:dyDescent="0.25">
      <c r="A109" s="1390"/>
      <c r="B109" s="1390"/>
      <c r="C109" s="1390"/>
      <c r="D109" s="1390"/>
      <c r="E109" s="1390"/>
      <c r="F109" s="1390"/>
      <c r="G109" s="1390"/>
    </row>
    <row r="110" spans="1:7" x14ac:dyDescent="0.25">
      <c r="A110" s="1390"/>
      <c r="B110" s="1390"/>
      <c r="C110" s="1390"/>
      <c r="D110" s="1390"/>
      <c r="E110" s="1390"/>
      <c r="F110" s="1390"/>
      <c r="G110" s="1390"/>
    </row>
    <row r="111" spans="1:7" x14ac:dyDescent="0.25">
      <c r="A111" s="1390"/>
      <c r="B111" s="1390"/>
      <c r="C111" s="1390"/>
      <c r="D111" s="1390"/>
      <c r="E111" s="1390"/>
      <c r="F111" s="1390"/>
      <c r="G111" s="1390"/>
    </row>
    <row r="112" spans="1:7" x14ac:dyDescent="0.25">
      <c r="A112" s="1390"/>
      <c r="B112" s="1390"/>
      <c r="C112" s="1390"/>
      <c r="D112" s="1390"/>
      <c r="E112" s="1390"/>
      <c r="F112" s="1390"/>
      <c r="G112" s="1390"/>
    </row>
    <row r="113" spans="1:7" x14ac:dyDescent="0.25">
      <c r="A113" s="1390"/>
      <c r="B113" s="1390"/>
      <c r="C113" s="1390"/>
      <c r="D113" s="1390"/>
      <c r="E113" s="1390"/>
      <c r="F113" s="1390"/>
      <c r="G113" s="1390"/>
    </row>
    <row r="114" spans="1:7" x14ac:dyDescent="0.25">
      <c r="A114" s="1390"/>
      <c r="B114" s="1390"/>
      <c r="C114" s="1390"/>
      <c r="D114" s="1390"/>
      <c r="E114" s="1390"/>
      <c r="F114" s="1390"/>
      <c r="G114" s="1390"/>
    </row>
    <row r="115" spans="1:7" x14ac:dyDescent="0.25">
      <c r="A115" s="1390"/>
      <c r="B115" s="1390"/>
      <c r="C115" s="1390"/>
      <c r="D115" s="1390"/>
      <c r="E115" s="1390"/>
      <c r="F115" s="1390"/>
      <c r="G115" s="1390"/>
    </row>
    <row r="116" spans="1:7" x14ac:dyDescent="0.25">
      <c r="A116" s="1390"/>
      <c r="B116" s="1390"/>
      <c r="C116" s="1390"/>
      <c r="D116" s="1390"/>
      <c r="E116" s="1390"/>
      <c r="F116" s="1390"/>
      <c r="G116" s="1390"/>
    </row>
    <row r="117" spans="1:7" x14ac:dyDescent="0.25">
      <c r="A117" s="1390"/>
      <c r="B117" s="1390"/>
      <c r="C117" s="1390"/>
      <c r="D117" s="1390"/>
      <c r="E117" s="1390"/>
      <c r="F117" s="1390"/>
      <c r="G117" s="1390"/>
    </row>
    <row r="118" spans="1:7" x14ac:dyDescent="0.25">
      <c r="A118" s="1390"/>
      <c r="B118" s="1390"/>
      <c r="C118" s="1390"/>
      <c r="D118" s="1390"/>
      <c r="E118" s="1390"/>
      <c r="F118" s="1390"/>
      <c r="G118" s="1390"/>
    </row>
    <row r="119" spans="1:7" x14ac:dyDescent="0.25">
      <c r="A119" s="1390"/>
      <c r="B119" s="1390"/>
      <c r="C119" s="1390"/>
      <c r="D119" s="1390"/>
      <c r="E119" s="1390"/>
      <c r="F119" s="1390"/>
      <c r="G119" s="1390"/>
    </row>
    <row r="120" spans="1:7" x14ac:dyDescent="0.25">
      <c r="A120" s="1390"/>
      <c r="B120" s="1390"/>
      <c r="C120" s="1390"/>
      <c r="D120" s="1390"/>
      <c r="E120" s="1390"/>
      <c r="F120" s="1390"/>
      <c r="G120" s="1390"/>
    </row>
    <row r="121" spans="1:7" x14ac:dyDescent="0.25">
      <c r="A121" s="1390"/>
      <c r="B121" s="1390"/>
      <c r="C121" s="1390"/>
      <c r="D121" s="1390"/>
      <c r="E121" s="1390"/>
      <c r="F121" s="1390"/>
      <c r="G121" s="1390"/>
    </row>
    <row r="122" spans="1:7" x14ac:dyDescent="0.25">
      <c r="A122" s="1390"/>
      <c r="B122" s="1390"/>
      <c r="C122" s="1390"/>
      <c r="D122" s="1390"/>
      <c r="E122" s="1390"/>
      <c r="F122" s="1390"/>
      <c r="G122" s="1390"/>
    </row>
    <row r="123" spans="1:7" x14ac:dyDescent="0.25">
      <c r="A123" s="1390"/>
      <c r="B123" s="1390"/>
      <c r="C123" s="1390"/>
      <c r="D123" s="1390"/>
      <c r="E123" s="1390"/>
      <c r="F123" s="1390"/>
      <c r="G123" s="1390"/>
    </row>
    <row r="124" spans="1:7" x14ac:dyDescent="0.25">
      <c r="A124" s="1390"/>
      <c r="B124" s="1390"/>
      <c r="C124" s="1390"/>
      <c r="D124" s="1390"/>
      <c r="E124" s="1390"/>
      <c r="F124" s="1390"/>
      <c r="G124" s="1390"/>
    </row>
    <row r="125" spans="1:7" x14ac:dyDescent="0.25">
      <c r="A125" s="1390"/>
      <c r="B125" s="1390"/>
      <c r="C125" s="1390"/>
      <c r="D125" s="1390"/>
      <c r="E125" s="1390"/>
      <c r="F125" s="1390"/>
      <c r="G125" s="1390"/>
    </row>
    <row r="126" spans="1:7" x14ac:dyDescent="0.25">
      <c r="A126" s="1390"/>
      <c r="B126" s="1390"/>
      <c r="C126" s="1390"/>
      <c r="D126" s="1390"/>
      <c r="E126" s="1390"/>
      <c r="F126" s="1390"/>
      <c r="G126" s="1390"/>
    </row>
    <row r="127" spans="1:7" x14ac:dyDescent="0.25">
      <c r="A127" s="1390"/>
      <c r="B127" s="1390"/>
      <c r="C127" s="1390"/>
      <c r="D127" s="1390"/>
      <c r="E127" s="1390"/>
      <c r="F127" s="1390"/>
      <c r="G127" s="1390"/>
    </row>
    <row r="128" spans="1:7" x14ac:dyDescent="0.25">
      <c r="A128" s="1390"/>
      <c r="B128" s="1390"/>
      <c r="C128" s="1390"/>
      <c r="D128" s="1390"/>
      <c r="E128" s="1390"/>
      <c r="F128" s="1390"/>
      <c r="G128" s="1390"/>
    </row>
    <row r="129" spans="1:7" x14ac:dyDescent="0.25">
      <c r="A129" s="1390"/>
      <c r="B129" s="1390"/>
      <c r="C129" s="1390"/>
      <c r="D129" s="1390"/>
      <c r="E129" s="1390"/>
      <c r="F129" s="1390"/>
      <c r="G129" s="1390"/>
    </row>
    <row r="130" spans="1:7" x14ac:dyDescent="0.25">
      <c r="A130" s="1390"/>
      <c r="B130" s="1390"/>
      <c r="C130" s="1390"/>
      <c r="D130" s="1390"/>
      <c r="E130" s="1390"/>
      <c r="F130" s="1390"/>
      <c r="G130" s="1390"/>
    </row>
    <row r="131" spans="1:7" x14ac:dyDescent="0.25">
      <c r="A131" s="1390"/>
      <c r="B131" s="1390"/>
      <c r="C131" s="1390"/>
      <c r="D131" s="1390"/>
      <c r="E131" s="1390"/>
      <c r="F131" s="1390"/>
      <c r="G131" s="1390"/>
    </row>
    <row r="132" spans="1:7" x14ac:dyDescent="0.25">
      <c r="A132" s="1390"/>
      <c r="B132" s="1390"/>
      <c r="C132" s="1390"/>
      <c r="D132" s="1390"/>
      <c r="E132" s="1390"/>
      <c r="F132" s="1390"/>
      <c r="G132" s="1390"/>
    </row>
    <row r="133" spans="1:7" x14ac:dyDescent="0.25">
      <c r="A133" s="1390"/>
      <c r="B133" s="1390"/>
      <c r="C133" s="1390"/>
      <c r="D133" s="1390"/>
      <c r="E133" s="1390"/>
      <c r="F133" s="1390"/>
      <c r="G133" s="1390"/>
    </row>
    <row r="134" spans="1:7" x14ac:dyDescent="0.25">
      <c r="A134" s="1390"/>
      <c r="B134" s="1390"/>
      <c r="C134" s="1390"/>
      <c r="D134" s="1390"/>
      <c r="E134" s="1390"/>
      <c r="F134" s="1390"/>
      <c r="G134" s="1390"/>
    </row>
    <row r="135" spans="1:7" x14ac:dyDescent="0.25">
      <c r="A135" s="1390"/>
      <c r="B135" s="1390"/>
      <c r="C135" s="1390"/>
      <c r="D135" s="1390"/>
      <c r="E135" s="1390"/>
      <c r="F135" s="1390"/>
      <c r="G135" s="1390"/>
    </row>
    <row r="136" spans="1:7" x14ac:dyDescent="0.25">
      <c r="A136" s="1390"/>
      <c r="B136" s="1390"/>
      <c r="C136" s="1390"/>
      <c r="D136" s="1390"/>
      <c r="E136" s="1390"/>
      <c r="F136" s="1390"/>
      <c r="G136" s="1390"/>
    </row>
    <row r="137" spans="1:7" x14ac:dyDescent="0.25">
      <c r="A137" s="1390"/>
      <c r="B137" s="1390"/>
      <c r="C137" s="1390"/>
      <c r="D137" s="1390"/>
      <c r="E137" s="1390"/>
      <c r="F137" s="1390"/>
      <c r="G137" s="1390"/>
    </row>
    <row r="138" spans="1:7" x14ac:dyDescent="0.25">
      <c r="A138" s="1390"/>
      <c r="B138" s="1390"/>
      <c r="C138" s="1390"/>
      <c r="D138" s="1390"/>
      <c r="E138" s="1390"/>
      <c r="F138" s="1390"/>
      <c r="G138" s="1390"/>
    </row>
    <row r="139" spans="1:7" x14ac:dyDescent="0.25">
      <c r="A139" s="1390"/>
      <c r="B139" s="1390"/>
      <c r="C139" s="1390"/>
      <c r="D139" s="1390"/>
      <c r="E139" s="1390"/>
      <c r="F139" s="1390"/>
      <c r="G139" s="1390"/>
    </row>
    <row r="140" spans="1:7" x14ac:dyDescent="0.25">
      <c r="A140" s="1390"/>
      <c r="B140" s="1390"/>
      <c r="C140" s="1390"/>
      <c r="D140" s="1390"/>
      <c r="E140" s="1390"/>
      <c r="F140" s="1390"/>
      <c r="G140" s="1390"/>
    </row>
    <row r="141" spans="1:7" x14ac:dyDescent="0.25">
      <c r="A141" s="1390"/>
      <c r="B141" s="1390"/>
      <c r="C141" s="1390"/>
      <c r="D141" s="1390"/>
      <c r="E141" s="1390"/>
      <c r="F141" s="1390"/>
      <c r="G141" s="1390"/>
    </row>
    <row r="142" spans="1:7" x14ac:dyDescent="0.25">
      <c r="A142" s="1390"/>
      <c r="B142" s="1390"/>
      <c r="C142" s="1390"/>
      <c r="D142" s="1390"/>
      <c r="E142" s="1390"/>
      <c r="F142" s="1390"/>
      <c r="G142" s="1390"/>
    </row>
    <row r="143" spans="1:7" x14ac:dyDescent="0.25">
      <c r="A143" s="1390"/>
      <c r="B143" s="1390"/>
      <c r="C143" s="1390"/>
      <c r="D143" s="1390"/>
      <c r="E143" s="1390"/>
      <c r="F143" s="1390"/>
      <c r="G143" s="1390"/>
    </row>
    <row r="144" spans="1:7" x14ac:dyDescent="0.25">
      <c r="A144" s="1390"/>
      <c r="B144" s="1390"/>
      <c r="C144" s="1390"/>
      <c r="D144" s="1390"/>
      <c r="E144" s="1390"/>
      <c r="F144" s="1390"/>
      <c r="G144" s="1390"/>
    </row>
    <row r="145" spans="1:7" x14ac:dyDescent="0.25">
      <c r="A145" s="1390"/>
      <c r="B145" s="1390"/>
      <c r="C145" s="1390"/>
      <c r="D145" s="1390"/>
      <c r="E145" s="1390"/>
      <c r="F145" s="1390"/>
      <c r="G145" s="1390"/>
    </row>
    <row r="146" spans="1:7" x14ac:dyDescent="0.25">
      <c r="A146" s="1390"/>
      <c r="B146" s="1390"/>
      <c r="C146" s="1390"/>
      <c r="D146" s="1390"/>
      <c r="E146" s="1390"/>
      <c r="F146" s="1390"/>
      <c r="G146" s="1390"/>
    </row>
    <row r="147" spans="1:7" x14ac:dyDescent="0.25">
      <c r="A147" s="1390"/>
      <c r="B147" s="1390"/>
      <c r="C147" s="1390"/>
      <c r="D147" s="1390"/>
      <c r="E147" s="1390"/>
      <c r="F147" s="1390"/>
      <c r="G147" s="1390"/>
    </row>
    <row r="148" spans="1:7" x14ac:dyDescent="0.25">
      <c r="A148" s="1390"/>
      <c r="B148" s="1390"/>
      <c r="C148" s="1390"/>
      <c r="D148" s="1390"/>
      <c r="E148" s="1390"/>
      <c r="F148" s="1390"/>
      <c r="G148" s="1390"/>
    </row>
    <row r="149" spans="1:7" x14ac:dyDescent="0.25">
      <c r="A149" s="1390"/>
      <c r="B149" s="1390"/>
      <c r="C149" s="1390"/>
      <c r="D149" s="1390"/>
      <c r="E149" s="1390"/>
      <c r="F149" s="1390"/>
      <c r="G149" s="1390"/>
    </row>
    <row r="150" spans="1:7" x14ac:dyDescent="0.25">
      <c r="A150" s="1390"/>
      <c r="B150" s="1390"/>
      <c r="C150" s="1390"/>
      <c r="D150" s="1390"/>
      <c r="E150" s="1390"/>
      <c r="F150" s="1390"/>
      <c r="G150" s="1390"/>
    </row>
    <row r="151" spans="1:7" x14ac:dyDescent="0.25">
      <c r="A151" s="1390"/>
      <c r="B151" s="1390"/>
      <c r="C151" s="1390"/>
      <c r="D151" s="1390"/>
      <c r="E151" s="1390"/>
      <c r="F151" s="1390"/>
      <c r="G151" s="1390"/>
    </row>
    <row r="152" spans="1:7" x14ac:dyDescent="0.25">
      <c r="A152" s="1390"/>
      <c r="B152" s="1390"/>
      <c r="C152" s="1390"/>
      <c r="D152" s="1390"/>
      <c r="E152" s="1390"/>
      <c r="F152" s="1390"/>
      <c r="G152" s="1390"/>
    </row>
    <row r="153" spans="1:7" x14ac:dyDescent="0.25">
      <c r="A153" s="1390"/>
      <c r="B153" s="1390"/>
      <c r="C153" s="1390"/>
      <c r="D153" s="1390"/>
      <c r="E153" s="1390"/>
      <c r="F153" s="1390"/>
      <c r="G153" s="1390"/>
    </row>
    <row r="154" spans="1:7" x14ac:dyDescent="0.25">
      <c r="A154" s="1390"/>
      <c r="B154" s="1390"/>
      <c r="C154" s="1390"/>
      <c r="D154" s="1390"/>
      <c r="E154" s="1390"/>
      <c r="F154" s="1390"/>
      <c r="G154" s="1390"/>
    </row>
    <row r="155" spans="1:7" x14ac:dyDescent="0.25">
      <c r="A155" s="1390"/>
      <c r="B155" s="1390"/>
      <c r="C155" s="1390"/>
      <c r="D155" s="1390"/>
      <c r="E155" s="1390"/>
      <c r="F155" s="1390"/>
      <c r="G155" s="1390"/>
    </row>
    <row r="156" spans="1:7" x14ac:dyDescent="0.25">
      <c r="A156" s="1390"/>
      <c r="B156" s="1390"/>
      <c r="C156" s="1390"/>
      <c r="D156" s="1390"/>
      <c r="E156" s="1390"/>
      <c r="F156" s="1390"/>
      <c r="G156" s="1390"/>
    </row>
    <row r="157" spans="1:7" x14ac:dyDescent="0.25">
      <c r="A157" s="1390"/>
      <c r="B157" s="1390"/>
      <c r="C157" s="1390"/>
      <c r="D157" s="1390"/>
      <c r="E157" s="1390"/>
      <c r="F157" s="1390"/>
      <c r="G157" s="1390"/>
    </row>
    <row r="158" spans="1:7" x14ac:dyDescent="0.25">
      <c r="A158" s="1390"/>
      <c r="B158" s="1390"/>
      <c r="C158" s="1390"/>
      <c r="D158" s="1390"/>
      <c r="E158" s="1390"/>
      <c r="F158" s="1390"/>
      <c r="G158" s="1390"/>
    </row>
    <row r="159" spans="1:7" x14ac:dyDescent="0.25">
      <c r="A159" s="1390"/>
      <c r="B159" s="1390"/>
      <c r="C159" s="1390"/>
      <c r="D159" s="1390"/>
      <c r="E159" s="1390"/>
      <c r="F159" s="1390"/>
      <c r="G159" s="1390"/>
    </row>
    <row r="160" spans="1:7" x14ac:dyDescent="0.25">
      <c r="A160" s="1390"/>
      <c r="B160" s="1390"/>
      <c r="C160" s="1390"/>
      <c r="D160" s="1390"/>
      <c r="E160" s="1390"/>
      <c r="F160" s="1390"/>
      <c r="G160" s="1390"/>
    </row>
    <row r="161" spans="1:7" x14ac:dyDescent="0.25">
      <c r="A161" s="1390"/>
      <c r="B161" s="1390"/>
      <c r="C161" s="1390"/>
      <c r="D161" s="1390"/>
      <c r="E161" s="1390"/>
      <c r="F161" s="1390"/>
      <c r="G161" s="1390"/>
    </row>
    <row r="162" spans="1:7" x14ac:dyDescent="0.25">
      <c r="A162" s="1390"/>
      <c r="B162" s="1390"/>
      <c r="C162" s="1390"/>
      <c r="D162" s="1390"/>
      <c r="E162" s="1390"/>
      <c r="F162" s="1390"/>
      <c r="G162" s="1390"/>
    </row>
    <row r="163" spans="1:7" x14ac:dyDescent="0.25">
      <c r="A163" s="1390"/>
      <c r="B163" s="1390"/>
      <c r="C163" s="1390"/>
      <c r="D163" s="1390"/>
      <c r="E163" s="1390"/>
      <c r="F163" s="1390"/>
      <c r="G163" s="1390"/>
    </row>
    <row r="164" spans="1:7" x14ac:dyDescent="0.25">
      <c r="A164" s="1390"/>
      <c r="B164" s="1390"/>
      <c r="C164" s="1390"/>
      <c r="D164" s="1390"/>
      <c r="E164" s="1390"/>
      <c r="F164" s="1390"/>
      <c r="G164" s="1390"/>
    </row>
    <row r="165" spans="1:7" x14ac:dyDescent="0.25">
      <c r="A165" s="1390"/>
      <c r="B165" s="1390"/>
      <c r="C165" s="1390"/>
      <c r="D165" s="1390"/>
      <c r="E165" s="1390"/>
      <c r="F165" s="1390"/>
      <c r="G165" s="1390"/>
    </row>
    <row r="166" spans="1:7" x14ac:dyDescent="0.25">
      <c r="A166" s="1390"/>
      <c r="B166" s="1390"/>
      <c r="C166" s="1390"/>
      <c r="D166" s="1390"/>
      <c r="E166" s="1390"/>
      <c r="F166" s="1390"/>
      <c r="G166" s="1390"/>
    </row>
    <row r="167" spans="1:7" x14ac:dyDescent="0.25">
      <c r="A167" s="1390"/>
      <c r="B167" s="1390"/>
      <c r="C167" s="1390"/>
      <c r="D167" s="1390"/>
      <c r="E167" s="1390"/>
      <c r="F167" s="1390"/>
      <c r="G167" s="1390"/>
    </row>
    <row r="168" spans="1:7" x14ac:dyDescent="0.25">
      <c r="A168" s="1390"/>
      <c r="B168" s="1390"/>
      <c r="C168" s="1390"/>
      <c r="D168" s="1390"/>
      <c r="E168" s="1390"/>
      <c r="F168" s="1390"/>
      <c r="G168" s="1390"/>
    </row>
    <row r="169" spans="1:7" x14ac:dyDescent="0.25">
      <c r="A169" s="1390"/>
      <c r="B169" s="1390"/>
      <c r="C169" s="1390"/>
      <c r="D169" s="1390"/>
      <c r="E169" s="1390"/>
      <c r="F169" s="1390"/>
      <c r="G169" s="1390"/>
    </row>
    <row r="170" spans="1:7" x14ac:dyDescent="0.25">
      <c r="A170" s="1390"/>
      <c r="B170" s="1390"/>
      <c r="C170" s="1390"/>
      <c r="D170" s="1390"/>
      <c r="E170" s="1390"/>
      <c r="F170" s="1390"/>
      <c r="G170" s="1390"/>
    </row>
    <row r="171" spans="1:7" x14ac:dyDescent="0.25">
      <c r="A171" s="1390"/>
      <c r="B171" s="1390"/>
      <c r="C171" s="1390"/>
      <c r="D171" s="1390"/>
      <c r="E171" s="1390"/>
      <c r="F171" s="1390"/>
      <c r="G171" s="1390"/>
    </row>
    <row r="172" spans="1:7" x14ac:dyDescent="0.25">
      <c r="A172" s="1390"/>
      <c r="B172" s="1390"/>
      <c r="C172" s="1390"/>
      <c r="D172" s="1390"/>
      <c r="E172" s="1390"/>
      <c r="F172" s="1390"/>
      <c r="G172" s="1390"/>
    </row>
    <row r="173" spans="1:7" x14ac:dyDescent="0.25">
      <c r="A173" s="1390"/>
      <c r="B173" s="1390"/>
      <c r="C173" s="1390"/>
      <c r="D173" s="1390"/>
      <c r="E173" s="1390"/>
      <c r="F173" s="1390"/>
      <c r="G173" s="1390"/>
    </row>
    <row r="174" spans="1:7" x14ac:dyDescent="0.25">
      <c r="A174" s="1390"/>
      <c r="B174" s="1390"/>
      <c r="C174" s="1390"/>
      <c r="D174" s="1390"/>
      <c r="E174" s="1390"/>
      <c r="F174" s="1390"/>
      <c r="G174" s="1390"/>
    </row>
    <row r="175" spans="1:7" x14ac:dyDescent="0.25">
      <c r="A175" s="1390"/>
      <c r="B175" s="1390"/>
      <c r="C175" s="1390"/>
      <c r="D175" s="1390"/>
      <c r="E175" s="1390"/>
      <c r="F175" s="1390"/>
      <c r="G175" s="1390"/>
    </row>
    <row r="176" spans="1:7" x14ac:dyDescent="0.25">
      <c r="A176" s="1390"/>
      <c r="B176" s="1390"/>
      <c r="C176" s="1390"/>
      <c r="D176" s="1390"/>
      <c r="E176" s="1390"/>
      <c r="F176" s="1390"/>
      <c r="G176" s="1390"/>
    </row>
    <row r="177" spans="1:7" x14ac:dyDescent="0.25">
      <c r="A177" s="1390"/>
      <c r="B177" s="1390"/>
      <c r="C177" s="1390"/>
      <c r="D177" s="1390"/>
      <c r="E177" s="1390"/>
      <c r="F177" s="1390"/>
      <c r="G177" s="1390"/>
    </row>
    <row r="178" spans="1:7" x14ac:dyDescent="0.25">
      <c r="A178" s="1390"/>
      <c r="B178" s="1390"/>
      <c r="C178" s="1390"/>
      <c r="D178" s="1390"/>
      <c r="E178" s="1390"/>
      <c r="F178" s="1390"/>
      <c r="G178" s="1390"/>
    </row>
    <row r="179" spans="1:7" x14ac:dyDescent="0.25">
      <c r="A179" s="1390"/>
      <c r="B179" s="1390"/>
      <c r="C179" s="1390"/>
      <c r="D179" s="1390"/>
      <c r="E179" s="1390"/>
      <c r="F179" s="1390"/>
      <c r="G179" s="1390"/>
    </row>
    <row r="180" spans="1:7" x14ac:dyDescent="0.25">
      <c r="A180" s="1390"/>
      <c r="B180" s="1390"/>
      <c r="C180" s="1390"/>
      <c r="D180" s="1390"/>
      <c r="E180" s="1390"/>
      <c r="F180" s="1390"/>
      <c r="G180" s="1390"/>
    </row>
    <row r="181" spans="1:7" x14ac:dyDescent="0.25">
      <c r="A181" s="1390"/>
      <c r="B181" s="1390"/>
      <c r="C181" s="1390"/>
      <c r="D181" s="1390"/>
      <c r="E181" s="1390"/>
      <c r="F181" s="1390"/>
      <c r="G181" s="1390"/>
    </row>
    <row r="182" spans="1:7" x14ac:dyDescent="0.25">
      <c r="A182" s="1390"/>
      <c r="B182" s="1390"/>
      <c r="C182" s="1390"/>
      <c r="D182" s="1390"/>
      <c r="E182" s="1390"/>
      <c r="F182" s="1390"/>
      <c r="G182" s="1390"/>
    </row>
    <row r="183" spans="1:7" x14ac:dyDescent="0.25">
      <c r="A183" s="1390"/>
      <c r="B183" s="1390"/>
      <c r="C183" s="1390"/>
      <c r="D183" s="1390"/>
      <c r="E183" s="1390"/>
      <c r="F183" s="1390"/>
      <c r="G183" s="1390"/>
    </row>
    <row r="184" spans="1:7" x14ac:dyDescent="0.25">
      <c r="A184" s="1390"/>
      <c r="B184" s="1390"/>
      <c r="C184" s="1390"/>
      <c r="D184" s="1390"/>
      <c r="E184" s="1390"/>
      <c r="F184" s="1390"/>
      <c r="G184" s="1390"/>
    </row>
    <row r="185" spans="1:7" x14ac:dyDescent="0.25">
      <c r="A185" s="1390"/>
      <c r="B185" s="1390"/>
      <c r="C185" s="1390"/>
      <c r="D185" s="1390"/>
      <c r="E185" s="1390"/>
      <c r="F185" s="1390"/>
      <c r="G185" s="1390"/>
    </row>
    <row r="186" spans="1:7" x14ac:dyDescent="0.25">
      <c r="A186" s="1390"/>
      <c r="B186" s="1390"/>
      <c r="C186" s="1390"/>
      <c r="D186" s="1390"/>
      <c r="E186" s="1390"/>
      <c r="F186" s="1390"/>
      <c r="G186" s="1390"/>
    </row>
    <row r="187" spans="1:7" x14ac:dyDescent="0.25">
      <c r="A187" s="1390"/>
      <c r="B187" s="1390"/>
      <c r="C187" s="1390"/>
      <c r="D187" s="1390"/>
      <c r="E187" s="1390"/>
      <c r="F187" s="1390"/>
      <c r="G187" s="1390"/>
    </row>
    <row r="188" spans="1:7" x14ac:dyDescent="0.25">
      <c r="A188" s="1390"/>
      <c r="B188" s="1390"/>
      <c r="C188" s="1390"/>
      <c r="D188" s="1390"/>
      <c r="E188" s="1390"/>
      <c r="F188" s="1390"/>
      <c r="G188" s="1390"/>
    </row>
    <row r="189" spans="1:7" x14ac:dyDescent="0.25">
      <c r="A189" s="1390"/>
      <c r="B189" s="1390"/>
      <c r="C189" s="1390"/>
      <c r="D189" s="1390"/>
      <c r="E189" s="1390"/>
      <c r="F189" s="1390"/>
      <c r="G189" s="1390"/>
    </row>
    <row r="190" spans="1:7" x14ac:dyDescent="0.25">
      <c r="A190" s="1390"/>
      <c r="B190" s="1390"/>
      <c r="C190" s="1390"/>
      <c r="D190" s="1390"/>
      <c r="E190" s="1390"/>
      <c r="F190" s="1390"/>
      <c r="G190" s="1390"/>
    </row>
    <row r="191" spans="1:7" x14ac:dyDescent="0.25">
      <c r="A191" s="1390"/>
      <c r="B191" s="1390"/>
      <c r="C191" s="1390"/>
      <c r="D191" s="1390"/>
      <c r="E191" s="1390"/>
      <c r="F191" s="1390"/>
      <c r="G191" s="1390"/>
    </row>
    <row r="192" spans="1:7" x14ac:dyDescent="0.25">
      <c r="A192" s="1390"/>
      <c r="B192" s="1390"/>
      <c r="C192" s="1390"/>
      <c r="D192" s="1390"/>
      <c r="E192" s="1390"/>
      <c r="F192" s="1390"/>
      <c r="G192" s="1390"/>
    </row>
    <row r="193" spans="1:7" x14ac:dyDescent="0.25">
      <c r="A193" s="1390"/>
      <c r="B193" s="1390"/>
      <c r="C193" s="1390"/>
      <c r="D193" s="1390"/>
      <c r="E193" s="1390"/>
      <c r="F193" s="1390"/>
      <c r="G193" s="1390"/>
    </row>
    <row r="194" spans="1:7" x14ac:dyDescent="0.25">
      <c r="A194" s="1390"/>
      <c r="B194" s="1390"/>
      <c r="C194" s="1390"/>
      <c r="D194" s="1390"/>
      <c r="E194" s="1390"/>
      <c r="F194" s="1390"/>
      <c r="G194" s="1390"/>
    </row>
    <row r="195" spans="1:7" x14ac:dyDescent="0.25">
      <c r="A195" s="1390"/>
      <c r="B195" s="1390"/>
      <c r="C195" s="1390"/>
      <c r="D195" s="1390"/>
      <c r="E195" s="1390"/>
      <c r="F195" s="1390"/>
      <c r="G195" s="1390"/>
    </row>
    <row r="196" spans="1:7" x14ac:dyDescent="0.25">
      <c r="A196" s="1390"/>
      <c r="B196" s="1390"/>
      <c r="C196" s="1390"/>
      <c r="D196" s="1390"/>
      <c r="E196" s="1390"/>
      <c r="F196" s="1390"/>
      <c r="G196" s="1390"/>
    </row>
    <row r="197" spans="1:7" x14ac:dyDescent="0.25">
      <c r="A197" s="1390"/>
      <c r="B197" s="1390"/>
      <c r="C197" s="1390"/>
      <c r="D197" s="1390"/>
      <c r="E197" s="1390"/>
      <c r="F197" s="1390"/>
      <c r="G197" s="1390"/>
    </row>
    <row r="198" spans="1:7" x14ac:dyDescent="0.25">
      <c r="A198" s="1390"/>
      <c r="B198" s="1390"/>
      <c r="C198" s="1390"/>
      <c r="D198" s="1390"/>
      <c r="E198" s="1390"/>
      <c r="F198" s="1390"/>
      <c r="G198" s="1390"/>
    </row>
    <row r="199" spans="1:7" x14ac:dyDescent="0.25">
      <c r="A199" s="1390"/>
      <c r="B199" s="1390"/>
      <c r="C199" s="1390"/>
      <c r="D199" s="1390"/>
      <c r="E199" s="1390"/>
      <c r="F199" s="1390"/>
      <c r="G199" s="1390"/>
    </row>
    <row r="200" spans="1:7" x14ac:dyDescent="0.25">
      <c r="A200" s="1390"/>
      <c r="B200" s="1390"/>
      <c r="C200" s="1390"/>
      <c r="D200" s="1390"/>
      <c r="E200" s="1390"/>
      <c r="F200" s="1390"/>
      <c r="G200" s="1390"/>
    </row>
    <row r="201" spans="1:7" x14ac:dyDescent="0.25">
      <c r="A201" s="1390"/>
      <c r="B201" s="1390"/>
      <c r="C201" s="1390"/>
      <c r="D201" s="1390"/>
      <c r="E201" s="1390"/>
      <c r="F201" s="1390"/>
      <c r="G201" s="1390"/>
    </row>
    <row r="202" spans="1:7" x14ac:dyDescent="0.25">
      <c r="A202" s="1390"/>
      <c r="B202" s="1390"/>
      <c r="C202" s="1390"/>
      <c r="D202" s="1390"/>
      <c r="E202" s="1390"/>
      <c r="F202" s="1390"/>
      <c r="G202" s="1390"/>
    </row>
    <row r="203" spans="1:7" x14ac:dyDescent="0.25">
      <c r="A203" s="1390"/>
      <c r="B203" s="1390"/>
      <c r="C203" s="1390"/>
      <c r="D203" s="1390"/>
      <c r="E203" s="1390"/>
      <c r="F203" s="1390"/>
      <c r="G203" s="1390"/>
    </row>
    <row r="204" spans="1:7" x14ac:dyDescent="0.25">
      <c r="A204" s="1390"/>
      <c r="B204" s="1390"/>
      <c r="C204" s="1390"/>
      <c r="D204" s="1390"/>
      <c r="E204" s="1390"/>
      <c r="F204" s="1390"/>
      <c r="G204" s="1390"/>
    </row>
    <row r="205" spans="1:7" x14ac:dyDescent="0.25">
      <c r="A205" s="1390"/>
      <c r="B205" s="1390"/>
      <c r="C205" s="1390"/>
      <c r="D205" s="1390"/>
      <c r="E205" s="1390"/>
      <c r="F205" s="1390"/>
      <c r="G205" s="1390"/>
    </row>
    <row r="206" spans="1:7" x14ac:dyDescent="0.25">
      <c r="A206" s="1390"/>
      <c r="B206" s="1390"/>
      <c r="C206" s="1390"/>
      <c r="D206" s="1390"/>
      <c r="E206" s="1390"/>
      <c r="F206" s="1390"/>
      <c r="G206" s="1390"/>
    </row>
    <row r="207" spans="1:7" x14ac:dyDescent="0.25">
      <c r="A207" s="1390"/>
      <c r="B207" s="1390"/>
      <c r="C207" s="1390"/>
      <c r="D207" s="1390"/>
      <c r="E207" s="1390"/>
      <c r="F207" s="1390"/>
      <c r="G207" s="1390"/>
    </row>
    <row r="208" spans="1:7" x14ac:dyDescent="0.25">
      <c r="A208" s="1390"/>
      <c r="B208" s="1390"/>
      <c r="C208" s="1390"/>
      <c r="D208" s="1390"/>
      <c r="E208" s="1390"/>
      <c r="F208" s="1390"/>
      <c r="G208" s="1390"/>
    </row>
    <row r="209" spans="1:7" x14ac:dyDescent="0.25">
      <c r="A209" s="1390"/>
      <c r="B209" s="1390"/>
      <c r="C209" s="1390"/>
      <c r="D209" s="1390"/>
      <c r="E209" s="1390"/>
      <c r="F209" s="1390"/>
      <c r="G209" s="1390"/>
    </row>
    <row r="210" spans="1:7" x14ac:dyDescent="0.25">
      <c r="A210" s="1390"/>
      <c r="B210" s="1390"/>
      <c r="C210" s="1390"/>
      <c r="D210" s="1390"/>
      <c r="E210" s="1390"/>
      <c r="F210" s="1390"/>
      <c r="G210" s="1390"/>
    </row>
    <row r="211" spans="1:7" x14ac:dyDescent="0.25">
      <c r="A211" s="1390"/>
      <c r="B211" s="1390"/>
      <c r="C211" s="1390"/>
      <c r="D211" s="1390"/>
      <c r="E211" s="1390"/>
      <c r="F211" s="1390"/>
      <c r="G211" s="1390"/>
    </row>
    <row r="212" spans="1:7" x14ac:dyDescent="0.25">
      <c r="A212" s="1390"/>
      <c r="B212" s="1390"/>
      <c r="C212" s="1390"/>
      <c r="D212" s="1390"/>
      <c r="E212" s="1390"/>
      <c r="F212" s="1390"/>
      <c r="G212" s="1390"/>
    </row>
    <row r="213" spans="1:7" x14ac:dyDescent="0.25">
      <c r="A213" s="1390"/>
      <c r="B213" s="1390"/>
      <c r="C213" s="1390"/>
      <c r="D213" s="1390"/>
      <c r="E213" s="1390"/>
      <c r="F213" s="1390"/>
      <c r="G213" s="1390"/>
    </row>
    <row r="214" spans="1:7" x14ac:dyDescent="0.25">
      <c r="A214" s="1390"/>
      <c r="B214" s="1390"/>
      <c r="C214" s="1390"/>
      <c r="D214" s="1390"/>
      <c r="E214" s="1390"/>
      <c r="F214" s="1390"/>
      <c r="G214" s="1390"/>
    </row>
    <row r="215" spans="1:7" x14ac:dyDescent="0.25">
      <c r="A215" s="1390"/>
      <c r="B215" s="1390"/>
      <c r="C215" s="1390"/>
      <c r="D215" s="1390"/>
      <c r="E215" s="1390"/>
      <c r="F215" s="1390"/>
      <c r="G215" s="1390"/>
    </row>
    <row r="216" spans="1:7" x14ac:dyDescent="0.25">
      <c r="A216" s="1390"/>
      <c r="B216" s="1390"/>
      <c r="C216" s="1390"/>
      <c r="D216" s="1390"/>
      <c r="E216" s="1390"/>
      <c r="F216" s="1390"/>
      <c r="G216" s="1390"/>
    </row>
    <row r="217" spans="1:7" x14ac:dyDescent="0.25">
      <c r="A217" s="1390"/>
      <c r="B217" s="1390"/>
      <c r="C217" s="1390"/>
      <c r="D217" s="1390"/>
      <c r="E217" s="1390"/>
      <c r="F217" s="1390"/>
      <c r="G217" s="1390"/>
    </row>
    <row r="218" spans="1:7" x14ac:dyDescent="0.25">
      <c r="A218" s="1390"/>
      <c r="B218" s="1390"/>
      <c r="C218" s="1390"/>
      <c r="D218" s="1390"/>
      <c r="E218" s="1390"/>
      <c r="F218" s="1390"/>
      <c r="G218" s="1390"/>
    </row>
    <row r="219" spans="1:7" x14ac:dyDescent="0.25">
      <c r="A219" s="1390"/>
      <c r="B219" s="1390"/>
      <c r="C219" s="1390"/>
      <c r="D219" s="1390"/>
      <c r="E219" s="1390"/>
      <c r="F219" s="1390"/>
      <c r="G219" s="1390"/>
    </row>
    <row r="220" spans="1:7" x14ac:dyDescent="0.25">
      <c r="A220" s="1390"/>
      <c r="B220" s="1390"/>
      <c r="C220" s="1390"/>
      <c r="D220" s="1390"/>
      <c r="E220" s="1390"/>
      <c r="F220" s="1390"/>
      <c r="G220" s="1390"/>
    </row>
    <row r="221" spans="1:7" x14ac:dyDescent="0.25">
      <c r="A221" s="1390"/>
      <c r="B221" s="1390"/>
      <c r="C221" s="1390"/>
      <c r="D221" s="1390"/>
      <c r="E221" s="1390"/>
      <c r="F221" s="1390"/>
      <c r="G221" s="1390"/>
    </row>
    <row r="222" spans="1:7" x14ac:dyDescent="0.25">
      <c r="A222" s="1390"/>
      <c r="B222" s="1390"/>
      <c r="C222" s="1390"/>
      <c r="D222" s="1390"/>
      <c r="E222" s="1390"/>
      <c r="F222" s="1390"/>
      <c r="G222" s="1390"/>
    </row>
    <row r="223" spans="1:7" x14ac:dyDescent="0.25">
      <c r="A223" s="1390"/>
      <c r="B223" s="1390"/>
      <c r="C223" s="1390"/>
      <c r="D223" s="1390"/>
      <c r="E223" s="1390"/>
      <c r="F223" s="1390"/>
      <c r="G223" s="1390"/>
    </row>
    <row r="224" spans="1:7" x14ac:dyDescent="0.25">
      <c r="A224" s="1390"/>
      <c r="B224" s="1390"/>
      <c r="C224" s="1390"/>
      <c r="D224" s="1390"/>
      <c r="E224" s="1390"/>
      <c r="F224" s="1390"/>
      <c r="G224" s="1390"/>
    </row>
    <row r="225" spans="1:7" x14ac:dyDescent="0.25">
      <c r="A225" s="1390"/>
      <c r="B225" s="1390"/>
      <c r="C225" s="1390"/>
      <c r="D225" s="1390"/>
      <c r="E225" s="1390"/>
      <c r="F225" s="1390"/>
      <c r="G225" s="1390"/>
    </row>
    <row r="226" spans="1:7" x14ac:dyDescent="0.25">
      <c r="A226" s="1390"/>
      <c r="B226" s="1390"/>
      <c r="C226" s="1390"/>
      <c r="D226" s="1390"/>
      <c r="E226" s="1390"/>
      <c r="F226" s="1390"/>
      <c r="G226" s="1390"/>
    </row>
    <row r="227" spans="1:7" x14ac:dyDescent="0.25">
      <c r="A227" s="1390"/>
      <c r="B227" s="1390"/>
      <c r="C227" s="1390"/>
      <c r="D227" s="1390"/>
      <c r="E227" s="1390"/>
      <c r="F227" s="1390"/>
      <c r="G227" s="1390"/>
    </row>
    <row r="228" spans="1:7" x14ac:dyDescent="0.25">
      <c r="A228" s="1390"/>
      <c r="B228" s="1390"/>
      <c r="C228" s="1390"/>
      <c r="D228" s="1390"/>
      <c r="E228" s="1390"/>
      <c r="F228" s="1390"/>
      <c r="G228" s="1390"/>
    </row>
    <row r="229" spans="1:7" x14ac:dyDescent="0.25">
      <c r="A229" s="1390"/>
      <c r="B229" s="1390"/>
      <c r="C229" s="1390"/>
      <c r="D229" s="1390"/>
      <c r="E229" s="1390"/>
      <c r="F229" s="1390"/>
      <c r="G229" s="1390"/>
    </row>
    <row r="230" spans="1:7" x14ac:dyDescent="0.25">
      <c r="A230" s="1390"/>
      <c r="B230" s="1390"/>
      <c r="C230" s="1390"/>
      <c r="D230" s="1390"/>
      <c r="E230" s="1390"/>
      <c r="F230" s="1390"/>
      <c r="G230" s="1390"/>
    </row>
    <row r="231" spans="1:7" x14ac:dyDescent="0.25">
      <c r="A231" s="1390"/>
      <c r="B231" s="1390"/>
      <c r="C231" s="1390"/>
      <c r="D231" s="1390"/>
      <c r="E231" s="1390"/>
      <c r="F231" s="1390"/>
      <c r="G231" s="1390"/>
    </row>
    <row r="232" spans="1:7" x14ac:dyDescent="0.25">
      <c r="A232" s="1390"/>
      <c r="B232" s="1390"/>
      <c r="C232" s="1390"/>
      <c r="D232" s="1390"/>
      <c r="E232" s="1390"/>
      <c r="F232" s="1390"/>
      <c r="G232" s="1390"/>
    </row>
    <row r="233" spans="1:7" x14ac:dyDescent="0.25">
      <c r="A233" s="1390"/>
      <c r="B233" s="1390"/>
      <c r="C233" s="1390"/>
      <c r="D233" s="1390"/>
      <c r="E233" s="1390"/>
      <c r="F233" s="1390"/>
      <c r="G233" s="1390"/>
    </row>
    <row r="234" spans="1:7" x14ac:dyDescent="0.25">
      <c r="A234" s="1390"/>
      <c r="B234" s="1390"/>
      <c r="C234" s="1390"/>
      <c r="D234" s="1390"/>
      <c r="E234" s="1390"/>
      <c r="F234" s="1390"/>
      <c r="G234" s="1390"/>
    </row>
    <row r="235" spans="1:7" x14ac:dyDescent="0.25">
      <c r="A235" s="1390"/>
      <c r="B235" s="1390"/>
      <c r="C235" s="1390"/>
      <c r="D235" s="1390"/>
      <c r="E235" s="1390"/>
      <c r="F235" s="1390"/>
      <c r="G235" s="1390"/>
    </row>
    <row r="236" spans="1:7" x14ac:dyDescent="0.25">
      <c r="A236" s="1390"/>
      <c r="B236" s="1390"/>
      <c r="C236" s="1390"/>
      <c r="D236" s="1390"/>
      <c r="E236" s="1390"/>
      <c r="F236" s="1390"/>
      <c r="G236" s="1390"/>
    </row>
    <row r="237" spans="1:7" x14ac:dyDescent="0.25">
      <c r="A237" s="1390"/>
      <c r="B237" s="1390"/>
      <c r="C237" s="1390"/>
      <c r="D237" s="1390"/>
      <c r="E237" s="1390"/>
      <c r="F237" s="1390"/>
      <c r="G237" s="1390"/>
    </row>
    <row r="238" spans="1:7" x14ac:dyDescent="0.25">
      <c r="A238" s="1390"/>
      <c r="B238" s="1390"/>
      <c r="C238" s="1390"/>
      <c r="D238" s="1390"/>
      <c r="E238" s="1390"/>
      <c r="F238" s="1390"/>
      <c r="G238" s="1390"/>
    </row>
    <row r="239" spans="1:7" x14ac:dyDescent="0.25">
      <c r="A239" s="1390"/>
      <c r="B239" s="1390"/>
      <c r="C239" s="1390"/>
      <c r="D239" s="1390"/>
      <c r="E239" s="1390"/>
      <c r="F239" s="1390"/>
      <c r="G239" s="1390"/>
    </row>
    <row r="240" spans="1:7" x14ac:dyDescent="0.25">
      <c r="A240" s="1390"/>
      <c r="B240" s="1390"/>
      <c r="C240" s="1390"/>
      <c r="D240" s="1390"/>
      <c r="E240" s="1390"/>
      <c r="F240" s="1390"/>
      <c r="G240" s="1390"/>
    </row>
    <row r="241" spans="1:7" x14ac:dyDescent="0.25">
      <c r="A241" s="1390"/>
      <c r="B241" s="1390"/>
      <c r="C241" s="1390"/>
      <c r="D241" s="1390"/>
      <c r="E241" s="1390"/>
      <c r="F241" s="1390"/>
      <c r="G241" s="1390"/>
    </row>
    <row r="242" spans="1:7" x14ac:dyDescent="0.25">
      <c r="A242" s="1390"/>
      <c r="B242" s="1390"/>
      <c r="C242" s="1390"/>
      <c r="D242" s="1390"/>
      <c r="E242" s="1390"/>
      <c r="F242" s="1390"/>
      <c r="G242" s="1390"/>
    </row>
    <row r="243" spans="1:7" x14ac:dyDescent="0.25">
      <c r="A243" s="1390"/>
      <c r="B243" s="1390"/>
      <c r="C243" s="1390"/>
      <c r="D243" s="1390"/>
      <c r="E243" s="1390"/>
      <c r="F243" s="1390"/>
      <c r="G243" s="1390"/>
    </row>
    <row r="244" spans="1:7" x14ac:dyDescent="0.25">
      <c r="A244" s="1390"/>
      <c r="B244" s="1390"/>
      <c r="C244" s="1390"/>
      <c r="D244" s="1390"/>
      <c r="E244" s="1390"/>
      <c r="F244" s="1390"/>
      <c r="G244" s="1390"/>
    </row>
    <row r="245" spans="1:7" x14ac:dyDescent="0.25">
      <c r="A245" s="1390"/>
      <c r="B245" s="1390"/>
      <c r="C245" s="1390"/>
      <c r="D245" s="1390"/>
      <c r="E245" s="1390"/>
      <c r="F245" s="1390"/>
      <c r="G245" s="1390"/>
    </row>
    <row r="246" spans="1:7" x14ac:dyDescent="0.25">
      <c r="A246" s="1390"/>
      <c r="B246" s="1390"/>
      <c r="C246" s="1390"/>
      <c r="D246" s="1390"/>
      <c r="E246" s="1390"/>
      <c r="F246" s="1390"/>
      <c r="G246" s="1390"/>
    </row>
    <row r="247" spans="1:7" x14ac:dyDescent="0.25">
      <c r="A247" s="1390"/>
      <c r="B247" s="1390"/>
      <c r="C247" s="1390"/>
      <c r="D247" s="1390"/>
      <c r="E247" s="1390"/>
      <c r="F247" s="1390"/>
      <c r="G247" s="1390"/>
    </row>
    <row r="248" spans="1:7" x14ac:dyDescent="0.25">
      <c r="A248" s="1390"/>
      <c r="B248" s="1390"/>
      <c r="C248" s="1390"/>
      <c r="D248" s="1390"/>
      <c r="E248" s="1390"/>
      <c r="F248" s="1390"/>
      <c r="G248" s="1390"/>
    </row>
    <row r="249" spans="1:7" x14ac:dyDescent="0.25">
      <c r="A249" s="1390"/>
      <c r="B249" s="1390"/>
      <c r="C249" s="1390"/>
      <c r="D249" s="1390"/>
      <c r="E249" s="1390"/>
      <c r="F249" s="1390"/>
      <c r="G249" s="1390"/>
    </row>
    <row r="250" spans="1:7" x14ac:dyDescent="0.25">
      <c r="A250" s="1390"/>
      <c r="B250" s="1390"/>
      <c r="C250" s="1390"/>
      <c r="D250" s="1390"/>
      <c r="E250" s="1390"/>
      <c r="F250" s="1390"/>
      <c r="G250" s="1390"/>
    </row>
    <row r="251" spans="1:7" x14ac:dyDescent="0.25">
      <c r="A251" s="1390"/>
      <c r="B251" s="1390"/>
      <c r="C251" s="1390"/>
      <c r="D251" s="1390"/>
      <c r="E251" s="1390"/>
      <c r="F251" s="1390"/>
      <c r="G251" s="1390"/>
    </row>
    <row r="252" spans="1:7" x14ac:dyDescent="0.25">
      <c r="A252" s="1390"/>
      <c r="B252" s="1390"/>
      <c r="C252" s="1390"/>
      <c r="D252" s="1390"/>
      <c r="E252" s="1390"/>
      <c r="F252" s="1390"/>
      <c r="G252" s="1390"/>
    </row>
    <row r="253" spans="1:7" x14ac:dyDescent="0.25">
      <c r="A253" s="1390"/>
      <c r="B253" s="1390"/>
      <c r="C253" s="1390"/>
      <c r="D253" s="1390"/>
      <c r="E253" s="1390"/>
      <c r="F253" s="1390"/>
      <c r="G253" s="1390"/>
    </row>
    <row r="254" spans="1:7" x14ac:dyDescent="0.25">
      <c r="A254" s="1390"/>
      <c r="B254" s="1390"/>
      <c r="C254" s="1390"/>
      <c r="D254" s="1390"/>
      <c r="E254" s="1390"/>
      <c r="F254" s="1390"/>
      <c r="G254" s="1390"/>
    </row>
    <row r="255" spans="1:7" x14ac:dyDescent="0.25">
      <c r="A255" s="1390"/>
      <c r="B255" s="1390"/>
      <c r="C255" s="1390"/>
      <c r="D255" s="1390"/>
      <c r="E255" s="1390"/>
      <c r="F255" s="1390"/>
      <c r="G255" s="1390"/>
    </row>
    <row r="256" spans="1:7" x14ac:dyDescent="0.25">
      <c r="A256" s="1390"/>
      <c r="B256" s="1390"/>
      <c r="C256" s="1390"/>
      <c r="D256" s="1390"/>
      <c r="E256" s="1390"/>
      <c r="F256" s="1390"/>
      <c r="G256" s="1390"/>
    </row>
    <row r="257" spans="1:7" x14ac:dyDescent="0.25">
      <c r="A257" s="1390"/>
      <c r="B257" s="1390"/>
      <c r="C257" s="1390"/>
      <c r="D257" s="1390"/>
      <c r="E257" s="1390"/>
      <c r="F257" s="1390"/>
      <c r="G257" s="1390"/>
    </row>
    <row r="258" spans="1:7" x14ac:dyDescent="0.25">
      <c r="A258" s="1390"/>
      <c r="B258" s="1390"/>
      <c r="C258" s="1390"/>
      <c r="D258" s="1390"/>
      <c r="E258" s="1390"/>
      <c r="F258" s="1390"/>
      <c r="G258" s="1390"/>
    </row>
    <row r="259" spans="1:7" x14ac:dyDescent="0.25">
      <c r="A259" s="1390"/>
      <c r="B259" s="1390"/>
      <c r="C259" s="1390"/>
      <c r="D259" s="1390"/>
      <c r="E259" s="1390"/>
      <c r="F259" s="1390"/>
      <c r="G259" s="1390"/>
    </row>
    <row r="260" spans="1:7" x14ac:dyDescent="0.25">
      <c r="A260" s="1390"/>
      <c r="B260" s="1390"/>
      <c r="C260" s="1390"/>
      <c r="D260" s="1390"/>
      <c r="E260" s="1390"/>
      <c r="F260" s="1390"/>
      <c r="G260" s="1390"/>
    </row>
    <row r="261" spans="1:7" x14ac:dyDescent="0.25">
      <c r="A261" s="1390"/>
      <c r="B261" s="1390"/>
      <c r="C261" s="1390"/>
      <c r="D261" s="1390"/>
      <c r="E261" s="1390"/>
      <c r="F261" s="1390"/>
      <c r="G261" s="1390"/>
    </row>
    <row r="262" spans="1:7" x14ac:dyDescent="0.25">
      <c r="A262" s="1390"/>
      <c r="B262" s="1390"/>
      <c r="C262" s="1390"/>
      <c r="D262" s="1390"/>
      <c r="E262" s="1390"/>
      <c r="F262" s="1390"/>
      <c r="G262" s="1390"/>
    </row>
    <row r="263" spans="1:7" x14ac:dyDescent="0.25">
      <c r="A263" s="1390"/>
      <c r="B263" s="1390"/>
      <c r="C263" s="1390"/>
      <c r="D263" s="1390"/>
      <c r="E263" s="1390"/>
      <c r="F263" s="1390"/>
      <c r="G263" s="1390"/>
    </row>
    <row r="264" spans="1:7" x14ac:dyDescent="0.25">
      <c r="A264" s="1390"/>
      <c r="B264" s="1390"/>
      <c r="C264" s="1390"/>
      <c r="D264" s="1390"/>
      <c r="E264" s="1390"/>
      <c r="F264" s="1390"/>
      <c r="G264" s="1390"/>
    </row>
    <row r="265" spans="1:7" x14ac:dyDescent="0.25">
      <c r="A265" s="1390"/>
      <c r="B265" s="1390"/>
      <c r="C265" s="1390"/>
      <c r="D265" s="1390"/>
      <c r="E265" s="1390"/>
      <c r="F265" s="1390"/>
      <c r="G265" s="1390"/>
    </row>
    <row r="266" spans="1:7" x14ac:dyDescent="0.25">
      <c r="A266" s="1390"/>
      <c r="B266" s="1390"/>
      <c r="C266" s="1390"/>
      <c r="D266" s="1390"/>
      <c r="E266" s="1390"/>
      <c r="F266" s="1390"/>
      <c r="G266" s="1390"/>
    </row>
    <row r="267" spans="1:7" x14ac:dyDescent="0.25">
      <c r="A267" s="1390"/>
      <c r="B267" s="1390"/>
      <c r="C267" s="1390"/>
      <c r="D267" s="1390"/>
      <c r="E267" s="1390"/>
      <c r="F267" s="1390"/>
      <c r="G267" s="1390"/>
    </row>
    <row r="268" spans="1:7" x14ac:dyDescent="0.25">
      <c r="A268" s="1390"/>
      <c r="B268" s="1390"/>
      <c r="C268" s="1390"/>
      <c r="D268" s="1390"/>
      <c r="E268" s="1390"/>
      <c r="F268" s="1390"/>
      <c r="G268" s="1390"/>
    </row>
    <row r="269" spans="1:7" x14ac:dyDescent="0.25">
      <c r="A269" s="1390"/>
      <c r="B269" s="1390"/>
      <c r="C269" s="1390"/>
      <c r="D269" s="1390"/>
      <c r="E269" s="1390"/>
      <c r="F269" s="1390"/>
      <c r="G269" s="1390"/>
    </row>
    <row r="270" spans="1:7" x14ac:dyDescent="0.25">
      <c r="A270" s="1390"/>
      <c r="B270" s="1390"/>
      <c r="C270" s="1390"/>
      <c r="D270" s="1390"/>
      <c r="E270" s="1390"/>
      <c r="F270" s="1390"/>
      <c r="G270" s="1390"/>
    </row>
    <row r="271" spans="1:7" x14ac:dyDescent="0.25">
      <c r="A271" s="1390"/>
      <c r="B271" s="1390"/>
      <c r="C271" s="1390"/>
      <c r="D271" s="1390"/>
      <c r="E271" s="1390"/>
      <c r="F271" s="1390"/>
      <c r="G271" s="1390"/>
    </row>
    <row r="272" spans="1:7" x14ac:dyDescent="0.25">
      <c r="A272" s="1390"/>
      <c r="B272" s="1390"/>
      <c r="C272" s="1390"/>
      <c r="D272" s="1390"/>
      <c r="E272" s="1390"/>
      <c r="F272" s="1390"/>
      <c r="G272" s="1390"/>
    </row>
    <row r="273" spans="1:7" x14ac:dyDescent="0.25">
      <c r="A273" s="1390"/>
      <c r="B273" s="1390"/>
      <c r="C273" s="1390"/>
      <c r="D273" s="1390"/>
      <c r="E273" s="1390"/>
      <c r="F273" s="1390"/>
      <c r="G273" s="1390"/>
    </row>
    <row r="274" spans="1:7" x14ac:dyDescent="0.25">
      <c r="A274" s="1390"/>
      <c r="B274" s="1390"/>
      <c r="C274" s="1390"/>
      <c r="D274" s="1390"/>
      <c r="E274" s="1390"/>
      <c r="F274" s="1390"/>
      <c r="G274" s="1390"/>
    </row>
    <row r="275" spans="1:7" x14ac:dyDescent="0.25">
      <c r="A275" s="1390"/>
      <c r="B275" s="1390"/>
      <c r="C275" s="1390"/>
      <c r="D275" s="1390"/>
      <c r="E275" s="1390"/>
      <c r="F275" s="1390"/>
      <c r="G275" s="1390"/>
    </row>
    <row r="276" spans="1:7" x14ac:dyDescent="0.25">
      <c r="A276" s="1390"/>
      <c r="B276" s="1390"/>
      <c r="C276" s="1390"/>
      <c r="D276" s="1390"/>
      <c r="E276" s="1390"/>
      <c r="F276" s="1390"/>
      <c r="G276" s="1390"/>
    </row>
    <row r="277" spans="1:7" x14ac:dyDescent="0.25">
      <c r="A277" s="1390"/>
      <c r="B277" s="1390"/>
      <c r="C277" s="1390"/>
      <c r="D277" s="1390"/>
      <c r="E277" s="1390"/>
      <c r="F277" s="1390"/>
      <c r="G277" s="1390"/>
    </row>
    <row r="278" spans="1:7" x14ac:dyDescent="0.25">
      <c r="A278" s="1390"/>
      <c r="B278" s="1390"/>
      <c r="C278" s="1390"/>
      <c r="D278" s="1390"/>
      <c r="E278" s="1390"/>
      <c r="F278" s="1390"/>
      <c r="G278" s="1390"/>
    </row>
    <row r="279" spans="1:7" x14ac:dyDescent="0.25">
      <c r="A279" s="1390"/>
      <c r="B279" s="1390"/>
      <c r="C279" s="1390"/>
      <c r="D279" s="1390"/>
      <c r="E279" s="1390"/>
      <c r="F279" s="1390"/>
      <c r="G279" s="1390"/>
    </row>
    <row r="280" spans="1:7" x14ac:dyDescent="0.25">
      <c r="A280" s="1390"/>
      <c r="B280" s="1390"/>
      <c r="C280" s="1390"/>
      <c r="D280" s="1390"/>
      <c r="E280" s="1390"/>
      <c r="F280" s="1390"/>
      <c r="G280" s="1390"/>
    </row>
    <row r="281" spans="1:7" x14ac:dyDescent="0.25">
      <c r="A281" s="1390"/>
      <c r="B281" s="1390"/>
      <c r="C281" s="1390"/>
      <c r="D281" s="1390"/>
      <c r="E281" s="1390"/>
      <c r="F281" s="1390"/>
      <c r="G281" s="1390"/>
    </row>
    <row r="282" spans="1:7" x14ac:dyDescent="0.25">
      <c r="A282" s="1390"/>
      <c r="B282" s="1390"/>
      <c r="C282" s="1390"/>
      <c r="D282" s="1390"/>
      <c r="E282" s="1390"/>
      <c r="F282" s="1390"/>
      <c r="G282" s="1390"/>
    </row>
    <row r="283" spans="1:7" x14ac:dyDescent="0.25">
      <c r="A283" s="1390"/>
      <c r="B283" s="1390"/>
      <c r="C283" s="1390"/>
      <c r="D283" s="1390"/>
      <c r="E283" s="1390"/>
      <c r="F283" s="1390"/>
      <c r="G283" s="1390"/>
    </row>
    <row r="284" spans="1:7" x14ac:dyDescent="0.25">
      <c r="A284" s="1390"/>
      <c r="B284" s="1390"/>
      <c r="C284" s="1390"/>
      <c r="D284" s="1390"/>
      <c r="E284" s="1390"/>
      <c r="F284" s="1390"/>
      <c r="G284" s="1390"/>
    </row>
    <row r="285" spans="1:7" x14ac:dyDescent="0.25">
      <c r="A285" s="1390"/>
      <c r="B285" s="1390"/>
      <c r="C285" s="1390"/>
      <c r="D285" s="1390"/>
      <c r="E285" s="1390"/>
      <c r="F285" s="1390"/>
      <c r="G285" s="1390"/>
    </row>
    <row r="286" spans="1:7" x14ac:dyDescent="0.25">
      <c r="A286" s="1390"/>
      <c r="B286" s="1390"/>
      <c r="C286" s="1390"/>
      <c r="D286" s="1390"/>
      <c r="E286" s="1390"/>
      <c r="F286" s="1390"/>
      <c r="G286" s="1390"/>
    </row>
    <row r="287" spans="1:7" x14ac:dyDescent="0.25">
      <c r="A287" s="1390"/>
      <c r="B287" s="1390"/>
      <c r="C287" s="1390"/>
      <c r="D287" s="1390"/>
      <c r="E287" s="1390"/>
      <c r="F287" s="1390"/>
      <c r="G287" s="1390"/>
    </row>
    <row r="288" spans="1:7" x14ac:dyDescent="0.25">
      <c r="A288" s="1390"/>
      <c r="B288" s="1390"/>
      <c r="C288" s="1390"/>
      <c r="D288" s="1390"/>
      <c r="E288" s="1390"/>
      <c r="F288" s="1390"/>
      <c r="G288" s="1390"/>
    </row>
    <row r="289" spans="1:7" x14ac:dyDescent="0.25">
      <c r="A289" s="1390"/>
      <c r="B289" s="1390"/>
      <c r="C289" s="1390"/>
      <c r="D289" s="1390"/>
      <c r="E289" s="1390"/>
      <c r="F289" s="1390"/>
      <c r="G289" s="1390"/>
    </row>
    <row r="290" spans="1:7" x14ac:dyDescent="0.25">
      <c r="A290" s="1390"/>
      <c r="B290" s="1390"/>
      <c r="C290" s="1390"/>
      <c r="D290" s="1390"/>
      <c r="E290" s="1390"/>
      <c r="F290" s="1390"/>
      <c r="G290" s="1390"/>
    </row>
    <row r="291" spans="1:7" x14ac:dyDescent="0.25">
      <c r="A291" s="1390"/>
      <c r="B291" s="1390"/>
      <c r="C291" s="1390"/>
      <c r="D291" s="1390"/>
      <c r="E291" s="1390"/>
      <c r="F291" s="1390"/>
      <c r="G291" s="1390"/>
    </row>
    <row r="292" spans="1:7" x14ac:dyDescent="0.25">
      <c r="A292" s="1390"/>
      <c r="B292" s="1390"/>
      <c r="C292" s="1390"/>
      <c r="D292" s="1390"/>
      <c r="E292" s="1390"/>
      <c r="F292" s="1390"/>
      <c r="G292" s="1390"/>
    </row>
    <row r="293" spans="1:7" x14ac:dyDescent="0.25">
      <c r="A293" s="1390"/>
      <c r="B293" s="1390"/>
      <c r="C293" s="1390"/>
      <c r="D293" s="1390"/>
      <c r="E293" s="1390"/>
      <c r="F293" s="1390"/>
      <c r="G293" s="1390"/>
    </row>
    <row r="294" spans="1:7" x14ac:dyDescent="0.25">
      <c r="A294" s="1390"/>
      <c r="B294" s="1390"/>
      <c r="C294" s="1390"/>
      <c r="D294" s="1390"/>
      <c r="E294" s="1390"/>
      <c r="F294" s="1390"/>
      <c r="G294" s="1390"/>
    </row>
    <row r="295" spans="1:7" x14ac:dyDescent="0.25">
      <c r="A295" s="1390"/>
      <c r="B295" s="1390"/>
      <c r="C295" s="1390"/>
      <c r="D295" s="1390"/>
      <c r="E295" s="1390"/>
      <c r="F295" s="1390"/>
      <c r="G295" s="1390"/>
    </row>
    <row r="296" spans="1:7" x14ac:dyDescent="0.25">
      <c r="A296" s="1390"/>
      <c r="B296" s="1390"/>
      <c r="C296" s="1390"/>
      <c r="D296" s="1390"/>
      <c r="E296" s="1390"/>
      <c r="F296" s="1390"/>
      <c r="G296" s="1390"/>
    </row>
    <row r="297" spans="1:7" x14ac:dyDescent="0.25">
      <c r="A297" s="1390"/>
      <c r="B297" s="1390"/>
      <c r="C297" s="1390"/>
      <c r="D297" s="1390"/>
      <c r="E297" s="1390"/>
      <c r="F297" s="1390"/>
      <c r="G297" s="1390"/>
    </row>
    <row r="298" spans="1:7" x14ac:dyDescent="0.25">
      <c r="A298" s="1390"/>
      <c r="B298" s="1390"/>
      <c r="C298" s="1390"/>
      <c r="D298" s="1390"/>
      <c r="E298" s="1390"/>
      <c r="F298" s="1390"/>
      <c r="G298" s="1390"/>
    </row>
    <row r="299" spans="1:7" x14ac:dyDescent="0.25">
      <c r="A299" s="1390"/>
      <c r="B299" s="1390"/>
      <c r="C299" s="1390"/>
      <c r="D299" s="1390"/>
      <c r="E299" s="1390"/>
      <c r="F299" s="1390"/>
      <c r="G299" s="1390"/>
    </row>
    <row r="300" spans="1:7" x14ac:dyDescent="0.25">
      <c r="A300" s="1390"/>
      <c r="B300" s="1390"/>
      <c r="C300" s="1390"/>
      <c r="D300" s="1390"/>
      <c r="E300" s="1390"/>
      <c r="F300" s="1390"/>
      <c r="G300" s="1390"/>
    </row>
    <row r="301" spans="1:7" x14ac:dyDescent="0.25">
      <c r="A301" s="1390"/>
      <c r="B301" s="1390"/>
      <c r="C301" s="1390"/>
      <c r="D301" s="1390"/>
      <c r="E301" s="1390"/>
      <c r="F301" s="1390"/>
      <c r="G301" s="1390"/>
    </row>
    <row r="302" spans="1:7" x14ac:dyDescent="0.25">
      <c r="A302" s="1390"/>
      <c r="B302" s="1390"/>
      <c r="C302" s="1390"/>
      <c r="D302" s="1390"/>
      <c r="E302" s="1390"/>
      <c r="F302" s="1390"/>
      <c r="G302" s="1390"/>
    </row>
    <row r="303" spans="1:7" x14ac:dyDescent="0.25">
      <c r="A303" s="1390"/>
      <c r="B303" s="1390"/>
      <c r="C303" s="1390"/>
      <c r="D303" s="1390"/>
      <c r="E303" s="1390"/>
      <c r="F303" s="1390"/>
      <c r="G303" s="1390"/>
    </row>
    <row r="304" spans="1:7" x14ac:dyDescent="0.25">
      <c r="A304" s="1390"/>
      <c r="B304" s="1390"/>
      <c r="C304" s="1390"/>
      <c r="D304" s="1390"/>
      <c r="E304" s="1390"/>
      <c r="F304" s="1390"/>
      <c r="G304" s="1390"/>
    </row>
    <row r="305" spans="1:7" x14ac:dyDescent="0.25">
      <c r="A305" s="1390"/>
      <c r="B305" s="1390"/>
      <c r="C305" s="1390"/>
      <c r="D305" s="1390"/>
      <c r="E305" s="1390"/>
      <c r="F305" s="1390"/>
      <c r="G305" s="1390"/>
    </row>
    <row r="306" spans="1:7" x14ac:dyDescent="0.25">
      <c r="A306" s="1390"/>
      <c r="B306" s="1390"/>
      <c r="C306" s="1390"/>
      <c r="D306" s="1390"/>
      <c r="E306" s="1390"/>
      <c r="F306" s="1390"/>
      <c r="G306" s="1390"/>
    </row>
    <row r="307" spans="1:7" x14ac:dyDescent="0.25">
      <c r="A307" s="1390"/>
      <c r="B307" s="1390"/>
      <c r="C307" s="1390"/>
      <c r="D307" s="1390"/>
      <c r="E307" s="1390"/>
      <c r="F307" s="1390"/>
      <c r="G307" s="1390"/>
    </row>
    <row r="308" spans="1:7" x14ac:dyDescent="0.25">
      <c r="A308" s="1390"/>
      <c r="B308" s="1390"/>
      <c r="C308" s="1390"/>
      <c r="D308" s="1390"/>
      <c r="E308" s="1390"/>
      <c r="F308" s="1390"/>
      <c r="G308" s="1390"/>
    </row>
    <row r="309" spans="1:7" x14ac:dyDescent="0.25">
      <c r="A309" s="1390"/>
      <c r="B309" s="1390"/>
      <c r="C309" s="1390"/>
      <c r="D309" s="1390"/>
      <c r="E309" s="1390"/>
      <c r="F309" s="1390"/>
      <c r="G309" s="1390"/>
    </row>
    <row r="310" spans="1:7" x14ac:dyDescent="0.25">
      <c r="A310" s="1390"/>
      <c r="B310" s="1390"/>
      <c r="C310" s="1390"/>
      <c r="D310" s="1390"/>
      <c r="E310" s="1390"/>
      <c r="F310" s="1390"/>
      <c r="G310" s="1390"/>
    </row>
    <row r="311" spans="1:7" x14ac:dyDescent="0.25">
      <c r="A311" s="1390"/>
      <c r="B311" s="1390"/>
      <c r="C311" s="1390"/>
      <c r="D311" s="1390"/>
      <c r="E311" s="1390"/>
      <c r="F311" s="1390"/>
      <c r="G311" s="1390"/>
    </row>
    <row r="312" spans="1:7" x14ac:dyDescent="0.25">
      <c r="A312" s="1390"/>
      <c r="B312" s="1390"/>
      <c r="C312" s="1390"/>
      <c r="D312" s="1390"/>
      <c r="E312" s="1390"/>
      <c r="F312" s="1390"/>
      <c r="G312" s="1390"/>
    </row>
    <row r="313" spans="1:7" x14ac:dyDescent="0.25">
      <c r="A313" s="1390"/>
      <c r="B313" s="1390"/>
      <c r="C313" s="1390"/>
      <c r="D313" s="1390"/>
      <c r="E313" s="1390"/>
      <c r="F313" s="1390"/>
      <c r="G313" s="1390"/>
    </row>
    <row r="314" spans="1:7" x14ac:dyDescent="0.25">
      <c r="A314" s="1390"/>
      <c r="B314" s="1390"/>
      <c r="C314" s="1390"/>
      <c r="D314" s="1390"/>
      <c r="E314" s="1390"/>
      <c r="F314" s="1390"/>
      <c r="G314" s="1390"/>
    </row>
    <row r="315" spans="1:7" x14ac:dyDescent="0.25">
      <c r="A315" s="1390"/>
      <c r="B315" s="1390"/>
      <c r="C315" s="1390"/>
      <c r="D315" s="1390"/>
      <c r="E315" s="1390"/>
      <c r="F315" s="1390"/>
      <c r="G315" s="1390"/>
    </row>
    <row r="316" spans="1:7" x14ac:dyDescent="0.25">
      <c r="A316" s="1390"/>
      <c r="B316" s="1390"/>
      <c r="C316" s="1390"/>
      <c r="D316" s="1390"/>
      <c r="E316" s="1390"/>
      <c r="F316" s="1390"/>
      <c r="G316" s="1390"/>
    </row>
    <row r="317" spans="1:7" x14ac:dyDescent="0.25">
      <c r="A317" s="1390"/>
      <c r="B317" s="1390"/>
      <c r="C317" s="1390"/>
      <c r="D317" s="1390"/>
      <c r="E317" s="1390"/>
      <c r="F317" s="1390"/>
      <c r="G317" s="1390"/>
    </row>
    <row r="318" spans="1:7" x14ac:dyDescent="0.25">
      <c r="A318" s="1390"/>
      <c r="B318" s="1390"/>
      <c r="C318" s="1390"/>
      <c r="D318" s="1390"/>
      <c r="E318" s="1390"/>
      <c r="F318" s="1390"/>
      <c r="G318" s="1390"/>
    </row>
    <row r="319" spans="1:7" x14ac:dyDescent="0.25">
      <c r="A319" s="1390"/>
      <c r="B319" s="1390"/>
      <c r="C319" s="1390"/>
      <c r="D319" s="1390"/>
      <c r="E319" s="1390"/>
      <c r="F319" s="1390"/>
      <c r="G319" s="1390"/>
    </row>
    <row r="320" spans="1:7" x14ac:dyDescent="0.25">
      <c r="A320" s="1390"/>
      <c r="B320" s="1390"/>
      <c r="C320" s="1390"/>
      <c r="D320" s="1390"/>
      <c r="E320" s="1390"/>
      <c r="F320" s="1390"/>
      <c r="G320" s="1390"/>
    </row>
    <row r="321" spans="1:7" x14ac:dyDescent="0.25">
      <c r="A321" s="1390"/>
      <c r="B321" s="1390"/>
      <c r="C321" s="1390"/>
      <c r="D321" s="1390"/>
      <c r="E321" s="1390"/>
      <c r="F321" s="1390"/>
      <c r="G321" s="1390"/>
    </row>
    <row r="322" spans="1:7" x14ac:dyDescent="0.25">
      <c r="A322" s="1390"/>
      <c r="B322" s="1390"/>
      <c r="C322" s="1390"/>
      <c r="D322" s="1390"/>
      <c r="E322" s="1390"/>
      <c r="F322" s="1390"/>
      <c r="G322" s="1390"/>
    </row>
    <row r="323" spans="1:7" x14ac:dyDescent="0.25">
      <c r="A323" s="1390"/>
      <c r="B323" s="1390"/>
      <c r="C323" s="1390"/>
      <c r="D323" s="1390"/>
      <c r="E323" s="1390"/>
      <c r="F323" s="1390"/>
      <c r="G323" s="1390"/>
    </row>
    <row r="324" spans="1:7" x14ac:dyDescent="0.25">
      <c r="A324" s="1390"/>
      <c r="B324" s="1390"/>
      <c r="C324" s="1390"/>
      <c r="D324" s="1390"/>
      <c r="E324" s="1390"/>
      <c r="F324" s="1390"/>
      <c r="G324" s="1390"/>
    </row>
    <row r="325" spans="1:7" x14ac:dyDescent="0.25">
      <c r="A325" s="1390"/>
      <c r="B325" s="1390"/>
      <c r="C325" s="1390"/>
      <c r="D325" s="1390"/>
      <c r="E325" s="1390"/>
      <c r="F325" s="1390"/>
      <c r="G325" s="1390"/>
    </row>
    <row r="326" spans="1:7" x14ac:dyDescent="0.25">
      <c r="A326" s="1390"/>
      <c r="B326" s="1390"/>
      <c r="C326" s="1390"/>
      <c r="D326" s="1390"/>
      <c r="E326" s="1390"/>
      <c r="F326" s="1390"/>
      <c r="G326" s="1390"/>
    </row>
    <row r="327" spans="1:7" x14ac:dyDescent="0.25">
      <c r="A327" s="1390"/>
      <c r="B327" s="1390"/>
      <c r="C327" s="1390"/>
      <c r="D327" s="1390"/>
      <c r="E327" s="1390"/>
      <c r="F327" s="1390"/>
      <c r="G327" s="1390"/>
    </row>
    <row r="328" spans="1:7" x14ac:dyDescent="0.25">
      <c r="A328" s="1390"/>
      <c r="B328" s="1390"/>
      <c r="C328" s="1390"/>
      <c r="D328" s="1390"/>
      <c r="E328" s="1390"/>
      <c r="F328" s="1390"/>
      <c r="G328" s="1390"/>
    </row>
    <row r="329" spans="1:7" x14ac:dyDescent="0.25">
      <c r="A329" s="1390"/>
      <c r="B329" s="1390"/>
      <c r="C329" s="1390"/>
      <c r="D329" s="1390"/>
      <c r="E329" s="1390"/>
      <c r="F329" s="1390"/>
      <c r="G329" s="1390"/>
    </row>
    <row r="330" spans="1:7" x14ac:dyDescent="0.25">
      <c r="A330" s="1390"/>
      <c r="B330" s="1390"/>
      <c r="C330" s="1390"/>
      <c r="D330" s="1390"/>
      <c r="E330" s="1390"/>
      <c r="F330" s="1390"/>
      <c r="G330" s="1390"/>
    </row>
    <row r="331" spans="1:7" x14ac:dyDescent="0.25">
      <c r="A331" s="1390"/>
      <c r="B331" s="1390"/>
      <c r="C331" s="1390"/>
      <c r="D331" s="1390"/>
      <c r="E331" s="1390"/>
      <c r="F331" s="1390"/>
      <c r="G331" s="1390"/>
    </row>
    <row r="332" spans="1:7" x14ac:dyDescent="0.25">
      <c r="A332" s="1390"/>
      <c r="B332" s="1390"/>
      <c r="C332" s="1390"/>
      <c r="D332" s="1390"/>
      <c r="E332" s="1390"/>
      <c r="F332" s="1390"/>
      <c r="G332" s="1390"/>
    </row>
    <row r="333" spans="1:7" x14ac:dyDescent="0.25">
      <c r="A333" s="1390"/>
      <c r="B333" s="1390"/>
      <c r="C333" s="1390"/>
      <c r="D333" s="1390"/>
      <c r="E333" s="1390"/>
      <c r="F333" s="1390"/>
      <c r="G333" s="1390"/>
    </row>
    <row r="334" spans="1:7" x14ac:dyDescent="0.25">
      <c r="A334" s="1390"/>
      <c r="B334" s="1390"/>
      <c r="C334" s="1390"/>
      <c r="D334" s="1390"/>
      <c r="E334" s="1390"/>
      <c r="F334" s="1390"/>
      <c r="G334" s="1390"/>
    </row>
    <row r="335" spans="1:7" x14ac:dyDescent="0.25">
      <c r="A335" s="1390"/>
      <c r="B335" s="1390"/>
      <c r="C335" s="1390"/>
      <c r="D335" s="1390"/>
      <c r="E335" s="1390"/>
      <c r="F335" s="1390"/>
      <c r="G335" s="1390"/>
    </row>
    <row r="336" spans="1:7" x14ac:dyDescent="0.25">
      <c r="A336" s="1390"/>
      <c r="B336" s="1390"/>
      <c r="C336" s="1390"/>
      <c r="D336" s="1390"/>
      <c r="E336" s="1390"/>
      <c r="F336" s="1390"/>
      <c r="G336" s="1390"/>
    </row>
    <row r="337" spans="1:7" x14ac:dyDescent="0.25">
      <c r="A337" s="1390"/>
      <c r="B337" s="1390"/>
      <c r="C337" s="1390"/>
      <c r="D337" s="1390"/>
      <c r="E337" s="1390"/>
      <c r="F337" s="1390"/>
      <c r="G337" s="1390"/>
    </row>
    <row r="338" spans="1:7" x14ac:dyDescent="0.25">
      <c r="A338" s="1390"/>
      <c r="B338" s="1390"/>
      <c r="C338" s="1390"/>
      <c r="D338" s="1390"/>
      <c r="E338" s="1390"/>
      <c r="F338" s="1390"/>
      <c r="G338" s="1390"/>
    </row>
    <row r="339" spans="1:7" x14ac:dyDescent="0.25">
      <c r="A339" s="1390"/>
      <c r="B339" s="1390"/>
      <c r="C339" s="1390"/>
      <c r="D339" s="1390"/>
      <c r="E339" s="1390"/>
      <c r="F339" s="1390"/>
      <c r="G339" s="1390"/>
    </row>
    <row r="340" spans="1:7" x14ac:dyDescent="0.25">
      <c r="A340" s="1390"/>
      <c r="B340" s="1390"/>
      <c r="C340" s="1390"/>
      <c r="D340" s="1390"/>
      <c r="E340" s="1390"/>
      <c r="F340" s="1390"/>
      <c r="G340" s="1390"/>
    </row>
    <row r="341" spans="1:7" x14ac:dyDescent="0.25">
      <c r="A341" s="1390"/>
      <c r="B341" s="1390"/>
      <c r="C341" s="1390"/>
      <c r="D341" s="1390"/>
      <c r="E341" s="1390"/>
      <c r="F341" s="1390"/>
      <c r="G341" s="1390"/>
    </row>
    <row r="342" spans="1:7" x14ac:dyDescent="0.25">
      <c r="A342" s="1390"/>
      <c r="B342" s="1390"/>
      <c r="C342" s="1390"/>
      <c r="D342" s="1390"/>
      <c r="E342" s="1390"/>
      <c r="F342" s="1390"/>
      <c r="G342" s="1390"/>
    </row>
    <row r="343" spans="1:7" x14ac:dyDescent="0.25">
      <c r="A343" s="1390"/>
      <c r="B343" s="1390"/>
      <c r="C343" s="1390"/>
      <c r="D343" s="1390"/>
      <c r="E343" s="1390"/>
      <c r="F343" s="1390"/>
      <c r="G343" s="1390"/>
    </row>
    <row r="344" spans="1:7" x14ac:dyDescent="0.25">
      <c r="A344" s="1390"/>
      <c r="B344" s="1390"/>
      <c r="C344" s="1390"/>
      <c r="D344" s="1390"/>
      <c r="E344" s="1390"/>
      <c r="F344" s="1390"/>
      <c r="G344" s="1390"/>
    </row>
    <row r="345" spans="1:7" x14ac:dyDescent="0.25">
      <c r="A345" s="1390"/>
      <c r="B345" s="1390"/>
      <c r="C345" s="1390"/>
      <c r="D345" s="1390"/>
      <c r="E345" s="1390"/>
      <c r="F345" s="1390"/>
      <c r="G345" s="1390"/>
    </row>
    <row r="346" spans="1:7" x14ac:dyDescent="0.25">
      <c r="A346" s="1390"/>
      <c r="B346" s="1390"/>
      <c r="C346" s="1390"/>
      <c r="D346" s="1390"/>
      <c r="E346" s="1390"/>
      <c r="F346" s="1390"/>
      <c r="G346" s="1390"/>
    </row>
    <row r="347" spans="1:7" x14ac:dyDescent="0.25">
      <c r="A347" s="1390"/>
      <c r="B347" s="1390"/>
      <c r="C347" s="1390"/>
      <c r="D347" s="1390"/>
      <c r="E347" s="1390"/>
      <c r="F347" s="1390"/>
      <c r="G347" s="1390"/>
    </row>
    <row r="348" spans="1:7" x14ac:dyDescent="0.25">
      <c r="A348" s="1390"/>
      <c r="B348" s="1390"/>
      <c r="C348" s="1390"/>
      <c r="D348" s="1390"/>
      <c r="E348" s="1390"/>
      <c r="F348" s="1390"/>
      <c r="G348" s="1390"/>
    </row>
    <row r="349" spans="1:7" x14ac:dyDescent="0.25">
      <c r="A349" s="1390"/>
      <c r="B349" s="1390"/>
      <c r="C349" s="1390"/>
      <c r="D349" s="1390"/>
      <c r="E349" s="1390"/>
      <c r="F349" s="1390"/>
      <c r="G349" s="1390"/>
    </row>
    <row r="350" spans="1:7" x14ac:dyDescent="0.25">
      <c r="A350" s="1390"/>
      <c r="B350" s="1390"/>
      <c r="C350" s="1390"/>
      <c r="D350" s="1390"/>
      <c r="E350" s="1390"/>
      <c r="F350" s="1390"/>
      <c r="G350" s="1390"/>
    </row>
    <row r="351" spans="1:7" x14ac:dyDescent="0.25">
      <c r="A351" s="1390"/>
      <c r="B351" s="1390"/>
      <c r="C351" s="1390"/>
      <c r="D351" s="1390"/>
      <c r="E351" s="1390"/>
      <c r="F351" s="1390"/>
      <c r="G351" s="1390"/>
    </row>
    <row r="352" spans="1:7" x14ac:dyDescent="0.25">
      <c r="A352" s="1390"/>
      <c r="B352" s="1390"/>
      <c r="C352" s="1390"/>
      <c r="D352" s="1390"/>
      <c r="E352" s="1390"/>
      <c r="F352" s="1390"/>
      <c r="G352" s="1390"/>
    </row>
    <row r="353" spans="1:7" x14ac:dyDescent="0.25">
      <c r="A353" s="1390"/>
      <c r="B353" s="1390"/>
      <c r="C353" s="1390"/>
      <c r="D353" s="1390"/>
      <c r="E353" s="1390"/>
      <c r="F353" s="1390"/>
      <c r="G353" s="1390"/>
    </row>
    <row r="354" spans="1:7" x14ac:dyDescent="0.25">
      <c r="A354" s="1390"/>
      <c r="B354" s="1390"/>
      <c r="C354" s="1390"/>
      <c r="D354" s="1390"/>
      <c r="E354" s="1390"/>
      <c r="F354" s="1390"/>
      <c r="G354" s="1390"/>
    </row>
    <row r="355" spans="1:7" x14ac:dyDescent="0.25">
      <c r="A355" s="1390"/>
      <c r="B355" s="1390"/>
      <c r="C355" s="1390"/>
      <c r="D355" s="1390"/>
      <c r="E355" s="1390"/>
      <c r="F355" s="1390"/>
      <c r="G355" s="1390"/>
    </row>
    <row r="356" spans="1:7" x14ac:dyDescent="0.25">
      <c r="A356" s="1390"/>
      <c r="B356" s="1390"/>
      <c r="C356" s="1390"/>
      <c r="D356" s="1390"/>
      <c r="E356" s="1390"/>
      <c r="F356" s="1390"/>
      <c r="G356" s="1390"/>
    </row>
    <row r="357" spans="1:7" x14ac:dyDescent="0.25">
      <c r="A357" s="1390"/>
      <c r="B357" s="1390"/>
      <c r="C357" s="1390"/>
      <c r="D357" s="1390"/>
      <c r="E357" s="1390"/>
      <c r="F357" s="1390"/>
      <c r="G357" s="1390"/>
    </row>
    <row r="358" spans="1:7" x14ac:dyDescent="0.25">
      <c r="A358" s="1390"/>
      <c r="B358" s="1390"/>
      <c r="C358" s="1390"/>
      <c r="D358" s="1390"/>
      <c r="E358" s="1390"/>
      <c r="F358" s="1390"/>
      <c r="G358" s="1390"/>
    </row>
    <row r="359" spans="1:7" x14ac:dyDescent="0.25">
      <c r="A359" s="1390"/>
      <c r="B359" s="1390"/>
      <c r="C359" s="1390"/>
      <c r="D359" s="1390"/>
      <c r="E359" s="1390"/>
      <c r="F359" s="1390"/>
      <c r="G359" s="1390"/>
    </row>
    <row r="360" spans="1:7" x14ac:dyDescent="0.25">
      <c r="A360" s="1390"/>
      <c r="B360" s="1390"/>
      <c r="C360" s="1390"/>
      <c r="D360" s="1390"/>
      <c r="E360" s="1390"/>
      <c r="F360" s="1390"/>
      <c r="G360" s="1390"/>
    </row>
    <row r="361" spans="1:7" x14ac:dyDescent="0.25">
      <c r="A361" s="1390"/>
      <c r="B361" s="1390"/>
      <c r="C361" s="1390"/>
      <c r="D361" s="1390"/>
      <c r="E361" s="1390"/>
      <c r="F361" s="1390"/>
      <c r="G361" s="1390"/>
    </row>
    <row r="362" spans="1:7" x14ac:dyDescent="0.25">
      <c r="A362" s="1390"/>
      <c r="B362" s="1390"/>
      <c r="C362" s="1390"/>
      <c r="D362" s="1390"/>
      <c r="E362" s="1390"/>
      <c r="F362" s="1390"/>
      <c r="G362" s="1390"/>
    </row>
    <row r="363" spans="1:7" x14ac:dyDescent="0.25">
      <c r="A363" s="1390"/>
      <c r="B363" s="1390"/>
      <c r="C363" s="1390"/>
      <c r="D363" s="1390"/>
      <c r="E363" s="1390"/>
      <c r="F363" s="1390"/>
      <c r="G363" s="1390"/>
    </row>
    <row r="364" spans="1:7" x14ac:dyDescent="0.25">
      <c r="A364" s="1390"/>
      <c r="B364" s="1390"/>
      <c r="C364" s="1390"/>
      <c r="D364" s="1390"/>
      <c r="E364" s="1390"/>
      <c r="F364" s="1390"/>
      <c r="G364" s="1390"/>
    </row>
    <row r="365" spans="1:7" x14ac:dyDescent="0.25">
      <c r="A365" s="1390"/>
      <c r="B365" s="1390"/>
      <c r="C365" s="1390"/>
      <c r="D365" s="1390"/>
      <c r="E365" s="1390"/>
      <c r="F365" s="1390"/>
      <c r="G365" s="1390"/>
    </row>
    <row r="366" spans="1:7" x14ac:dyDescent="0.25">
      <c r="A366" s="1390"/>
      <c r="B366" s="1390"/>
      <c r="C366" s="1390"/>
      <c r="D366" s="1390"/>
      <c r="E366" s="1390"/>
      <c r="F366" s="1390"/>
      <c r="G366" s="1390"/>
    </row>
    <row r="367" spans="1:7" x14ac:dyDescent="0.25">
      <c r="A367" s="1390"/>
      <c r="B367" s="1390"/>
      <c r="C367" s="1390"/>
      <c r="D367" s="1390"/>
      <c r="E367" s="1390"/>
      <c r="F367" s="1390"/>
      <c r="G367" s="1390"/>
    </row>
    <row r="368" spans="1:7" x14ac:dyDescent="0.25">
      <c r="A368" s="1390"/>
      <c r="B368" s="1390"/>
      <c r="C368" s="1390"/>
      <c r="D368" s="1390"/>
      <c r="E368" s="1390"/>
      <c r="F368" s="1390"/>
      <c r="G368" s="1390"/>
    </row>
    <row r="369" spans="1:7" x14ac:dyDescent="0.25">
      <c r="A369" s="1390"/>
      <c r="B369" s="1390"/>
      <c r="C369" s="1390"/>
      <c r="D369" s="1390"/>
      <c r="E369" s="1390"/>
      <c r="F369" s="1390"/>
      <c r="G369" s="1390"/>
    </row>
    <row r="370" spans="1:7" x14ac:dyDescent="0.25">
      <c r="A370" s="1390"/>
      <c r="B370" s="1390"/>
      <c r="C370" s="1390"/>
      <c r="D370" s="1390"/>
      <c r="E370" s="1390"/>
      <c r="F370" s="1390"/>
      <c r="G370" s="1390"/>
    </row>
    <row r="371" spans="1:7" x14ac:dyDescent="0.25">
      <c r="A371" s="1390"/>
      <c r="B371" s="1390"/>
      <c r="C371" s="1390"/>
      <c r="D371" s="1390"/>
      <c r="E371" s="1390"/>
      <c r="F371" s="1390"/>
      <c r="G371" s="1390"/>
    </row>
    <row r="372" spans="1:7" x14ac:dyDescent="0.25">
      <c r="A372" s="1390"/>
      <c r="B372" s="1390"/>
      <c r="C372" s="1390"/>
      <c r="D372" s="1390"/>
      <c r="E372" s="1390"/>
      <c r="F372" s="1390"/>
      <c r="G372" s="1390"/>
    </row>
    <row r="373" spans="1:7" x14ac:dyDescent="0.25">
      <c r="A373" s="1390"/>
      <c r="B373" s="1390"/>
      <c r="C373" s="1390"/>
      <c r="D373" s="1390"/>
      <c r="E373" s="1390"/>
      <c r="F373" s="1390"/>
      <c r="G373" s="1390"/>
    </row>
    <row r="374" spans="1:7" x14ac:dyDescent="0.25">
      <c r="A374" s="1390"/>
      <c r="B374" s="1390"/>
      <c r="C374" s="1390"/>
      <c r="D374" s="1390"/>
      <c r="E374" s="1390"/>
      <c r="F374" s="1390"/>
      <c r="G374" s="1390"/>
    </row>
    <row r="375" spans="1:7" x14ac:dyDescent="0.25">
      <c r="A375" s="1390"/>
      <c r="B375" s="1390"/>
      <c r="C375" s="1390"/>
      <c r="D375" s="1390"/>
      <c r="E375" s="1390"/>
      <c r="F375" s="1390"/>
      <c r="G375" s="1390"/>
    </row>
    <row r="376" spans="1:7" x14ac:dyDescent="0.25">
      <c r="A376" s="1390"/>
      <c r="B376" s="1390"/>
      <c r="C376" s="1390"/>
      <c r="D376" s="1390"/>
      <c r="E376" s="1390"/>
      <c r="F376" s="1390"/>
      <c r="G376" s="1390"/>
    </row>
    <row r="377" spans="1:7" x14ac:dyDescent="0.25">
      <c r="A377" s="1390"/>
      <c r="B377" s="1390"/>
      <c r="C377" s="1390"/>
      <c r="D377" s="1390"/>
      <c r="E377" s="1390"/>
      <c r="F377" s="1390"/>
      <c r="G377" s="1390"/>
    </row>
    <row r="378" spans="1:7" x14ac:dyDescent="0.25">
      <c r="A378" s="1390"/>
      <c r="B378" s="1390"/>
      <c r="C378" s="1390"/>
      <c r="D378" s="1390"/>
      <c r="E378" s="1390"/>
      <c r="F378" s="1390"/>
      <c r="G378" s="1390"/>
    </row>
    <row r="379" spans="1:7" x14ac:dyDescent="0.25">
      <c r="A379" s="1390"/>
      <c r="B379" s="1390"/>
      <c r="C379" s="1390"/>
      <c r="D379" s="1390"/>
      <c r="E379" s="1390"/>
      <c r="F379" s="1390"/>
      <c r="G379" s="1390"/>
    </row>
    <row r="380" spans="1:7" x14ac:dyDescent="0.25">
      <c r="A380" s="1390"/>
      <c r="B380" s="1390"/>
      <c r="C380" s="1390"/>
      <c r="D380" s="1390"/>
      <c r="E380" s="1390"/>
      <c r="F380" s="1390"/>
      <c r="G380" s="1390"/>
    </row>
    <row r="381" spans="1:7" x14ac:dyDescent="0.25">
      <c r="A381" s="1390"/>
      <c r="B381" s="1390"/>
      <c r="C381" s="1390"/>
      <c r="D381" s="1390"/>
      <c r="E381" s="1390"/>
      <c r="F381" s="1390"/>
      <c r="G381" s="1390"/>
    </row>
    <row r="382" spans="1:7" x14ac:dyDescent="0.25">
      <c r="A382" s="1390"/>
      <c r="B382" s="1390"/>
      <c r="C382" s="1390"/>
      <c r="D382" s="1390"/>
      <c r="E382" s="1390"/>
      <c r="F382" s="1390"/>
      <c r="G382" s="1390"/>
    </row>
    <row r="383" spans="1:7" x14ac:dyDescent="0.25">
      <c r="A383" s="1390"/>
      <c r="B383" s="1390"/>
      <c r="C383" s="1390"/>
      <c r="D383" s="1390"/>
      <c r="E383" s="1390"/>
      <c r="F383" s="1390"/>
      <c r="G383" s="1390"/>
    </row>
    <row r="384" spans="1:7" x14ac:dyDescent="0.25">
      <c r="A384" s="1390"/>
      <c r="B384" s="1390"/>
      <c r="C384" s="1390"/>
      <c r="D384" s="1390"/>
      <c r="E384" s="1390"/>
      <c r="F384" s="1390"/>
      <c r="G384" s="1390"/>
    </row>
    <row r="385" spans="1:7" x14ac:dyDescent="0.25">
      <c r="A385" s="1390"/>
      <c r="B385" s="1390"/>
      <c r="C385" s="1390"/>
      <c r="D385" s="1390"/>
      <c r="E385" s="1390"/>
      <c r="F385" s="1390"/>
      <c r="G385" s="1390"/>
    </row>
    <row r="386" spans="1:7" x14ac:dyDescent="0.25">
      <c r="A386" s="1390"/>
      <c r="B386" s="1390"/>
      <c r="C386" s="1390"/>
      <c r="D386" s="1390"/>
      <c r="E386" s="1390"/>
      <c r="F386" s="1390"/>
      <c r="G386" s="1390"/>
    </row>
    <row r="387" spans="1:7" x14ac:dyDescent="0.25">
      <c r="A387" s="1390"/>
      <c r="B387" s="1390"/>
      <c r="C387" s="1390"/>
      <c r="D387" s="1390"/>
      <c r="E387" s="1390"/>
      <c r="F387" s="1390"/>
      <c r="G387" s="1390"/>
    </row>
    <row r="388" spans="1:7" x14ac:dyDescent="0.25">
      <c r="A388" s="1390"/>
      <c r="B388" s="1390"/>
      <c r="C388" s="1390"/>
      <c r="D388" s="1390"/>
      <c r="E388" s="1390"/>
      <c r="F388" s="1390"/>
      <c r="G388" s="1390"/>
    </row>
    <row r="389" spans="1:7" x14ac:dyDescent="0.25">
      <c r="A389" s="1390"/>
      <c r="B389" s="1390"/>
      <c r="C389" s="1390"/>
      <c r="D389" s="1390"/>
      <c r="E389" s="1390"/>
      <c r="F389" s="1390"/>
      <c r="G389" s="1390"/>
    </row>
    <row r="390" spans="1:7" x14ac:dyDescent="0.25">
      <c r="A390" s="1390"/>
      <c r="B390" s="1390"/>
      <c r="C390" s="1390"/>
      <c r="D390" s="1390"/>
      <c r="E390" s="1390"/>
      <c r="F390" s="1390"/>
      <c r="G390" s="1390"/>
    </row>
    <row r="391" spans="1:7" x14ac:dyDescent="0.25">
      <c r="A391" s="1390"/>
      <c r="B391" s="1390"/>
      <c r="C391" s="1390"/>
      <c r="D391" s="1390"/>
      <c r="E391" s="1390"/>
      <c r="F391" s="1390"/>
      <c r="G391" s="1390"/>
    </row>
    <row r="392" spans="1:7" x14ac:dyDescent="0.25">
      <c r="A392" s="1390"/>
      <c r="B392" s="1390"/>
      <c r="C392" s="1390"/>
      <c r="D392" s="1390"/>
      <c r="E392" s="1390"/>
      <c r="F392" s="1390"/>
      <c r="G392" s="1390"/>
    </row>
    <row r="393" spans="1:7" x14ac:dyDescent="0.25">
      <c r="A393" s="1390"/>
      <c r="B393" s="1390"/>
      <c r="C393" s="1390"/>
      <c r="D393" s="1390"/>
      <c r="E393" s="1390"/>
      <c r="F393" s="1390"/>
      <c r="G393" s="1390"/>
    </row>
    <row r="394" spans="1:7" x14ac:dyDescent="0.25">
      <c r="A394" s="1390"/>
      <c r="B394" s="1390"/>
      <c r="C394" s="1390"/>
      <c r="D394" s="1390"/>
      <c r="E394" s="1390"/>
      <c r="F394" s="1390"/>
      <c r="G394" s="1390"/>
    </row>
    <row r="395" spans="1:7" x14ac:dyDescent="0.25">
      <c r="A395" s="1390"/>
      <c r="B395" s="1390"/>
      <c r="C395" s="1390"/>
      <c r="D395" s="1390"/>
      <c r="E395" s="1390"/>
      <c r="F395" s="1390"/>
      <c r="G395" s="1390"/>
    </row>
    <row r="396" spans="1:7" x14ac:dyDescent="0.25">
      <c r="A396" s="1390"/>
      <c r="B396" s="1390"/>
      <c r="C396" s="1390"/>
      <c r="D396" s="1390"/>
      <c r="E396" s="1390"/>
      <c r="F396" s="1390"/>
      <c r="G396" s="1390"/>
    </row>
    <row r="397" spans="1:7" x14ac:dyDescent="0.25">
      <c r="A397" s="1390"/>
      <c r="B397" s="1390"/>
      <c r="C397" s="1390"/>
      <c r="D397" s="1390"/>
      <c r="E397" s="1390"/>
      <c r="F397" s="1390"/>
      <c r="G397" s="1390"/>
    </row>
    <row r="398" spans="1:7" x14ac:dyDescent="0.25">
      <c r="A398" s="1390"/>
      <c r="B398" s="1390"/>
      <c r="C398" s="1390"/>
      <c r="D398" s="1390"/>
      <c r="E398" s="1390"/>
      <c r="F398" s="1390"/>
      <c r="G398" s="1390"/>
    </row>
    <row r="399" spans="1:7" x14ac:dyDescent="0.25">
      <c r="A399" s="1390"/>
      <c r="B399" s="1390"/>
      <c r="C399" s="1390"/>
      <c r="D399" s="1390"/>
      <c r="E399" s="1390"/>
      <c r="F399" s="1390"/>
      <c r="G399" s="1390"/>
    </row>
    <row r="400" spans="1:7" x14ac:dyDescent="0.25">
      <c r="A400" s="1390"/>
      <c r="B400" s="1390"/>
      <c r="C400" s="1390"/>
      <c r="D400" s="1390"/>
      <c r="E400" s="1390"/>
      <c r="F400" s="1390"/>
      <c r="G400" s="1390"/>
    </row>
    <row r="401" spans="1:7" x14ac:dyDescent="0.25">
      <c r="A401" s="1390"/>
      <c r="B401" s="1390"/>
      <c r="C401" s="1390"/>
      <c r="D401" s="1390"/>
      <c r="E401" s="1390"/>
      <c r="F401" s="1390"/>
      <c r="G401" s="1390"/>
    </row>
    <row r="402" spans="1:7" x14ac:dyDescent="0.25">
      <c r="A402" s="1390"/>
      <c r="B402" s="1390"/>
      <c r="C402" s="1390"/>
      <c r="D402" s="1390"/>
      <c r="E402" s="1390"/>
      <c r="F402" s="1390"/>
      <c r="G402" s="1390"/>
    </row>
    <row r="403" spans="1:7" x14ac:dyDescent="0.25">
      <c r="A403" s="1390"/>
      <c r="B403" s="1390"/>
      <c r="C403" s="1390"/>
      <c r="D403" s="1390"/>
      <c r="E403" s="1390"/>
      <c r="F403" s="1390"/>
      <c r="G403" s="1390"/>
    </row>
    <row r="404" spans="1:7" x14ac:dyDescent="0.25">
      <c r="A404" s="1390"/>
      <c r="B404" s="1390"/>
      <c r="C404" s="1390"/>
      <c r="D404" s="1390"/>
      <c r="E404" s="1390"/>
      <c r="F404" s="1390"/>
      <c r="G404" s="1390"/>
    </row>
    <row r="405" spans="1:7" x14ac:dyDescent="0.25">
      <c r="A405" s="1390"/>
      <c r="B405" s="1390"/>
      <c r="C405" s="1390"/>
      <c r="D405" s="1390"/>
      <c r="E405" s="1390"/>
      <c r="F405" s="1390"/>
      <c r="G405" s="1390"/>
    </row>
    <row r="406" spans="1:7" x14ac:dyDescent="0.25">
      <c r="A406" s="1390"/>
      <c r="B406" s="1390"/>
      <c r="C406" s="1390"/>
      <c r="D406" s="1390"/>
      <c r="E406" s="1390"/>
      <c r="F406" s="1390"/>
      <c r="G406" s="1390"/>
    </row>
    <row r="407" spans="1:7" x14ac:dyDescent="0.25">
      <c r="A407" s="1390"/>
      <c r="B407" s="1390"/>
      <c r="C407" s="1390"/>
      <c r="D407" s="1390"/>
      <c r="E407" s="1390"/>
      <c r="F407" s="1390"/>
      <c r="G407" s="1390"/>
    </row>
    <row r="408" spans="1:7" x14ac:dyDescent="0.25">
      <c r="A408" s="1390"/>
      <c r="B408" s="1390"/>
      <c r="C408" s="1390"/>
      <c r="D408" s="1390"/>
      <c r="E408" s="1390"/>
      <c r="F408" s="1390"/>
      <c r="G408" s="1390"/>
    </row>
    <row r="409" spans="1:7" x14ac:dyDescent="0.25">
      <c r="A409" s="1390"/>
      <c r="B409" s="1390"/>
      <c r="C409" s="1390"/>
      <c r="D409" s="1390"/>
      <c r="E409" s="1390"/>
      <c r="F409" s="1390"/>
      <c r="G409" s="1390"/>
    </row>
    <row r="410" spans="1:7" x14ac:dyDescent="0.25">
      <c r="A410" s="1390"/>
      <c r="B410" s="1390"/>
      <c r="C410" s="1390"/>
      <c r="D410" s="1390"/>
      <c r="E410" s="1390"/>
      <c r="F410" s="1390"/>
      <c r="G410" s="1390"/>
    </row>
    <row r="411" spans="1:7" x14ac:dyDescent="0.25">
      <c r="A411" s="1390"/>
      <c r="B411" s="1390"/>
      <c r="C411" s="1390"/>
      <c r="D411" s="1390"/>
      <c r="E411" s="1390"/>
      <c r="F411" s="1390"/>
      <c r="G411" s="1390"/>
    </row>
    <row r="412" spans="1:7" x14ac:dyDescent="0.25">
      <c r="A412" s="1390"/>
      <c r="B412" s="1390"/>
      <c r="C412" s="1390"/>
      <c r="D412" s="1390"/>
      <c r="E412" s="1390"/>
      <c r="F412" s="1390"/>
      <c r="G412" s="1390"/>
    </row>
    <row r="413" spans="1:7" x14ac:dyDescent="0.25">
      <c r="A413" s="1390"/>
      <c r="B413" s="1390"/>
      <c r="C413" s="1390"/>
      <c r="D413" s="1390"/>
      <c r="E413" s="1390"/>
      <c r="F413" s="1390"/>
      <c r="G413" s="1390"/>
    </row>
    <row r="414" spans="1:7" x14ac:dyDescent="0.25">
      <c r="A414" s="1390"/>
      <c r="B414" s="1390"/>
      <c r="C414" s="1390"/>
      <c r="D414" s="1390"/>
      <c r="E414" s="1390"/>
      <c r="F414" s="1390"/>
      <c r="G414" s="1390"/>
    </row>
    <row r="415" spans="1:7" x14ac:dyDescent="0.25">
      <c r="A415" s="1390"/>
      <c r="B415" s="1390"/>
      <c r="C415" s="1390"/>
      <c r="D415" s="1390"/>
      <c r="E415" s="1390"/>
      <c r="F415" s="1390"/>
      <c r="G415" s="1390"/>
    </row>
    <row r="416" spans="1:7" x14ac:dyDescent="0.25">
      <c r="A416" s="1390"/>
      <c r="B416" s="1390"/>
      <c r="C416" s="1390"/>
      <c r="D416" s="1390"/>
      <c r="E416" s="1390"/>
      <c r="F416" s="1390"/>
      <c r="G416" s="1390"/>
    </row>
    <row r="417" spans="1:7" x14ac:dyDescent="0.25">
      <c r="A417" s="1390"/>
      <c r="B417" s="1390"/>
      <c r="C417" s="1390"/>
      <c r="D417" s="1390"/>
      <c r="E417" s="1390"/>
      <c r="F417" s="1390"/>
      <c r="G417" s="1390"/>
    </row>
    <row r="418" spans="1:7" x14ac:dyDescent="0.25">
      <c r="A418" s="1390"/>
      <c r="B418" s="1390"/>
      <c r="C418" s="1390"/>
      <c r="D418" s="1390"/>
      <c r="E418" s="1390"/>
      <c r="F418" s="1390"/>
      <c r="G418" s="1390"/>
    </row>
    <row r="419" spans="1:7" x14ac:dyDescent="0.25">
      <c r="A419" s="1390"/>
      <c r="B419" s="1390"/>
      <c r="C419" s="1390"/>
      <c r="D419" s="1390"/>
      <c r="E419" s="1390"/>
      <c r="F419" s="1390"/>
      <c r="G419" s="1390"/>
    </row>
    <row r="420" spans="1:7" x14ac:dyDescent="0.25">
      <c r="A420" s="1390"/>
      <c r="B420" s="1390"/>
      <c r="C420" s="1390"/>
      <c r="D420" s="1390"/>
      <c r="E420" s="1390"/>
      <c r="F420" s="1390"/>
      <c r="G420" s="1390"/>
    </row>
    <row r="421" spans="1:7" x14ac:dyDescent="0.25">
      <c r="A421" s="1390"/>
      <c r="B421" s="1390"/>
      <c r="C421" s="1390"/>
      <c r="D421" s="1390"/>
      <c r="E421" s="1390"/>
      <c r="F421" s="1390"/>
      <c r="G421" s="1390"/>
    </row>
    <row r="422" spans="1:7" x14ac:dyDescent="0.25">
      <c r="A422" s="1390"/>
      <c r="B422" s="1390"/>
      <c r="C422" s="1390"/>
      <c r="D422" s="1390"/>
      <c r="E422" s="1390"/>
      <c r="F422" s="1390"/>
      <c r="G422" s="1390"/>
    </row>
    <row r="423" spans="1:7" x14ac:dyDescent="0.25">
      <c r="A423" s="1390"/>
      <c r="B423" s="1390"/>
      <c r="C423" s="1390"/>
      <c r="D423" s="1390"/>
      <c r="E423" s="1390"/>
      <c r="F423" s="1390"/>
      <c r="G423" s="1390"/>
    </row>
    <row r="424" spans="1:7" x14ac:dyDescent="0.25">
      <c r="A424" s="1390"/>
      <c r="B424" s="1390"/>
      <c r="C424" s="1390"/>
      <c r="D424" s="1390"/>
      <c r="E424" s="1390"/>
      <c r="F424" s="1390"/>
      <c r="G424" s="1390"/>
    </row>
    <row r="425" spans="1:7" x14ac:dyDescent="0.25">
      <c r="A425" s="1390"/>
      <c r="B425" s="1390"/>
      <c r="C425" s="1390"/>
      <c r="D425" s="1390"/>
      <c r="E425" s="1390"/>
      <c r="F425" s="1390"/>
      <c r="G425" s="1390"/>
    </row>
    <row r="426" spans="1:7" x14ac:dyDescent="0.25">
      <c r="A426" s="1390"/>
      <c r="B426" s="1390"/>
      <c r="C426" s="1390"/>
      <c r="D426" s="1390"/>
      <c r="E426" s="1390"/>
      <c r="F426" s="1390"/>
      <c r="G426" s="1390"/>
    </row>
    <row r="427" spans="1:7" x14ac:dyDescent="0.25">
      <c r="A427" s="1390"/>
      <c r="B427" s="1390"/>
      <c r="C427" s="1390"/>
      <c r="D427" s="1390"/>
      <c r="E427" s="1390"/>
      <c r="F427" s="1390"/>
      <c r="G427" s="1390"/>
    </row>
    <row r="428" spans="1:7" x14ac:dyDescent="0.25">
      <c r="A428" s="1390"/>
      <c r="B428" s="1390"/>
      <c r="C428" s="1390"/>
      <c r="D428" s="1390"/>
      <c r="E428" s="1390"/>
      <c r="F428" s="1390"/>
      <c r="G428" s="1390"/>
    </row>
    <row r="429" spans="1:7" x14ac:dyDescent="0.25">
      <c r="A429" s="1390"/>
      <c r="B429" s="1390"/>
      <c r="C429" s="1390"/>
      <c r="D429" s="1390"/>
      <c r="E429" s="1390"/>
      <c r="F429" s="1390"/>
      <c r="G429" s="1390"/>
    </row>
    <row r="430" spans="1:7" x14ac:dyDescent="0.25">
      <c r="A430" s="1390"/>
      <c r="B430" s="1390"/>
      <c r="C430" s="1390"/>
      <c r="D430" s="1390"/>
      <c r="E430" s="1390"/>
      <c r="F430" s="1390"/>
      <c r="G430" s="1390"/>
    </row>
    <row r="431" spans="1:7" x14ac:dyDescent="0.25">
      <c r="A431" s="1390"/>
      <c r="B431" s="1390"/>
      <c r="C431" s="1390"/>
      <c r="D431" s="1390"/>
      <c r="E431" s="1390"/>
      <c r="F431" s="1390"/>
      <c r="G431" s="1390"/>
    </row>
    <row r="432" spans="1:7" x14ac:dyDescent="0.25">
      <c r="A432" s="1390"/>
      <c r="B432" s="1390"/>
      <c r="C432" s="1390"/>
      <c r="D432" s="1390"/>
      <c r="E432" s="1390"/>
      <c r="F432" s="1390"/>
      <c r="G432" s="1390"/>
    </row>
    <row r="433" spans="1:7" x14ac:dyDescent="0.25">
      <c r="A433" s="1390"/>
      <c r="B433" s="1390"/>
      <c r="C433" s="1390"/>
      <c r="D433" s="1390"/>
      <c r="E433" s="1390"/>
      <c r="F433" s="1390"/>
      <c r="G433" s="1390"/>
    </row>
    <row r="434" spans="1:7" x14ac:dyDescent="0.25">
      <c r="A434" s="1390"/>
      <c r="B434" s="1390"/>
      <c r="C434" s="1390"/>
      <c r="D434" s="1390"/>
      <c r="E434" s="1390"/>
      <c r="F434" s="1390"/>
      <c r="G434" s="1390"/>
    </row>
    <row r="435" spans="1:7" x14ac:dyDescent="0.25">
      <c r="A435" s="1390"/>
      <c r="B435" s="1390"/>
      <c r="C435" s="1390"/>
      <c r="D435" s="1390"/>
      <c r="E435" s="1390"/>
      <c r="F435" s="1390"/>
      <c r="G435" s="1390"/>
    </row>
    <row r="436" spans="1:7" x14ac:dyDescent="0.25">
      <c r="A436" s="1390"/>
      <c r="B436" s="1390"/>
      <c r="C436" s="1390"/>
      <c r="D436" s="1390"/>
      <c r="E436" s="1390"/>
      <c r="F436" s="1390"/>
      <c r="G436" s="1390"/>
    </row>
    <row r="437" spans="1:7" x14ac:dyDescent="0.25">
      <c r="A437" s="1390"/>
      <c r="B437" s="1390"/>
      <c r="C437" s="1390"/>
      <c r="D437" s="1390"/>
      <c r="E437" s="1390"/>
      <c r="F437" s="1390"/>
      <c r="G437" s="1390"/>
    </row>
    <row r="438" spans="1:7" x14ac:dyDescent="0.25">
      <c r="A438" s="1390"/>
      <c r="B438" s="1390"/>
      <c r="C438" s="1390"/>
      <c r="D438" s="1390"/>
      <c r="E438" s="1390"/>
      <c r="F438" s="1390"/>
      <c r="G438" s="1390"/>
    </row>
    <row r="439" spans="1:7" x14ac:dyDescent="0.25">
      <c r="A439" s="1390"/>
      <c r="B439" s="1390"/>
      <c r="C439" s="1390"/>
      <c r="D439" s="1390"/>
      <c r="E439" s="1390"/>
      <c r="F439" s="1390"/>
      <c r="G439" s="1390"/>
    </row>
    <row r="440" spans="1:7" x14ac:dyDescent="0.25">
      <c r="A440" s="1390"/>
      <c r="B440" s="1390"/>
      <c r="C440" s="1390"/>
      <c r="D440" s="1390"/>
      <c r="E440" s="1390"/>
      <c r="F440" s="1390"/>
      <c r="G440" s="1390"/>
    </row>
    <row r="441" spans="1:7" x14ac:dyDescent="0.25">
      <c r="A441" s="1390"/>
      <c r="B441" s="1390"/>
      <c r="C441" s="1390"/>
      <c r="D441" s="1390"/>
      <c r="E441" s="1390"/>
      <c r="F441" s="1390"/>
      <c r="G441" s="1390"/>
    </row>
    <row r="442" spans="1:7" x14ac:dyDescent="0.25">
      <c r="A442" s="1390"/>
      <c r="B442" s="1390"/>
      <c r="C442" s="1390"/>
      <c r="D442" s="1390"/>
      <c r="E442" s="1390"/>
      <c r="F442" s="1390"/>
      <c r="G442" s="1390"/>
    </row>
    <row r="443" spans="1:7" x14ac:dyDescent="0.25">
      <c r="A443" s="1390"/>
      <c r="B443" s="1390"/>
      <c r="C443" s="1390"/>
      <c r="D443" s="1390"/>
      <c r="E443" s="1390"/>
      <c r="F443" s="1390"/>
      <c r="G443" s="1390"/>
    </row>
    <row r="444" spans="1:7" x14ac:dyDescent="0.25">
      <c r="A444" s="1390"/>
      <c r="B444" s="1390"/>
      <c r="C444" s="1390"/>
      <c r="D444" s="1390"/>
      <c r="E444" s="1390"/>
      <c r="F444" s="1390"/>
      <c r="G444" s="1390"/>
    </row>
    <row r="445" spans="1:7" x14ac:dyDescent="0.25">
      <c r="A445" s="1390"/>
      <c r="B445" s="1390"/>
      <c r="C445" s="1390"/>
      <c r="D445" s="1390"/>
      <c r="E445" s="1390"/>
      <c r="F445" s="1390"/>
      <c r="G445" s="1390"/>
    </row>
    <row r="446" spans="1:7" x14ac:dyDescent="0.25">
      <c r="A446" s="1390"/>
      <c r="B446" s="1390"/>
      <c r="C446" s="1390"/>
      <c r="D446" s="1390"/>
      <c r="E446" s="1390"/>
      <c r="F446" s="1390"/>
      <c r="G446" s="1390"/>
    </row>
    <row r="447" spans="1:7" x14ac:dyDescent="0.25">
      <c r="A447" s="1390"/>
      <c r="B447" s="1390"/>
      <c r="C447" s="1390"/>
      <c r="D447" s="1390"/>
      <c r="E447" s="1390"/>
      <c r="F447" s="1390"/>
      <c r="G447" s="1390"/>
    </row>
    <row r="448" spans="1:7" x14ac:dyDescent="0.25">
      <c r="A448" s="1390"/>
      <c r="B448" s="1390"/>
      <c r="C448" s="1390"/>
      <c r="D448" s="1390"/>
      <c r="E448" s="1390"/>
      <c r="F448" s="1390"/>
      <c r="G448" s="1390"/>
    </row>
    <row r="449" spans="1:7" x14ac:dyDescent="0.25">
      <c r="A449" s="1390"/>
      <c r="B449" s="1390"/>
      <c r="C449" s="1390"/>
      <c r="D449" s="1390"/>
      <c r="E449" s="1390"/>
      <c r="F449" s="1390"/>
      <c r="G449" s="1390"/>
    </row>
    <row r="450" spans="1:7" x14ac:dyDescent="0.25">
      <c r="A450" s="1390"/>
      <c r="B450" s="1390"/>
      <c r="C450" s="1390"/>
      <c r="D450" s="1390"/>
      <c r="E450" s="1390"/>
      <c r="F450" s="1390"/>
      <c r="G450" s="1390"/>
    </row>
    <row r="451" spans="1:7" x14ac:dyDescent="0.25">
      <c r="A451" s="1390"/>
      <c r="B451" s="1390"/>
      <c r="C451" s="1390"/>
      <c r="D451" s="1390"/>
      <c r="E451" s="1390"/>
      <c r="F451" s="1390"/>
      <c r="G451" s="1390"/>
    </row>
    <row r="452" spans="1:7" x14ac:dyDescent="0.25">
      <c r="A452" s="1390"/>
      <c r="B452" s="1390"/>
      <c r="C452" s="1390"/>
      <c r="D452" s="1390"/>
      <c r="E452" s="1390"/>
      <c r="F452" s="1390"/>
      <c r="G452" s="1390"/>
    </row>
    <row r="453" spans="1:7" x14ac:dyDescent="0.25">
      <c r="A453" s="1390"/>
      <c r="B453" s="1390"/>
      <c r="C453" s="1390"/>
      <c r="D453" s="1390"/>
      <c r="E453" s="1390"/>
      <c r="F453" s="1390"/>
      <c r="G453" s="1390"/>
    </row>
    <row r="454" spans="1:7" x14ac:dyDescent="0.25">
      <c r="A454" s="1390"/>
      <c r="B454" s="1390"/>
      <c r="C454" s="1390"/>
      <c r="D454" s="1390"/>
      <c r="E454" s="1390"/>
      <c r="F454" s="1390"/>
      <c r="G454" s="1390"/>
    </row>
    <row r="455" spans="1:7" x14ac:dyDescent="0.25">
      <c r="A455" s="1390"/>
      <c r="B455" s="1390"/>
      <c r="C455" s="1390"/>
      <c r="D455" s="1390"/>
      <c r="E455" s="1390"/>
      <c r="F455" s="1390"/>
      <c r="G455" s="1390"/>
    </row>
    <row r="456" spans="1:7" x14ac:dyDescent="0.25">
      <c r="A456" s="1390"/>
      <c r="B456" s="1390"/>
      <c r="C456" s="1390"/>
      <c r="D456" s="1390"/>
      <c r="E456" s="1390"/>
      <c r="F456" s="1390"/>
      <c r="G456" s="1390"/>
    </row>
    <row r="457" spans="1:7" x14ac:dyDescent="0.25">
      <c r="A457" s="1390"/>
      <c r="B457" s="1390"/>
      <c r="C457" s="1390"/>
      <c r="D457" s="1390"/>
      <c r="E457" s="1390"/>
      <c r="F457" s="1390"/>
      <c r="G457" s="1390"/>
    </row>
    <row r="458" spans="1:7" x14ac:dyDescent="0.25">
      <c r="A458" s="1390"/>
      <c r="B458" s="1390"/>
      <c r="C458" s="1390"/>
      <c r="D458" s="1390"/>
      <c r="E458" s="1390"/>
      <c r="F458" s="1390"/>
      <c r="G458" s="1390"/>
    </row>
    <row r="459" spans="1:7" x14ac:dyDescent="0.25">
      <c r="A459" s="1390"/>
      <c r="B459" s="1390"/>
      <c r="C459" s="1390"/>
      <c r="D459" s="1390"/>
      <c r="E459" s="1390"/>
      <c r="F459" s="1390"/>
      <c r="G459" s="1390"/>
    </row>
    <row r="460" spans="1:7" x14ac:dyDescent="0.25">
      <c r="A460" s="1390"/>
      <c r="B460" s="1390"/>
      <c r="C460" s="1390"/>
      <c r="D460" s="1390"/>
      <c r="E460" s="1390"/>
      <c r="F460" s="1390"/>
      <c r="G460" s="1390"/>
    </row>
    <row r="461" spans="1:7" x14ac:dyDescent="0.25">
      <c r="A461" s="1390"/>
      <c r="B461" s="1390"/>
      <c r="C461" s="1390"/>
      <c r="D461" s="1390"/>
      <c r="E461" s="1390"/>
      <c r="F461" s="1390"/>
      <c r="G461" s="1390"/>
    </row>
    <row r="462" spans="1:7" x14ac:dyDescent="0.25">
      <c r="A462" s="1390"/>
      <c r="B462" s="1390"/>
      <c r="C462" s="1390"/>
      <c r="D462" s="1390"/>
      <c r="E462" s="1390"/>
      <c r="F462" s="1390"/>
      <c r="G462" s="1390"/>
    </row>
    <row r="463" spans="1:7" x14ac:dyDescent="0.25">
      <c r="A463" s="1390"/>
      <c r="B463" s="1390"/>
      <c r="C463" s="1390"/>
      <c r="D463" s="1390"/>
      <c r="E463" s="1390"/>
      <c r="F463" s="1390"/>
      <c r="G463" s="1390"/>
    </row>
    <row r="464" spans="1:7" x14ac:dyDescent="0.25">
      <c r="A464" s="1390"/>
      <c r="B464" s="1390"/>
      <c r="C464" s="1390"/>
      <c r="D464" s="1390"/>
      <c r="E464" s="1390"/>
      <c r="F464" s="1390"/>
      <c r="G464" s="1390"/>
    </row>
    <row r="465" spans="1:7" x14ac:dyDescent="0.25">
      <c r="A465" s="1390"/>
      <c r="B465" s="1390"/>
      <c r="C465" s="1390"/>
      <c r="D465" s="1390"/>
      <c r="E465" s="1390"/>
      <c r="F465" s="1390"/>
      <c r="G465" s="1390"/>
    </row>
    <row r="466" spans="1:7" x14ac:dyDescent="0.25">
      <c r="A466" s="1390"/>
      <c r="B466" s="1390"/>
      <c r="C466" s="1390"/>
      <c r="D466" s="1390"/>
      <c r="E466" s="1390"/>
      <c r="F466" s="1390"/>
      <c r="G466" s="1390"/>
    </row>
    <row r="467" spans="1:7" x14ac:dyDescent="0.25">
      <c r="A467" s="1390"/>
      <c r="B467" s="1390"/>
      <c r="C467" s="1390"/>
      <c r="D467" s="1390"/>
      <c r="E467" s="1390"/>
      <c r="F467" s="1390"/>
      <c r="G467" s="1390"/>
    </row>
    <row r="468" spans="1:7" x14ac:dyDescent="0.25">
      <c r="A468" s="1390"/>
      <c r="B468" s="1390"/>
      <c r="C468" s="1390"/>
      <c r="D468" s="1390"/>
      <c r="E468" s="1390"/>
      <c r="F468" s="1390"/>
      <c r="G468" s="1390"/>
    </row>
    <row r="469" spans="1:7" x14ac:dyDescent="0.25">
      <c r="A469" s="1390"/>
      <c r="B469" s="1390"/>
      <c r="C469" s="1390"/>
      <c r="D469" s="1390"/>
      <c r="E469" s="1390"/>
      <c r="F469" s="1390"/>
      <c r="G469" s="1390"/>
    </row>
    <row r="470" spans="1:7" x14ac:dyDescent="0.25">
      <c r="A470" s="1390"/>
      <c r="B470" s="1390"/>
      <c r="C470" s="1390"/>
      <c r="D470" s="1390"/>
      <c r="E470" s="1390"/>
      <c r="F470" s="1390"/>
      <c r="G470" s="1390"/>
    </row>
    <row r="471" spans="1:7" x14ac:dyDescent="0.25">
      <c r="A471" s="1390"/>
      <c r="B471" s="1390"/>
      <c r="C471" s="1390"/>
      <c r="D471" s="1390"/>
      <c r="E471" s="1390"/>
      <c r="F471" s="1390"/>
      <c r="G471" s="1390"/>
    </row>
    <row r="472" spans="1:7" x14ac:dyDescent="0.25">
      <c r="A472" s="1390"/>
      <c r="B472" s="1390"/>
      <c r="C472" s="1390"/>
      <c r="D472" s="1390"/>
      <c r="E472" s="1390"/>
      <c r="F472" s="1390"/>
      <c r="G472" s="1390"/>
    </row>
    <row r="473" spans="1:7" x14ac:dyDescent="0.25">
      <c r="A473" s="1390"/>
      <c r="B473" s="1390"/>
      <c r="C473" s="1390"/>
      <c r="D473" s="1390"/>
      <c r="E473" s="1390"/>
      <c r="F473" s="1390"/>
      <c r="G473" s="1390"/>
    </row>
    <row r="474" spans="1:7" x14ac:dyDescent="0.25">
      <c r="A474" s="1390"/>
      <c r="B474" s="1390"/>
      <c r="C474" s="1390"/>
      <c r="D474" s="1390"/>
      <c r="E474" s="1390"/>
      <c r="F474" s="1390"/>
      <c r="G474" s="1390"/>
    </row>
    <row r="475" spans="1:7" x14ac:dyDescent="0.25">
      <c r="A475" s="1390"/>
      <c r="B475" s="1390"/>
      <c r="C475" s="1390"/>
      <c r="D475" s="1390"/>
      <c r="E475" s="1390"/>
      <c r="F475" s="1390"/>
      <c r="G475" s="1390"/>
    </row>
    <row r="476" spans="1:7" x14ac:dyDescent="0.25">
      <c r="A476" s="1390"/>
      <c r="B476" s="1390"/>
      <c r="C476" s="1390"/>
      <c r="D476" s="1390"/>
      <c r="E476" s="1390"/>
      <c r="F476" s="1390"/>
      <c r="G476" s="1390"/>
    </row>
    <row r="477" spans="1:7" x14ac:dyDescent="0.25">
      <c r="A477" s="1390"/>
      <c r="B477" s="1390"/>
      <c r="C477" s="1390"/>
      <c r="D477" s="1390"/>
      <c r="E477" s="1390"/>
      <c r="F477" s="1390"/>
      <c r="G477" s="1390"/>
    </row>
    <row r="478" spans="1:7" x14ac:dyDescent="0.25">
      <c r="A478" s="1390"/>
      <c r="B478" s="1390"/>
      <c r="C478" s="1390"/>
      <c r="D478" s="1390"/>
      <c r="E478" s="1390"/>
      <c r="F478" s="1390"/>
      <c r="G478" s="1390"/>
    </row>
    <row r="479" spans="1:7" x14ac:dyDescent="0.25">
      <c r="A479" s="1390"/>
      <c r="B479" s="1390"/>
      <c r="C479" s="1390"/>
      <c r="D479" s="1390"/>
      <c r="E479" s="1390"/>
      <c r="F479" s="1390"/>
      <c r="G479" s="1390"/>
    </row>
    <row r="480" spans="1:7" x14ac:dyDescent="0.25">
      <c r="A480" s="1390"/>
      <c r="B480" s="1390"/>
      <c r="C480" s="1390"/>
      <c r="D480" s="1390"/>
      <c r="E480" s="1390"/>
      <c r="F480" s="1390"/>
      <c r="G480" s="1390"/>
    </row>
    <row r="481" spans="1:7" x14ac:dyDescent="0.25">
      <c r="A481" s="1390"/>
      <c r="B481" s="1390"/>
      <c r="C481" s="1390"/>
      <c r="D481" s="1390"/>
      <c r="E481" s="1390"/>
      <c r="F481" s="1390"/>
      <c r="G481" s="1390"/>
    </row>
    <row r="482" spans="1:7" x14ac:dyDescent="0.25">
      <c r="A482" s="1390"/>
      <c r="B482" s="1390"/>
      <c r="C482" s="1390"/>
      <c r="D482" s="1390"/>
      <c r="E482" s="1390"/>
      <c r="F482" s="1390"/>
      <c r="G482" s="1390"/>
    </row>
    <row r="483" spans="1:7" x14ac:dyDescent="0.25">
      <c r="A483" s="1390"/>
      <c r="B483" s="1390"/>
      <c r="C483" s="1390"/>
      <c r="D483" s="1390"/>
      <c r="E483" s="1390"/>
      <c r="F483" s="1390"/>
      <c r="G483" s="1390"/>
    </row>
    <row r="484" spans="1:7" x14ac:dyDescent="0.25">
      <c r="A484" s="1390"/>
      <c r="B484" s="1390"/>
      <c r="C484" s="1390"/>
      <c r="D484" s="1390"/>
      <c r="E484" s="1390"/>
      <c r="F484" s="1390"/>
      <c r="G484" s="1390"/>
    </row>
    <row r="485" spans="1:7" x14ac:dyDescent="0.25">
      <c r="A485" s="1390"/>
      <c r="B485" s="1390"/>
      <c r="C485" s="1390"/>
      <c r="D485" s="1390"/>
      <c r="E485" s="1390"/>
      <c r="F485" s="1390"/>
      <c r="G485" s="1390"/>
    </row>
    <row r="486" spans="1:7" x14ac:dyDescent="0.25">
      <c r="A486" s="1390"/>
      <c r="B486" s="1390"/>
      <c r="C486" s="1390"/>
      <c r="D486" s="1390"/>
      <c r="E486" s="1390"/>
      <c r="F486" s="1390"/>
      <c r="G486" s="1390"/>
    </row>
    <row r="487" spans="1:7" x14ac:dyDescent="0.25">
      <c r="A487" s="1390"/>
      <c r="B487" s="1390"/>
      <c r="C487" s="1390"/>
      <c r="D487" s="1390"/>
      <c r="E487" s="1390"/>
      <c r="F487" s="1390"/>
      <c r="G487" s="1390"/>
    </row>
    <row r="488" spans="1:7" x14ac:dyDescent="0.25">
      <c r="A488" s="1390"/>
      <c r="B488" s="1390"/>
      <c r="C488" s="1390"/>
      <c r="D488" s="1390"/>
      <c r="E488" s="1390"/>
      <c r="F488" s="1390"/>
      <c r="G488" s="1390"/>
    </row>
    <row r="489" spans="1:7" x14ac:dyDescent="0.25">
      <c r="A489" s="1390"/>
      <c r="B489" s="1390"/>
      <c r="C489" s="1390"/>
      <c r="D489" s="1390"/>
      <c r="E489" s="1390"/>
      <c r="F489" s="1390"/>
      <c r="G489" s="1390"/>
    </row>
    <row r="490" spans="1:7" x14ac:dyDescent="0.25">
      <c r="A490" s="1390"/>
      <c r="B490" s="1390"/>
      <c r="C490" s="1390"/>
      <c r="D490" s="1390"/>
      <c r="E490" s="1390"/>
      <c r="F490" s="1390"/>
      <c r="G490" s="1390"/>
    </row>
    <row r="491" spans="1:7" x14ac:dyDescent="0.25">
      <c r="A491" s="1390"/>
      <c r="B491" s="1390"/>
      <c r="C491" s="1390"/>
      <c r="D491" s="1390"/>
      <c r="E491" s="1390"/>
      <c r="F491" s="1390"/>
      <c r="G491" s="1390"/>
    </row>
    <row r="492" spans="1:7" x14ac:dyDescent="0.25">
      <c r="A492" s="1390"/>
      <c r="B492" s="1390"/>
      <c r="C492" s="1390"/>
      <c r="D492" s="1390"/>
      <c r="E492" s="1390"/>
      <c r="F492" s="1390"/>
      <c r="G492" s="1390"/>
    </row>
    <row r="493" spans="1:7" x14ac:dyDescent="0.25">
      <c r="A493" s="1390"/>
      <c r="B493" s="1390"/>
      <c r="C493" s="1390"/>
      <c r="D493" s="1390"/>
      <c r="E493" s="1390"/>
      <c r="F493" s="1390"/>
      <c r="G493" s="1390"/>
    </row>
    <row r="494" spans="1:7" x14ac:dyDescent="0.25">
      <c r="A494" s="1390"/>
      <c r="B494" s="1390"/>
      <c r="C494" s="1390"/>
      <c r="D494" s="1390"/>
      <c r="E494" s="1390"/>
      <c r="F494" s="1390"/>
      <c r="G494" s="1390"/>
    </row>
    <row r="495" spans="1:7" x14ac:dyDescent="0.25">
      <c r="A495" s="1390"/>
      <c r="B495" s="1390"/>
      <c r="C495" s="1390"/>
      <c r="D495" s="1390"/>
      <c r="E495" s="1390"/>
      <c r="F495" s="1390"/>
      <c r="G495" s="1390"/>
    </row>
    <row r="496" spans="1:7" x14ac:dyDescent="0.25">
      <c r="A496" s="1390"/>
      <c r="B496" s="1390"/>
      <c r="C496" s="1390"/>
      <c r="D496" s="1390"/>
      <c r="E496" s="1390"/>
      <c r="F496" s="1390"/>
      <c r="G496" s="1390"/>
    </row>
    <row r="497" spans="1:7" x14ac:dyDescent="0.25">
      <c r="A497" s="1390"/>
      <c r="B497" s="1390"/>
      <c r="C497" s="1390"/>
      <c r="D497" s="1390"/>
      <c r="E497" s="1390"/>
      <c r="F497" s="1390"/>
      <c r="G497" s="1390"/>
    </row>
    <row r="498" spans="1:7" x14ac:dyDescent="0.25">
      <c r="A498" s="1390"/>
      <c r="B498" s="1390"/>
      <c r="C498" s="1390"/>
      <c r="D498" s="1390"/>
      <c r="E498" s="1390"/>
      <c r="F498" s="1390"/>
      <c r="G498" s="1390"/>
    </row>
    <row r="499" spans="1:7" x14ac:dyDescent="0.25">
      <c r="A499" s="1390"/>
      <c r="B499" s="1390"/>
      <c r="C499" s="1390"/>
      <c r="D499" s="1390"/>
      <c r="E499" s="1390"/>
      <c r="F499" s="1390"/>
      <c r="G499" s="1390"/>
    </row>
    <row r="500" spans="1:7" x14ac:dyDescent="0.25">
      <c r="A500" s="1390"/>
      <c r="B500" s="1390"/>
      <c r="C500" s="1390"/>
      <c r="D500" s="1390"/>
      <c r="E500" s="1390"/>
      <c r="F500" s="1390"/>
      <c r="G500" s="1390"/>
    </row>
    <row r="501" spans="1:7" x14ac:dyDescent="0.25">
      <c r="A501" s="1390"/>
      <c r="B501" s="1390"/>
      <c r="C501" s="1390"/>
      <c r="D501" s="1390"/>
      <c r="E501" s="1390"/>
      <c r="F501" s="1390"/>
      <c r="G501" s="1390"/>
    </row>
    <row r="502" spans="1:7" x14ac:dyDescent="0.25">
      <c r="A502" s="1390"/>
      <c r="B502" s="1390"/>
      <c r="C502" s="1390"/>
      <c r="D502" s="1390"/>
      <c r="E502" s="1390"/>
      <c r="F502" s="1390"/>
      <c r="G502" s="1390"/>
    </row>
    <row r="503" spans="1:7" x14ac:dyDescent="0.25">
      <c r="A503" s="1390"/>
      <c r="B503" s="1390"/>
      <c r="C503" s="1390"/>
      <c r="D503" s="1390"/>
      <c r="E503" s="1390"/>
      <c r="F503" s="1390"/>
      <c r="G503" s="1390"/>
    </row>
    <row r="504" spans="1:7" x14ac:dyDescent="0.25">
      <c r="A504" s="1390"/>
      <c r="B504" s="1390"/>
      <c r="C504" s="1390"/>
      <c r="D504" s="1390"/>
      <c r="E504" s="1390"/>
      <c r="F504" s="1390"/>
      <c r="G504" s="1390"/>
    </row>
    <row r="505" spans="1:7" x14ac:dyDescent="0.25">
      <c r="A505" s="1390"/>
      <c r="B505" s="1390"/>
      <c r="C505" s="1390"/>
      <c r="D505" s="1390"/>
      <c r="E505" s="1390"/>
      <c r="F505" s="1390"/>
      <c r="G505" s="1390"/>
    </row>
    <row r="506" spans="1:7" x14ac:dyDescent="0.25">
      <c r="A506" s="1390"/>
      <c r="B506" s="1390"/>
      <c r="C506" s="1390"/>
      <c r="D506" s="1390"/>
      <c r="E506" s="1390"/>
      <c r="F506" s="1390"/>
      <c r="G506" s="1390"/>
    </row>
    <row r="507" spans="1:7" x14ac:dyDescent="0.25">
      <c r="A507" s="1390"/>
      <c r="B507" s="1390"/>
      <c r="C507" s="1390"/>
      <c r="D507" s="1390"/>
      <c r="E507" s="1390"/>
      <c r="F507" s="1390"/>
      <c r="G507" s="1390"/>
    </row>
    <row r="508" spans="1:7" x14ac:dyDescent="0.25">
      <c r="A508" s="1390"/>
      <c r="B508" s="1390"/>
      <c r="C508" s="1390"/>
      <c r="D508" s="1390"/>
      <c r="E508" s="1390"/>
      <c r="F508" s="1390"/>
      <c r="G508" s="1390"/>
    </row>
    <row r="509" spans="1:7" x14ac:dyDescent="0.25">
      <c r="A509" s="1390"/>
      <c r="B509" s="1390"/>
      <c r="C509" s="1390"/>
      <c r="D509" s="1390"/>
      <c r="E509" s="1390"/>
      <c r="F509" s="1390"/>
      <c r="G509" s="1390"/>
    </row>
    <row r="510" spans="1:7" x14ac:dyDescent="0.25">
      <c r="A510" s="1390"/>
      <c r="B510" s="1390"/>
      <c r="C510" s="1390"/>
      <c r="D510" s="1390"/>
      <c r="E510" s="1390"/>
      <c r="F510" s="1390"/>
      <c r="G510" s="1390"/>
    </row>
    <row r="511" spans="1:7" x14ac:dyDescent="0.25">
      <c r="A511" s="1390"/>
      <c r="B511" s="1390"/>
      <c r="C511" s="1390"/>
      <c r="D511" s="1390"/>
      <c r="E511" s="1390"/>
      <c r="F511" s="1390"/>
      <c r="G511" s="1390"/>
    </row>
    <row r="512" spans="1:7" x14ac:dyDescent="0.25">
      <c r="A512" s="1390"/>
      <c r="B512" s="1390"/>
      <c r="C512" s="1390"/>
      <c r="D512" s="1390"/>
      <c r="E512" s="1390"/>
      <c r="F512" s="1390"/>
      <c r="G512" s="1390"/>
    </row>
    <row r="513" spans="1:7" x14ac:dyDescent="0.25">
      <c r="A513" s="1390"/>
      <c r="B513" s="1390"/>
      <c r="C513" s="1390"/>
      <c r="D513" s="1390"/>
      <c r="E513" s="1390"/>
      <c r="F513" s="1390"/>
      <c r="G513" s="1390"/>
    </row>
    <row r="514" spans="1:7" x14ac:dyDescent="0.25">
      <c r="A514" s="1390"/>
      <c r="B514" s="1390"/>
      <c r="C514" s="1390"/>
      <c r="D514" s="1390"/>
      <c r="E514" s="1390"/>
      <c r="F514" s="1390"/>
      <c r="G514" s="1390"/>
    </row>
    <row r="515" spans="1:7" x14ac:dyDescent="0.25">
      <c r="A515" s="1390"/>
      <c r="B515" s="1390"/>
      <c r="C515" s="1390"/>
      <c r="D515" s="1390"/>
      <c r="E515" s="1390"/>
      <c r="F515" s="1390"/>
      <c r="G515" s="1390"/>
    </row>
    <row r="516" spans="1:7" x14ac:dyDescent="0.25">
      <c r="A516" s="1390"/>
      <c r="B516" s="1390"/>
      <c r="C516" s="1390"/>
      <c r="D516" s="1390"/>
      <c r="E516" s="1390"/>
      <c r="F516" s="1390"/>
      <c r="G516" s="1390"/>
    </row>
    <row r="517" spans="1:7" x14ac:dyDescent="0.25">
      <c r="A517" s="1390"/>
      <c r="B517" s="1390"/>
      <c r="C517" s="1390"/>
      <c r="D517" s="1390"/>
      <c r="E517" s="1390"/>
      <c r="F517" s="1390"/>
      <c r="G517" s="1390"/>
    </row>
    <row r="518" spans="1:7" x14ac:dyDescent="0.25">
      <c r="A518" s="1390"/>
      <c r="B518" s="1390"/>
      <c r="C518" s="1390"/>
      <c r="D518" s="1390"/>
      <c r="E518" s="1390"/>
      <c r="F518" s="1390"/>
      <c r="G518" s="1390"/>
    </row>
    <row r="519" spans="1:7" x14ac:dyDescent="0.25">
      <c r="A519" s="1390"/>
      <c r="B519" s="1390"/>
      <c r="C519" s="1390"/>
      <c r="D519" s="1390"/>
      <c r="E519" s="1390"/>
      <c r="F519" s="1390"/>
      <c r="G519" s="1390"/>
    </row>
    <row r="520" spans="1:7" x14ac:dyDescent="0.25">
      <c r="A520" s="1390"/>
      <c r="B520" s="1390"/>
      <c r="C520" s="1390"/>
      <c r="D520" s="1390"/>
      <c r="E520" s="1390"/>
      <c r="F520" s="1390"/>
      <c r="G520" s="1390"/>
    </row>
    <row r="521" spans="1:7" x14ac:dyDescent="0.25">
      <c r="A521" s="1390"/>
      <c r="B521" s="1390"/>
      <c r="C521" s="1390"/>
      <c r="D521" s="1390"/>
      <c r="E521" s="1390"/>
      <c r="F521" s="1390"/>
      <c r="G521" s="1390"/>
    </row>
    <row r="522" spans="1:7" x14ac:dyDescent="0.25">
      <c r="A522" s="1390"/>
      <c r="B522" s="1390"/>
      <c r="C522" s="1390"/>
      <c r="D522" s="1390"/>
      <c r="E522" s="1390"/>
      <c r="F522" s="1390"/>
      <c r="G522" s="1390"/>
    </row>
    <row r="523" spans="1:7" x14ac:dyDescent="0.25">
      <c r="A523" s="1390"/>
      <c r="B523" s="1390"/>
      <c r="C523" s="1390"/>
      <c r="D523" s="1390"/>
      <c r="E523" s="1390"/>
      <c r="F523" s="1390"/>
      <c r="G523" s="1390"/>
    </row>
    <row r="524" spans="1:7" x14ac:dyDescent="0.25">
      <c r="A524" s="1390"/>
      <c r="B524" s="1390"/>
      <c r="C524" s="1390"/>
      <c r="D524" s="1390"/>
      <c r="E524" s="1390"/>
      <c r="F524" s="1390"/>
      <c r="G524" s="1390"/>
    </row>
    <row r="525" spans="1:7" x14ac:dyDescent="0.25">
      <c r="A525" s="1390"/>
      <c r="B525" s="1390"/>
      <c r="C525" s="1390"/>
      <c r="D525" s="1390"/>
      <c r="E525" s="1390"/>
      <c r="F525" s="1390"/>
      <c r="G525" s="1390"/>
    </row>
    <row r="526" spans="1:7" x14ac:dyDescent="0.25">
      <c r="A526" s="1390"/>
      <c r="B526" s="1390"/>
      <c r="C526" s="1390"/>
      <c r="D526" s="1390"/>
      <c r="E526" s="1390"/>
      <c r="F526" s="1390"/>
      <c r="G526" s="1390"/>
    </row>
    <row r="527" spans="1:7" x14ac:dyDescent="0.25">
      <c r="A527" s="1390"/>
      <c r="B527" s="1390"/>
      <c r="C527" s="1390"/>
      <c r="D527" s="1390"/>
      <c r="E527" s="1390"/>
      <c r="F527" s="1390"/>
      <c r="G527" s="1390"/>
    </row>
    <row r="528" spans="1:7" x14ac:dyDescent="0.25">
      <c r="A528" s="1390"/>
      <c r="B528" s="1390"/>
      <c r="C528" s="1390"/>
      <c r="D528" s="1390"/>
      <c r="E528" s="1390"/>
      <c r="F528" s="1390"/>
      <c r="G528" s="1390"/>
    </row>
    <row r="529" spans="1:7" x14ac:dyDescent="0.25">
      <c r="A529" s="1390"/>
      <c r="B529" s="1390"/>
      <c r="C529" s="1390"/>
      <c r="D529" s="1390"/>
      <c r="E529" s="1390"/>
      <c r="F529" s="1390"/>
      <c r="G529" s="1390"/>
    </row>
    <row r="530" spans="1:7" x14ac:dyDescent="0.25">
      <c r="A530" s="1390"/>
      <c r="B530" s="1390"/>
      <c r="C530" s="1390"/>
      <c r="D530" s="1390"/>
      <c r="E530" s="1390"/>
      <c r="F530" s="1390"/>
      <c r="G530" s="1390"/>
    </row>
    <row r="531" spans="1:7" x14ac:dyDescent="0.25">
      <c r="A531" s="1390"/>
      <c r="B531" s="1390"/>
      <c r="C531" s="1390"/>
      <c r="D531" s="1390"/>
      <c r="E531" s="1390"/>
      <c r="F531" s="1390"/>
      <c r="G531" s="1390"/>
    </row>
    <row r="532" spans="1:7" x14ac:dyDescent="0.25">
      <c r="A532" s="1390"/>
      <c r="B532" s="1390"/>
      <c r="C532" s="1390"/>
      <c r="D532" s="1390"/>
      <c r="E532" s="1390"/>
      <c r="F532" s="1390"/>
      <c r="G532" s="1390"/>
    </row>
    <row r="533" spans="1:7" x14ac:dyDescent="0.25">
      <c r="A533" s="1390"/>
      <c r="B533" s="1390"/>
      <c r="C533" s="1390"/>
      <c r="D533" s="1390"/>
      <c r="E533" s="1390"/>
      <c r="F533" s="1390"/>
      <c r="G533" s="1390"/>
    </row>
    <row r="534" spans="1:7" x14ac:dyDescent="0.25">
      <c r="A534" s="1390"/>
      <c r="B534" s="1390"/>
      <c r="C534" s="1390"/>
      <c r="D534" s="1390"/>
      <c r="E534" s="1390"/>
      <c r="F534" s="1390"/>
      <c r="G534" s="1390"/>
    </row>
    <row r="535" spans="1:7" x14ac:dyDescent="0.25">
      <c r="A535" s="1390"/>
      <c r="B535" s="1390"/>
      <c r="C535" s="1390"/>
      <c r="D535" s="1390"/>
      <c r="E535" s="1390"/>
      <c r="F535" s="1390"/>
      <c r="G535" s="1390"/>
    </row>
    <row r="536" spans="1:7" x14ac:dyDescent="0.25">
      <c r="A536" s="1390"/>
      <c r="B536" s="1390"/>
      <c r="C536" s="1390"/>
      <c r="D536" s="1390"/>
      <c r="E536" s="1390"/>
      <c r="F536" s="1390"/>
      <c r="G536" s="1390"/>
    </row>
    <row r="537" spans="1:7" x14ac:dyDescent="0.25">
      <c r="A537" s="1390"/>
      <c r="B537" s="1390"/>
      <c r="C537" s="1390"/>
      <c r="D537" s="1390"/>
      <c r="E537" s="1390"/>
      <c r="F537" s="1390"/>
      <c r="G537" s="1390"/>
    </row>
    <row r="538" spans="1:7" x14ac:dyDescent="0.25">
      <c r="A538" s="1390"/>
      <c r="B538" s="1390"/>
      <c r="C538" s="1390"/>
      <c r="D538" s="1390"/>
      <c r="E538" s="1390"/>
      <c r="F538" s="1390"/>
      <c r="G538" s="1390"/>
    </row>
    <row r="539" spans="1:7" x14ac:dyDescent="0.25">
      <c r="A539" s="1390"/>
      <c r="B539" s="1390"/>
      <c r="C539" s="1390"/>
      <c r="D539" s="1390"/>
      <c r="E539" s="1390"/>
      <c r="F539" s="1390"/>
      <c r="G539" s="1390"/>
    </row>
    <row r="540" spans="1:7" x14ac:dyDescent="0.25">
      <c r="A540" s="1390"/>
      <c r="B540" s="1390"/>
      <c r="C540" s="1390"/>
      <c r="D540" s="1390"/>
      <c r="E540" s="1390"/>
      <c r="F540" s="1390"/>
      <c r="G540" s="1390"/>
    </row>
    <row r="541" spans="1:7" x14ac:dyDescent="0.25">
      <c r="A541" s="1390"/>
      <c r="B541" s="1390"/>
      <c r="C541" s="1390"/>
      <c r="D541" s="1390"/>
      <c r="E541" s="1390"/>
      <c r="F541" s="1390"/>
      <c r="G541" s="1390"/>
    </row>
    <row r="542" spans="1:7" x14ac:dyDescent="0.25">
      <c r="A542" s="1390"/>
      <c r="B542" s="1390"/>
      <c r="C542" s="1390"/>
      <c r="D542" s="1390"/>
      <c r="E542" s="1390"/>
      <c r="F542" s="1390"/>
      <c r="G542" s="1390"/>
    </row>
    <row r="543" spans="1:7" x14ac:dyDescent="0.25">
      <c r="A543" s="1390"/>
      <c r="B543" s="1390"/>
      <c r="C543" s="1390"/>
      <c r="D543" s="1390"/>
      <c r="E543" s="1390"/>
      <c r="F543" s="1390"/>
      <c r="G543" s="1390"/>
    </row>
    <row r="544" spans="1:7" x14ac:dyDescent="0.25">
      <c r="A544" s="1390"/>
      <c r="B544" s="1390"/>
      <c r="C544" s="1390"/>
      <c r="D544" s="1390"/>
      <c r="E544" s="1390"/>
      <c r="F544" s="1390"/>
      <c r="G544" s="1390"/>
    </row>
    <row r="545" spans="1:7" x14ac:dyDescent="0.25">
      <c r="A545" s="1390"/>
      <c r="B545" s="1390"/>
      <c r="C545" s="1390"/>
      <c r="D545" s="1390"/>
      <c r="E545" s="1390"/>
      <c r="F545" s="1390"/>
      <c r="G545" s="1390"/>
    </row>
    <row r="546" spans="1:7" x14ac:dyDescent="0.25">
      <c r="A546" s="1390"/>
      <c r="B546" s="1390"/>
      <c r="C546" s="1390"/>
      <c r="D546" s="1390"/>
      <c r="E546" s="1390"/>
      <c r="F546" s="1390"/>
      <c r="G546" s="1390"/>
    </row>
    <row r="547" spans="1:7" x14ac:dyDescent="0.25">
      <c r="A547" s="1390"/>
      <c r="B547" s="1390"/>
      <c r="C547" s="1390"/>
      <c r="D547" s="1390"/>
      <c r="E547" s="1390"/>
      <c r="F547" s="1390"/>
      <c r="G547" s="1390"/>
    </row>
    <row r="548" spans="1:7" x14ac:dyDescent="0.25">
      <c r="A548" s="1390"/>
      <c r="B548" s="1390"/>
      <c r="C548" s="1390"/>
      <c r="D548" s="1390"/>
      <c r="E548" s="1390"/>
      <c r="F548" s="1390"/>
      <c r="G548" s="1390"/>
    </row>
    <row r="549" spans="1:7" x14ac:dyDescent="0.25">
      <c r="A549" s="1390"/>
      <c r="B549" s="1390"/>
      <c r="C549" s="1390"/>
      <c r="D549" s="1390"/>
      <c r="E549" s="1390"/>
      <c r="F549" s="1390"/>
      <c r="G549" s="1390"/>
    </row>
    <row r="550" spans="1:7" x14ac:dyDescent="0.25">
      <c r="A550" s="1390"/>
      <c r="B550" s="1390"/>
      <c r="C550" s="1390"/>
      <c r="D550" s="1390"/>
      <c r="E550" s="1390"/>
      <c r="F550" s="1390"/>
      <c r="G550" s="1390"/>
    </row>
    <row r="551" spans="1:7" x14ac:dyDescent="0.25">
      <c r="A551" s="1390"/>
      <c r="B551" s="1390"/>
      <c r="C551" s="1390"/>
      <c r="D551" s="1390"/>
      <c r="E551" s="1390"/>
      <c r="F551" s="1390"/>
      <c r="G551" s="1390"/>
    </row>
    <row r="552" spans="1:7" x14ac:dyDescent="0.25">
      <c r="A552" s="1390"/>
      <c r="B552" s="1390"/>
      <c r="C552" s="1390"/>
      <c r="D552" s="1390"/>
      <c r="E552" s="1390"/>
      <c r="F552" s="1390"/>
      <c r="G552" s="1390"/>
    </row>
    <row r="553" spans="1:7" x14ac:dyDescent="0.25">
      <c r="A553" s="1390"/>
      <c r="B553" s="1390"/>
      <c r="C553" s="1390"/>
      <c r="D553" s="1390"/>
      <c r="E553" s="1390"/>
      <c r="F553" s="1390"/>
      <c r="G553" s="1390"/>
    </row>
    <row r="554" spans="1:7" x14ac:dyDescent="0.25">
      <c r="A554" s="1390"/>
      <c r="B554" s="1390"/>
      <c r="C554" s="1390"/>
      <c r="D554" s="1390"/>
      <c r="E554" s="1390"/>
      <c r="F554" s="1390"/>
      <c r="G554" s="1390"/>
    </row>
    <row r="555" spans="1:7" x14ac:dyDescent="0.25">
      <c r="A555" s="1390"/>
      <c r="B555" s="1390"/>
      <c r="C555" s="1390"/>
      <c r="D555" s="1390"/>
      <c r="E555" s="1390"/>
      <c r="F555" s="1390"/>
      <c r="G555" s="1390"/>
    </row>
    <row r="556" spans="1:7" x14ac:dyDescent="0.25">
      <c r="A556" s="1390"/>
      <c r="B556" s="1390"/>
      <c r="C556" s="1390"/>
      <c r="D556" s="1390"/>
      <c r="E556" s="1390"/>
      <c r="F556" s="1390"/>
      <c r="G556" s="1390"/>
    </row>
    <row r="557" spans="1:7" x14ac:dyDescent="0.25">
      <c r="A557" s="1390"/>
      <c r="B557" s="1390"/>
      <c r="C557" s="1390"/>
      <c r="D557" s="1390"/>
      <c r="E557" s="1390"/>
      <c r="F557" s="1390"/>
      <c r="G557" s="1390"/>
    </row>
    <row r="558" spans="1:7" x14ac:dyDescent="0.25">
      <c r="A558" s="1390"/>
      <c r="B558" s="1390"/>
      <c r="C558" s="1390"/>
      <c r="D558" s="1390"/>
      <c r="E558" s="1390"/>
      <c r="F558" s="1390"/>
      <c r="G558" s="1390"/>
    </row>
    <row r="559" spans="1:7" x14ac:dyDescent="0.25">
      <c r="A559" s="1390"/>
      <c r="B559" s="1390"/>
      <c r="C559" s="1390"/>
      <c r="D559" s="1390"/>
      <c r="E559" s="1390"/>
      <c r="F559" s="1390"/>
      <c r="G559" s="1390"/>
    </row>
    <row r="560" spans="1:7" x14ac:dyDescent="0.25">
      <c r="A560" s="1390"/>
      <c r="B560" s="1390"/>
      <c r="C560" s="1390"/>
      <c r="D560" s="1390"/>
      <c r="E560" s="1390"/>
      <c r="F560" s="1390"/>
      <c r="G560" s="1390"/>
    </row>
    <row r="561" spans="1:7" x14ac:dyDescent="0.25">
      <c r="A561" s="1390"/>
      <c r="B561" s="1390"/>
      <c r="C561" s="1390"/>
      <c r="D561" s="1390"/>
      <c r="E561" s="1390"/>
      <c r="F561" s="1390"/>
      <c r="G561" s="1390"/>
    </row>
    <row r="562" spans="1:7" x14ac:dyDescent="0.25">
      <c r="A562" s="1390"/>
      <c r="B562" s="1390"/>
      <c r="C562" s="1390"/>
      <c r="D562" s="1390"/>
      <c r="E562" s="1390"/>
      <c r="F562" s="1390"/>
      <c r="G562" s="1390"/>
    </row>
    <row r="563" spans="1:7" x14ac:dyDescent="0.25">
      <c r="A563" s="1390"/>
      <c r="B563" s="1390"/>
      <c r="C563" s="1390"/>
      <c r="D563" s="1390"/>
      <c r="E563" s="1390"/>
      <c r="F563" s="1390"/>
      <c r="G563" s="1390"/>
    </row>
    <row r="564" spans="1:7" x14ac:dyDescent="0.25">
      <c r="A564" s="1390"/>
      <c r="B564" s="1390"/>
      <c r="C564" s="1390"/>
      <c r="D564" s="1390"/>
      <c r="E564" s="1390"/>
      <c r="F564" s="1390"/>
      <c r="G564" s="1390"/>
    </row>
    <row r="565" spans="1:7" x14ac:dyDescent="0.25">
      <c r="A565" s="1390"/>
      <c r="B565" s="1390"/>
      <c r="C565" s="1390"/>
      <c r="D565" s="1390"/>
      <c r="E565" s="1390"/>
      <c r="F565" s="1390"/>
      <c r="G565" s="1390"/>
    </row>
    <row r="566" spans="1:7" x14ac:dyDescent="0.25">
      <c r="A566" s="1390"/>
      <c r="B566" s="1390"/>
      <c r="C566" s="1390"/>
      <c r="D566" s="1390"/>
      <c r="E566" s="1390"/>
      <c r="F566" s="1390"/>
      <c r="G566" s="1390"/>
    </row>
    <row r="567" spans="1:7" x14ac:dyDescent="0.25">
      <c r="A567" s="1390"/>
      <c r="B567" s="1390"/>
      <c r="C567" s="1390"/>
      <c r="D567" s="1390"/>
      <c r="E567" s="1390"/>
      <c r="F567" s="1390"/>
      <c r="G567" s="1390"/>
    </row>
    <row r="568" spans="1:7" x14ac:dyDescent="0.25">
      <c r="A568" s="1390"/>
      <c r="B568" s="1390"/>
      <c r="C568" s="1390"/>
      <c r="D568" s="1390"/>
      <c r="E568" s="1390"/>
      <c r="F568" s="1390"/>
      <c r="G568" s="1390"/>
    </row>
    <row r="569" spans="1:7" x14ac:dyDescent="0.25">
      <c r="A569" s="1390"/>
      <c r="B569" s="1390"/>
      <c r="C569" s="1390"/>
      <c r="D569" s="1390"/>
      <c r="E569" s="1390"/>
      <c r="F569" s="1390"/>
      <c r="G569" s="1390"/>
    </row>
    <row r="570" spans="1:7" x14ac:dyDescent="0.25">
      <c r="A570" s="1390"/>
      <c r="B570" s="1390"/>
      <c r="C570" s="1390"/>
      <c r="D570" s="1390"/>
      <c r="E570" s="1390"/>
      <c r="F570" s="1390"/>
      <c r="G570" s="1390"/>
    </row>
    <row r="571" spans="1:7" x14ac:dyDescent="0.25">
      <c r="A571" s="1390"/>
      <c r="B571" s="1390"/>
      <c r="C571" s="1390"/>
      <c r="D571" s="1390"/>
      <c r="E571" s="1390"/>
      <c r="F571" s="1390"/>
      <c r="G571" s="1390"/>
    </row>
    <row r="572" spans="1:7" x14ac:dyDescent="0.25">
      <c r="A572" s="1390"/>
      <c r="B572" s="1390"/>
      <c r="C572" s="1390"/>
      <c r="D572" s="1390"/>
      <c r="E572" s="1390"/>
      <c r="F572" s="1390"/>
      <c r="G572" s="1390"/>
    </row>
    <row r="573" spans="1:7" x14ac:dyDescent="0.25">
      <c r="A573" s="1390"/>
      <c r="B573" s="1390"/>
      <c r="C573" s="1390"/>
      <c r="D573" s="1390"/>
      <c r="E573" s="1390"/>
      <c r="F573" s="1390"/>
      <c r="G573" s="1390"/>
    </row>
    <row r="574" spans="1:7" x14ac:dyDescent="0.25">
      <c r="A574" s="1390"/>
      <c r="B574" s="1390"/>
      <c r="C574" s="1390"/>
      <c r="D574" s="1390"/>
      <c r="E574" s="1390"/>
      <c r="F574" s="1390"/>
      <c r="G574" s="1390"/>
    </row>
    <row r="575" spans="1:7" x14ac:dyDescent="0.25">
      <c r="A575" s="1390"/>
      <c r="B575" s="1390"/>
      <c r="C575" s="1390"/>
      <c r="D575" s="1390"/>
      <c r="E575" s="1390"/>
      <c r="F575" s="1390"/>
      <c r="G575" s="1390"/>
    </row>
    <row r="576" spans="1:7" x14ac:dyDescent="0.25">
      <c r="A576" s="1390"/>
      <c r="B576" s="1390"/>
      <c r="C576" s="1390"/>
      <c r="D576" s="1390"/>
      <c r="E576" s="1390"/>
      <c r="F576" s="1390"/>
      <c r="G576" s="1390"/>
    </row>
    <row r="577" spans="1:7" x14ac:dyDescent="0.25">
      <c r="A577" s="1390"/>
      <c r="B577" s="1390"/>
      <c r="C577" s="1390"/>
      <c r="D577" s="1390"/>
      <c r="E577" s="1390"/>
      <c r="F577" s="1390"/>
      <c r="G577" s="1390"/>
    </row>
    <row r="578" spans="1:7" x14ac:dyDescent="0.25">
      <c r="A578" s="1390"/>
      <c r="B578" s="1390"/>
      <c r="C578" s="1390"/>
      <c r="D578" s="1390"/>
      <c r="E578" s="1390"/>
      <c r="F578" s="1390"/>
      <c r="G578" s="1390"/>
    </row>
    <row r="579" spans="1:7" x14ac:dyDescent="0.25">
      <c r="A579" s="1390"/>
      <c r="B579" s="1390"/>
      <c r="C579" s="1390"/>
      <c r="D579" s="1390"/>
      <c r="E579" s="1390"/>
      <c r="F579" s="1390"/>
      <c r="G579" s="1390"/>
    </row>
    <row r="580" spans="1:7" x14ac:dyDescent="0.25">
      <c r="A580" s="1390"/>
      <c r="B580" s="1390"/>
      <c r="C580" s="1390"/>
      <c r="D580" s="1390"/>
      <c r="E580" s="1390"/>
      <c r="F580" s="1390"/>
      <c r="G580" s="1390"/>
    </row>
    <row r="581" spans="1:7" x14ac:dyDescent="0.25">
      <c r="A581" s="1390"/>
      <c r="B581" s="1390"/>
      <c r="C581" s="1390"/>
      <c r="D581" s="1390"/>
      <c r="E581" s="1390"/>
      <c r="F581" s="1390"/>
      <c r="G581" s="1390"/>
    </row>
    <row r="582" spans="1:7" x14ac:dyDescent="0.25">
      <c r="A582" s="1390"/>
      <c r="B582" s="1390"/>
      <c r="C582" s="1390"/>
      <c r="D582" s="1390"/>
      <c r="E582" s="1390"/>
      <c r="F582" s="1390"/>
      <c r="G582" s="1390"/>
    </row>
    <row r="583" spans="1:7" x14ac:dyDescent="0.25">
      <c r="A583" s="1390"/>
      <c r="B583" s="1390"/>
      <c r="C583" s="1390"/>
      <c r="D583" s="1390"/>
      <c r="E583" s="1390"/>
      <c r="F583" s="1390"/>
      <c r="G583" s="1390"/>
    </row>
    <row r="584" spans="1:7" x14ac:dyDescent="0.25">
      <c r="A584" s="1390"/>
      <c r="B584" s="1390"/>
      <c r="C584" s="1390"/>
      <c r="D584" s="1390"/>
      <c r="E584" s="1390"/>
      <c r="F584" s="1390"/>
      <c r="G584" s="1390"/>
    </row>
    <row r="585" spans="1:7" x14ac:dyDescent="0.25">
      <c r="A585" s="1390"/>
      <c r="B585" s="1390"/>
      <c r="C585" s="1390"/>
      <c r="D585" s="1390"/>
      <c r="E585" s="1390"/>
      <c r="F585" s="1390"/>
      <c r="G585" s="1390"/>
    </row>
    <row r="586" spans="1:7" x14ac:dyDescent="0.25">
      <c r="A586" s="1390"/>
      <c r="B586" s="1390"/>
      <c r="C586" s="1390"/>
      <c r="D586" s="1390"/>
      <c r="E586" s="1390"/>
      <c r="F586" s="1390"/>
      <c r="G586" s="1390"/>
    </row>
    <row r="587" spans="1:7" x14ac:dyDescent="0.25">
      <c r="A587" s="1390"/>
      <c r="B587" s="1390"/>
      <c r="C587" s="1390"/>
      <c r="D587" s="1390"/>
      <c r="E587" s="1390"/>
      <c r="F587" s="1390"/>
      <c r="G587" s="1390"/>
    </row>
    <row r="588" spans="1:7" x14ac:dyDescent="0.25">
      <c r="A588" s="1390"/>
      <c r="B588" s="1390"/>
      <c r="C588" s="1390"/>
      <c r="D588" s="1390"/>
      <c r="E588" s="1390"/>
      <c r="F588" s="1390"/>
      <c r="G588" s="1390"/>
    </row>
    <row r="589" spans="1:7" x14ac:dyDescent="0.25">
      <c r="A589" s="1390"/>
      <c r="B589" s="1390"/>
      <c r="C589" s="1390"/>
      <c r="D589" s="1390"/>
      <c r="E589" s="1390"/>
      <c r="F589" s="1390"/>
      <c r="G589" s="1390"/>
    </row>
    <row r="590" spans="1:7" x14ac:dyDescent="0.25">
      <c r="A590" s="1390"/>
      <c r="B590" s="1390"/>
      <c r="C590" s="1390"/>
      <c r="D590" s="1390"/>
      <c r="E590" s="1390"/>
      <c r="F590" s="1390"/>
      <c r="G590" s="1390"/>
    </row>
    <row r="591" spans="1:7" x14ac:dyDescent="0.25">
      <c r="A591" s="1390"/>
      <c r="B591" s="1390"/>
      <c r="C591" s="1390"/>
      <c r="D591" s="1390"/>
      <c r="E591" s="1390"/>
      <c r="F591" s="1390"/>
      <c r="G591" s="1390"/>
    </row>
    <row r="592" spans="1:7" x14ac:dyDescent="0.25">
      <c r="A592" s="1390"/>
      <c r="B592" s="1390"/>
      <c r="C592" s="1390"/>
      <c r="D592" s="1390"/>
      <c r="E592" s="1390"/>
      <c r="F592" s="1390"/>
      <c r="G592" s="1390"/>
    </row>
    <row r="593" spans="1:7" x14ac:dyDescent="0.25">
      <c r="A593" s="1390"/>
      <c r="B593" s="1390"/>
      <c r="C593" s="1390"/>
      <c r="D593" s="1390"/>
      <c r="E593" s="1390"/>
      <c r="F593" s="1390"/>
      <c r="G593" s="1390"/>
    </row>
    <row r="594" spans="1:7" x14ac:dyDescent="0.25">
      <c r="A594" s="1390"/>
      <c r="B594" s="1390"/>
      <c r="C594" s="1390"/>
      <c r="D594" s="1390"/>
      <c r="E594" s="1390"/>
      <c r="F594" s="1390"/>
      <c r="G594" s="1390"/>
    </row>
    <row r="595" spans="1:7" x14ac:dyDescent="0.25">
      <c r="A595" s="1390"/>
      <c r="B595" s="1390"/>
      <c r="C595" s="1390"/>
      <c r="D595" s="1390"/>
      <c r="E595" s="1390"/>
      <c r="F595" s="1390"/>
      <c r="G595" s="1390"/>
    </row>
    <row r="596" spans="1:7" x14ac:dyDescent="0.25">
      <c r="A596" s="1390"/>
      <c r="B596" s="1390"/>
      <c r="C596" s="1390"/>
      <c r="D596" s="1390"/>
      <c r="E596" s="1390"/>
      <c r="F596" s="1390"/>
      <c r="G596" s="1390"/>
    </row>
    <row r="597" spans="1:7" x14ac:dyDescent="0.25">
      <c r="A597" s="1390"/>
      <c r="B597" s="1390"/>
      <c r="C597" s="1390"/>
      <c r="D597" s="1390"/>
      <c r="E597" s="1390"/>
      <c r="F597" s="1390"/>
      <c r="G597" s="1390"/>
    </row>
    <row r="598" spans="1:7" x14ac:dyDescent="0.25">
      <c r="A598" s="1390"/>
      <c r="B598" s="1390"/>
      <c r="C598" s="1390"/>
      <c r="D598" s="1390"/>
      <c r="E598" s="1390"/>
      <c r="F598" s="1390"/>
      <c r="G598" s="1390"/>
    </row>
    <row r="599" spans="1:7" x14ac:dyDescent="0.25">
      <c r="A599" s="1390"/>
      <c r="B599" s="1390"/>
      <c r="C599" s="1390"/>
      <c r="D599" s="1390"/>
      <c r="E599" s="1390"/>
      <c r="F599" s="1390"/>
      <c r="G599" s="1390"/>
    </row>
    <row r="600" spans="1:7" x14ac:dyDescent="0.25">
      <c r="A600" s="1390"/>
      <c r="B600" s="1390"/>
      <c r="C600" s="1390"/>
      <c r="D600" s="1390"/>
      <c r="E600" s="1390"/>
      <c r="F600" s="1390"/>
      <c r="G600" s="1390"/>
    </row>
    <row r="601" spans="1:7" x14ac:dyDescent="0.25">
      <c r="A601" s="1390"/>
      <c r="B601" s="1390"/>
      <c r="C601" s="1390"/>
      <c r="D601" s="1390"/>
      <c r="E601" s="1390"/>
      <c r="F601" s="1390"/>
      <c r="G601" s="1390"/>
    </row>
    <row r="602" spans="1:7" x14ac:dyDescent="0.25">
      <c r="A602" s="1390"/>
      <c r="B602" s="1390"/>
      <c r="C602" s="1390"/>
      <c r="D602" s="1390"/>
      <c r="E602" s="1390"/>
      <c r="F602" s="1390"/>
      <c r="G602" s="1390"/>
    </row>
    <row r="603" spans="1:7" x14ac:dyDescent="0.25">
      <c r="A603" s="1390"/>
      <c r="B603" s="1390"/>
      <c r="C603" s="1390"/>
      <c r="D603" s="1390"/>
      <c r="E603" s="1390"/>
      <c r="F603" s="1390"/>
      <c r="G603" s="1390"/>
    </row>
    <row r="604" spans="1:7" x14ac:dyDescent="0.25">
      <c r="A604" s="1390"/>
      <c r="B604" s="1390"/>
      <c r="C604" s="1390"/>
      <c r="D604" s="1390"/>
      <c r="E604" s="1390"/>
      <c r="F604" s="1390"/>
      <c r="G604" s="1390"/>
    </row>
    <row r="605" spans="1:7" x14ac:dyDescent="0.25">
      <c r="A605" s="1390"/>
      <c r="B605" s="1390"/>
      <c r="C605" s="1390"/>
      <c r="D605" s="1390"/>
      <c r="E605" s="1390"/>
      <c r="F605" s="1390"/>
      <c r="G605" s="1390"/>
    </row>
    <row r="606" spans="1:7" x14ac:dyDescent="0.25">
      <c r="A606" s="1390"/>
      <c r="B606" s="1390"/>
      <c r="C606" s="1390"/>
      <c r="D606" s="1390"/>
      <c r="E606" s="1390"/>
      <c r="F606" s="1390"/>
      <c r="G606" s="1390"/>
    </row>
    <row r="607" spans="1:7" x14ac:dyDescent="0.25">
      <c r="A607" s="1390"/>
      <c r="B607" s="1390"/>
      <c r="C607" s="1390"/>
      <c r="D607" s="1390"/>
      <c r="E607" s="1390"/>
      <c r="F607" s="1390"/>
      <c r="G607" s="1390"/>
    </row>
    <row r="608" spans="1:7" x14ac:dyDescent="0.25">
      <c r="A608" s="1390"/>
      <c r="B608" s="1390"/>
      <c r="C608" s="1390"/>
      <c r="D608" s="1390"/>
      <c r="E608" s="1390"/>
      <c r="F608" s="1390"/>
      <c r="G608" s="1390"/>
    </row>
    <row r="609" spans="1:7" x14ac:dyDescent="0.25">
      <c r="A609" s="1390"/>
      <c r="B609" s="1390"/>
      <c r="C609" s="1390"/>
      <c r="D609" s="1390"/>
      <c r="E609" s="1390"/>
      <c r="F609" s="1390"/>
      <c r="G609" s="1390"/>
    </row>
    <row r="610" spans="1:7" x14ac:dyDescent="0.25">
      <c r="A610" s="1390"/>
      <c r="B610" s="1390"/>
      <c r="C610" s="1390"/>
      <c r="D610" s="1390"/>
      <c r="E610" s="1390"/>
      <c r="F610" s="1390"/>
      <c r="G610" s="1390"/>
    </row>
    <row r="611" spans="1:7" x14ac:dyDescent="0.25">
      <c r="A611" s="1390"/>
      <c r="B611" s="1390"/>
      <c r="C611" s="1390"/>
      <c r="D611" s="1390"/>
      <c r="E611" s="1390"/>
      <c r="F611" s="1390"/>
      <c r="G611" s="1390"/>
    </row>
    <row r="612" spans="1:7" x14ac:dyDescent="0.25">
      <c r="A612" s="1390"/>
      <c r="B612" s="1390"/>
      <c r="C612" s="1390"/>
      <c r="D612" s="1390"/>
      <c r="E612" s="1390"/>
      <c r="F612" s="1390"/>
      <c r="G612" s="1390"/>
    </row>
    <row r="613" spans="1:7" x14ac:dyDescent="0.25">
      <c r="A613" s="1390"/>
      <c r="B613" s="1390"/>
      <c r="C613" s="1390"/>
      <c r="D613" s="1390"/>
      <c r="E613" s="1390"/>
      <c r="F613" s="1390"/>
      <c r="G613" s="1390"/>
    </row>
    <row r="614" spans="1:7" x14ac:dyDescent="0.25">
      <c r="A614" s="1390"/>
      <c r="B614" s="1390"/>
      <c r="C614" s="1390"/>
      <c r="D614" s="1390"/>
      <c r="E614" s="1390"/>
      <c r="F614" s="1390"/>
      <c r="G614" s="1390"/>
    </row>
    <row r="615" spans="1:7" x14ac:dyDescent="0.25">
      <c r="A615" s="1390"/>
      <c r="B615" s="1390"/>
      <c r="C615" s="1390"/>
      <c r="D615" s="1390"/>
      <c r="E615" s="1390"/>
      <c r="F615" s="1390"/>
      <c r="G615" s="1390"/>
    </row>
    <row r="616" spans="1:7" x14ac:dyDescent="0.25">
      <c r="A616" s="1390"/>
      <c r="B616" s="1390"/>
      <c r="C616" s="1390"/>
      <c r="D616" s="1390"/>
      <c r="E616" s="1390"/>
      <c r="F616" s="1390"/>
      <c r="G616" s="1390"/>
    </row>
    <row r="617" spans="1:7" x14ac:dyDescent="0.25">
      <c r="A617" s="1390"/>
      <c r="B617" s="1390"/>
      <c r="C617" s="1390"/>
      <c r="D617" s="1390"/>
      <c r="E617" s="1390"/>
      <c r="F617" s="1390"/>
      <c r="G617" s="1390"/>
    </row>
    <row r="618" spans="1:7" x14ac:dyDescent="0.25">
      <c r="A618" s="1390"/>
      <c r="B618" s="1390"/>
      <c r="C618" s="1390"/>
      <c r="D618" s="1390"/>
      <c r="E618" s="1390"/>
      <c r="F618" s="1390"/>
      <c r="G618" s="1390"/>
    </row>
    <row r="619" spans="1:7" x14ac:dyDescent="0.25">
      <c r="A619" s="1390"/>
      <c r="B619" s="1390"/>
      <c r="C619" s="1390"/>
      <c r="D619" s="1390"/>
      <c r="E619" s="1390"/>
      <c r="F619" s="1390"/>
      <c r="G619" s="1390"/>
    </row>
    <row r="620" spans="1:7" x14ac:dyDescent="0.25">
      <c r="A620" s="1390"/>
      <c r="B620" s="1390"/>
      <c r="C620" s="1390"/>
      <c r="D620" s="1390"/>
      <c r="E620" s="1390"/>
      <c r="F620" s="1390"/>
      <c r="G620" s="1390"/>
    </row>
    <row r="621" spans="1:7" x14ac:dyDescent="0.25">
      <c r="A621" s="1390"/>
      <c r="B621" s="1390"/>
      <c r="C621" s="1390"/>
      <c r="D621" s="1390"/>
      <c r="E621" s="1390"/>
      <c r="F621" s="1390"/>
      <c r="G621" s="1390"/>
    </row>
    <row r="622" spans="1:7" x14ac:dyDescent="0.25">
      <c r="A622" s="1390"/>
      <c r="B622" s="1390"/>
      <c r="C622" s="1390"/>
      <c r="D622" s="1390"/>
      <c r="E622" s="1390"/>
      <c r="F622" s="1390"/>
      <c r="G622" s="1390"/>
    </row>
    <row r="623" spans="1:7" x14ac:dyDescent="0.25">
      <c r="A623" s="1390"/>
      <c r="B623" s="1390"/>
      <c r="C623" s="1390"/>
      <c r="D623" s="1390"/>
      <c r="E623" s="1390"/>
      <c r="F623" s="1390"/>
      <c r="G623" s="1390"/>
    </row>
    <row r="624" spans="1:7" x14ac:dyDescent="0.25">
      <c r="A624" s="1390"/>
      <c r="B624" s="1390"/>
      <c r="C624" s="1390"/>
      <c r="D624" s="1390"/>
      <c r="E624" s="1390"/>
      <c r="F624" s="1390"/>
      <c r="G624" s="1390"/>
    </row>
    <row r="625" spans="1:7" x14ac:dyDescent="0.25">
      <c r="A625" s="1390"/>
      <c r="B625" s="1390"/>
      <c r="C625" s="1390"/>
      <c r="D625" s="1390"/>
      <c r="E625" s="1390"/>
      <c r="F625" s="1390"/>
      <c r="G625" s="1390"/>
    </row>
    <row r="626" spans="1:7" x14ac:dyDescent="0.25">
      <c r="A626" s="1390"/>
      <c r="B626" s="1390"/>
      <c r="C626" s="1390"/>
      <c r="D626" s="1390"/>
      <c r="E626" s="1390"/>
      <c r="F626" s="1390"/>
      <c r="G626" s="1390"/>
    </row>
    <row r="627" spans="1:7" x14ac:dyDescent="0.25">
      <c r="A627" s="1390"/>
      <c r="B627" s="1390"/>
      <c r="C627" s="1390"/>
      <c r="D627" s="1390"/>
      <c r="E627" s="1390"/>
      <c r="F627" s="1390"/>
      <c r="G627" s="1390"/>
    </row>
    <row r="628" spans="1:7" x14ac:dyDescent="0.25">
      <c r="A628" s="1390"/>
      <c r="B628" s="1390"/>
      <c r="C628" s="1390"/>
      <c r="D628" s="1390"/>
      <c r="E628" s="1390"/>
      <c r="F628" s="1390"/>
      <c r="G628" s="1390"/>
    </row>
    <row r="629" spans="1:7" x14ac:dyDescent="0.25">
      <c r="A629" s="1390"/>
      <c r="B629" s="1390"/>
      <c r="C629" s="1390"/>
      <c r="D629" s="1390"/>
      <c r="E629" s="1390"/>
      <c r="F629" s="1390"/>
      <c r="G629" s="1390"/>
    </row>
    <row r="630" spans="1:7" x14ac:dyDescent="0.25">
      <c r="A630" s="1390"/>
      <c r="B630" s="1390"/>
      <c r="C630" s="1390"/>
      <c r="D630" s="1390"/>
      <c r="E630" s="1390"/>
      <c r="F630" s="1390"/>
      <c r="G630" s="1390"/>
    </row>
    <row r="631" spans="1:7" x14ac:dyDescent="0.25">
      <c r="A631" s="1390"/>
      <c r="B631" s="1390"/>
      <c r="C631" s="1390"/>
      <c r="D631" s="1390"/>
      <c r="E631" s="1390"/>
      <c r="F631" s="1390"/>
      <c r="G631" s="1390"/>
    </row>
    <row r="632" spans="1:7" x14ac:dyDescent="0.25">
      <c r="A632" s="1390"/>
      <c r="B632" s="1390"/>
      <c r="C632" s="1390"/>
      <c r="D632" s="1390"/>
      <c r="E632" s="1390"/>
      <c r="F632" s="1390"/>
      <c r="G632" s="1390"/>
    </row>
    <row r="633" spans="1:7" x14ac:dyDescent="0.25">
      <c r="A633" s="1390"/>
      <c r="B633" s="1390"/>
      <c r="C633" s="1390"/>
      <c r="D633" s="1390"/>
      <c r="E633" s="1390"/>
      <c r="F633" s="1390"/>
      <c r="G633" s="1390"/>
    </row>
    <row r="634" spans="1:7" x14ac:dyDescent="0.25">
      <c r="A634" s="1390"/>
      <c r="B634" s="1390"/>
      <c r="C634" s="1390"/>
      <c r="D634" s="1390"/>
      <c r="E634" s="1390"/>
      <c r="F634" s="1390"/>
      <c r="G634" s="1390"/>
    </row>
    <row r="635" spans="1:7" x14ac:dyDescent="0.25">
      <c r="A635" s="1390"/>
      <c r="B635" s="1390"/>
      <c r="C635" s="1390"/>
      <c r="D635" s="1390"/>
      <c r="E635" s="1390"/>
      <c r="F635" s="1390"/>
      <c r="G635" s="1390"/>
    </row>
    <row r="636" spans="1:7" x14ac:dyDescent="0.25">
      <c r="A636" s="1390"/>
      <c r="B636" s="1390"/>
      <c r="C636" s="1390"/>
      <c r="D636" s="1390"/>
      <c r="E636" s="1390"/>
      <c r="F636" s="1390"/>
      <c r="G636" s="1390"/>
    </row>
    <row r="637" spans="1:7" x14ac:dyDescent="0.25">
      <c r="A637" s="1390"/>
      <c r="B637" s="1390"/>
      <c r="C637" s="1390"/>
      <c r="D637" s="1390"/>
      <c r="E637" s="1390"/>
      <c r="F637" s="1390"/>
      <c r="G637" s="1390"/>
    </row>
    <row r="638" spans="1:7" x14ac:dyDescent="0.25">
      <c r="A638" s="1390"/>
      <c r="B638" s="1390"/>
      <c r="C638" s="1390"/>
      <c r="D638" s="1390"/>
      <c r="E638" s="1390"/>
      <c r="F638" s="1390"/>
      <c r="G638" s="1390"/>
    </row>
    <row r="639" spans="1:7" x14ac:dyDescent="0.25">
      <c r="A639" s="1390"/>
      <c r="B639" s="1390"/>
      <c r="C639" s="1390"/>
      <c r="D639" s="1390"/>
      <c r="E639" s="1390"/>
      <c r="F639" s="1390"/>
      <c r="G639" s="1390"/>
    </row>
    <row r="640" spans="1:7" x14ac:dyDescent="0.25">
      <c r="A640" s="1390"/>
      <c r="B640" s="1390"/>
      <c r="C640" s="1390"/>
      <c r="D640" s="1390"/>
      <c r="E640" s="1390"/>
      <c r="F640" s="1390"/>
      <c r="G640" s="1390"/>
    </row>
    <row r="641" spans="1:7" x14ac:dyDescent="0.25">
      <c r="A641" s="1390"/>
      <c r="B641" s="1390"/>
      <c r="C641" s="1390"/>
      <c r="D641" s="1390"/>
      <c r="E641" s="1390"/>
      <c r="F641" s="1390"/>
      <c r="G641" s="1390"/>
    </row>
    <row r="642" spans="1:7" x14ac:dyDescent="0.25">
      <c r="A642" s="1390"/>
      <c r="B642" s="1390"/>
      <c r="C642" s="1390"/>
      <c r="D642" s="1390"/>
      <c r="E642" s="1390"/>
      <c r="F642" s="1390"/>
      <c r="G642" s="1390"/>
    </row>
    <row r="643" spans="1:7" x14ac:dyDescent="0.25">
      <c r="A643" s="1390"/>
      <c r="B643" s="1390"/>
      <c r="C643" s="1390"/>
      <c r="D643" s="1390"/>
      <c r="E643" s="1390"/>
      <c r="F643" s="1390"/>
      <c r="G643" s="1390"/>
    </row>
    <row r="644" spans="1:7" x14ac:dyDescent="0.25">
      <c r="A644" s="1390"/>
      <c r="B644" s="1390"/>
      <c r="C644" s="1390"/>
      <c r="D644" s="1390"/>
      <c r="E644" s="1390"/>
      <c r="F644" s="1390"/>
      <c r="G644" s="1390"/>
    </row>
    <row r="645" spans="1:7" x14ac:dyDescent="0.25">
      <c r="A645" s="1390"/>
      <c r="B645" s="1390"/>
      <c r="C645" s="1390"/>
      <c r="D645" s="1390"/>
      <c r="E645" s="1390"/>
      <c r="F645" s="1390"/>
      <c r="G645" s="1390"/>
    </row>
    <row r="646" spans="1:7" x14ac:dyDescent="0.25">
      <c r="A646" s="1390"/>
      <c r="B646" s="1390"/>
      <c r="C646" s="1390"/>
      <c r="D646" s="1390"/>
      <c r="E646" s="1390"/>
      <c r="F646" s="1390"/>
      <c r="G646" s="1390"/>
    </row>
    <row r="647" spans="1:7" x14ac:dyDescent="0.25">
      <c r="A647" s="1390"/>
      <c r="B647" s="1390"/>
      <c r="C647" s="1390"/>
      <c r="D647" s="1390"/>
      <c r="E647" s="1390"/>
      <c r="F647" s="1390"/>
      <c r="G647" s="1390"/>
    </row>
    <row r="648" spans="1:7" x14ac:dyDescent="0.25">
      <c r="A648" s="1390"/>
      <c r="B648" s="1390"/>
      <c r="C648" s="1390"/>
      <c r="D648" s="1390"/>
      <c r="E648" s="1390"/>
      <c r="F648" s="1390"/>
      <c r="G648" s="1390"/>
    </row>
    <row r="649" spans="1:7" x14ac:dyDescent="0.25">
      <c r="A649" s="1390"/>
      <c r="B649" s="1390"/>
      <c r="C649" s="1390"/>
      <c r="D649" s="1390"/>
      <c r="E649" s="1390"/>
      <c r="F649" s="1390"/>
      <c r="G649" s="1390"/>
    </row>
    <row r="650" spans="1:7" x14ac:dyDescent="0.25">
      <c r="A650" s="1390"/>
      <c r="B650" s="1390"/>
      <c r="C650" s="1390"/>
      <c r="D650" s="1390"/>
      <c r="E650" s="1390"/>
      <c r="F650" s="1390"/>
      <c r="G650" s="1390"/>
    </row>
    <row r="651" spans="1:7" x14ac:dyDescent="0.25">
      <c r="A651" s="1390"/>
      <c r="B651" s="1390"/>
      <c r="C651" s="1390"/>
      <c r="D651" s="1390"/>
      <c r="E651" s="1390"/>
      <c r="F651" s="1390"/>
      <c r="G651" s="1390"/>
    </row>
    <row r="652" spans="1:7" x14ac:dyDescent="0.25">
      <c r="A652" s="1390"/>
      <c r="B652" s="1390"/>
      <c r="C652" s="1390"/>
      <c r="D652" s="1390"/>
      <c r="E652" s="1390"/>
      <c r="F652" s="1390"/>
      <c r="G652" s="1390"/>
    </row>
    <row r="653" spans="1:7" x14ac:dyDescent="0.25">
      <c r="A653" s="1390"/>
      <c r="B653" s="1390"/>
      <c r="C653" s="1390"/>
      <c r="D653" s="1390"/>
      <c r="E653" s="1390"/>
      <c r="F653" s="1390"/>
      <c r="G653" s="1390"/>
    </row>
    <row r="654" spans="1:7" x14ac:dyDescent="0.25">
      <c r="A654" s="1390"/>
      <c r="B654" s="1390"/>
      <c r="C654" s="1390"/>
      <c r="D654" s="1390"/>
      <c r="E654" s="1390"/>
      <c r="F654" s="1390"/>
      <c r="G654" s="1390"/>
    </row>
    <row r="655" spans="1:7" x14ac:dyDescent="0.25">
      <c r="A655" s="1390"/>
      <c r="B655" s="1390"/>
      <c r="C655" s="1390"/>
      <c r="D655" s="1390"/>
      <c r="E655" s="1390"/>
      <c r="F655" s="1390"/>
      <c r="G655" s="1390"/>
    </row>
    <row r="656" spans="1:7" x14ac:dyDescent="0.25">
      <c r="A656" s="1390"/>
      <c r="B656" s="1390"/>
      <c r="C656" s="1390"/>
      <c r="D656" s="1390"/>
      <c r="E656" s="1390"/>
      <c r="F656" s="1390"/>
      <c r="G656" s="1390"/>
    </row>
    <row r="657" spans="1:7" x14ac:dyDescent="0.25">
      <c r="A657" s="1390"/>
      <c r="B657" s="1390"/>
      <c r="C657" s="1390"/>
      <c r="D657" s="1390"/>
      <c r="E657" s="1390"/>
      <c r="F657" s="1390"/>
      <c r="G657" s="1390"/>
    </row>
    <row r="658" spans="1:7" x14ac:dyDescent="0.25">
      <c r="A658" s="1390"/>
      <c r="B658" s="1390"/>
      <c r="C658" s="1390"/>
      <c r="D658" s="1390"/>
      <c r="E658" s="1390"/>
      <c r="F658" s="1390"/>
      <c r="G658" s="1390"/>
    </row>
    <row r="659" spans="1:7" x14ac:dyDescent="0.25">
      <c r="A659" s="1390"/>
      <c r="B659" s="1390"/>
      <c r="C659" s="1390"/>
      <c r="D659" s="1390"/>
      <c r="E659" s="1390"/>
      <c r="F659" s="1390"/>
      <c r="G659" s="1390"/>
    </row>
    <row r="660" spans="1:7" x14ac:dyDescent="0.25">
      <c r="A660" s="1390"/>
      <c r="B660" s="1390"/>
      <c r="C660" s="1390"/>
      <c r="D660" s="1390"/>
      <c r="E660" s="1390"/>
      <c r="F660" s="1390"/>
      <c r="G660" s="1390"/>
    </row>
    <row r="661" spans="1:7" x14ac:dyDescent="0.25">
      <c r="A661" s="1390"/>
      <c r="B661" s="1390"/>
      <c r="C661" s="1390"/>
      <c r="D661" s="1390"/>
      <c r="E661" s="1390"/>
      <c r="F661" s="1390"/>
      <c r="G661" s="1390"/>
    </row>
    <row r="662" spans="1:7" x14ac:dyDescent="0.25">
      <c r="A662" s="1390"/>
      <c r="B662" s="1390"/>
      <c r="C662" s="1390"/>
      <c r="D662" s="1390"/>
      <c r="E662" s="1390"/>
      <c r="F662" s="1390"/>
      <c r="G662" s="1390"/>
    </row>
    <row r="663" spans="1:7" x14ac:dyDescent="0.25">
      <c r="A663" s="1390"/>
      <c r="B663" s="1390"/>
      <c r="C663" s="1390"/>
      <c r="D663" s="1390"/>
      <c r="E663" s="1390"/>
      <c r="F663" s="1390"/>
      <c r="G663" s="1390"/>
    </row>
    <row r="664" spans="1:7" x14ac:dyDescent="0.25">
      <c r="A664" s="1390"/>
      <c r="B664" s="1390"/>
      <c r="C664" s="1390"/>
      <c r="D664" s="1390"/>
      <c r="E664" s="1390"/>
      <c r="F664" s="1390"/>
      <c r="G664" s="1390"/>
    </row>
    <row r="665" spans="1:7" x14ac:dyDescent="0.25">
      <c r="A665" s="1390"/>
      <c r="B665" s="1390"/>
      <c r="C665" s="1390"/>
      <c r="D665" s="1390"/>
      <c r="E665" s="1390"/>
      <c r="F665" s="1390"/>
      <c r="G665" s="1390"/>
    </row>
    <row r="666" spans="1:7" x14ac:dyDescent="0.25">
      <c r="A666" s="1390"/>
      <c r="B666" s="1390"/>
      <c r="C666" s="1390"/>
      <c r="D666" s="1390"/>
      <c r="E666" s="1390"/>
      <c r="F666" s="1390"/>
      <c r="G666" s="1390"/>
    </row>
    <row r="667" spans="1:7" x14ac:dyDescent="0.25">
      <c r="A667" s="1390"/>
      <c r="B667" s="1390"/>
      <c r="C667" s="1390"/>
      <c r="D667" s="1390"/>
      <c r="E667" s="1390"/>
      <c r="F667" s="1390"/>
      <c r="G667" s="1390"/>
    </row>
    <row r="668" spans="1:7" x14ac:dyDescent="0.25">
      <c r="A668" s="1390"/>
      <c r="B668" s="1390"/>
      <c r="C668" s="1390"/>
      <c r="D668" s="1390"/>
      <c r="E668" s="1390"/>
      <c r="F668" s="1390"/>
      <c r="G668" s="1390"/>
    </row>
    <row r="669" spans="1:7" x14ac:dyDescent="0.25">
      <c r="A669" s="1390"/>
      <c r="B669" s="1390"/>
      <c r="C669" s="1390"/>
      <c r="D669" s="1390"/>
      <c r="E669" s="1390"/>
      <c r="F669" s="1390"/>
      <c r="G669" s="1390"/>
    </row>
    <row r="670" spans="1:7" x14ac:dyDescent="0.25">
      <c r="A670" s="1390"/>
      <c r="B670" s="1390"/>
      <c r="C670" s="1390"/>
      <c r="D670" s="1390"/>
      <c r="E670" s="1390"/>
      <c r="F670" s="1390"/>
      <c r="G670" s="1390"/>
    </row>
    <row r="671" spans="1:7" x14ac:dyDescent="0.25">
      <c r="A671" s="1390"/>
      <c r="B671" s="1390"/>
      <c r="C671" s="1390"/>
      <c r="D671" s="1390"/>
      <c r="E671" s="1390"/>
      <c r="F671" s="1390"/>
      <c r="G671" s="1390"/>
    </row>
    <row r="672" spans="1:7" x14ac:dyDescent="0.25">
      <c r="A672" s="1390"/>
      <c r="B672" s="1390"/>
      <c r="C672" s="1390"/>
      <c r="D672" s="1390"/>
      <c r="E672" s="1390"/>
      <c r="F672" s="1390"/>
      <c r="G672" s="1390"/>
    </row>
    <row r="673" spans="1:7" x14ac:dyDescent="0.25">
      <c r="A673" s="1390"/>
      <c r="B673" s="1390"/>
      <c r="C673" s="1390"/>
      <c r="D673" s="1390"/>
      <c r="E673" s="1390"/>
      <c r="F673" s="1390"/>
      <c r="G673" s="1390"/>
    </row>
    <row r="674" spans="1:7" x14ac:dyDescent="0.25">
      <c r="A674" s="1390"/>
      <c r="B674" s="1390"/>
      <c r="C674" s="1390"/>
      <c r="D674" s="1390"/>
      <c r="E674" s="1390"/>
      <c r="F674" s="1390"/>
      <c r="G674" s="1390"/>
    </row>
    <row r="675" spans="1:7" x14ac:dyDescent="0.25">
      <c r="A675" s="1390"/>
      <c r="B675" s="1390"/>
      <c r="C675" s="1390"/>
      <c r="D675" s="1390"/>
      <c r="E675" s="1390"/>
      <c r="F675" s="1390"/>
      <c r="G675" s="1390"/>
    </row>
    <row r="676" spans="1:7" x14ac:dyDescent="0.25">
      <c r="A676" s="1390"/>
      <c r="B676" s="1390"/>
      <c r="C676" s="1390"/>
      <c r="D676" s="1390"/>
      <c r="E676" s="1390"/>
      <c r="F676" s="1390"/>
      <c r="G676" s="1390"/>
    </row>
    <row r="677" spans="1:7" x14ac:dyDescent="0.25">
      <c r="A677" s="1390"/>
      <c r="B677" s="1390"/>
      <c r="C677" s="1390"/>
      <c r="D677" s="1390"/>
      <c r="E677" s="1390"/>
      <c r="F677" s="1390"/>
      <c r="G677" s="1390"/>
    </row>
    <row r="678" spans="1:7" x14ac:dyDescent="0.25">
      <c r="A678" s="1390"/>
      <c r="B678" s="1390"/>
      <c r="C678" s="1390"/>
      <c r="D678" s="1390"/>
      <c r="E678" s="1390"/>
      <c r="F678" s="1390"/>
      <c r="G678" s="1390"/>
    </row>
    <row r="679" spans="1:7" x14ac:dyDescent="0.25">
      <c r="A679" s="1390"/>
      <c r="B679" s="1390"/>
      <c r="C679" s="1390"/>
      <c r="D679" s="1390"/>
      <c r="E679" s="1390"/>
      <c r="F679" s="1390"/>
      <c r="G679" s="1390"/>
    </row>
    <row r="680" spans="1:7" x14ac:dyDescent="0.25">
      <c r="A680" s="1390"/>
      <c r="B680" s="1390"/>
      <c r="C680" s="1390"/>
      <c r="D680" s="1390"/>
      <c r="E680" s="1390"/>
      <c r="F680" s="1390"/>
      <c r="G680" s="1390"/>
    </row>
    <row r="681" spans="1:7" x14ac:dyDescent="0.25">
      <c r="A681" s="1390"/>
      <c r="B681" s="1390"/>
      <c r="C681" s="1390"/>
      <c r="D681" s="1390"/>
      <c r="E681" s="1390"/>
      <c r="F681" s="1390"/>
      <c r="G681" s="1390"/>
    </row>
    <row r="682" spans="1:7" x14ac:dyDescent="0.25">
      <c r="A682" s="1390"/>
      <c r="B682" s="1390"/>
      <c r="C682" s="1390"/>
      <c r="D682" s="1390"/>
      <c r="E682" s="1390"/>
      <c r="F682" s="1390"/>
      <c r="G682" s="1390"/>
    </row>
    <row r="683" spans="1:7" x14ac:dyDescent="0.25">
      <c r="A683" s="1390"/>
      <c r="B683" s="1390"/>
      <c r="C683" s="1390"/>
      <c r="D683" s="1390"/>
      <c r="E683" s="1390"/>
      <c r="F683" s="1390"/>
      <c r="G683" s="1390"/>
    </row>
    <row r="684" spans="1:7" x14ac:dyDescent="0.25">
      <c r="A684" s="1390"/>
      <c r="B684" s="1390"/>
      <c r="C684" s="1390"/>
      <c r="D684" s="1390"/>
      <c r="E684" s="1390"/>
      <c r="F684" s="1390"/>
      <c r="G684" s="1390"/>
    </row>
    <row r="685" spans="1:7" x14ac:dyDescent="0.25">
      <c r="A685" s="1390"/>
      <c r="B685" s="1390"/>
      <c r="C685" s="1390"/>
      <c r="D685" s="1390"/>
      <c r="E685" s="1390"/>
      <c r="F685" s="1390"/>
      <c r="G685" s="1390"/>
    </row>
    <row r="686" spans="1:7" x14ac:dyDescent="0.25">
      <c r="A686" s="1390"/>
      <c r="B686" s="1390"/>
      <c r="C686" s="1390"/>
      <c r="D686" s="1390"/>
      <c r="E686" s="1390"/>
      <c r="F686" s="1390"/>
      <c r="G686" s="1390"/>
    </row>
    <row r="687" spans="1:7" x14ac:dyDescent="0.25">
      <c r="A687" s="1390"/>
      <c r="B687" s="1390"/>
      <c r="C687" s="1390"/>
      <c r="D687" s="1390"/>
      <c r="E687" s="1390"/>
      <c r="F687" s="1390"/>
      <c r="G687" s="1390"/>
    </row>
    <row r="688" spans="1:7" x14ac:dyDescent="0.25">
      <c r="A688" s="1390"/>
      <c r="B688" s="1390"/>
      <c r="C688" s="1390"/>
      <c r="D688" s="1390"/>
      <c r="E688" s="1390"/>
      <c r="F688" s="1390"/>
      <c r="G688" s="1390"/>
    </row>
    <row r="689" spans="1:7" x14ac:dyDescent="0.25">
      <c r="A689" s="1390"/>
      <c r="B689" s="1390"/>
      <c r="C689" s="1390"/>
      <c r="D689" s="1390"/>
      <c r="E689" s="1390"/>
      <c r="F689" s="1390"/>
      <c r="G689" s="1390"/>
    </row>
    <row r="690" spans="1:7" x14ac:dyDescent="0.25">
      <c r="A690" s="1390"/>
      <c r="B690" s="1390"/>
      <c r="C690" s="1390"/>
      <c r="D690" s="1390"/>
      <c r="E690" s="1390"/>
      <c r="F690" s="1390"/>
      <c r="G690" s="1390"/>
    </row>
    <row r="691" spans="1:7" x14ac:dyDescent="0.25">
      <c r="A691" s="1390"/>
      <c r="B691" s="1390"/>
      <c r="C691" s="1390"/>
      <c r="D691" s="1390"/>
      <c r="E691" s="1390"/>
      <c r="F691" s="1390"/>
      <c r="G691" s="1390"/>
    </row>
    <row r="692" spans="1:7" x14ac:dyDescent="0.25">
      <c r="A692" s="1390"/>
      <c r="B692" s="1390"/>
      <c r="C692" s="1390"/>
      <c r="D692" s="1390"/>
      <c r="E692" s="1390"/>
      <c r="F692" s="1390"/>
      <c r="G692" s="1390"/>
    </row>
    <row r="693" spans="1:7" x14ac:dyDescent="0.25">
      <c r="A693" s="1390"/>
      <c r="B693" s="1390"/>
      <c r="C693" s="1390"/>
      <c r="D693" s="1390"/>
      <c r="E693" s="1390"/>
      <c r="F693" s="1390"/>
      <c r="G693" s="1390"/>
    </row>
    <row r="694" spans="1:7" x14ac:dyDescent="0.25">
      <c r="A694" s="1390"/>
      <c r="B694" s="1390"/>
      <c r="C694" s="1390"/>
      <c r="D694" s="1390"/>
      <c r="E694" s="1390"/>
      <c r="F694" s="1390"/>
      <c r="G694" s="1390"/>
    </row>
    <row r="695" spans="1:7" x14ac:dyDescent="0.25">
      <c r="A695" s="1390"/>
      <c r="B695" s="1390"/>
      <c r="C695" s="1390"/>
      <c r="D695" s="1390"/>
      <c r="E695" s="1390"/>
      <c r="F695" s="1390"/>
      <c r="G695" s="1390"/>
    </row>
    <row r="696" spans="1:7" x14ac:dyDescent="0.25">
      <c r="A696" s="1390"/>
      <c r="B696" s="1390"/>
      <c r="C696" s="1390"/>
      <c r="D696" s="1390"/>
      <c r="E696" s="1390"/>
      <c r="F696" s="1390"/>
      <c r="G696" s="1390"/>
    </row>
    <row r="697" spans="1:7" x14ac:dyDescent="0.25">
      <c r="A697" s="1390"/>
      <c r="B697" s="1390"/>
      <c r="C697" s="1390"/>
      <c r="D697" s="1390"/>
      <c r="E697" s="1390"/>
      <c r="F697" s="1390"/>
      <c r="G697" s="1390"/>
    </row>
    <row r="698" spans="1:7" x14ac:dyDescent="0.25">
      <c r="A698" s="1390"/>
      <c r="B698" s="1390"/>
      <c r="C698" s="1390"/>
      <c r="D698" s="1390"/>
      <c r="E698" s="1390"/>
      <c r="F698" s="1390"/>
      <c r="G698" s="1390"/>
    </row>
    <row r="699" spans="1:7" x14ac:dyDescent="0.25">
      <c r="A699" s="1390"/>
      <c r="B699" s="1390"/>
      <c r="C699" s="1390"/>
      <c r="D699" s="1390"/>
      <c r="E699" s="1390"/>
      <c r="F699" s="1390"/>
      <c r="G699" s="1390"/>
    </row>
    <row r="700" spans="1:7" x14ac:dyDescent="0.25">
      <c r="A700" s="1390"/>
      <c r="B700" s="1390"/>
      <c r="C700" s="1390"/>
      <c r="D700" s="1390"/>
      <c r="E700" s="1390"/>
      <c r="F700" s="1390"/>
      <c r="G700" s="1390"/>
    </row>
    <row r="701" spans="1:7" x14ac:dyDescent="0.25">
      <c r="A701" s="1390"/>
      <c r="B701" s="1390"/>
      <c r="C701" s="1390"/>
      <c r="D701" s="1390"/>
      <c r="E701" s="1390"/>
      <c r="F701" s="1390"/>
      <c r="G701" s="1390"/>
    </row>
    <row r="702" spans="1:7" x14ac:dyDescent="0.25">
      <c r="A702" s="1390"/>
      <c r="B702" s="1390"/>
      <c r="C702" s="1390"/>
      <c r="D702" s="1390"/>
      <c r="E702" s="1390"/>
      <c r="F702" s="1390"/>
      <c r="G702" s="1390"/>
    </row>
    <row r="703" spans="1:7" x14ac:dyDescent="0.25">
      <c r="A703" s="1390"/>
      <c r="B703" s="1390"/>
      <c r="C703" s="1390"/>
      <c r="D703" s="1390"/>
      <c r="E703" s="1390"/>
      <c r="F703" s="1390"/>
      <c r="G703" s="1390"/>
    </row>
    <row r="704" spans="1:7" x14ac:dyDescent="0.25">
      <c r="A704" s="1390"/>
      <c r="B704" s="1390"/>
      <c r="C704" s="1390"/>
      <c r="D704" s="1390"/>
      <c r="E704" s="1390"/>
      <c r="F704" s="1390"/>
      <c r="G704" s="1390"/>
    </row>
    <row r="705" spans="1:7" x14ac:dyDescent="0.25">
      <c r="A705" s="1390"/>
      <c r="B705" s="1390"/>
      <c r="C705" s="1390"/>
      <c r="D705" s="1390"/>
      <c r="E705" s="1390"/>
      <c r="F705" s="1390"/>
      <c r="G705" s="1390"/>
    </row>
    <row r="706" spans="1:7" x14ac:dyDescent="0.25">
      <c r="A706" s="1390"/>
      <c r="B706" s="1390"/>
      <c r="C706" s="1390"/>
      <c r="D706" s="1390"/>
      <c r="E706" s="1390"/>
      <c r="F706" s="1390"/>
      <c r="G706" s="1390"/>
    </row>
    <row r="707" spans="1:7" x14ac:dyDescent="0.25">
      <c r="A707" s="1390"/>
      <c r="B707" s="1390"/>
      <c r="C707" s="1390"/>
      <c r="D707" s="1390"/>
      <c r="E707" s="1390"/>
      <c r="F707" s="1390"/>
      <c r="G707" s="1390"/>
    </row>
    <row r="708" spans="1:7" x14ac:dyDescent="0.25">
      <c r="A708" s="1390"/>
      <c r="B708" s="1390"/>
      <c r="C708" s="1390"/>
      <c r="D708" s="1390"/>
      <c r="E708" s="1390"/>
      <c r="F708" s="1390"/>
      <c r="G708" s="1390"/>
    </row>
    <row r="709" spans="1:7" x14ac:dyDescent="0.25">
      <c r="A709" s="1390"/>
      <c r="B709" s="1390"/>
      <c r="C709" s="1390"/>
      <c r="D709" s="1390"/>
      <c r="E709" s="1390"/>
      <c r="F709" s="1390"/>
      <c r="G709" s="1390"/>
    </row>
    <row r="710" spans="1:7" x14ac:dyDescent="0.25">
      <c r="A710" s="1390"/>
      <c r="B710" s="1390"/>
      <c r="C710" s="1390"/>
      <c r="D710" s="1390"/>
      <c r="E710" s="1390"/>
      <c r="F710" s="1390"/>
      <c r="G710" s="1390"/>
    </row>
    <row r="711" spans="1:7" x14ac:dyDescent="0.25">
      <c r="A711" s="1390"/>
      <c r="B711" s="1390"/>
      <c r="C711" s="1390"/>
      <c r="D711" s="1390"/>
      <c r="E711" s="1390"/>
      <c r="F711" s="1390"/>
      <c r="G711" s="1390"/>
    </row>
    <row r="712" spans="1:7" x14ac:dyDescent="0.25">
      <c r="A712" s="1390"/>
      <c r="B712" s="1390"/>
      <c r="C712" s="1390"/>
      <c r="D712" s="1390"/>
      <c r="E712" s="1390"/>
      <c r="F712" s="1390"/>
      <c r="G712" s="1390"/>
    </row>
    <row r="713" spans="1:7" x14ac:dyDescent="0.25">
      <c r="A713" s="1390"/>
      <c r="B713" s="1390"/>
      <c r="C713" s="1390"/>
      <c r="D713" s="1390"/>
      <c r="E713" s="1390"/>
      <c r="F713" s="1390"/>
      <c r="G713" s="1390"/>
    </row>
    <row r="714" spans="1:7" x14ac:dyDescent="0.25">
      <c r="A714" s="1390"/>
      <c r="B714" s="1390"/>
      <c r="C714" s="1390"/>
      <c r="D714" s="1390"/>
      <c r="E714" s="1390"/>
      <c r="F714" s="1390"/>
      <c r="G714" s="1390"/>
    </row>
    <row r="715" spans="1:7" x14ac:dyDescent="0.25">
      <c r="A715" s="1390"/>
      <c r="B715" s="1390"/>
      <c r="C715" s="1390"/>
      <c r="D715" s="1390"/>
      <c r="E715" s="1390"/>
      <c r="F715" s="1390"/>
      <c r="G715" s="1390"/>
    </row>
    <row r="716" spans="1:7" x14ac:dyDescent="0.25">
      <c r="A716" s="1390"/>
      <c r="B716" s="1390"/>
      <c r="C716" s="1390"/>
      <c r="D716" s="1390"/>
      <c r="E716" s="1390"/>
      <c r="F716" s="1390"/>
      <c r="G716" s="1390"/>
    </row>
    <row r="717" spans="1:7" x14ac:dyDescent="0.25">
      <c r="A717" s="1390"/>
      <c r="B717" s="1390"/>
      <c r="C717" s="1390"/>
      <c r="D717" s="1390"/>
      <c r="E717" s="1390"/>
      <c r="F717" s="1390"/>
      <c r="G717" s="1390"/>
    </row>
    <row r="718" spans="1:7" x14ac:dyDescent="0.25">
      <c r="A718" s="1390"/>
      <c r="B718" s="1390"/>
      <c r="C718" s="1390"/>
      <c r="D718" s="1390"/>
      <c r="E718" s="1390"/>
      <c r="F718" s="1390"/>
      <c r="G718" s="1390"/>
    </row>
    <row r="719" spans="1:7" x14ac:dyDescent="0.25">
      <c r="A719" s="1390"/>
      <c r="B719" s="1390"/>
      <c r="C719" s="1390"/>
      <c r="D719" s="1390"/>
      <c r="E719" s="1390"/>
      <c r="F719" s="1390"/>
      <c r="G719" s="1390"/>
    </row>
    <row r="720" spans="1:7" x14ac:dyDescent="0.25">
      <c r="A720" s="1390"/>
      <c r="B720" s="1390"/>
      <c r="C720" s="1390"/>
      <c r="D720" s="1390"/>
      <c r="E720" s="1390"/>
      <c r="F720" s="1390"/>
      <c r="G720" s="1390"/>
    </row>
    <row r="721" spans="1:7" x14ac:dyDescent="0.25">
      <c r="A721" s="1390"/>
      <c r="B721" s="1390"/>
      <c r="C721" s="1390"/>
      <c r="D721" s="1390"/>
      <c r="E721" s="1390"/>
      <c r="F721" s="1390"/>
      <c r="G721" s="1390"/>
    </row>
    <row r="722" spans="1:7" x14ac:dyDescent="0.25">
      <c r="A722" s="1390"/>
      <c r="B722" s="1390"/>
      <c r="C722" s="1390"/>
      <c r="D722" s="1390"/>
      <c r="E722" s="1390"/>
      <c r="F722" s="1390"/>
      <c r="G722" s="1390"/>
    </row>
    <row r="723" spans="1:7" x14ac:dyDescent="0.25">
      <c r="A723" s="1390"/>
      <c r="B723" s="1390"/>
      <c r="C723" s="1390"/>
      <c r="D723" s="1390"/>
      <c r="E723" s="1390"/>
      <c r="F723" s="1390"/>
      <c r="G723" s="1390"/>
    </row>
    <row r="724" spans="1:7" x14ac:dyDescent="0.25">
      <c r="A724" s="1390"/>
      <c r="B724" s="1390"/>
      <c r="C724" s="1390"/>
      <c r="D724" s="1390"/>
      <c r="E724" s="1390"/>
      <c r="F724" s="1390"/>
      <c r="G724" s="1390"/>
    </row>
    <row r="725" spans="1:7" x14ac:dyDescent="0.25">
      <c r="A725" s="1390"/>
      <c r="B725" s="1390"/>
      <c r="C725" s="1390"/>
      <c r="D725" s="1390"/>
      <c r="E725" s="1390"/>
      <c r="F725" s="1390"/>
      <c r="G725" s="1390"/>
    </row>
    <row r="726" spans="1:7" x14ac:dyDescent="0.25">
      <c r="A726" s="1390"/>
      <c r="B726" s="1390"/>
      <c r="C726" s="1390"/>
      <c r="D726" s="1390"/>
      <c r="E726" s="1390"/>
      <c r="F726" s="1390"/>
      <c r="G726" s="1390"/>
    </row>
    <row r="727" spans="1:7" x14ac:dyDescent="0.25">
      <c r="A727" s="1390"/>
      <c r="B727" s="1390"/>
      <c r="C727" s="1390"/>
      <c r="D727" s="1390"/>
      <c r="E727" s="1390"/>
      <c r="F727" s="1390"/>
      <c r="G727" s="1390"/>
    </row>
    <row r="728" spans="1:7" x14ac:dyDescent="0.25">
      <c r="A728" s="1390"/>
      <c r="B728" s="1390"/>
      <c r="C728" s="1390"/>
      <c r="D728" s="1390"/>
      <c r="E728" s="1390"/>
      <c r="F728" s="1390"/>
      <c r="G728" s="1390"/>
    </row>
    <row r="729" spans="1:7" x14ac:dyDescent="0.25">
      <c r="A729" s="1390"/>
      <c r="B729" s="1390"/>
      <c r="C729" s="1390"/>
      <c r="D729" s="1390"/>
      <c r="E729" s="1390"/>
      <c r="F729" s="1390"/>
      <c r="G729" s="1390"/>
    </row>
    <row r="730" spans="1:7" x14ac:dyDescent="0.25">
      <c r="A730" s="1390"/>
      <c r="B730" s="1390"/>
      <c r="C730" s="1390"/>
      <c r="D730" s="1390"/>
      <c r="E730" s="1390"/>
      <c r="F730" s="1390"/>
      <c r="G730" s="1390"/>
    </row>
    <row r="731" spans="1:7" x14ac:dyDescent="0.25">
      <c r="A731" s="1390"/>
      <c r="B731" s="1390"/>
      <c r="C731" s="1390"/>
      <c r="D731" s="1390"/>
      <c r="E731" s="1390"/>
      <c r="F731" s="1390"/>
      <c r="G731" s="1390"/>
    </row>
    <row r="732" spans="1:7" x14ac:dyDescent="0.25">
      <c r="A732" s="1390"/>
      <c r="B732" s="1390"/>
      <c r="C732" s="1390"/>
      <c r="D732" s="1390"/>
      <c r="E732" s="1390"/>
      <c r="F732" s="1390"/>
      <c r="G732" s="1390"/>
    </row>
    <row r="733" spans="1:7" x14ac:dyDescent="0.25">
      <c r="A733" s="1390"/>
      <c r="B733" s="1390"/>
      <c r="C733" s="1390"/>
      <c r="D733" s="1390"/>
      <c r="E733" s="1390"/>
      <c r="F733" s="1390"/>
      <c r="G733" s="1390"/>
    </row>
    <row r="734" spans="1:7" x14ac:dyDescent="0.25">
      <c r="A734" s="1390"/>
      <c r="B734" s="1390"/>
      <c r="C734" s="1390"/>
      <c r="D734" s="1390"/>
      <c r="E734" s="1390"/>
      <c r="F734" s="1390"/>
      <c r="G734" s="1390"/>
    </row>
    <row r="735" spans="1:7" x14ac:dyDescent="0.25">
      <c r="A735" s="1390"/>
      <c r="B735" s="1390"/>
      <c r="C735" s="1390"/>
      <c r="D735" s="1390"/>
      <c r="E735" s="1390"/>
      <c r="F735" s="1390"/>
      <c r="G735" s="1390"/>
    </row>
    <row r="736" spans="1:7" x14ac:dyDescent="0.25">
      <c r="A736" s="1390"/>
      <c r="B736" s="1390"/>
      <c r="C736" s="1390"/>
      <c r="D736" s="1390"/>
      <c r="E736" s="1390"/>
      <c r="F736" s="1390"/>
      <c r="G736" s="1390"/>
    </row>
    <row r="737" spans="1:7" x14ac:dyDescent="0.25">
      <c r="A737" s="1390"/>
      <c r="B737" s="1390"/>
      <c r="C737" s="1390"/>
      <c r="D737" s="1390"/>
      <c r="E737" s="1390"/>
      <c r="F737" s="1390"/>
      <c r="G737" s="1390"/>
    </row>
    <row r="738" spans="1:7" x14ac:dyDescent="0.25">
      <c r="A738" s="1390"/>
      <c r="B738" s="1390"/>
      <c r="C738" s="1390"/>
      <c r="D738" s="1390"/>
      <c r="E738" s="1390"/>
      <c r="F738" s="1390"/>
      <c r="G738" s="1390"/>
    </row>
    <row r="739" spans="1:7" x14ac:dyDescent="0.25">
      <c r="A739" s="1390"/>
      <c r="B739" s="1390"/>
      <c r="C739" s="1390"/>
      <c r="D739" s="1390"/>
      <c r="E739" s="1390"/>
      <c r="F739" s="1390"/>
      <c r="G739" s="1390"/>
    </row>
    <row r="740" spans="1:7" x14ac:dyDescent="0.25">
      <c r="A740" s="1390"/>
      <c r="B740" s="1390"/>
      <c r="C740" s="1390"/>
      <c r="D740" s="1390"/>
      <c r="E740" s="1390"/>
      <c r="F740" s="1390"/>
      <c r="G740" s="1390"/>
    </row>
    <row r="741" spans="1:7" x14ac:dyDescent="0.25">
      <c r="A741" s="1390"/>
      <c r="B741" s="1390"/>
      <c r="C741" s="1390"/>
      <c r="D741" s="1390"/>
      <c r="E741" s="1390"/>
      <c r="F741" s="1390"/>
      <c r="G741" s="1390"/>
    </row>
    <row r="742" spans="1:7" x14ac:dyDescent="0.25">
      <c r="A742" s="1390"/>
      <c r="B742" s="1390"/>
      <c r="C742" s="1390"/>
      <c r="D742" s="1390"/>
      <c r="E742" s="1390"/>
      <c r="F742" s="1390"/>
      <c r="G742" s="1390"/>
    </row>
    <row r="743" spans="1:7" x14ac:dyDescent="0.25">
      <c r="A743" s="1390"/>
      <c r="B743" s="1390"/>
      <c r="C743" s="1390"/>
      <c r="D743" s="1390"/>
      <c r="E743" s="1390"/>
      <c r="F743" s="1390"/>
      <c r="G743" s="1390"/>
    </row>
    <row r="744" spans="1:7" x14ac:dyDescent="0.25">
      <c r="A744" s="1390"/>
      <c r="B744" s="1390"/>
      <c r="C744" s="1390"/>
      <c r="D744" s="1390"/>
      <c r="E744" s="1390"/>
      <c r="F744" s="1390"/>
      <c r="G744" s="1390"/>
    </row>
    <row r="745" spans="1:7" x14ac:dyDescent="0.25">
      <c r="A745" s="1390"/>
      <c r="B745" s="1390"/>
      <c r="C745" s="1390"/>
      <c r="D745" s="1390"/>
      <c r="E745" s="1390"/>
      <c r="F745" s="1390"/>
      <c r="G745" s="1390"/>
    </row>
    <row r="746" spans="1:7" x14ac:dyDescent="0.25">
      <c r="A746" s="1390"/>
      <c r="B746" s="1390"/>
      <c r="C746" s="1390"/>
      <c r="D746" s="1390"/>
      <c r="E746" s="1390"/>
      <c r="F746" s="1390"/>
      <c r="G746" s="1390"/>
    </row>
    <row r="747" spans="1:7" x14ac:dyDescent="0.25">
      <c r="A747" s="1390"/>
      <c r="B747" s="1390"/>
      <c r="C747" s="1390"/>
      <c r="D747" s="1390"/>
      <c r="E747" s="1390"/>
      <c r="F747" s="1390"/>
      <c r="G747" s="1390"/>
    </row>
    <row r="748" spans="1:7" x14ac:dyDescent="0.25">
      <c r="A748" s="1390"/>
      <c r="B748" s="1390"/>
      <c r="C748" s="1390"/>
      <c r="D748" s="1390"/>
      <c r="E748" s="1390"/>
      <c r="F748" s="1390"/>
      <c r="G748" s="1390"/>
    </row>
    <row r="749" spans="1:7" x14ac:dyDescent="0.25">
      <c r="A749" s="1390"/>
      <c r="B749" s="1390"/>
      <c r="C749" s="1390"/>
      <c r="D749" s="1390"/>
      <c r="E749" s="1390"/>
      <c r="F749" s="1390"/>
      <c r="G749" s="1390"/>
    </row>
    <row r="750" spans="1:7" x14ac:dyDescent="0.25">
      <c r="A750" s="1390"/>
      <c r="B750" s="1390"/>
      <c r="C750" s="1390"/>
      <c r="D750" s="1390"/>
      <c r="E750" s="1390"/>
      <c r="F750" s="1390"/>
      <c r="G750" s="1390"/>
    </row>
    <row r="751" spans="1:7" x14ac:dyDescent="0.25">
      <c r="A751" s="1390"/>
      <c r="B751" s="1390"/>
      <c r="C751" s="1390"/>
      <c r="D751" s="1390"/>
      <c r="E751" s="1390"/>
      <c r="F751" s="1390"/>
      <c r="G751" s="1390"/>
    </row>
    <row r="752" spans="1:7" x14ac:dyDescent="0.25">
      <c r="A752" s="1390"/>
      <c r="B752" s="1390"/>
      <c r="C752" s="1390"/>
      <c r="D752" s="1390"/>
      <c r="E752" s="1390"/>
      <c r="F752" s="1390"/>
      <c r="G752" s="1390"/>
    </row>
    <row r="753" spans="1:7" x14ac:dyDescent="0.25">
      <c r="A753" s="1390"/>
      <c r="B753" s="1390"/>
      <c r="C753" s="1390"/>
      <c r="D753" s="1390"/>
      <c r="E753" s="1390"/>
      <c r="F753" s="1390"/>
      <c r="G753" s="1390"/>
    </row>
    <row r="754" spans="1:7" x14ac:dyDescent="0.25">
      <c r="A754" s="1390"/>
      <c r="B754" s="1390"/>
      <c r="C754" s="1390"/>
      <c r="D754" s="1390"/>
      <c r="E754" s="1390"/>
      <c r="F754" s="1390"/>
      <c r="G754" s="1390"/>
    </row>
    <row r="755" spans="1:7" x14ac:dyDescent="0.25">
      <c r="A755" s="1390"/>
      <c r="B755" s="1390"/>
      <c r="C755" s="1390"/>
      <c r="D755" s="1390"/>
      <c r="E755" s="1390"/>
      <c r="F755" s="1390"/>
      <c r="G755" s="1390"/>
    </row>
    <row r="756" spans="1:7" x14ac:dyDescent="0.25">
      <c r="A756" s="1390"/>
      <c r="B756" s="1390"/>
      <c r="C756" s="1390"/>
      <c r="D756" s="1390"/>
      <c r="E756" s="1390"/>
      <c r="F756" s="1390"/>
      <c r="G756" s="1390"/>
    </row>
    <row r="757" spans="1:7" x14ac:dyDescent="0.25">
      <c r="A757" s="1390"/>
      <c r="B757" s="1390"/>
      <c r="C757" s="1390"/>
      <c r="D757" s="1390"/>
      <c r="E757" s="1390"/>
      <c r="F757" s="1390"/>
      <c r="G757" s="1390"/>
    </row>
    <row r="758" spans="1:7" x14ac:dyDescent="0.25">
      <c r="A758" s="1390"/>
      <c r="B758" s="1390"/>
      <c r="C758" s="1390"/>
      <c r="D758" s="1390"/>
      <c r="E758" s="1390"/>
      <c r="F758" s="1390"/>
      <c r="G758" s="1390"/>
    </row>
    <row r="759" spans="1:7" x14ac:dyDescent="0.25">
      <c r="A759" s="1390"/>
      <c r="B759" s="1390"/>
      <c r="C759" s="1390"/>
      <c r="D759" s="1390"/>
      <c r="E759" s="1390"/>
      <c r="F759" s="1390"/>
      <c r="G759" s="1390"/>
    </row>
    <row r="760" spans="1:7" x14ac:dyDescent="0.25">
      <c r="A760" s="1390"/>
      <c r="B760" s="1390"/>
      <c r="C760" s="1390"/>
      <c r="D760" s="1390"/>
      <c r="E760" s="1390"/>
      <c r="F760" s="1390"/>
      <c r="G760" s="1390"/>
    </row>
    <row r="761" spans="1:7" x14ac:dyDescent="0.25">
      <c r="A761" s="1390"/>
      <c r="B761" s="1390"/>
      <c r="C761" s="1390"/>
      <c r="D761" s="1390"/>
      <c r="E761" s="1390"/>
      <c r="F761" s="1390"/>
      <c r="G761" s="1390"/>
    </row>
    <row r="762" spans="1:7" x14ac:dyDescent="0.25">
      <c r="A762" s="1390"/>
      <c r="B762" s="1390"/>
      <c r="C762" s="1390"/>
      <c r="D762" s="1390"/>
      <c r="E762" s="1390"/>
      <c r="F762" s="1390"/>
      <c r="G762" s="1390"/>
    </row>
    <row r="763" spans="1:7" x14ac:dyDescent="0.25">
      <c r="A763" s="1390"/>
      <c r="B763" s="1390"/>
      <c r="C763" s="1390"/>
      <c r="D763" s="1390"/>
      <c r="E763" s="1390"/>
      <c r="F763" s="1390"/>
      <c r="G763" s="1390"/>
    </row>
    <row r="764" spans="1:7" x14ac:dyDescent="0.25">
      <c r="A764" s="1390"/>
      <c r="B764" s="1390"/>
      <c r="C764" s="1390"/>
      <c r="D764" s="1390"/>
      <c r="E764" s="1390"/>
      <c r="F764" s="1390"/>
      <c r="G764" s="1390"/>
    </row>
    <row r="765" spans="1:7" x14ac:dyDescent="0.25">
      <c r="A765" s="1390"/>
      <c r="B765" s="1390"/>
      <c r="C765" s="1390"/>
      <c r="D765" s="1390"/>
      <c r="E765" s="1390"/>
      <c r="F765" s="1390"/>
      <c r="G765" s="1390"/>
    </row>
    <row r="766" spans="1:7" x14ac:dyDescent="0.25">
      <c r="A766" s="1390"/>
      <c r="B766" s="1390"/>
      <c r="C766" s="1390"/>
      <c r="D766" s="1390"/>
      <c r="E766" s="1390"/>
      <c r="F766" s="1390"/>
      <c r="G766" s="1390"/>
    </row>
    <row r="767" spans="1:7" x14ac:dyDescent="0.25">
      <c r="A767" s="1390"/>
      <c r="B767" s="1390"/>
      <c r="C767" s="1390"/>
      <c r="D767" s="1390"/>
      <c r="E767" s="1390"/>
      <c r="F767" s="1390"/>
      <c r="G767" s="1390"/>
    </row>
    <row r="768" spans="1:7" x14ac:dyDescent="0.25">
      <c r="A768" s="1390"/>
      <c r="B768" s="1390"/>
      <c r="C768" s="1390"/>
      <c r="D768" s="1390"/>
      <c r="E768" s="1390"/>
      <c r="F768" s="1390"/>
      <c r="G768" s="1390"/>
    </row>
    <row r="769" spans="1:7" x14ac:dyDescent="0.25">
      <c r="A769" s="1390"/>
      <c r="B769" s="1390"/>
      <c r="C769" s="1390"/>
      <c r="D769" s="1390"/>
      <c r="E769" s="1390"/>
      <c r="F769" s="1390"/>
      <c r="G769" s="1390"/>
    </row>
    <row r="770" spans="1:7" x14ac:dyDescent="0.25">
      <c r="A770" s="1390"/>
      <c r="B770" s="1390"/>
      <c r="C770" s="1390"/>
      <c r="D770" s="1390"/>
      <c r="E770" s="1390"/>
      <c r="F770" s="1390"/>
      <c r="G770" s="1390"/>
    </row>
    <row r="771" spans="1:7" x14ac:dyDescent="0.25">
      <c r="A771" s="1390"/>
      <c r="B771" s="1390"/>
      <c r="C771" s="1390"/>
      <c r="D771" s="1390"/>
      <c r="E771" s="1390"/>
      <c r="F771" s="1390"/>
      <c r="G771" s="1390"/>
    </row>
    <row r="772" spans="1:7" x14ac:dyDescent="0.25">
      <c r="A772" s="1390"/>
      <c r="B772" s="1390"/>
      <c r="C772" s="1390"/>
      <c r="D772" s="1390"/>
      <c r="E772" s="1390"/>
      <c r="F772" s="1390"/>
      <c r="G772" s="1390"/>
    </row>
    <row r="773" spans="1:7" x14ac:dyDescent="0.25">
      <c r="A773" s="1390"/>
      <c r="B773" s="1390"/>
      <c r="C773" s="1390"/>
      <c r="D773" s="1390"/>
      <c r="E773" s="1390"/>
      <c r="F773" s="1390"/>
      <c r="G773" s="1390"/>
    </row>
    <row r="774" spans="1:7" x14ac:dyDescent="0.25">
      <c r="A774" s="1390"/>
      <c r="B774" s="1390"/>
      <c r="C774" s="1390"/>
      <c r="D774" s="1390"/>
      <c r="E774" s="1390"/>
      <c r="F774" s="1390"/>
      <c r="G774" s="1390"/>
    </row>
    <row r="775" spans="1:7" x14ac:dyDescent="0.25">
      <c r="A775" s="1390"/>
      <c r="B775" s="1390"/>
      <c r="C775" s="1390"/>
      <c r="D775" s="1390"/>
      <c r="E775" s="1390"/>
      <c r="F775" s="1390"/>
      <c r="G775" s="1390"/>
    </row>
    <row r="776" spans="1:7" x14ac:dyDescent="0.25">
      <c r="A776" s="1390"/>
      <c r="B776" s="1390"/>
      <c r="C776" s="1390"/>
      <c r="D776" s="1390"/>
      <c r="E776" s="1390"/>
      <c r="F776" s="1390"/>
      <c r="G776" s="1390"/>
    </row>
    <row r="777" spans="1:7" x14ac:dyDescent="0.25">
      <c r="A777" s="1390"/>
      <c r="B777" s="1390"/>
      <c r="C777" s="1390"/>
      <c r="D777" s="1390"/>
      <c r="E777" s="1390"/>
      <c r="F777" s="1390"/>
      <c r="G777" s="1390"/>
    </row>
    <row r="778" spans="1:7" x14ac:dyDescent="0.25">
      <c r="A778" s="1390"/>
      <c r="B778" s="1390"/>
      <c r="C778" s="1390"/>
      <c r="D778" s="1390"/>
      <c r="E778" s="1390"/>
      <c r="F778" s="1390"/>
      <c r="G778" s="1390"/>
    </row>
    <row r="779" spans="1:7" x14ac:dyDescent="0.25">
      <c r="A779" s="1390"/>
      <c r="B779" s="1390"/>
      <c r="C779" s="1390"/>
      <c r="D779" s="1390"/>
      <c r="E779" s="1390"/>
      <c r="F779" s="1390"/>
      <c r="G779" s="1390"/>
    </row>
    <row r="780" spans="1:7" x14ac:dyDescent="0.25">
      <c r="A780" s="1390"/>
      <c r="B780" s="1390"/>
      <c r="C780" s="1390"/>
      <c r="D780" s="1390"/>
      <c r="E780" s="1390"/>
      <c r="F780" s="1390"/>
      <c r="G780" s="1390"/>
    </row>
    <row r="781" spans="1:7" x14ac:dyDescent="0.25">
      <c r="A781" s="1390"/>
      <c r="B781" s="1390"/>
      <c r="C781" s="1390"/>
      <c r="D781" s="1390"/>
      <c r="E781" s="1390"/>
      <c r="F781" s="1390"/>
      <c r="G781" s="1390"/>
    </row>
    <row r="782" spans="1:7" x14ac:dyDescent="0.25">
      <c r="A782" s="1390"/>
      <c r="B782" s="1390"/>
      <c r="C782" s="1390"/>
      <c r="D782" s="1390"/>
      <c r="E782" s="1390"/>
      <c r="F782" s="1390"/>
      <c r="G782" s="1390"/>
    </row>
    <row r="783" spans="1:7" x14ac:dyDescent="0.25">
      <c r="A783" s="1390"/>
      <c r="B783" s="1390"/>
      <c r="C783" s="1390"/>
      <c r="D783" s="1390"/>
      <c r="E783" s="1390"/>
      <c r="F783" s="1390"/>
      <c r="G783" s="1390"/>
    </row>
    <row r="784" spans="1:7" x14ac:dyDescent="0.25">
      <c r="A784" s="1390"/>
      <c r="B784" s="1390"/>
      <c r="C784" s="1390"/>
      <c r="D784" s="1390"/>
      <c r="E784" s="1390"/>
      <c r="F784" s="1390"/>
      <c r="G784" s="1390"/>
    </row>
    <row r="785" spans="1:7" x14ac:dyDescent="0.25">
      <c r="A785" s="1390"/>
      <c r="B785" s="1390"/>
      <c r="C785" s="1390"/>
      <c r="D785" s="1390"/>
      <c r="E785" s="1390"/>
      <c r="F785" s="1390"/>
      <c r="G785" s="1390"/>
    </row>
    <row r="786" spans="1:7" x14ac:dyDescent="0.25">
      <c r="A786" s="1390"/>
      <c r="B786" s="1390"/>
      <c r="C786" s="1390"/>
      <c r="D786" s="1390"/>
      <c r="E786" s="1390"/>
      <c r="F786" s="1390"/>
      <c r="G786" s="1390"/>
    </row>
    <row r="787" spans="1:7" x14ac:dyDescent="0.25">
      <c r="A787" s="1390"/>
      <c r="B787" s="1390"/>
      <c r="C787" s="1390"/>
      <c r="D787" s="1390"/>
      <c r="E787" s="1390"/>
      <c r="F787" s="1390"/>
      <c r="G787" s="1390"/>
    </row>
    <row r="788" spans="1:7" x14ac:dyDescent="0.25">
      <c r="A788" s="1390"/>
      <c r="B788" s="1390"/>
      <c r="C788" s="1390"/>
      <c r="D788" s="1390"/>
      <c r="E788" s="1390"/>
      <c r="F788" s="1390"/>
      <c r="G788" s="1390"/>
    </row>
    <row r="789" spans="1:7" x14ac:dyDescent="0.25">
      <c r="A789" s="1390"/>
      <c r="B789" s="1390"/>
      <c r="C789" s="1390"/>
      <c r="D789" s="1390"/>
      <c r="E789" s="1390"/>
      <c r="F789" s="1390"/>
      <c r="G789" s="1390"/>
    </row>
    <row r="790" spans="1:7" x14ac:dyDescent="0.25">
      <c r="A790" s="1390"/>
      <c r="B790" s="1390"/>
      <c r="C790" s="1390"/>
      <c r="D790" s="1390"/>
      <c r="E790" s="1390"/>
      <c r="F790" s="1390"/>
      <c r="G790" s="1390"/>
    </row>
    <row r="791" spans="1:7" x14ac:dyDescent="0.25">
      <c r="A791" s="1390"/>
      <c r="B791" s="1390"/>
      <c r="C791" s="1390"/>
      <c r="D791" s="1390"/>
      <c r="E791" s="1390"/>
      <c r="F791" s="1390"/>
      <c r="G791" s="1390"/>
    </row>
    <row r="792" spans="1:7" x14ac:dyDescent="0.25">
      <c r="A792" s="1390"/>
      <c r="B792" s="1390"/>
      <c r="C792" s="1390"/>
      <c r="D792" s="1390"/>
      <c r="E792" s="1390"/>
      <c r="F792" s="1390"/>
      <c r="G792" s="1390"/>
    </row>
    <row r="793" spans="1:7" x14ac:dyDescent="0.25">
      <c r="A793" s="1390"/>
      <c r="B793" s="1390"/>
      <c r="C793" s="1390"/>
      <c r="D793" s="1390"/>
      <c r="E793" s="1390"/>
      <c r="F793" s="1390"/>
      <c r="G793" s="1390"/>
    </row>
    <row r="794" spans="1:7" x14ac:dyDescent="0.25">
      <c r="A794" s="1390"/>
      <c r="B794" s="1390"/>
      <c r="C794" s="1390"/>
      <c r="D794" s="1390"/>
      <c r="E794" s="1390"/>
      <c r="F794" s="1390"/>
      <c r="G794" s="1390"/>
    </row>
    <row r="795" spans="1:7" x14ac:dyDescent="0.25">
      <c r="A795" s="1390"/>
      <c r="B795" s="1390"/>
      <c r="C795" s="1390"/>
      <c r="D795" s="1390"/>
      <c r="E795" s="1390"/>
      <c r="F795" s="1390"/>
      <c r="G795" s="1390"/>
    </row>
    <row r="796" spans="1:7" x14ac:dyDescent="0.25">
      <c r="A796" s="1390"/>
      <c r="B796" s="1390"/>
      <c r="C796" s="1390"/>
      <c r="D796" s="1390"/>
      <c r="E796" s="1390"/>
      <c r="F796" s="1390"/>
      <c r="G796" s="1390"/>
    </row>
    <row r="797" spans="1:7" x14ac:dyDescent="0.25">
      <c r="A797" s="1390"/>
      <c r="B797" s="1390"/>
      <c r="C797" s="1390"/>
      <c r="D797" s="1390"/>
      <c r="E797" s="1390"/>
      <c r="F797" s="1390"/>
      <c r="G797" s="1390"/>
    </row>
    <row r="798" spans="1:7" x14ac:dyDescent="0.25">
      <c r="A798" s="1390"/>
      <c r="B798" s="1390"/>
      <c r="C798" s="1390"/>
      <c r="D798" s="1390"/>
      <c r="E798" s="1390"/>
      <c r="F798" s="1390"/>
      <c r="G798" s="1390"/>
    </row>
    <row r="799" spans="1:7" x14ac:dyDescent="0.25">
      <c r="A799" s="1390"/>
      <c r="B799" s="1390"/>
      <c r="C799" s="1390"/>
      <c r="D799" s="1390"/>
      <c r="E799" s="1390"/>
      <c r="F799" s="1390"/>
      <c r="G799" s="1390"/>
    </row>
    <row r="800" spans="1:7" x14ac:dyDescent="0.25">
      <c r="A800" s="1390"/>
      <c r="B800" s="1390"/>
      <c r="C800" s="1390"/>
      <c r="D800" s="1390"/>
      <c r="E800" s="1390"/>
      <c r="F800" s="1390"/>
      <c r="G800" s="1390"/>
    </row>
    <row r="801" spans="1:7" x14ac:dyDescent="0.25">
      <c r="A801" s="1390"/>
      <c r="B801" s="1390"/>
      <c r="C801" s="1390"/>
      <c r="D801" s="1390"/>
      <c r="E801" s="1390"/>
      <c r="F801" s="1390"/>
      <c r="G801" s="1390"/>
    </row>
    <row r="802" spans="1:7" x14ac:dyDescent="0.25">
      <c r="A802" s="1390"/>
      <c r="B802" s="1390"/>
      <c r="C802" s="1390"/>
      <c r="D802" s="1390"/>
      <c r="E802" s="1390"/>
      <c r="F802" s="1390"/>
      <c r="G802" s="1390"/>
    </row>
    <row r="803" spans="1:7" x14ac:dyDescent="0.25">
      <c r="A803" s="1390"/>
      <c r="B803" s="1390"/>
      <c r="C803" s="1390"/>
      <c r="D803" s="1390"/>
      <c r="E803" s="1390"/>
      <c r="F803" s="1390"/>
      <c r="G803" s="1390"/>
    </row>
    <row r="804" spans="1:7" x14ac:dyDescent="0.25">
      <c r="A804" s="1390"/>
      <c r="B804" s="1390"/>
      <c r="C804" s="1390"/>
      <c r="D804" s="1390"/>
      <c r="E804" s="1390"/>
      <c r="F804" s="1390"/>
      <c r="G804" s="1390"/>
    </row>
    <row r="805" spans="1:7" x14ac:dyDescent="0.25">
      <c r="A805" s="1390"/>
      <c r="B805" s="1390"/>
      <c r="C805" s="1390"/>
      <c r="D805" s="1390"/>
      <c r="E805" s="1390"/>
      <c r="F805" s="1390"/>
      <c r="G805" s="1390"/>
    </row>
    <row r="806" spans="1:7" x14ac:dyDescent="0.25">
      <c r="A806" s="1390"/>
      <c r="B806" s="1390"/>
      <c r="C806" s="1390"/>
      <c r="D806" s="1390"/>
      <c r="E806" s="1390"/>
      <c r="F806" s="1390"/>
      <c r="G806" s="1390"/>
    </row>
    <row r="807" spans="1:7" x14ac:dyDescent="0.25">
      <c r="A807" s="1390"/>
      <c r="B807" s="1390"/>
      <c r="C807" s="1390"/>
      <c r="D807" s="1390"/>
      <c r="E807" s="1390"/>
      <c r="F807" s="1390"/>
      <c r="G807" s="1390"/>
    </row>
    <row r="808" spans="1:7" x14ac:dyDescent="0.25">
      <c r="A808" s="1390"/>
      <c r="B808" s="1390"/>
      <c r="C808" s="1390"/>
      <c r="D808" s="1390"/>
      <c r="E808" s="1390"/>
      <c r="F808" s="1390"/>
      <c r="G808" s="1390"/>
    </row>
    <row r="809" spans="1:7" x14ac:dyDescent="0.25">
      <c r="A809" s="1390"/>
      <c r="B809" s="1390"/>
      <c r="C809" s="1390"/>
      <c r="D809" s="1390"/>
      <c r="E809" s="1390"/>
      <c r="F809" s="1390"/>
      <c r="G809" s="1390"/>
    </row>
    <row r="810" spans="1:7" x14ac:dyDescent="0.25">
      <c r="A810" s="1390"/>
      <c r="B810" s="1390"/>
      <c r="C810" s="1390"/>
      <c r="D810" s="1390"/>
      <c r="E810" s="1390"/>
      <c r="F810" s="1390"/>
      <c r="G810" s="1390"/>
    </row>
    <row r="811" spans="1:7" x14ac:dyDescent="0.25">
      <c r="A811" s="1390"/>
      <c r="B811" s="1390"/>
      <c r="C811" s="1390"/>
      <c r="D811" s="1390"/>
      <c r="E811" s="1390"/>
      <c r="F811" s="1390"/>
      <c r="G811" s="1390"/>
    </row>
    <row r="812" spans="1:7" x14ac:dyDescent="0.25">
      <c r="A812" s="1390"/>
      <c r="B812" s="1390"/>
      <c r="C812" s="1390"/>
      <c r="D812" s="1390"/>
      <c r="E812" s="1390"/>
      <c r="F812" s="1390"/>
      <c r="G812" s="1390"/>
    </row>
    <row r="813" spans="1:7" x14ac:dyDescent="0.25">
      <c r="A813" s="1390"/>
      <c r="B813" s="1390"/>
      <c r="C813" s="1390"/>
      <c r="D813" s="1390"/>
      <c r="E813" s="1390"/>
      <c r="F813" s="1390"/>
      <c r="G813" s="1390"/>
    </row>
    <row r="814" spans="1:7" x14ac:dyDescent="0.25">
      <c r="A814" s="1390"/>
      <c r="B814" s="1390"/>
      <c r="C814" s="1390"/>
      <c r="D814" s="1390"/>
      <c r="E814" s="1390"/>
      <c r="F814" s="1390"/>
      <c r="G814" s="1390"/>
    </row>
    <row r="815" spans="1:7" x14ac:dyDescent="0.25">
      <c r="A815" s="1390"/>
      <c r="B815" s="1390"/>
      <c r="C815" s="1390"/>
      <c r="D815" s="1390"/>
      <c r="E815" s="1390"/>
      <c r="F815" s="1390"/>
      <c r="G815" s="1390"/>
    </row>
    <row r="816" spans="1:7" x14ac:dyDescent="0.25">
      <c r="A816" s="1390"/>
      <c r="B816" s="1390"/>
      <c r="C816" s="1390"/>
      <c r="D816" s="1390"/>
      <c r="E816" s="1390"/>
      <c r="F816" s="1390"/>
      <c r="G816" s="1390"/>
    </row>
    <row r="817" spans="1:7" x14ac:dyDescent="0.25">
      <c r="A817" s="1390"/>
      <c r="B817" s="1390"/>
      <c r="C817" s="1390"/>
      <c r="D817" s="1390"/>
      <c r="E817" s="1390"/>
      <c r="F817" s="1390"/>
      <c r="G817" s="1390"/>
    </row>
    <row r="818" spans="1:7" x14ac:dyDescent="0.25">
      <c r="A818" s="1390"/>
      <c r="B818" s="1390"/>
      <c r="C818" s="1390"/>
      <c r="D818" s="1390"/>
      <c r="E818" s="1390"/>
      <c r="F818" s="1390"/>
      <c r="G818" s="1390"/>
    </row>
    <row r="819" spans="1:7" x14ac:dyDescent="0.25">
      <c r="A819" s="1390"/>
      <c r="B819" s="1390"/>
      <c r="C819" s="1390"/>
      <c r="D819" s="1390"/>
      <c r="E819" s="1390"/>
      <c r="F819" s="1390"/>
      <c r="G819" s="1390"/>
    </row>
    <row r="820" spans="1:7" x14ac:dyDescent="0.25">
      <c r="A820" s="1390"/>
      <c r="B820" s="1390"/>
      <c r="C820" s="1390"/>
      <c r="D820" s="1390"/>
      <c r="E820" s="1390"/>
      <c r="F820" s="1390"/>
      <c r="G820" s="1390"/>
    </row>
    <row r="821" spans="1:7" x14ac:dyDescent="0.25">
      <c r="A821" s="1390"/>
      <c r="B821" s="1390"/>
      <c r="C821" s="1390"/>
      <c r="D821" s="1390"/>
      <c r="E821" s="1390"/>
      <c r="F821" s="1390"/>
      <c r="G821" s="1390"/>
    </row>
    <row r="822" spans="1:7" x14ac:dyDescent="0.25">
      <c r="A822" s="1390"/>
      <c r="B822" s="1390"/>
      <c r="C822" s="1390"/>
      <c r="D822" s="1390"/>
      <c r="E822" s="1390"/>
      <c r="F822" s="1390"/>
      <c r="G822" s="1390"/>
    </row>
    <row r="823" spans="1:7" x14ac:dyDescent="0.25">
      <c r="A823" s="1390"/>
      <c r="B823" s="1390"/>
      <c r="C823" s="1390"/>
      <c r="D823" s="1390"/>
      <c r="E823" s="1390"/>
      <c r="F823" s="1390"/>
      <c r="G823" s="1390"/>
    </row>
    <row r="824" spans="1:7" x14ac:dyDescent="0.25">
      <c r="A824" s="1390"/>
      <c r="B824" s="1390"/>
      <c r="C824" s="1390"/>
      <c r="D824" s="1390"/>
      <c r="E824" s="1390"/>
      <c r="F824" s="1390"/>
      <c r="G824" s="1390"/>
    </row>
    <row r="825" spans="1:7" x14ac:dyDescent="0.25">
      <c r="A825" s="1390"/>
      <c r="B825" s="1390"/>
      <c r="C825" s="1390"/>
      <c r="D825" s="1390"/>
      <c r="E825" s="1390"/>
      <c r="F825" s="1390"/>
      <c r="G825" s="1390"/>
    </row>
    <row r="826" spans="1:7" x14ac:dyDescent="0.25">
      <c r="A826" s="1390"/>
      <c r="B826" s="1390"/>
      <c r="C826" s="1390"/>
      <c r="D826" s="1390"/>
      <c r="E826" s="1390"/>
      <c r="F826" s="1390"/>
      <c r="G826" s="1390"/>
    </row>
    <row r="827" spans="1:7" x14ac:dyDescent="0.25">
      <c r="A827" s="1390"/>
      <c r="B827" s="1390"/>
      <c r="C827" s="1390"/>
      <c r="D827" s="1390"/>
      <c r="E827" s="1390"/>
      <c r="F827" s="1390"/>
      <c r="G827" s="1390"/>
    </row>
    <row r="828" spans="1:7" x14ac:dyDescent="0.25">
      <c r="A828" s="1390"/>
      <c r="B828" s="1390"/>
      <c r="C828" s="1390"/>
      <c r="D828" s="1390"/>
      <c r="E828" s="1390"/>
      <c r="F828" s="1390"/>
      <c r="G828" s="1390"/>
    </row>
    <row r="829" spans="1:7" x14ac:dyDescent="0.25">
      <c r="A829" s="1390"/>
      <c r="B829" s="1390"/>
      <c r="C829" s="1390"/>
      <c r="D829" s="1390"/>
      <c r="E829" s="1390"/>
      <c r="F829" s="1390"/>
      <c r="G829" s="1390"/>
    </row>
    <row r="830" spans="1:7" x14ac:dyDescent="0.25">
      <c r="A830" s="1390"/>
      <c r="B830" s="1390"/>
      <c r="C830" s="1390"/>
      <c r="D830" s="1390"/>
      <c r="E830" s="1390"/>
      <c r="F830" s="1390"/>
      <c r="G830" s="1390"/>
    </row>
    <row r="831" spans="1:7" x14ac:dyDescent="0.25">
      <c r="A831" s="1390"/>
      <c r="B831" s="1390"/>
      <c r="C831" s="1390"/>
      <c r="D831" s="1390"/>
      <c r="E831" s="1390"/>
      <c r="F831" s="1390"/>
      <c r="G831" s="1390"/>
    </row>
    <row r="832" spans="1:7" x14ac:dyDescent="0.25">
      <c r="A832" s="1390"/>
      <c r="B832" s="1390"/>
      <c r="C832" s="1390"/>
      <c r="D832" s="1390"/>
      <c r="E832" s="1390"/>
      <c r="F832" s="1390"/>
      <c r="G832" s="1390"/>
    </row>
    <row r="833" spans="1:7" x14ac:dyDescent="0.25">
      <c r="A833" s="1390"/>
      <c r="B833" s="1390"/>
      <c r="C833" s="1390"/>
      <c r="D833" s="1390"/>
      <c r="E833" s="1390"/>
      <c r="F833" s="1390"/>
      <c r="G833" s="1390"/>
    </row>
    <row r="834" spans="1:7" x14ac:dyDescent="0.25">
      <c r="A834" s="1390"/>
      <c r="B834" s="1390"/>
      <c r="C834" s="1390"/>
      <c r="D834" s="1390"/>
      <c r="E834" s="1390"/>
      <c r="F834" s="1390"/>
      <c r="G834" s="1390"/>
    </row>
    <row r="835" spans="1:7" x14ac:dyDescent="0.25">
      <c r="A835" s="1390"/>
      <c r="B835" s="1390"/>
      <c r="C835" s="1390"/>
      <c r="D835" s="1390"/>
      <c r="E835" s="1390"/>
      <c r="F835" s="1390"/>
      <c r="G835" s="1390"/>
    </row>
    <row r="836" spans="1:7" x14ac:dyDescent="0.25">
      <c r="A836" s="1390"/>
      <c r="B836" s="1390"/>
      <c r="C836" s="1390"/>
      <c r="D836" s="1390"/>
      <c r="E836" s="1390"/>
      <c r="F836" s="1390"/>
      <c r="G836" s="1390"/>
    </row>
    <row r="837" spans="1:7" x14ac:dyDescent="0.25">
      <c r="A837" s="1390"/>
      <c r="B837" s="1390"/>
      <c r="C837" s="1390"/>
      <c r="D837" s="1390"/>
      <c r="E837" s="1390"/>
      <c r="F837" s="1390"/>
      <c r="G837" s="1390"/>
    </row>
    <row r="838" spans="1:7" x14ac:dyDescent="0.25">
      <c r="A838" s="1390"/>
      <c r="B838" s="1390"/>
      <c r="C838" s="1390"/>
      <c r="D838" s="1390"/>
      <c r="E838" s="1390"/>
      <c r="F838" s="1390"/>
      <c r="G838" s="1390"/>
    </row>
    <row r="839" spans="1:7" x14ac:dyDescent="0.25">
      <c r="A839" s="1390"/>
      <c r="B839" s="1390"/>
      <c r="C839" s="1390"/>
      <c r="D839" s="1390"/>
      <c r="E839" s="1390"/>
      <c r="F839" s="1390"/>
      <c r="G839" s="1390"/>
    </row>
    <row r="840" spans="1:7" x14ac:dyDescent="0.25">
      <c r="A840" s="1390"/>
      <c r="B840" s="1390"/>
      <c r="C840" s="1390"/>
      <c r="D840" s="1390"/>
      <c r="E840" s="1390"/>
      <c r="F840" s="1390"/>
      <c r="G840" s="1390"/>
    </row>
    <row r="841" spans="1:7" x14ac:dyDescent="0.25">
      <c r="A841" s="1390"/>
      <c r="B841" s="1390"/>
      <c r="C841" s="1390"/>
      <c r="D841" s="1390"/>
      <c r="E841" s="1390"/>
      <c r="F841" s="1390"/>
      <c r="G841" s="1390"/>
    </row>
    <row r="842" spans="1:7" x14ac:dyDescent="0.25">
      <c r="A842" s="1390"/>
      <c r="B842" s="1390"/>
      <c r="C842" s="1390"/>
      <c r="D842" s="1390"/>
      <c r="E842" s="1390"/>
      <c r="F842" s="1390"/>
      <c r="G842" s="1390"/>
    </row>
    <row r="843" spans="1:7" x14ac:dyDescent="0.25">
      <c r="A843" s="1390"/>
      <c r="B843" s="1390"/>
      <c r="C843" s="1390"/>
      <c r="D843" s="1390"/>
      <c r="E843" s="1390"/>
      <c r="F843" s="1390"/>
      <c r="G843" s="1390"/>
    </row>
    <row r="844" spans="1:7" x14ac:dyDescent="0.25">
      <c r="A844" s="1390"/>
      <c r="B844" s="1390"/>
      <c r="C844" s="1390"/>
      <c r="D844" s="1390"/>
      <c r="E844" s="1390"/>
      <c r="F844" s="1390"/>
      <c r="G844" s="1390"/>
    </row>
    <row r="845" spans="1:7" x14ac:dyDescent="0.25">
      <c r="A845" s="1390"/>
      <c r="B845" s="1390"/>
      <c r="C845" s="1390"/>
      <c r="D845" s="1390"/>
      <c r="E845" s="1390"/>
      <c r="F845" s="1390"/>
      <c r="G845" s="1390"/>
    </row>
    <row r="846" spans="1:7" x14ac:dyDescent="0.25">
      <c r="A846" s="1390"/>
      <c r="B846" s="1390"/>
      <c r="C846" s="1390"/>
      <c r="D846" s="1390"/>
      <c r="E846" s="1390"/>
      <c r="F846" s="1390"/>
      <c r="G846" s="1390"/>
    </row>
    <row r="847" spans="1:7" x14ac:dyDescent="0.25">
      <c r="A847" s="1390"/>
      <c r="B847" s="1390"/>
      <c r="C847" s="1390"/>
      <c r="D847" s="1390"/>
      <c r="E847" s="1390"/>
      <c r="F847" s="1390"/>
      <c r="G847" s="1390"/>
    </row>
    <row r="848" spans="1:7" x14ac:dyDescent="0.25">
      <c r="A848" s="1390"/>
      <c r="B848" s="1390"/>
      <c r="C848" s="1390"/>
      <c r="D848" s="1390"/>
      <c r="E848" s="1390"/>
      <c r="F848" s="1390"/>
      <c r="G848" s="1390"/>
    </row>
    <row r="849" spans="1:7" x14ac:dyDescent="0.25">
      <c r="A849" s="1390"/>
      <c r="B849" s="1390"/>
      <c r="C849" s="1390"/>
      <c r="D849" s="1390"/>
      <c r="E849" s="1390"/>
      <c r="F849" s="1390"/>
      <c r="G849" s="1390"/>
    </row>
    <row r="850" spans="1:7" x14ac:dyDescent="0.25">
      <c r="A850" s="1390"/>
      <c r="B850" s="1390"/>
      <c r="C850" s="1390"/>
      <c r="D850" s="1390"/>
      <c r="E850" s="1390"/>
      <c r="F850" s="1390"/>
      <c r="G850" s="1390"/>
    </row>
    <row r="851" spans="1:7" x14ac:dyDescent="0.25">
      <c r="A851" s="1390"/>
      <c r="B851" s="1390"/>
      <c r="C851" s="1390"/>
      <c r="D851" s="1390"/>
      <c r="E851" s="1390"/>
      <c r="F851" s="1390"/>
      <c r="G851" s="1390"/>
    </row>
    <row r="852" spans="1:7" x14ac:dyDescent="0.25">
      <c r="A852" s="1390"/>
      <c r="B852" s="1390"/>
      <c r="C852" s="1390"/>
      <c r="D852" s="1390"/>
      <c r="E852" s="1390"/>
      <c r="F852" s="1390"/>
      <c r="G852" s="1390"/>
    </row>
    <row r="853" spans="1:7" x14ac:dyDescent="0.25">
      <c r="A853" s="1390"/>
      <c r="B853" s="1390"/>
      <c r="C853" s="1390"/>
      <c r="D853" s="1390"/>
      <c r="E853" s="1390"/>
      <c r="F853" s="1390"/>
      <c r="G853" s="1390"/>
    </row>
    <row r="854" spans="1:7" x14ac:dyDescent="0.25">
      <c r="A854" s="1390"/>
      <c r="B854" s="1390"/>
      <c r="C854" s="1390"/>
      <c r="D854" s="1390"/>
      <c r="E854" s="1390"/>
      <c r="F854" s="1390"/>
      <c r="G854" s="1390"/>
    </row>
    <row r="855" spans="1:7" x14ac:dyDescent="0.25">
      <c r="A855" s="1390"/>
      <c r="B855" s="1390"/>
      <c r="C855" s="1390"/>
      <c r="D855" s="1390"/>
      <c r="E855" s="1390"/>
      <c r="F855" s="1390"/>
      <c r="G855" s="1390"/>
    </row>
    <row r="856" spans="1:7" x14ac:dyDescent="0.25">
      <c r="A856" s="1390"/>
      <c r="B856" s="1390"/>
      <c r="C856" s="1390"/>
      <c r="D856" s="1390"/>
      <c r="E856" s="1390"/>
      <c r="F856" s="1390"/>
      <c r="G856" s="1390"/>
    </row>
    <row r="857" spans="1:7" x14ac:dyDescent="0.25">
      <c r="A857" s="1390"/>
      <c r="B857" s="1390"/>
      <c r="C857" s="1390"/>
      <c r="D857" s="1390"/>
      <c r="E857" s="1390"/>
      <c r="F857" s="1390"/>
      <c r="G857" s="1390"/>
    </row>
    <row r="858" spans="1:7" x14ac:dyDescent="0.25">
      <c r="A858" s="1390"/>
      <c r="B858" s="1390"/>
      <c r="C858" s="1390"/>
      <c r="D858" s="1390"/>
      <c r="E858" s="1390"/>
      <c r="F858" s="1390"/>
      <c r="G858" s="1390"/>
    </row>
    <row r="859" spans="1:7" x14ac:dyDescent="0.25">
      <c r="A859" s="1390"/>
      <c r="B859" s="1390"/>
      <c r="C859" s="1390"/>
      <c r="D859" s="1390"/>
      <c r="E859" s="1390"/>
      <c r="F859" s="1390"/>
      <c r="G859" s="1390"/>
    </row>
    <row r="860" spans="1:7" x14ac:dyDescent="0.25">
      <c r="A860" s="1390"/>
      <c r="B860" s="1390"/>
      <c r="C860" s="1390"/>
      <c r="D860" s="1390"/>
      <c r="E860" s="1390"/>
      <c r="F860" s="1390"/>
      <c r="G860" s="1390"/>
    </row>
    <row r="861" spans="1:7" x14ac:dyDescent="0.25">
      <c r="A861" s="1390"/>
      <c r="B861" s="1390"/>
      <c r="C861" s="1390"/>
      <c r="D861" s="1390"/>
      <c r="E861" s="1390"/>
      <c r="F861" s="1390"/>
      <c r="G861" s="1390"/>
    </row>
    <row r="862" spans="1:7" x14ac:dyDescent="0.25">
      <c r="A862" s="1390"/>
      <c r="B862" s="1390"/>
      <c r="C862" s="1390"/>
      <c r="D862" s="1390"/>
      <c r="E862" s="1390"/>
      <c r="F862" s="1390"/>
      <c r="G862" s="1390"/>
    </row>
    <row r="863" spans="1:7" x14ac:dyDescent="0.25">
      <c r="A863" s="1390"/>
      <c r="B863" s="1390"/>
      <c r="C863" s="1390"/>
      <c r="D863" s="1390"/>
      <c r="E863" s="1390"/>
      <c r="F863" s="1390"/>
      <c r="G863" s="1390"/>
    </row>
    <row r="864" spans="1:7" x14ac:dyDescent="0.25">
      <c r="A864" s="1390"/>
      <c r="B864" s="1390"/>
      <c r="C864" s="1390"/>
      <c r="D864" s="1390"/>
      <c r="E864" s="1390"/>
      <c r="F864" s="1390"/>
      <c r="G864" s="1390"/>
    </row>
    <row r="865" spans="1:7" x14ac:dyDescent="0.25">
      <c r="A865" s="1390"/>
      <c r="B865" s="1390"/>
      <c r="C865" s="1390"/>
      <c r="D865" s="1390"/>
      <c r="E865" s="1390"/>
      <c r="F865" s="1390"/>
      <c r="G865" s="1390"/>
    </row>
    <row r="866" spans="1:7" x14ac:dyDescent="0.25">
      <c r="A866" s="1390"/>
      <c r="B866" s="1390"/>
      <c r="C866" s="1390"/>
      <c r="D866" s="1390"/>
      <c r="E866" s="1390"/>
      <c r="F866" s="1390"/>
      <c r="G866" s="1390"/>
    </row>
    <row r="867" spans="1:7" x14ac:dyDescent="0.25">
      <c r="A867" s="1390"/>
      <c r="B867" s="1390"/>
      <c r="C867" s="1390"/>
      <c r="D867" s="1390"/>
      <c r="E867" s="1390"/>
      <c r="F867" s="1390"/>
      <c r="G867" s="1390"/>
    </row>
    <row r="868" spans="1:7" x14ac:dyDescent="0.25">
      <c r="A868" s="1390"/>
      <c r="B868" s="1390"/>
      <c r="C868" s="1390"/>
      <c r="D868" s="1390"/>
      <c r="E868" s="1390"/>
      <c r="F868" s="1390"/>
      <c r="G868" s="1390"/>
    </row>
    <row r="869" spans="1:7" x14ac:dyDescent="0.25">
      <c r="A869" s="1390"/>
      <c r="B869" s="1390"/>
      <c r="C869" s="1390"/>
      <c r="D869" s="1390"/>
      <c r="E869" s="1390"/>
      <c r="F869" s="1390"/>
      <c r="G869" s="1390"/>
    </row>
    <row r="870" spans="1:7" x14ac:dyDescent="0.25">
      <c r="A870" s="1390"/>
      <c r="B870" s="1390"/>
      <c r="C870" s="1390"/>
      <c r="D870" s="1390"/>
      <c r="E870" s="1390"/>
      <c r="F870" s="1390"/>
      <c r="G870" s="1390"/>
    </row>
    <row r="871" spans="1:7" x14ac:dyDescent="0.25">
      <c r="A871" s="1390"/>
      <c r="B871" s="1390"/>
      <c r="C871" s="1390"/>
      <c r="D871" s="1390"/>
      <c r="E871" s="1390"/>
      <c r="F871" s="1390"/>
      <c r="G871" s="1390"/>
    </row>
    <row r="872" spans="1:7" x14ac:dyDescent="0.25">
      <c r="A872" s="1390"/>
      <c r="B872" s="1390"/>
      <c r="C872" s="1390"/>
      <c r="D872" s="1390"/>
      <c r="E872" s="1390"/>
      <c r="F872" s="1390"/>
      <c r="G872" s="1390"/>
    </row>
    <row r="873" spans="1:7" x14ac:dyDescent="0.25">
      <c r="A873" s="1390"/>
      <c r="B873" s="1390"/>
      <c r="C873" s="1390"/>
      <c r="D873" s="1390"/>
      <c r="E873" s="1390"/>
      <c r="F873" s="1390"/>
      <c r="G873" s="1390"/>
    </row>
    <row r="874" spans="1:7" x14ac:dyDescent="0.25">
      <c r="A874" s="1390"/>
      <c r="B874" s="1390"/>
      <c r="C874" s="1390"/>
      <c r="D874" s="1390"/>
      <c r="E874" s="1390"/>
      <c r="F874" s="1390"/>
      <c r="G874" s="1390"/>
    </row>
    <row r="875" spans="1:7" x14ac:dyDescent="0.25">
      <c r="A875" s="1390"/>
      <c r="B875" s="1390"/>
      <c r="C875" s="1390"/>
      <c r="D875" s="1390"/>
      <c r="E875" s="1390"/>
      <c r="F875" s="1390"/>
      <c r="G875" s="1390"/>
    </row>
    <row r="876" spans="1:7" x14ac:dyDescent="0.25">
      <c r="A876" s="1390"/>
      <c r="B876" s="1390"/>
      <c r="C876" s="1390"/>
      <c r="D876" s="1390"/>
      <c r="E876" s="1390"/>
      <c r="F876" s="1390"/>
      <c r="G876" s="1390"/>
    </row>
    <row r="877" spans="1:7" x14ac:dyDescent="0.25">
      <c r="A877" s="1390"/>
      <c r="B877" s="1390"/>
      <c r="C877" s="1390"/>
      <c r="D877" s="1390"/>
      <c r="E877" s="1390"/>
      <c r="F877" s="1390"/>
      <c r="G877" s="1390"/>
    </row>
    <row r="878" spans="1:7" x14ac:dyDescent="0.25">
      <c r="A878" s="1390"/>
      <c r="B878" s="1390"/>
      <c r="C878" s="1390"/>
      <c r="D878" s="1390"/>
      <c r="E878" s="1390"/>
      <c r="F878" s="1390"/>
      <c r="G878" s="1390"/>
    </row>
    <row r="879" spans="1:7" x14ac:dyDescent="0.25">
      <c r="A879" s="1390"/>
      <c r="B879" s="1390"/>
      <c r="C879" s="1390"/>
      <c r="D879" s="1390"/>
      <c r="E879" s="1390"/>
      <c r="F879" s="1390"/>
      <c r="G879" s="1390"/>
    </row>
    <row r="880" spans="1:7" x14ac:dyDescent="0.25">
      <c r="A880" s="1390"/>
      <c r="B880" s="1390"/>
      <c r="C880" s="1390"/>
      <c r="D880" s="1390"/>
      <c r="E880" s="1390"/>
      <c r="F880" s="1390"/>
      <c r="G880" s="1390"/>
    </row>
    <row r="881" spans="1:7" x14ac:dyDescent="0.25">
      <c r="A881" s="1390"/>
      <c r="B881" s="1390"/>
      <c r="C881" s="1390"/>
      <c r="D881" s="1390"/>
      <c r="E881" s="1390"/>
      <c r="F881" s="1390"/>
      <c r="G881" s="1390"/>
    </row>
    <row r="882" spans="1:7" x14ac:dyDescent="0.25">
      <c r="A882" s="1390"/>
      <c r="B882" s="1390"/>
      <c r="C882" s="1390"/>
      <c r="D882" s="1390"/>
      <c r="E882" s="1390"/>
      <c r="F882" s="1390"/>
      <c r="G882" s="1390"/>
    </row>
    <row r="883" spans="1:7" x14ac:dyDescent="0.25">
      <c r="A883" s="1390"/>
      <c r="B883" s="1390"/>
      <c r="C883" s="1390"/>
      <c r="D883" s="1390"/>
      <c r="E883" s="1390"/>
      <c r="F883" s="1390"/>
      <c r="G883" s="1390"/>
    </row>
    <row r="884" spans="1:7" x14ac:dyDescent="0.25">
      <c r="A884" s="1390"/>
      <c r="B884" s="1390"/>
      <c r="C884" s="1390"/>
      <c r="D884" s="1390"/>
      <c r="E884" s="1390"/>
      <c r="F884" s="1390"/>
      <c r="G884" s="1390"/>
    </row>
    <row r="885" spans="1:7" x14ac:dyDescent="0.25">
      <c r="A885" s="1390"/>
      <c r="B885" s="1390"/>
      <c r="C885" s="1390"/>
      <c r="D885" s="1390"/>
      <c r="E885" s="1390"/>
      <c r="F885" s="1390"/>
      <c r="G885" s="1390"/>
    </row>
    <row r="886" spans="1:7" x14ac:dyDescent="0.25">
      <c r="A886" s="1390"/>
      <c r="B886" s="1390"/>
      <c r="C886" s="1390"/>
      <c r="D886" s="1390"/>
      <c r="E886" s="1390"/>
      <c r="F886" s="1390"/>
      <c r="G886" s="1390"/>
    </row>
    <row r="887" spans="1:7" x14ac:dyDescent="0.25">
      <c r="A887" s="1390"/>
      <c r="B887" s="1390"/>
      <c r="C887" s="1390"/>
      <c r="D887" s="1390"/>
      <c r="E887" s="1390"/>
      <c r="F887" s="1390"/>
      <c r="G887" s="1390"/>
    </row>
    <row r="888" spans="1:7" x14ac:dyDescent="0.25">
      <c r="A888" s="1390"/>
      <c r="B888" s="1390"/>
      <c r="C888" s="1390"/>
      <c r="D888" s="1390"/>
      <c r="E888" s="1390"/>
      <c r="F888" s="1390"/>
      <c r="G888" s="1390"/>
    </row>
    <row r="889" spans="1:7" x14ac:dyDescent="0.25">
      <c r="A889" s="1390"/>
      <c r="B889" s="1390"/>
      <c r="C889" s="1390"/>
      <c r="D889" s="1390"/>
      <c r="E889" s="1390"/>
      <c r="F889" s="1390"/>
      <c r="G889" s="1390"/>
    </row>
    <row r="890" spans="1:7" x14ac:dyDescent="0.25">
      <c r="A890" s="1390"/>
      <c r="B890" s="1390"/>
      <c r="C890" s="1390"/>
      <c r="D890" s="1390"/>
      <c r="E890" s="1390"/>
      <c r="F890" s="1390"/>
      <c r="G890" s="1390"/>
    </row>
    <row r="891" spans="1:7" x14ac:dyDescent="0.25">
      <c r="A891" s="1390"/>
      <c r="B891" s="1390"/>
      <c r="C891" s="1390"/>
      <c r="D891" s="1390"/>
      <c r="E891" s="1390"/>
      <c r="F891" s="1390"/>
      <c r="G891" s="1390"/>
    </row>
    <row r="892" spans="1:7" x14ac:dyDescent="0.25">
      <c r="A892" s="1390"/>
      <c r="B892" s="1390"/>
      <c r="C892" s="1390"/>
      <c r="D892" s="1390"/>
      <c r="E892" s="1390"/>
      <c r="F892" s="1390"/>
      <c r="G892" s="1390"/>
    </row>
    <row r="893" spans="1:7" x14ac:dyDescent="0.25">
      <c r="A893" s="1390"/>
      <c r="B893" s="1390"/>
      <c r="C893" s="1390"/>
      <c r="D893" s="1390"/>
      <c r="E893" s="1390"/>
      <c r="F893" s="1390"/>
      <c r="G893" s="1390"/>
    </row>
    <row r="894" spans="1:7" x14ac:dyDescent="0.25">
      <c r="A894" s="1390"/>
      <c r="B894" s="1390"/>
      <c r="C894" s="1390"/>
      <c r="D894" s="1390"/>
      <c r="E894" s="1390"/>
      <c r="F894" s="1390"/>
      <c r="G894" s="1390"/>
    </row>
    <row r="895" spans="1:7" x14ac:dyDescent="0.25">
      <c r="A895" s="1390"/>
      <c r="B895" s="1390"/>
      <c r="C895" s="1390"/>
      <c r="D895" s="1390"/>
      <c r="E895" s="1390"/>
      <c r="F895" s="1390"/>
      <c r="G895" s="1390"/>
    </row>
    <row r="896" spans="1:7" x14ac:dyDescent="0.25">
      <c r="A896" s="1390"/>
      <c r="B896" s="1390"/>
      <c r="C896" s="1390"/>
      <c r="D896" s="1390"/>
      <c r="E896" s="1390"/>
      <c r="F896" s="1390"/>
      <c r="G896" s="1390"/>
    </row>
    <row r="897" spans="1:7" x14ac:dyDescent="0.25">
      <c r="A897" s="1390"/>
      <c r="B897" s="1390"/>
      <c r="C897" s="1390"/>
      <c r="D897" s="1390"/>
      <c r="E897" s="1390"/>
      <c r="F897" s="1390"/>
      <c r="G897" s="1390"/>
    </row>
    <row r="898" spans="1:7" x14ac:dyDescent="0.25">
      <c r="A898" s="1390"/>
      <c r="B898" s="1390"/>
      <c r="C898" s="1390"/>
      <c r="D898" s="1390"/>
      <c r="E898" s="1390"/>
      <c r="F898" s="1390"/>
      <c r="G898" s="1390"/>
    </row>
    <row r="899" spans="1:7" x14ac:dyDescent="0.25">
      <c r="A899" s="1390"/>
      <c r="B899" s="1390"/>
      <c r="C899" s="1390"/>
      <c r="D899" s="1390"/>
      <c r="E899" s="1390"/>
      <c r="F899" s="1390"/>
      <c r="G899" s="1390"/>
    </row>
    <row r="900" spans="1:7" x14ac:dyDescent="0.25">
      <c r="A900" s="1390"/>
      <c r="B900" s="1390"/>
      <c r="C900" s="1390"/>
      <c r="D900" s="1390"/>
      <c r="E900" s="1390"/>
      <c r="F900" s="1390"/>
      <c r="G900" s="1390"/>
    </row>
    <row r="901" spans="1:7" x14ac:dyDescent="0.25">
      <c r="A901" s="1390"/>
      <c r="B901" s="1390"/>
      <c r="C901" s="1390"/>
      <c r="D901" s="1390"/>
      <c r="E901" s="1390"/>
      <c r="F901" s="1390"/>
      <c r="G901" s="1390"/>
    </row>
    <row r="902" spans="1:7" x14ac:dyDescent="0.25">
      <c r="A902" s="1390"/>
      <c r="B902" s="1390"/>
      <c r="C902" s="1390"/>
      <c r="D902" s="1390"/>
      <c r="E902" s="1390"/>
      <c r="F902" s="1390"/>
      <c r="G902" s="1390"/>
    </row>
    <row r="903" spans="1:7" x14ac:dyDescent="0.25">
      <c r="A903" s="1390"/>
      <c r="B903" s="1390"/>
      <c r="C903" s="1390"/>
      <c r="D903" s="1390"/>
      <c r="E903" s="1390"/>
      <c r="F903" s="1390"/>
      <c r="G903" s="1390"/>
    </row>
    <row r="904" spans="1:7" x14ac:dyDescent="0.25">
      <c r="A904" s="1390"/>
      <c r="B904" s="1390"/>
      <c r="C904" s="1390"/>
      <c r="D904" s="1390"/>
      <c r="E904" s="1390"/>
      <c r="F904" s="1390"/>
      <c r="G904" s="1390"/>
    </row>
    <row r="905" spans="1:7" x14ac:dyDescent="0.25">
      <c r="A905" s="1390"/>
      <c r="B905" s="1390"/>
      <c r="C905" s="1390"/>
      <c r="D905" s="1390"/>
      <c r="E905" s="1390"/>
      <c r="F905" s="1390"/>
      <c r="G905" s="1390"/>
    </row>
    <row r="906" spans="1:7" x14ac:dyDescent="0.25">
      <c r="A906" s="1390"/>
      <c r="B906" s="1390"/>
      <c r="C906" s="1390"/>
      <c r="D906" s="1390"/>
      <c r="E906" s="1390"/>
      <c r="F906" s="1390"/>
      <c r="G906" s="1390"/>
    </row>
    <row r="907" spans="1:7" x14ac:dyDescent="0.25">
      <c r="A907" s="1390"/>
      <c r="B907" s="1390"/>
      <c r="C907" s="1390"/>
      <c r="D907" s="1390"/>
      <c r="E907" s="1390"/>
      <c r="F907" s="1390"/>
      <c r="G907" s="1390"/>
    </row>
    <row r="908" spans="1:7" x14ac:dyDescent="0.25">
      <c r="A908" s="1390"/>
      <c r="B908" s="1390"/>
      <c r="C908" s="1390"/>
      <c r="D908" s="1390"/>
      <c r="E908" s="1390"/>
      <c r="F908" s="1390"/>
      <c r="G908" s="1390"/>
    </row>
    <row r="909" spans="1:7" x14ac:dyDescent="0.25">
      <c r="A909" s="1390"/>
      <c r="B909" s="1390"/>
      <c r="C909" s="1390"/>
      <c r="D909" s="1390"/>
      <c r="E909" s="1390"/>
      <c r="F909" s="1390"/>
      <c r="G909" s="1390"/>
    </row>
    <row r="910" spans="1:7" x14ac:dyDescent="0.25">
      <c r="A910" s="1390"/>
      <c r="B910" s="1390"/>
      <c r="C910" s="1390"/>
      <c r="D910" s="1390"/>
      <c r="E910" s="1390"/>
      <c r="F910" s="1390"/>
      <c r="G910" s="1390"/>
    </row>
    <row r="911" spans="1:7" x14ac:dyDescent="0.25">
      <c r="A911" s="1390"/>
      <c r="B911" s="1390"/>
      <c r="C911" s="1390"/>
      <c r="D911" s="1390"/>
      <c r="E911" s="1390"/>
      <c r="F911" s="1390"/>
      <c r="G911" s="1390"/>
    </row>
    <row r="912" spans="1:7" x14ac:dyDescent="0.25">
      <c r="A912" s="1390"/>
      <c r="B912" s="1390"/>
      <c r="C912" s="1390"/>
      <c r="D912" s="1390"/>
      <c r="E912" s="1390"/>
      <c r="F912" s="1390"/>
      <c r="G912" s="1390"/>
    </row>
    <row r="913" spans="1:7" x14ac:dyDescent="0.25">
      <c r="A913" s="1390"/>
      <c r="B913" s="1390"/>
      <c r="C913" s="1390"/>
      <c r="D913" s="1390"/>
      <c r="E913" s="1390"/>
      <c r="F913" s="1390"/>
      <c r="G913" s="1390"/>
    </row>
    <row r="914" spans="1:7" x14ac:dyDescent="0.25">
      <c r="A914" s="1390"/>
      <c r="B914" s="1390"/>
      <c r="C914" s="1390"/>
      <c r="D914" s="1390"/>
      <c r="E914" s="1390"/>
      <c r="F914" s="1390"/>
      <c r="G914" s="1390"/>
    </row>
    <row r="915" spans="1:7" x14ac:dyDescent="0.25">
      <c r="A915" s="1390"/>
      <c r="B915" s="1390"/>
      <c r="C915" s="1390"/>
      <c r="D915" s="1390"/>
      <c r="E915" s="1390"/>
      <c r="F915" s="1390"/>
      <c r="G915" s="1390"/>
    </row>
    <row r="916" spans="1:7" x14ac:dyDescent="0.25">
      <c r="A916" s="1390"/>
      <c r="B916" s="1390"/>
      <c r="C916" s="1390"/>
      <c r="D916" s="1390"/>
      <c r="E916" s="1390"/>
      <c r="F916" s="1390"/>
      <c r="G916" s="1390"/>
    </row>
    <row r="917" spans="1:7" x14ac:dyDescent="0.25">
      <c r="A917" s="1390"/>
      <c r="B917" s="1390"/>
      <c r="C917" s="1390"/>
      <c r="D917" s="1390"/>
      <c r="E917" s="1390"/>
      <c r="F917" s="1390"/>
      <c r="G917" s="1390"/>
    </row>
    <row r="918" spans="1:7" x14ac:dyDescent="0.25">
      <c r="A918" s="1390"/>
      <c r="B918" s="1390"/>
      <c r="C918" s="1390"/>
      <c r="D918" s="1390"/>
      <c r="E918" s="1390"/>
      <c r="F918" s="1390"/>
      <c r="G918" s="1390"/>
    </row>
    <row r="919" spans="1:7" x14ac:dyDescent="0.25">
      <c r="A919" s="1390"/>
      <c r="B919" s="1390"/>
      <c r="C919" s="1390"/>
      <c r="D919" s="1390"/>
      <c r="E919" s="1390"/>
      <c r="F919" s="1390"/>
      <c r="G919" s="1390"/>
    </row>
    <row r="920" spans="1:7" x14ac:dyDescent="0.25">
      <c r="A920" s="1390"/>
      <c r="B920" s="1390"/>
      <c r="C920" s="1390"/>
      <c r="D920" s="1390"/>
      <c r="E920" s="1390"/>
      <c r="F920" s="1390"/>
      <c r="G920" s="1390"/>
    </row>
    <row r="921" spans="1:7" x14ac:dyDescent="0.25">
      <c r="A921" s="1390"/>
      <c r="B921" s="1390"/>
      <c r="C921" s="1390"/>
      <c r="D921" s="1390"/>
      <c r="E921" s="1390"/>
      <c r="F921" s="1390"/>
      <c r="G921" s="1390"/>
    </row>
    <row r="922" spans="1:7" x14ac:dyDescent="0.25">
      <c r="A922" s="1390"/>
      <c r="B922" s="1390"/>
      <c r="C922" s="1390"/>
      <c r="D922" s="1390"/>
      <c r="E922" s="1390"/>
      <c r="F922" s="1390"/>
      <c r="G922" s="1390"/>
    </row>
    <row r="923" spans="1:7" x14ac:dyDescent="0.25">
      <c r="A923" s="1390"/>
      <c r="B923" s="1390"/>
      <c r="C923" s="1390"/>
      <c r="D923" s="1390"/>
      <c r="E923" s="1390"/>
      <c r="F923" s="1390"/>
      <c r="G923" s="1390"/>
    </row>
    <row r="924" spans="1:7" x14ac:dyDescent="0.25">
      <c r="A924" s="1390"/>
      <c r="B924" s="1390"/>
      <c r="C924" s="1390"/>
      <c r="D924" s="1390"/>
      <c r="E924" s="1390"/>
      <c r="F924" s="1390"/>
      <c r="G924" s="1390"/>
    </row>
    <row r="925" spans="1:7" x14ac:dyDescent="0.25">
      <c r="A925" s="1390"/>
      <c r="B925" s="1390"/>
      <c r="C925" s="1390"/>
      <c r="D925" s="1390"/>
      <c r="E925" s="1390"/>
      <c r="F925" s="1390"/>
      <c r="G925" s="1390"/>
    </row>
    <row r="926" spans="1:7" x14ac:dyDescent="0.25">
      <c r="A926" s="1390"/>
      <c r="B926" s="1390"/>
      <c r="C926" s="1390"/>
      <c r="D926" s="1390"/>
      <c r="E926" s="1390"/>
      <c r="F926" s="1390"/>
      <c r="G926" s="1390"/>
    </row>
    <row r="927" spans="1:7" x14ac:dyDescent="0.25">
      <c r="A927" s="1390"/>
      <c r="B927" s="1390"/>
      <c r="C927" s="1390"/>
      <c r="D927" s="1390"/>
      <c r="E927" s="1390"/>
      <c r="F927" s="1390"/>
      <c r="G927" s="1390"/>
    </row>
    <row r="928" spans="1:7" x14ac:dyDescent="0.25">
      <c r="A928" s="1390"/>
      <c r="B928" s="1390"/>
      <c r="C928" s="1390"/>
      <c r="D928" s="1390"/>
      <c r="E928" s="1390"/>
      <c r="F928" s="1390"/>
      <c r="G928" s="1390"/>
    </row>
    <row r="929" spans="1:7" x14ac:dyDescent="0.25">
      <c r="A929" s="1390"/>
      <c r="B929" s="1390"/>
      <c r="C929" s="1390"/>
      <c r="D929" s="1390"/>
      <c r="E929" s="1390"/>
      <c r="F929" s="1390"/>
      <c r="G929" s="1390"/>
    </row>
    <row r="930" spans="1:7" x14ac:dyDescent="0.25">
      <c r="A930" s="1390"/>
      <c r="B930" s="1390"/>
      <c r="C930" s="1390"/>
      <c r="D930" s="1390"/>
      <c r="E930" s="1390"/>
      <c r="F930" s="1390"/>
      <c r="G930" s="1390"/>
    </row>
    <row r="931" spans="1:7" x14ac:dyDescent="0.25">
      <c r="A931" s="1390"/>
      <c r="B931" s="1390"/>
      <c r="C931" s="1390"/>
      <c r="D931" s="1390"/>
      <c r="E931" s="1390"/>
      <c r="F931" s="1390"/>
      <c r="G931" s="1390"/>
    </row>
    <row r="932" spans="1:7" x14ac:dyDescent="0.25">
      <c r="A932" s="1390"/>
      <c r="B932" s="1390"/>
      <c r="C932" s="1390"/>
      <c r="D932" s="1390"/>
      <c r="E932" s="1390"/>
      <c r="F932" s="1390"/>
      <c r="G932" s="1390"/>
    </row>
    <row r="933" spans="1:7" x14ac:dyDescent="0.25">
      <c r="A933" s="1390"/>
      <c r="B933" s="1390"/>
      <c r="C933" s="1390"/>
      <c r="D933" s="1390"/>
      <c r="E933" s="1390"/>
      <c r="F933" s="1390"/>
      <c r="G933" s="1390"/>
    </row>
    <row r="934" spans="1:7" x14ac:dyDescent="0.25">
      <c r="A934" s="1390"/>
      <c r="B934" s="1390"/>
      <c r="C934" s="1390"/>
      <c r="D934" s="1390"/>
      <c r="E934" s="1390"/>
      <c r="F934" s="1390"/>
      <c r="G934" s="1390"/>
    </row>
    <row r="935" spans="1:7" x14ac:dyDescent="0.25">
      <c r="A935" s="1390"/>
      <c r="B935" s="1390"/>
      <c r="C935" s="1390"/>
      <c r="D935" s="1390"/>
      <c r="E935" s="1390"/>
      <c r="F935" s="1390"/>
      <c r="G935" s="1390"/>
    </row>
    <row r="936" spans="1:7" x14ac:dyDescent="0.25">
      <c r="A936" s="1390"/>
      <c r="B936" s="1390"/>
      <c r="C936" s="1390"/>
      <c r="D936" s="1390"/>
      <c r="E936" s="1390"/>
      <c r="F936" s="1390"/>
      <c r="G936" s="1390"/>
    </row>
    <row r="937" spans="1:7" x14ac:dyDescent="0.25">
      <c r="A937" s="1390"/>
      <c r="B937" s="1390"/>
      <c r="C937" s="1390"/>
      <c r="D937" s="1390"/>
      <c r="E937" s="1390"/>
      <c r="F937" s="1390"/>
      <c r="G937" s="1390"/>
    </row>
    <row r="938" spans="1:7" x14ac:dyDescent="0.25">
      <c r="A938" s="1390"/>
      <c r="B938" s="1390"/>
      <c r="C938" s="1390"/>
      <c r="D938" s="1390"/>
      <c r="E938" s="1390"/>
      <c r="F938" s="1390"/>
      <c r="G938" s="1390"/>
    </row>
    <row r="939" spans="1:7" x14ac:dyDescent="0.25">
      <c r="A939" s="1390"/>
      <c r="B939" s="1390"/>
      <c r="C939" s="1390"/>
      <c r="D939" s="1390"/>
      <c r="E939" s="1390"/>
      <c r="F939" s="1390"/>
      <c r="G939" s="1390"/>
    </row>
    <row r="940" spans="1:7" x14ac:dyDescent="0.25">
      <c r="A940" s="1390"/>
      <c r="B940" s="1390"/>
      <c r="C940" s="1390"/>
      <c r="D940" s="1390"/>
      <c r="E940" s="1390"/>
      <c r="F940" s="1390"/>
      <c r="G940" s="1390"/>
    </row>
    <row r="941" spans="1:7" x14ac:dyDescent="0.25">
      <c r="A941" s="1390"/>
      <c r="B941" s="1390"/>
      <c r="C941" s="1390"/>
      <c r="D941" s="1390"/>
      <c r="E941" s="1390"/>
      <c r="F941" s="1390"/>
      <c r="G941" s="1390"/>
    </row>
    <row r="942" spans="1:7" x14ac:dyDescent="0.25">
      <c r="A942" s="1390"/>
      <c r="B942" s="1390"/>
      <c r="C942" s="1390"/>
      <c r="D942" s="1390"/>
      <c r="E942" s="1390"/>
      <c r="F942" s="1390"/>
      <c r="G942" s="1390"/>
    </row>
    <row r="943" spans="1:7" x14ac:dyDescent="0.25">
      <c r="A943" s="1390"/>
      <c r="B943" s="1390"/>
      <c r="C943" s="1390"/>
      <c r="D943" s="1390"/>
      <c r="E943" s="1390"/>
      <c r="F943" s="1390"/>
      <c r="G943" s="1390"/>
    </row>
    <row r="944" spans="1:7" x14ac:dyDescent="0.25">
      <c r="A944" s="1390"/>
      <c r="B944" s="1390"/>
      <c r="C944" s="1390"/>
      <c r="D944" s="1390"/>
      <c r="E944" s="1390"/>
      <c r="F944" s="1390"/>
      <c r="G944" s="1390"/>
    </row>
    <row r="945" spans="1:7" x14ac:dyDescent="0.25">
      <c r="A945" s="1390"/>
      <c r="B945" s="1390"/>
      <c r="C945" s="1390"/>
      <c r="D945" s="1390"/>
      <c r="E945" s="1390"/>
      <c r="F945" s="1390"/>
      <c r="G945" s="1390"/>
    </row>
    <row r="946" spans="1:7" x14ac:dyDescent="0.25">
      <c r="A946" s="1390"/>
      <c r="B946" s="1390"/>
      <c r="C946" s="1390"/>
      <c r="D946" s="1390"/>
      <c r="E946" s="1390"/>
      <c r="F946" s="1390"/>
      <c r="G946" s="1390"/>
    </row>
    <row r="947" spans="1:7" x14ac:dyDescent="0.25">
      <c r="A947" s="1390"/>
      <c r="B947" s="1390"/>
      <c r="C947" s="1390"/>
      <c r="D947" s="1390"/>
      <c r="E947" s="1390"/>
      <c r="F947" s="1390"/>
      <c r="G947" s="1390"/>
    </row>
    <row r="948" spans="1:7" x14ac:dyDescent="0.25">
      <c r="A948" s="1390"/>
      <c r="B948" s="1390"/>
      <c r="C948" s="1390"/>
      <c r="D948" s="1390"/>
      <c r="E948" s="1390"/>
      <c r="F948" s="1390"/>
      <c r="G948" s="1390"/>
    </row>
    <row r="949" spans="1:7" x14ac:dyDescent="0.25">
      <c r="A949" s="1390"/>
      <c r="B949" s="1390"/>
      <c r="C949" s="1390"/>
      <c r="D949" s="1390"/>
      <c r="E949" s="1390"/>
      <c r="F949" s="1390"/>
      <c r="G949" s="1390"/>
    </row>
    <row r="950" spans="1:7" x14ac:dyDescent="0.25">
      <c r="A950" s="1390"/>
      <c r="B950" s="1390"/>
      <c r="C950" s="1390"/>
      <c r="D950" s="1390"/>
      <c r="E950" s="1390"/>
      <c r="F950" s="1390"/>
      <c r="G950" s="1390"/>
    </row>
    <row r="951" spans="1:7" x14ac:dyDescent="0.25">
      <c r="A951" s="1390"/>
      <c r="B951" s="1390"/>
      <c r="C951" s="1390"/>
      <c r="D951" s="1390"/>
      <c r="E951" s="1390"/>
      <c r="F951" s="1390"/>
      <c r="G951" s="1390"/>
    </row>
    <row r="952" spans="1:7" x14ac:dyDescent="0.25">
      <c r="A952" s="1390"/>
      <c r="B952" s="1390"/>
      <c r="C952" s="1390"/>
      <c r="D952" s="1390"/>
      <c r="E952" s="1390"/>
      <c r="F952" s="1390"/>
      <c r="G952" s="1390"/>
    </row>
    <row r="953" spans="1:7" x14ac:dyDescent="0.25">
      <c r="A953" s="1390"/>
      <c r="B953" s="1390"/>
      <c r="C953" s="1390"/>
      <c r="D953" s="1390"/>
      <c r="E953" s="1390"/>
      <c r="F953" s="1390"/>
      <c r="G953" s="1390"/>
    </row>
    <row r="954" spans="1:7" x14ac:dyDescent="0.25">
      <c r="A954" s="1390"/>
      <c r="B954" s="1390"/>
      <c r="C954" s="1390"/>
      <c r="D954" s="1390"/>
      <c r="E954" s="1390"/>
      <c r="F954" s="1390"/>
      <c r="G954" s="1390"/>
    </row>
    <row r="955" spans="1:7" x14ac:dyDescent="0.25">
      <c r="A955" s="1390"/>
      <c r="B955" s="1390"/>
      <c r="C955" s="1390"/>
      <c r="D955" s="1390"/>
      <c r="E955" s="1390"/>
      <c r="F955" s="1390"/>
      <c r="G955" s="1390"/>
    </row>
    <row r="956" spans="1:7" x14ac:dyDescent="0.25">
      <c r="A956" s="1390"/>
      <c r="B956" s="1390"/>
      <c r="C956" s="1390"/>
      <c r="D956" s="1390"/>
      <c r="E956" s="1390"/>
      <c r="F956" s="1390"/>
      <c r="G956" s="1390"/>
    </row>
    <row r="957" spans="1:7" x14ac:dyDescent="0.25">
      <c r="A957" s="1390"/>
      <c r="B957" s="1390"/>
      <c r="C957" s="1390"/>
      <c r="D957" s="1390"/>
      <c r="E957" s="1390"/>
      <c r="F957" s="1390"/>
      <c r="G957" s="1390"/>
    </row>
    <row r="958" spans="1:7" x14ac:dyDescent="0.25">
      <c r="A958" s="1390"/>
      <c r="B958" s="1390"/>
      <c r="C958" s="1390"/>
      <c r="D958" s="1390"/>
      <c r="E958" s="1390"/>
      <c r="F958" s="1390"/>
      <c r="G958" s="1390"/>
    </row>
    <row r="959" spans="1:7" x14ac:dyDescent="0.25">
      <c r="A959" s="1390"/>
      <c r="B959" s="1390"/>
      <c r="C959" s="1390"/>
      <c r="D959" s="1390"/>
      <c r="E959" s="1390"/>
      <c r="F959" s="1390"/>
      <c r="G959" s="1390"/>
    </row>
    <row r="960" spans="1:7" x14ac:dyDescent="0.25">
      <c r="A960" s="1390"/>
      <c r="B960" s="1390"/>
      <c r="C960" s="1390"/>
      <c r="D960" s="1390"/>
      <c r="E960" s="1390"/>
      <c r="F960" s="1390"/>
      <c r="G960" s="1390"/>
    </row>
    <row r="961" spans="1:7" x14ac:dyDescent="0.25">
      <c r="A961" s="1390"/>
      <c r="B961" s="1390"/>
      <c r="C961" s="1390"/>
      <c r="D961" s="1390"/>
      <c r="E961" s="1390"/>
      <c r="F961" s="1390"/>
      <c r="G961" s="1390"/>
    </row>
    <row r="962" spans="1:7" x14ac:dyDescent="0.25">
      <c r="A962" s="1390"/>
      <c r="B962" s="1390"/>
      <c r="C962" s="1390"/>
      <c r="D962" s="1390"/>
      <c r="E962" s="1390"/>
      <c r="F962" s="1390"/>
      <c r="G962" s="1390"/>
    </row>
    <row r="963" spans="1:7" x14ac:dyDescent="0.25">
      <c r="A963" s="1390"/>
      <c r="B963" s="1390"/>
      <c r="C963" s="1390"/>
      <c r="D963" s="1390"/>
      <c r="E963" s="1390"/>
      <c r="F963" s="1390"/>
      <c r="G963" s="1390"/>
    </row>
    <row r="964" spans="1:7" x14ac:dyDescent="0.25">
      <c r="A964" s="1390"/>
      <c r="B964" s="1390"/>
      <c r="C964" s="1390"/>
      <c r="D964" s="1390"/>
      <c r="E964" s="1390"/>
      <c r="F964" s="1390"/>
      <c r="G964" s="1390"/>
    </row>
    <row r="965" spans="1:7" x14ac:dyDescent="0.25">
      <c r="A965" s="1390"/>
      <c r="B965" s="1390"/>
      <c r="C965" s="1390"/>
      <c r="D965" s="1390"/>
      <c r="E965" s="1390"/>
      <c r="F965" s="1390"/>
      <c r="G965" s="1390"/>
    </row>
    <row r="966" spans="1:7" x14ac:dyDescent="0.25">
      <c r="A966" s="1390"/>
      <c r="B966" s="1390"/>
      <c r="C966" s="1390"/>
      <c r="D966" s="1390"/>
      <c r="E966" s="1390"/>
      <c r="F966" s="1390"/>
      <c r="G966" s="1390"/>
    </row>
    <row r="967" spans="1:7" x14ac:dyDescent="0.25">
      <c r="A967" s="1390"/>
      <c r="B967" s="1390"/>
      <c r="C967" s="1390"/>
      <c r="D967" s="1390"/>
      <c r="E967" s="1390"/>
      <c r="F967" s="1390"/>
      <c r="G967" s="1390"/>
    </row>
    <row r="968" spans="1:7" x14ac:dyDescent="0.25">
      <c r="A968" s="1390"/>
      <c r="B968" s="1390"/>
      <c r="C968" s="1390"/>
      <c r="D968" s="1390"/>
      <c r="E968" s="1390"/>
      <c r="F968" s="1390"/>
      <c r="G968" s="1390"/>
    </row>
    <row r="969" spans="1:7" x14ac:dyDescent="0.25">
      <c r="A969" s="1390"/>
      <c r="B969" s="1390"/>
      <c r="C969" s="1390"/>
      <c r="D969" s="1390"/>
      <c r="E969" s="1390"/>
      <c r="F969" s="1390"/>
      <c r="G969" s="1390"/>
    </row>
    <row r="970" spans="1:7" x14ac:dyDescent="0.25">
      <c r="A970" s="1390"/>
      <c r="B970" s="1390"/>
      <c r="C970" s="1390"/>
      <c r="D970" s="1390"/>
      <c r="E970" s="1390"/>
      <c r="F970" s="1390"/>
      <c r="G970" s="1390"/>
    </row>
    <row r="971" spans="1:7" x14ac:dyDescent="0.25">
      <c r="A971" s="1390"/>
      <c r="B971" s="1390"/>
      <c r="C971" s="1390"/>
      <c r="D971" s="1390"/>
      <c r="E971" s="1390"/>
      <c r="F971" s="1390"/>
      <c r="G971" s="1390"/>
    </row>
    <row r="972" spans="1:7" x14ac:dyDescent="0.25">
      <c r="A972" s="1390"/>
      <c r="B972" s="1390"/>
      <c r="C972" s="1390"/>
      <c r="D972" s="1390"/>
      <c r="E972" s="1390"/>
      <c r="F972" s="1390"/>
      <c r="G972" s="1390"/>
    </row>
    <row r="973" spans="1:7" x14ac:dyDescent="0.25">
      <c r="A973" s="1390"/>
      <c r="B973" s="1390"/>
      <c r="C973" s="1390"/>
      <c r="D973" s="1390"/>
      <c r="E973" s="1390"/>
      <c r="F973" s="1390"/>
      <c r="G973" s="1390"/>
    </row>
    <row r="974" spans="1:7" x14ac:dyDescent="0.25">
      <c r="A974" s="1390"/>
      <c r="B974" s="1390"/>
      <c r="C974" s="1390"/>
      <c r="D974" s="1390"/>
      <c r="E974" s="1390"/>
      <c r="F974" s="1390"/>
      <c r="G974" s="1390"/>
    </row>
    <row r="975" spans="1:7" x14ac:dyDescent="0.25">
      <c r="A975" s="1390"/>
      <c r="B975" s="1390"/>
      <c r="C975" s="1390"/>
      <c r="D975" s="1390"/>
      <c r="E975" s="1390"/>
      <c r="F975" s="1390"/>
      <c r="G975" s="1390"/>
    </row>
    <row r="976" spans="1:7" x14ac:dyDescent="0.25">
      <c r="A976" s="1390"/>
      <c r="B976" s="1390"/>
      <c r="C976" s="1390"/>
      <c r="D976" s="1390"/>
      <c r="E976" s="1390"/>
      <c r="F976" s="1390"/>
      <c r="G976" s="1390"/>
    </row>
    <row r="977" spans="1:7" x14ac:dyDescent="0.25">
      <c r="A977" s="1390"/>
      <c r="B977" s="1390"/>
      <c r="C977" s="1390"/>
      <c r="D977" s="1390"/>
      <c r="E977" s="1390"/>
      <c r="F977" s="1390"/>
      <c r="G977" s="1390"/>
    </row>
    <row r="978" spans="1:7" x14ac:dyDescent="0.25">
      <c r="A978" s="1390"/>
      <c r="B978" s="1390"/>
      <c r="C978" s="1390"/>
      <c r="D978" s="1390"/>
      <c r="E978" s="1390"/>
      <c r="F978" s="1390"/>
      <c r="G978" s="1390"/>
    </row>
    <row r="979" spans="1:7" x14ac:dyDescent="0.25">
      <c r="A979" s="1390"/>
      <c r="B979" s="1390"/>
      <c r="C979" s="1390"/>
      <c r="D979" s="1390"/>
      <c r="E979" s="1390"/>
      <c r="F979" s="1390"/>
      <c r="G979" s="1390"/>
    </row>
    <row r="980" spans="1:7" x14ac:dyDescent="0.25">
      <c r="A980" s="1390"/>
      <c r="B980" s="1390"/>
      <c r="C980" s="1390"/>
      <c r="D980" s="1390"/>
      <c r="E980" s="1390"/>
      <c r="F980" s="1390"/>
      <c r="G980" s="1390"/>
    </row>
    <row r="981" spans="1:7" x14ac:dyDescent="0.25">
      <c r="A981" s="1390"/>
      <c r="B981" s="1390"/>
      <c r="C981" s="1390"/>
      <c r="D981" s="1390"/>
      <c r="E981" s="1390"/>
      <c r="F981" s="1390"/>
      <c r="G981" s="1390"/>
    </row>
    <row r="982" spans="1:7" x14ac:dyDescent="0.25">
      <c r="A982" s="1390"/>
      <c r="B982" s="1390"/>
      <c r="C982" s="1390"/>
      <c r="D982" s="1390"/>
      <c r="E982" s="1390"/>
      <c r="F982" s="1390"/>
      <c r="G982" s="1390"/>
    </row>
    <row r="983" spans="1:7" x14ac:dyDescent="0.25">
      <c r="A983" s="1390"/>
      <c r="B983" s="1390"/>
      <c r="C983" s="1390"/>
      <c r="D983" s="1390"/>
      <c r="E983" s="1390"/>
      <c r="F983" s="1390"/>
      <c r="G983" s="1390"/>
    </row>
    <row r="984" spans="1:7" x14ac:dyDescent="0.25">
      <c r="A984" s="1390"/>
      <c r="B984" s="1390"/>
      <c r="C984" s="1390"/>
      <c r="D984" s="1390"/>
      <c r="E984" s="1390"/>
      <c r="F984" s="1390"/>
      <c r="G984" s="1390"/>
    </row>
    <row r="985" spans="1:7" x14ac:dyDescent="0.25">
      <c r="A985" s="1390"/>
      <c r="B985" s="1390"/>
      <c r="C985" s="1390"/>
      <c r="D985" s="1390"/>
      <c r="E985" s="1390"/>
      <c r="F985" s="1390"/>
      <c r="G985" s="1390"/>
    </row>
    <row r="986" spans="1:7" x14ac:dyDescent="0.25">
      <c r="A986" s="1390"/>
      <c r="B986" s="1390"/>
      <c r="C986" s="1390"/>
      <c r="D986" s="1390"/>
      <c r="E986" s="1390"/>
      <c r="F986" s="1390"/>
      <c r="G986" s="1390"/>
    </row>
    <row r="987" spans="1:7" x14ac:dyDescent="0.25">
      <c r="A987" s="1390"/>
      <c r="B987" s="1390"/>
      <c r="C987" s="1390"/>
      <c r="D987" s="1390"/>
      <c r="E987" s="1390"/>
      <c r="F987" s="1390"/>
      <c r="G987" s="1390"/>
    </row>
    <row r="988" spans="1:7" x14ac:dyDescent="0.25">
      <c r="A988" s="1390"/>
      <c r="B988" s="1390"/>
      <c r="C988" s="1390"/>
      <c r="D988" s="1390"/>
      <c r="E988" s="1390"/>
      <c r="F988" s="1390"/>
      <c r="G988" s="1390"/>
    </row>
    <row r="989" spans="1:7" x14ac:dyDescent="0.25">
      <c r="A989" s="1390"/>
      <c r="B989" s="1390"/>
      <c r="C989" s="1390"/>
      <c r="D989" s="1390"/>
      <c r="E989" s="1390"/>
      <c r="F989" s="1390"/>
      <c r="G989" s="1390"/>
    </row>
    <row r="990" spans="1:7" x14ac:dyDescent="0.25">
      <c r="A990" s="1390"/>
      <c r="B990" s="1390"/>
      <c r="C990" s="1390"/>
      <c r="D990" s="1390"/>
      <c r="E990" s="1390"/>
      <c r="F990" s="1390"/>
      <c r="G990" s="1390"/>
    </row>
    <row r="991" spans="1:7" x14ac:dyDescent="0.25">
      <c r="A991" s="1390"/>
      <c r="B991" s="1390"/>
      <c r="C991" s="1390"/>
      <c r="D991" s="1390"/>
      <c r="E991" s="1390"/>
      <c r="F991" s="1390"/>
      <c r="G991" s="1390"/>
    </row>
    <row r="992" spans="1:7" x14ac:dyDescent="0.25">
      <c r="A992" s="1390"/>
      <c r="B992" s="1390"/>
      <c r="C992" s="1390"/>
      <c r="D992" s="1390"/>
      <c r="E992" s="1390"/>
      <c r="F992" s="1390"/>
      <c r="G992" s="1390"/>
    </row>
    <row r="993" spans="1:7" x14ac:dyDescent="0.25">
      <c r="A993" s="1390"/>
      <c r="B993" s="1390"/>
      <c r="C993" s="1390"/>
      <c r="D993" s="1390"/>
      <c r="E993" s="1390"/>
      <c r="F993" s="1390"/>
      <c r="G993" s="1390"/>
    </row>
    <row r="994" spans="1:7" x14ac:dyDescent="0.25">
      <c r="A994" s="1390"/>
      <c r="B994" s="1390"/>
      <c r="C994" s="1390"/>
      <c r="D994" s="1390"/>
      <c r="E994" s="1390"/>
      <c r="F994" s="1390"/>
      <c r="G994" s="1390"/>
    </row>
    <row r="995" spans="1:7" x14ac:dyDescent="0.25">
      <c r="A995" s="1390"/>
      <c r="B995" s="1390"/>
      <c r="C995" s="1390"/>
      <c r="D995" s="1390"/>
      <c r="E995" s="1390"/>
      <c r="F995" s="1390"/>
      <c r="G995" s="1390"/>
    </row>
    <row r="996" spans="1:7" x14ac:dyDescent="0.25">
      <c r="A996" s="1390"/>
      <c r="B996" s="1390"/>
      <c r="C996" s="1390"/>
      <c r="D996" s="1390"/>
      <c r="E996" s="1390"/>
      <c r="F996" s="1390"/>
      <c r="G996" s="1390"/>
    </row>
    <row r="997" spans="1:7" x14ac:dyDescent="0.25">
      <c r="A997" s="1390"/>
      <c r="B997" s="1390"/>
      <c r="C997" s="1390"/>
      <c r="D997" s="1390"/>
      <c r="E997" s="1390"/>
      <c r="F997" s="1390"/>
      <c r="G997" s="1390"/>
    </row>
    <row r="998" spans="1:7" x14ac:dyDescent="0.25">
      <c r="A998" s="1390"/>
      <c r="B998" s="1390"/>
      <c r="C998" s="1390"/>
      <c r="D998" s="1390"/>
      <c r="E998" s="1390"/>
      <c r="F998" s="1390"/>
      <c r="G998" s="1390"/>
    </row>
    <row r="999" spans="1:7" x14ac:dyDescent="0.25">
      <c r="A999" s="1390"/>
      <c r="B999" s="1390"/>
      <c r="C999" s="1390"/>
      <c r="D999" s="1390"/>
      <c r="E999" s="1390"/>
      <c r="F999" s="1390"/>
      <c r="G999" s="1390"/>
    </row>
    <row r="1000" spans="1:7" x14ac:dyDescent="0.25">
      <c r="A1000" s="1390"/>
      <c r="B1000" s="1390"/>
      <c r="C1000" s="1390"/>
      <c r="D1000" s="1390"/>
      <c r="E1000" s="1390"/>
      <c r="F1000" s="1390"/>
      <c r="G1000" s="1390"/>
    </row>
    <row r="1001" spans="1:7" x14ac:dyDescent="0.25">
      <c r="A1001" s="1390"/>
      <c r="B1001" s="1390"/>
      <c r="C1001" s="1390"/>
      <c r="D1001" s="1390"/>
      <c r="E1001" s="1390"/>
      <c r="F1001" s="1390"/>
      <c r="G1001" s="1390"/>
    </row>
  </sheetData>
  <mergeCells count="9">
    <mergeCell ref="C5:F5"/>
    <mergeCell ref="A2:F2"/>
    <mergeCell ref="A5:A7"/>
    <mergeCell ref="A3:F3"/>
    <mergeCell ref="B5:B7"/>
    <mergeCell ref="C6:C7"/>
    <mergeCell ref="D6:D7"/>
    <mergeCell ref="E6:E7"/>
    <mergeCell ref="F6:F7"/>
  </mergeCells>
  <hyperlinks>
    <hyperlink ref="A1" location="Índice!A1" display="Voltar ao índice" xr:uid="{68F815EE-1B3E-4812-B143-4F3436F9B6E0}"/>
  </hyperlinks>
  <pageMargins left="0.78740157480314965" right="0.78740157480314965" top="1.1811023622047245" bottom="0.78740157480314965" header="0" footer="0"/>
  <pageSetup paperSize="9" orientation="portrait" verticalDpi="2400" r:id="rId1"/>
  <headerFooter alignWithMargins="0"/>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9A9AFD-0E2F-4382-8C2F-279B659EFD0F}">
  <dimension ref="A1:H335"/>
  <sheetViews>
    <sheetView showGridLines="0" workbookViewId="0">
      <selection activeCell="A2" sqref="A2"/>
    </sheetView>
  </sheetViews>
  <sheetFormatPr defaultRowHeight="12.75" x14ac:dyDescent="0.25"/>
  <cols>
    <col min="1" max="1" width="42.28515625" style="1207" customWidth="1"/>
    <col min="2" max="2" width="13.85546875" style="1207" customWidth="1"/>
    <col min="3" max="3" width="12.42578125" style="1207" customWidth="1"/>
    <col min="4" max="4" width="15" style="1207" customWidth="1"/>
    <col min="5" max="5" width="20.7109375" style="1207" customWidth="1"/>
    <col min="6" max="104" width="10.7109375" style="1207" customWidth="1"/>
    <col min="105" max="16384" width="9.140625" style="1207"/>
  </cols>
  <sheetData>
    <row r="1" spans="1:8" ht="15" customHeight="1" x14ac:dyDescent="0.25">
      <c r="A1" s="2027" t="s">
        <v>1926</v>
      </c>
    </row>
    <row r="2" spans="1:8" ht="15" customHeight="1" x14ac:dyDescent="0.25">
      <c r="A2" s="2244" t="s">
        <v>1238</v>
      </c>
      <c r="B2" s="2244"/>
      <c r="C2" s="2244"/>
      <c r="D2" s="2244"/>
    </row>
    <row r="3" spans="1:8" ht="23.25" customHeight="1" x14ac:dyDescent="0.25">
      <c r="A3" s="2245" t="s">
        <v>1237</v>
      </c>
      <c r="B3" s="2246"/>
      <c r="C3" s="2246"/>
      <c r="D3" s="2246"/>
      <c r="E3" s="2247"/>
      <c r="F3" s="2247"/>
    </row>
    <row r="4" spans="1:8" ht="12.75" customHeight="1" x14ac:dyDescent="0.25">
      <c r="A4" s="1413">
        <v>2020</v>
      </c>
      <c r="D4" s="1202" t="s">
        <v>736</v>
      </c>
      <c r="E4" s="1202"/>
    </row>
    <row r="5" spans="1:8" ht="15" customHeight="1" x14ac:dyDescent="0.25">
      <c r="A5" s="2248" t="s">
        <v>1236</v>
      </c>
      <c r="B5" s="2248" t="s">
        <v>1235</v>
      </c>
      <c r="C5" s="2248"/>
      <c r="D5" s="2248"/>
      <c r="E5" s="1412"/>
      <c r="F5" s="1412"/>
    </row>
    <row r="6" spans="1:8" ht="15" customHeight="1" x14ac:dyDescent="0.25">
      <c r="A6" s="2248"/>
      <c r="B6" s="2248" t="s">
        <v>0</v>
      </c>
      <c r="C6" s="2248" t="s">
        <v>1234</v>
      </c>
      <c r="D6" s="2249" t="s">
        <v>1233</v>
      </c>
      <c r="E6" s="1412"/>
      <c r="F6" s="1412"/>
    </row>
    <row r="7" spans="1:8" ht="15" customHeight="1" x14ac:dyDescent="0.25">
      <c r="A7" s="2248"/>
      <c r="B7" s="2248"/>
      <c r="C7" s="2248"/>
      <c r="D7" s="2250"/>
      <c r="E7" s="1412"/>
      <c r="F7" s="1412"/>
    </row>
    <row r="8" spans="1:8" ht="12.95" customHeight="1" x14ac:dyDescent="0.25"/>
    <row r="9" spans="1:8" s="1204" customFormat="1" ht="12.95" customHeight="1" x14ac:dyDescent="0.25">
      <c r="A9" s="1391" t="s">
        <v>0</v>
      </c>
      <c r="B9" s="1409">
        <f>SUM(C9:D9)</f>
        <v>886</v>
      </c>
      <c r="C9" s="1409">
        <f>SUM(C11:C15)</f>
        <v>419</v>
      </c>
      <c r="D9" s="1409">
        <f>SUM(D11:D15)</f>
        <v>467</v>
      </c>
      <c r="E9" s="1410"/>
      <c r="F9" s="1410"/>
      <c r="G9" s="1403"/>
      <c r="H9" s="1403"/>
    </row>
    <row r="10" spans="1:8" s="1204" customFormat="1" ht="12.95" customHeight="1" x14ac:dyDescent="0.25">
      <c r="A10" s="1391"/>
      <c r="E10" s="1410"/>
      <c r="F10" s="1410"/>
      <c r="G10" s="1403"/>
      <c r="H10" s="1403"/>
    </row>
    <row r="11" spans="1:8" ht="12.95" customHeight="1" x14ac:dyDescent="0.25">
      <c r="A11" s="1207" t="s">
        <v>1232</v>
      </c>
      <c r="B11" s="1409">
        <v>350</v>
      </c>
      <c r="C11" s="1411">
        <v>173</v>
      </c>
      <c r="D11" s="1411">
        <v>177</v>
      </c>
      <c r="E11" s="1410"/>
      <c r="F11" s="1403"/>
      <c r="G11" s="1403"/>
      <c r="H11" s="1403"/>
    </row>
    <row r="12" spans="1:8" s="1204" customFormat="1" ht="12.95" customHeight="1" x14ac:dyDescent="0.25">
      <c r="A12" s="1207" t="s">
        <v>1231</v>
      </c>
      <c r="B12" s="1409">
        <v>410</v>
      </c>
      <c r="C12" s="1403">
        <v>185</v>
      </c>
      <c r="D12" s="1403">
        <v>225</v>
      </c>
      <c r="E12" s="1403"/>
      <c r="F12" s="1403"/>
      <c r="G12" s="1403"/>
      <c r="H12" s="1403"/>
    </row>
    <row r="13" spans="1:8" ht="12.95" customHeight="1" x14ac:dyDescent="0.25">
      <c r="A13" s="1207" t="s">
        <v>1230</v>
      </c>
      <c r="B13" s="1409">
        <v>92</v>
      </c>
      <c r="C13" s="1403">
        <v>53</v>
      </c>
      <c r="D13" s="1403">
        <v>39</v>
      </c>
      <c r="E13" s="1403"/>
      <c r="F13" s="1403"/>
      <c r="G13" s="1403"/>
      <c r="H13" s="1403"/>
    </row>
    <row r="14" spans="1:8" ht="12.95" customHeight="1" x14ac:dyDescent="0.25">
      <c r="A14" s="1207" t="s">
        <v>1229</v>
      </c>
      <c r="B14" s="1409">
        <v>20</v>
      </c>
      <c r="C14" s="1403">
        <v>3</v>
      </c>
      <c r="D14" s="1403">
        <v>17</v>
      </c>
      <c r="E14" s="1406"/>
      <c r="F14" s="1406"/>
      <c r="G14" s="1406"/>
      <c r="H14" s="1406"/>
    </row>
    <row r="15" spans="1:8" ht="12.95" customHeight="1" x14ac:dyDescent="0.25">
      <c r="A15" s="1207" t="s">
        <v>1228</v>
      </c>
      <c r="B15" s="1409">
        <v>14</v>
      </c>
      <c r="C15" s="1403">
        <v>5</v>
      </c>
      <c r="D15" s="1403">
        <v>9</v>
      </c>
      <c r="E15" s="1408"/>
      <c r="F15" s="1408"/>
      <c r="G15" s="1408"/>
      <c r="H15" s="1408"/>
    </row>
    <row r="16" spans="1:8" s="1204" customFormat="1" ht="12.95" customHeight="1" thickBot="1" x14ac:dyDescent="0.3">
      <c r="A16" s="1407"/>
      <c r="B16" s="1407"/>
      <c r="C16" s="1407"/>
      <c r="D16" s="1407"/>
    </row>
    <row r="17" spans="1:7" s="1204" customFormat="1" ht="3.75" customHeight="1" thickTop="1" x14ac:dyDescent="0.25"/>
    <row r="18" spans="1:7" ht="15" customHeight="1" x14ac:dyDescent="0.25">
      <c r="A18" s="1393" t="s">
        <v>1218</v>
      </c>
      <c r="B18" s="1392"/>
      <c r="C18" s="1392"/>
      <c r="D18" s="1392"/>
      <c r="E18" s="1392"/>
    </row>
    <row r="19" spans="1:7" ht="6" customHeight="1" x14ac:dyDescent="0.25">
      <c r="B19" s="1406"/>
      <c r="D19" s="1405"/>
    </row>
    <row r="20" spans="1:7" s="1389" customFormat="1" ht="12" customHeight="1" x14ac:dyDescent="0.25">
      <c r="A20" s="1106" t="s">
        <v>280</v>
      </c>
      <c r="B20" s="1390"/>
      <c r="C20" s="1390"/>
      <c r="D20" s="1390"/>
      <c r="E20" s="1390"/>
      <c r="F20" s="1390"/>
      <c r="G20" s="1390"/>
    </row>
    <row r="21" spans="1:7" s="1389" customFormat="1" ht="10.5" customHeight="1" x14ac:dyDescent="0.25">
      <c r="A21" s="1404" t="s">
        <v>1227</v>
      </c>
      <c r="B21" s="1390"/>
      <c r="C21" s="1390"/>
      <c r="D21" s="1390"/>
      <c r="E21" s="1390"/>
      <c r="F21" s="1390"/>
      <c r="G21" s="1390"/>
    </row>
    <row r="22" spans="1:7" ht="15" customHeight="1" x14ac:dyDescent="0.25">
      <c r="B22" s="1403"/>
      <c r="C22" s="1403"/>
    </row>
    <row r="23" spans="1:7" ht="15" customHeight="1" x14ac:dyDescent="0.25">
      <c r="B23" s="1403"/>
      <c r="C23" s="1403"/>
    </row>
    <row r="24" spans="1:7" ht="15" customHeight="1" x14ac:dyDescent="0.25">
      <c r="B24" s="1403"/>
      <c r="C24" s="1403"/>
    </row>
    <row r="25" spans="1:7" ht="15" customHeight="1" x14ac:dyDescent="0.25">
      <c r="B25" s="1403"/>
      <c r="C25" s="1403"/>
    </row>
    <row r="26" spans="1:7" ht="15" customHeight="1" x14ac:dyDescent="0.25">
      <c r="B26" s="1403"/>
      <c r="C26" s="1403"/>
    </row>
    <row r="27" spans="1:7" ht="15" customHeight="1" x14ac:dyDescent="0.25">
      <c r="B27" s="1403"/>
      <c r="C27" s="1403"/>
    </row>
    <row r="28" spans="1:7" ht="9.9499999999999993" customHeight="1" x14ac:dyDescent="0.25"/>
    <row r="29" spans="1:7" ht="15" customHeight="1" x14ac:dyDescent="0.25"/>
    <row r="30" spans="1:7" ht="15" customHeight="1" x14ac:dyDescent="0.25"/>
    <row r="31" spans="1:7" ht="20.100000000000001" customHeight="1" x14ac:dyDescent="0.25"/>
    <row r="32" spans="1:7" ht="20.100000000000001" customHeight="1" x14ac:dyDescent="0.25"/>
    <row r="33" s="1207" customFormat="1" ht="20.100000000000001" customHeight="1" x14ac:dyDescent="0.25"/>
    <row r="34" s="1207" customFormat="1" ht="20.100000000000001" customHeight="1" x14ac:dyDescent="0.25"/>
    <row r="35" s="1207" customFormat="1" ht="20.100000000000001" customHeight="1" x14ac:dyDescent="0.25"/>
    <row r="36" s="1207" customFormat="1" ht="20.100000000000001" customHeight="1" x14ac:dyDescent="0.25"/>
    <row r="37" s="1207" customFormat="1" ht="20.100000000000001" customHeight="1" x14ac:dyDescent="0.25"/>
    <row r="38" s="1207" customFormat="1" ht="20.100000000000001" customHeight="1" x14ac:dyDescent="0.25"/>
    <row r="39" s="1207" customFormat="1" ht="20.100000000000001" customHeight="1" x14ac:dyDescent="0.25"/>
    <row r="40" s="1207" customFormat="1" ht="20.100000000000001" customHeight="1" x14ac:dyDescent="0.25"/>
    <row r="41" s="1207" customFormat="1" ht="20.100000000000001" customHeight="1" x14ac:dyDescent="0.25"/>
    <row r="42" s="1207" customFormat="1" ht="20.100000000000001" customHeight="1" x14ac:dyDescent="0.25"/>
    <row r="43" s="1207" customFormat="1" ht="20.100000000000001" customHeight="1" x14ac:dyDescent="0.25"/>
    <row r="44" s="1207" customFormat="1" ht="20.100000000000001" customHeight="1" x14ac:dyDescent="0.25"/>
    <row r="45" s="1207" customFormat="1" ht="20.100000000000001" customHeight="1" x14ac:dyDescent="0.25"/>
    <row r="46" s="1207" customFormat="1" ht="20.100000000000001" customHeight="1" x14ac:dyDescent="0.25"/>
    <row r="47" s="1207" customFormat="1" ht="20.100000000000001" customHeight="1" x14ac:dyDescent="0.25"/>
    <row r="48" s="1207" customFormat="1" ht="20.100000000000001" customHeight="1" x14ac:dyDescent="0.25"/>
    <row r="49" s="1207" customFormat="1" ht="20.100000000000001" customHeight="1" x14ac:dyDescent="0.25"/>
    <row r="50" s="1207" customFormat="1" ht="20.100000000000001" customHeight="1" x14ac:dyDescent="0.25"/>
    <row r="51" s="1207" customFormat="1" ht="20.100000000000001" customHeight="1" x14ac:dyDescent="0.25"/>
    <row r="52" s="1207" customFormat="1" ht="20.100000000000001" customHeight="1" x14ac:dyDescent="0.25"/>
    <row r="53" s="1207" customFormat="1" ht="20.100000000000001" customHeight="1" x14ac:dyDescent="0.25"/>
    <row r="54" s="1207" customFormat="1" ht="20.100000000000001" customHeight="1" x14ac:dyDescent="0.25"/>
    <row r="55" s="1207" customFormat="1" ht="20.100000000000001" customHeight="1" x14ac:dyDescent="0.25"/>
    <row r="56" s="1207" customFormat="1" ht="20.100000000000001" customHeight="1" x14ac:dyDescent="0.25"/>
    <row r="57" s="1207" customFormat="1" ht="20.100000000000001" customHeight="1" x14ac:dyDescent="0.25"/>
    <row r="58" s="1207" customFormat="1" ht="20.100000000000001" customHeight="1" x14ac:dyDescent="0.25"/>
    <row r="59" s="1207" customFormat="1" ht="20.100000000000001" customHeight="1" x14ac:dyDescent="0.25"/>
    <row r="60" s="1207" customFormat="1" ht="20.100000000000001" customHeight="1" x14ac:dyDescent="0.25"/>
    <row r="61" s="1207" customFormat="1" ht="20.100000000000001" customHeight="1" x14ac:dyDescent="0.25"/>
    <row r="62" s="1207" customFormat="1" ht="20.100000000000001" customHeight="1" x14ac:dyDescent="0.25"/>
    <row r="63" s="1207" customFormat="1" ht="20.100000000000001" customHeight="1" x14ac:dyDescent="0.25"/>
    <row r="64" s="1207" customFormat="1" ht="20.100000000000001" customHeight="1" x14ac:dyDescent="0.25"/>
    <row r="65" s="1207" customFormat="1" ht="20.100000000000001" customHeight="1" x14ac:dyDescent="0.25"/>
    <row r="66" s="1207" customFormat="1" ht="20.100000000000001" customHeight="1" x14ac:dyDescent="0.25"/>
    <row r="67" s="1207" customFormat="1" ht="20.100000000000001" customHeight="1" x14ac:dyDescent="0.25"/>
    <row r="68" s="1207" customFormat="1" ht="20.100000000000001" customHeight="1" x14ac:dyDescent="0.25"/>
    <row r="69" s="1207" customFormat="1" ht="20.100000000000001" customHeight="1" x14ac:dyDescent="0.25"/>
    <row r="70" s="1207" customFormat="1" ht="20.100000000000001" customHeight="1" x14ac:dyDescent="0.25"/>
    <row r="71" s="1207" customFormat="1" ht="20.100000000000001" customHeight="1" x14ac:dyDescent="0.25"/>
    <row r="72" s="1207" customFormat="1" ht="20.100000000000001" customHeight="1" x14ac:dyDescent="0.25"/>
    <row r="73" s="1207" customFormat="1" ht="20.100000000000001" customHeight="1" x14ac:dyDescent="0.25"/>
    <row r="74" s="1207" customFormat="1" ht="20.100000000000001" customHeight="1" x14ac:dyDescent="0.25"/>
    <row r="75" s="1207" customFormat="1" ht="20.100000000000001" customHeight="1" x14ac:dyDescent="0.25"/>
    <row r="76" s="1207" customFormat="1" ht="20.100000000000001" customHeight="1" x14ac:dyDescent="0.25"/>
    <row r="77" s="1207" customFormat="1" ht="20.100000000000001" customHeight="1" x14ac:dyDescent="0.25"/>
    <row r="78" s="1207" customFormat="1" ht="20.100000000000001" customHeight="1" x14ac:dyDescent="0.25"/>
    <row r="79" s="1207" customFormat="1" ht="20.100000000000001" customHeight="1" x14ac:dyDescent="0.25"/>
    <row r="80" s="1207" customFormat="1" ht="20.100000000000001" customHeight="1" x14ac:dyDescent="0.25"/>
    <row r="81" s="1207" customFormat="1" ht="20.100000000000001" customHeight="1" x14ac:dyDescent="0.25"/>
    <row r="82" s="1207" customFormat="1" ht="20.100000000000001" customHeight="1" x14ac:dyDescent="0.25"/>
    <row r="83" s="1207" customFormat="1" ht="20.100000000000001" customHeight="1" x14ac:dyDescent="0.25"/>
    <row r="84" s="1207" customFormat="1" ht="20.100000000000001" customHeight="1" x14ac:dyDescent="0.25"/>
    <row r="85" s="1207" customFormat="1" ht="20.100000000000001" customHeight="1" x14ac:dyDescent="0.25"/>
    <row r="86" s="1207" customFormat="1" ht="20.100000000000001" customHeight="1" x14ac:dyDescent="0.25"/>
    <row r="87" s="1207" customFormat="1" ht="20.100000000000001" customHeight="1" x14ac:dyDescent="0.25"/>
    <row r="88" s="1207" customFormat="1" ht="20.100000000000001" customHeight="1" x14ac:dyDescent="0.25"/>
    <row r="89" s="1207" customFormat="1" ht="20.100000000000001" customHeight="1" x14ac:dyDescent="0.25"/>
    <row r="90" s="1207" customFormat="1" ht="20.100000000000001" customHeight="1" x14ac:dyDescent="0.25"/>
    <row r="91" s="1207" customFormat="1" ht="20.100000000000001" customHeight="1" x14ac:dyDescent="0.25"/>
    <row r="92" s="1207" customFormat="1" ht="20.100000000000001" customHeight="1" x14ac:dyDescent="0.25"/>
    <row r="93" s="1207" customFormat="1" ht="20.100000000000001" customHeight="1" x14ac:dyDescent="0.25"/>
    <row r="94" s="1207" customFormat="1" ht="20.100000000000001" customHeight="1" x14ac:dyDescent="0.25"/>
    <row r="95" s="1207" customFormat="1" ht="20.100000000000001" customHeight="1" x14ac:dyDescent="0.25"/>
    <row r="96" s="1207" customFormat="1" ht="20.100000000000001" customHeight="1" x14ac:dyDescent="0.25"/>
    <row r="97" s="1207" customFormat="1" ht="20.100000000000001" customHeight="1" x14ac:dyDescent="0.25"/>
    <row r="98" s="1207" customFormat="1" ht="20.100000000000001" customHeight="1" x14ac:dyDescent="0.25"/>
    <row r="99" s="1207" customFormat="1" ht="20.100000000000001" customHeight="1" x14ac:dyDescent="0.25"/>
    <row r="100" s="1207" customFormat="1" ht="20.100000000000001" customHeight="1" x14ac:dyDescent="0.25"/>
    <row r="101" s="1207" customFormat="1" ht="20.100000000000001" customHeight="1" x14ac:dyDescent="0.25"/>
    <row r="102" s="1207" customFormat="1" ht="20.100000000000001" customHeight="1" x14ac:dyDescent="0.25"/>
    <row r="103" s="1207" customFormat="1" ht="20.100000000000001" customHeight="1" x14ac:dyDescent="0.25"/>
    <row r="104" s="1207" customFormat="1" ht="20.100000000000001" customHeight="1" x14ac:dyDescent="0.25"/>
    <row r="105" s="1207" customFormat="1" ht="20.100000000000001" customHeight="1" x14ac:dyDescent="0.25"/>
    <row r="106" s="1207" customFormat="1" ht="20.100000000000001" customHeight="1" x14ac:dyDescent="0.25"/>
    <row r="107" s="1207" customFormat="1" ht="20.100000000000001" customHeight="1" x14ac:dyDescent="0.25"/>
    <row r="108" s="1207" customFormat="1" ht="20.100000000000001" customHeight="1" x14ac:dyDescent="0.25"/>
    <row r="109" s="1207" customFormat="1" ht="20.100000000000001" customHeight="1" x14ac:dyDescent="0.25"/>
    <row r="110" s="1207" customFormat="1" ht="20.100000000000001" customHeight="1" x14ac:dyDescent="0.25"/>
    <row r="111" s="1207" customFormat="1" ht="20.100000000000001" customHeight="1" x14ac:dyDescent="0.25"/>
    <row r="112" s="1207" customFormat="1" ht="20.100000000000001" customHeight="1" x14ac:dyDescent="0.25"/>
    <row r="113" s="1207" customFormat="1" ht="20.100000000000001" customHeight="1" x14ac:dyDescent="0.25"/>
    <row r="114" s="1207" customFormat="1" ht="20.100000000000001" customHeight="1" x14ac:dyDescent="0.25"/>
    <row r="115" s="1207" customFormat="1" ht="20.100000000000001" customHeight="1" x14ac:dyDescent="0.25"/>
    <row r="116" s="1207" customFormat="1" ht="20.100000000000001" customHeight="1" x14ac:dyDescent="0.25"/>
    <row r="117" s="1207" customFormat="1" ht="20.100000000000001" customHeight="1" x14ac:dyDescent="0.25"/>
    <row r="118" s="1207" customFormat="1" ht="20.100000000000001" customHeight="1" x14ac:dyDescent="0.25"/>
    <row r="119" s="1207" customFormat="1" ht="20.100000000000001" customHeight="1" x14ac:dyDescent="0.25"/>
    <row r="120" s="1207" customFormat="1" ht="20.100000000000001" customHeight="1" x14ac:dyDescent="0.25"/>
    <row r="121" s="1207" customFormat="1" ht="20.100000000000001" customHeight="1" x14ac:dyDescent="0.25"/>
    <row r="122" s="1207" customFormat="1" ht="20.100000000000001" customHeight="1" x14ac:dyDescent="0.25"/>
    <row r="123" s="1207" customFormat="1" ht="20.100000000000001" customHeight="1" x14ac:dyDescent="0.25"/>
    <row r="124" s="1207" customFormat="1" ht="20.100000000000001" customHeight="1" x14ac:dyDescent="0.25"/>
    <row r="125" s="1207" customFormat="1" ht="20.100000000000001" customHeight="1" x14ac:dyDescent="0.25"/>
    <row r="126" s="1207" customFormat="1" ht="20.100000000000001" customHeight="1" x14ac:dyDescent="0.25"/>
    <row r="127" s="1207" customFormat="1" ht="20.100000000000001" customHeight="1" x14ac:dyDescent="0.25"/>
    <row r="128" s="1207" customFormat="1" ht="20.100000000000001" customHeight="1" x14ac:dyDescent="0.25"/>
    <row r="129" s="1207" customFormat="1" ht="20.100000000000001" customHeight="1" x14ac:dyDescent="0.25"/>
    <row r="130" s="1207" customFormat="1" ht="20.100000000000001" customHeight="1" x14ac:dyDescent="0.25"/>
    <row r="131" s="1207" customFormat="1" ht="20.100000000000001" customHeight="1" x14ac:dyDescent="0.25"/>
    <row r="132" s="1207" customFormat="1" ht="20.100000000000001" customHeight="1" x14ac:dyDescent="0.25"/>
    <row r="133" s="1207" customFormat="1" ht="20.100000000000001" customHeight="1" x14ac:dyDescent="0.25"/>
    <row r="134" s="1207" customFormat="1" ht="20.100000000000001" customHeight="1" x14ac:dyDescent="0.25"/>
    <row r="135" s="1207" customFormat="1" ht="20.100000000000001" customHeight="1" x14ac:dyDescent="0.25"/>
    <row r="136" s="1207" customFormat="1" ht="20.100000000000001" customHeight="1" x14ac:dyDescent="0.25"/>
    <row r="137" s="1207" customFormat="1" ht="20.100000000000001" customHeight="1" x14ac:dyDescent="0.25"/>
    <row r="138" s="1207" customFormat="1" ht="20.100000000000001" customHeight="1" x14ac:dyDescent="0.25"/>
    <row r="139" s="1207" customFormat="1" ht="20.100000000000001" customHeight="1" x14ac:dyDescent="0.25"/>
    <row r="140" s="1207" customFormat="1" ht="20.100000000000001" customHeight="1" x14ac:dyDescent="0.25"/>
    <row r="141" s="1207" customFormat="1" ht="20.100000000000001" customHeight="1" x14ac:dyDescent="0.25"/>
    <row r="142" s="1207" customFormat="1" ht="20.100000000000001" customHeight="1" x14ac:dyDescent="0.25"/>
    <row r="143" s="1207" customFormat="1" ht="20.100000000000001" customHeight="1" x14ac:dyDescent="0.25"/>
    <row r="144" s="1207" customFormat="1" ht="20.100000000000001" customHeight="1" x14ac:dyDescent="0.25"/>
    <row r="145" s="1207" customFormat="1" ht="20.100000000000001" customHeight="1" x14ac:dyDescent="0.25"/>
    <row r="146" s="1207" customFormat="1" ht="20.100000000000001" customHeight="1" x14ac:dyDescent="0.25"/>
    <row r="147" s="1207" customFormat="1" ht="20.100000000000001" customHeight="1" x14ac:dyDescent="0.25"/>
    <row r="148" s="1207" customFormat="1" ht="20.100000000000001" customHeight="1" x14ac:dyDescent="0.25"/>
    <row r="149" s="1207" customFormat="1" ht="20.100000000000001" customHeight="1" x14ac:dyDescent="0.25"/>
    <row r="150" s="1207" customFormat="1" ht="20.100000000000001" customHeight="1" x14ac:dyDescent="0.25"/>
    <row r="151" s="1207" customFormat="1" ht="20.100000000000001" customHeight="1" x14ac:dyDescent="0.25"/>
    <row r="152" s="1207" customFormat="1" ht="20.100000000000001" customHeight="1" x14ac:dyDescent="0.25"/>
    <row r="153" s="1207" customFormat="1" ht="20.100000000000001" customHeight="1" x14ac:dyDescent="0.25"/>
    <row r="154" s="1207" customFormat="1" ht="20.100000000000001" customHeight="1" x14ac:dyDescent="0.25"/>
    <row r="155" s="1207" customFormat="1" ht="20.100000000000001" customHeight="1" x14ac:dyDescent="0.25"/>
    <row r="156" s="1207" customFormat="1" ht="20.100000000000001" customHeight="1" x14ac:dyDescent="0.25"/>
    <row r="157" s="1207" customFormat="1" ht="20.100000000000001" customHeight="1" x14ac:dyDescent="0.25"/>
    <row r="158" s="1207" customFormat="1" ht="20.100000000000001" customHeight="1" x14ac:dyDescent="0.25"/>
    <row r="159" s="1207" customFormat="1" ht="20.100000000000001" customHeight="1" x14ac:dyDescent="0.25"/>
    <row r="160" s="1207" customFormat="1" ht="20.100000000000001" customHeight="1" x14ac:dyDescent="0.25"/>
    <row r="161" s="1207" customFormat="1" ht="20.100000000000001" customHeight="1" x14ac:dyDescent="0.25"/>
    <row r="162" s="1207" customFormat="1" ht="20.100000000000001" customHeight="1" x14ac:dyDescent="0.25"/>
    <row r="163" s="1207" customFormat="1" ht="20.100000000000001" customHeight="1" x14ac:dyDescent="0.25"/>
    <row r="164" s="1207" customFormat="1" ht="20.100000000000001" customHeight="1" x14ac:dyDescent="0.25"/>
    <row r="165" s="1207" customFormat="1" ht="20.100000000000001" customHeight="1" x14ac:dyDescent="0.25"/>
    <row r="166" s="1207" customFormat="1" ht="20.100000000000001" customHeight="1" x14ac:dyDescent="0.25"/>
    <row r="167" s="1207" customFormat="1" ht="20.100000000000001" customHeight="1" x14ac:dyDescent="0.25"/>
    <row r="168" s="1207" customFormat="1" ht="20.100000000000001" customHeight="1" x14ac:dyDescent="0.25"/>
    <row r="169" s="1207" customFormat="1" ht="20.100000000000001" customHeight="1" x14ac:dyDescent="0.25"/>
    <row r="170" s="1207" customFormat="1" ht="20.100000000000001" customHeight="1" x14ac:dyDescent="0.25"/>
    <row r="171" s="1207" customFormat="1" ht="20.100000000000001" customHeight="1" x14ac:dyDescent="0.25"/>
    <row r="172" s="1207" customFormat="1" ht="20.100000000000001" customHeight="1" x14ac:dyDescent="0.25"/>
    <row r="173" s="1207" customFormat="1" ht="20.100000000000001" customHeight="1" x14ac:dyDescent="0.25"/>
    <row r="174" s="1207" customFormat="1" ht="20.100000000000001" customHeight="1" x14ac:dyDescent="0.25"/>
    <row r="175" s="1207" customFormat="1" ht="20.100000000000001" customHeight="1" x14ac:dyDescent="0.25"/>
    <row r="176" s="1207" customFormat="1" ht="20.100000000000001" customHeight="1" x14ac:dyDescent="0.25"/>
    <row r="177" s="1207" customFormat="1" ht="20.100000000000001" customHeight="1" x14ac:dyDescent="0.25"/>
    <row r="178" s="1207" customFormat="1" ht="20.100000000000001" customHeight="1" x14ac:dyDescent="0.25"/>
    <row r="179" s="1207" customFormat="1" ht="20.100000000000001" customHeight="1" x14ac:dyDescent="0.25"/>
    <row r="180" s="1207" customFormat="1" ht="20.100000000000001" customHeight="1" x14ac:dyDescent="0.25"/>
    <row r="181" s="1207" customFormat="1" ht="20.100000000000001" customHeight="1" x14ac:dyDescent="0.25"/>
    <row r="182" s="1207" customFormat="1" ht="20.100000000000001" customHeight="1" x14ac:dyDescent="0.25"/>
    <row r="183" s="1207" customFormat="1" ht="20.100000000000001" customHeight="1" x14ac:dyDescent="0.25"/>
    <row r="184" s="1207" customFormat="1" ht="20.100000000000001" customHeight="1" x14ac:dyDescent="0.25"/>
    <row r="185" s="1207" customFormat="1" ht="20.100000000000001" customHeight="1" x14ac:dyDescent="0.25"/>
    <row r="186" s="1207" customFormat="1" ht="20.100000000000001" customHeight="1" x14ac:dyDescent="0.25"/>
    <row r="187" s="1207" customFormat="1" ht="20.100000000000001" customHeight="1" x14ac:dyDescent="0.25"/>
    <row r="188" s="1207" customFormat="1" ht="20.100000000000001" customHeight="1" x14ac:dyDescent="0.25"/>
    <row r="189" s="1207" customFormat="1" ht="20.100000000000001" customHeight="1" x14ac:dyDescent="0.25"/>
    <row r="190" s="1207" customFormat="1" ht="20.100000000000001" customHeight="1" x14ac:dyDescent="0.25"/>
    <row r="191" s="1207" customFormat="1" ht="20.100000000000001" customHeight="1" x14ac:dyDescent="0.25"/>
    <row r="192" s="1207" customFormat="1" ht="20.100000000000001" customHeight="1" x14ac:dyDescent="0.25"/>
    <row r="193" s="1207" customFormat="1" ht="20.100000000000001" customHeight="1" x14ac:dyDescent="0.25"/>
    <row r="194" s="1207" customFormat="1" ht="20.100000000000001" customHeight="1" x14ac:dyDescent="0.25"/>
    <row r="195" s="1207" customFormat="1" ht="20.100000000000001" customHeight="1" x14ac:dyDescent="0.25"/>
    <row r="196" s="1207" customFormat="1" ht="20.100000000000001" customHeight="1" x14ac:dyDescent="0.25"/>
    <row r="197" s="1207" customFormat="1" ht="20.100000000000001" customHeight="1" x14ac:dyDescent="0.25"/>
    <row r="198" s="1207" customFormat="1" ht="20.100000000000001" customHeight="1" x14ac:dyDescent="0.25"/>
    <row r="199" s="1207" customFormat="1" ht="20.100000000000001" customHeight="1" x14ac:dyDescent="0.25"/>
    <row r="200" s="1207" customFormat="1" ht="20.100000000000001" customHeight="1" x14ac:dyDescent="0.25"/>
    <row r="201" s="1207" customFormat="1" ht="20.100000000000001" customHeight="1" x14ac:dyDescent="0.25"/>
    <row r="202" s="1207" customFormat="1" ht="20.100000000000001" customHeight="1" x14ac:dyDescent="0.25"/>
    <row r="203" s="1207" customFormat="1" ht="20.100000000000001" customHeight="1" x14ac:dyDescent="0.25"/>
    <row r="204" s="1207" customFormat="1" ht="20.100000000000001" customHeight="1" x14ac:dyDescent="0.25"/>
    <row r="205" s="1207" customFormat="1" ht="20.100000000000001" customHeight="1" x14ac:dyDescent="0.25"/>
    <row r="206" s="1207" customFormat="1" ht="20.100000000000001" customHeight="1" x14ac:dyDescent="0.25"/>
    <row r="207" s="1207" customFormat="1" ht="20.100000000000001" customHeight="1" x14ac:dyDescent="0.25"/>
    <row r="208" s="1207" customFormat="1" ht="20.100000000000001" customHeight="1" x14ac:dyDescent="0.25"/>
    <row r="209" s="1207" customFormat="1" ht="20.100000000000001" customHeight="1" x14ac:dyDescent="0.25"/>
    <row r="210" s="1207" customFormat="1" ht="20.100000000000001" customHeight="1" x14ac:dyDescent="0.25"/>
    <row r="211" s="1207" customFormat="1" ht="20.100000000000001" customHeight="1" x14ac:dyDescent="0.25"/>
    <row r="212" s="1207" customFormat="1" ht="20.100000000000001" customHeight="1" x14ac:dyDescent="0.25"/>
    <row r="213" s="1207" customFormat="1" ht="20.100000000000001" customHeight="1" x14ac:dyDescent="0.25"/>
    <row r="214" s="1207" customFormat="1" ht="20.100000000000001" customHeight="1" x14ac:dyDescent="0.25"/>
    <row r="215" s="1207" customFormat="1" ht="20.100000000000001" customHeight="1" x14ac:dyDescent="0.25"/>
    <row r="216" s="1207" customFormat="1" ht="20.100000000000001" customHeight="1" x14ac:dyDescent="0.25"/>
    <row r="217" s="1207" customFormat="1" ht="20.100000000000001" customHeight="1" x14ac:dyDescent="0.25"/>
    <row r="218" s="1207" customFormat="1" ht="20.100000000000001" customHeight="1" x14ac:dyDescent="0.25"/>
    <row r="219" s="1207" customFormat="1" ht="20.100000000000001" customHeight="1" x14ac:dyDescent="0.25"/>
    <row r="220" s="1207" customFormat="1" ht="20.100000000000001" customHeight="1" x14ac:dyDescent="0.25"/>
    <row r="221" s="1207" customFormat="1" ht="20.100000000000001" customHeight="1" x14ac:dyDescent="0.25"/>
    <row r="222" s="1207" customFormat="1" ht="20.100000000000001" customHeight="1" x14ac:dyDescent="0.25"/>
    <row r="223" s="1207" customFormat="1" ht="20.100000000000001" customHeight="1" x14ac:dyDescent="0.25"/>
    <row r="224" s="1207" customFormat="1" ht="20.100000000000001" customHeight="1" x14ac:dyDescent="0.25"/>
    <row r="225" s="1207" customFormat="1" ht="20.100000000000001" customHeight="1" x14ac:dyDescent="0.25"/>
    <row r="226" s="1207" customFormat="1" ht="20.100000000000001" customHeight="1" x14ac:dyDescent="0.25"/>
    <row r="227" s="1207" customFormat="1" ht="20.100000000000001" customHeight="1" x14ac:dyDescent="0.25"/>
    <row r="228" s="1207" customFormat="1" ht="20.100000000000001" customHeight="1" x14ac:dyDescent="0.25"/>
    <row r="229" s="1207" customFormat="1" ht="20.100000000000001" customHeight="1" x14ac:dyDescent="0.25"/>
    <row r="230" s="1207" customFormat="1" ht="20.100000000000001" customHeight="1" x14ac:dyDescent="0.25"/>
    <row r="231" s="1207" customFormat="1" ht="20.100000000000001" customHeight="1" x14ac:dyDescent="0.25"/>
    <row r="232" s="1207" customFormat="1" ht="20.100000000000001" customHeight="1" x14ac:dyDescent="0.25"/>
    <row r="233" s="1207" customFormat="1" ht="20.100000000000001" customHeight="1" x14ac:dyDescent="0.25"/>
    <row r="234" s="1207" customFormat="1" ht="20.100000000000001" customHeight="1" x14ac:dyDescent="0.25"/>
    <row r="235" s="1207" customFormat="1" ht="20.100000000000001" customHeight="1" x14ac:dyDescent="0.25"/>
    <row r="236" s="1207" customFormat="1" ht="20.100000000000001" customHeight="1" x14ac:dyDescent="0.25"/>
    <row r="237" s="1207" customFormat="1" ht="20.100000000000001" customHeight="1" x14ac:dyDescent="0.25"/>
    <row r="238" s="1207" customFormat="1" ht="20.100000000000001" customHeight="1" x14ac:dyDescent="0.25"/>
    <row r="239" s="1207" customFormat="1" ht="20.100000000000001" customHeight="1" x14ac:dyDescent="0.25"/>
    <row r="240" s="1207" customFormat="1" ht="20.100000000000001" customHeight="1" x14ac:dyDescent="0.25"/>
    <row r="241" s="1207" customFormat="1" ht="20.100000000000001" customHeight="1" x14ac:dyDescent="0.25"/>
    <row r="242" s="1207" customFormat="1" ht="20.100000000000001" customHeight="1" x14ac:dyDescent="0.25"/>
    <row r="243" s="1207" customFormat="1" ht="20.100000000000001" customHeight="1" x14ac:dyDescent="0.25"/>
    <row r="244" s="1207" customFormat="1" ht="20.100000000000001" customHeight="1" x14ac:dyDescent="0.25"/>
    <row r="245" s="1207" customFormat="1" ht="20.100000000000001" customHeight="1" x14ac:dyDescent="0.25"/>
    <row r="246" s="1207" customFormat="1" ht="20.100000000000001" customHeight="1" x14ac:dyDescent="0.25"/>
    <row r="247" s="1207" customFormat="1" ht="20.100000000000001" customHeight="1" x14ac:dyDescent="0.25"/>
    <row r="248" s="1207" customFormat="1" ht="20.100000000000001" customHeight="1" x14ac:dyDescent="0.25"/>
    <row r="249" s="1207" customFormat="1" ht="20.100000000000001" customHeight="1" x14ac:dyDescent="0.25"/>
    <row r="250" s="1207" customFormat="1" ht="20.100000000000001" customHeight="1" x14ac:dyDescent="0.25"/>
    <row r="251" s="1207" customFormat="1" ht="20.100000000000001" customHeight="1" x14ac:dyDescent="0.25"/>
    <row r="252" s="1207" customFormat="1" ht="20.100000000000001" customHeight="1" x14ac:dyDescent="0.25"/>
    <row r="253" s="1207" customFormat="1" ht="20.100000000000001" customHeight="1" x14ac:dyDescent="0.25"/>
    <row r="254" s="1207" customFormat="1" ht="20.100000000000001" customHeight="1" x14ac:dyDescent="0.25"/>
    <row r="255" s="1207" customFormat="1" ht="20.100000000000001" customHeight="1" x14ac:dyDescent="0.25"/>
    <row r="256" s="1207" customFormat="1" ht="20.100000000000001" customHeight="1" x14ac:dyDescent="0.25"/>
    <row r="257" s="1207" customFormat="1" ht="20.100000000000001" customHeight="1" x14ac:dyDescent="0.25"/>
    <row r="258" s="1207" customFormat="1" ht="20.100000000000001" customHeight="1" x14ac:dyDescent="0.25"/>
    <row r="259" s="1207" customFormat="1" ht="20.100000000000001" customHeight="1" x14ac:dyDescent="0.25"/>
    <row r="260" s="1207" customFormat="1" ht="20.100000000000001" customHeight="1" x14ac:dyDescent="0.25"/>
    <row r="261" s="1207" customFormat="1" ht="20.100000000000001" customHeight="1" x14ac:dyDescent="0.25"/>
    <row r="262" s="1207" customFormat="1" ht="20.100000000000001" customHeight="1" x14ac:dyDescent="0.25"/>
    <row r="263" s="1207" customFormat="1" ht="20.100000000000001" customHeight="1" x14ac:dyDescent="0.25"/>
    <row r="264" s="1207" customFormat="1" ht="20.100000000000001" customHeight="1" x14ac:dyDescent="0.25"/>
    <row r="265" s="1207" customFormat="1" ht="20.100000000000001" customHeight="1" x14ac:dyDescent="0.25"/>
    <row r="266" s="1207" customFormat="1" ht="20.100000000000001" customHeight="1" x14ac:dyDescent="0.25"/>
    <row r="267" s="1207" customFormat="1" ht="20.100000000000001" customHeight="1" x14ac:dyDescent="0.25"/>
    <row r="268" s="1207" customFormat="1" ht="20.100000000000001" customHeight="1" x14ac:dyDescent="0.25"/>
    <row r="269" s="1207" customFormat="1" ht="20.100000000000001" customHeight="1" x14ac:dyDescent="0.25"/>
    <row r="270" s="1207" customFormat="1" ht="20.100000000000001" customHeight="1" x14ac:dyDescent="0.25"/>
    <row r="271" s="1207" customFormat="1" ht="20.100000000000001" customHeight="1" x14ac:dyDescent="0.25"/>
    <row r="272" s="1207" customFormat="1" ht="20.100000000000001" customHeight="1" x14ac:dyDescent="0.25"/>
    <row r="273" s="1207" customFormat="1" ht="20.100000000000001" customHeight="1" x14ac:dyDescent="0.25"/>
    <row r="274" s="1207" customFormat="1" ht="20.100000000000001" customHeight="1" x14ac:dyDescent="0.25"/>
    <row r="275" s="1207" customFormat="1" ht="20.100000000000001" customHeight="1" x14ac:dyDescent="0.25"/>
    <row r="276" s="1207" customFormat="1" ht="20.100000000000001" customHeight="1" x14ac:dyDescent="0.25"/>
    <row r="277" s="1207" customFormat="1" ht="20.100000000000001" customHeight="1" x14ac:dyDescent="0.25"/>
    <row r="278" s="1207" customFormat="1" ht="20.100000000000001" customHeight="1" x14ac:dyDescent="0.25"/>
    <row r="279" s="1207" customFormat="1" ht="20.100000000000001" customHeight="1" x14ac:dyDescent="0.25"/>
    <row r="280" s="1207" customFormat="1" ht="20.100000000000001" customHeight="1" x14ac:dyDescent="0.25"/>
    <row r="281" s="1207" customFormat="1" ht="20.100000000000001" customHeight="1" x14ac:dyDescent="0.25"/>
    <row r="282" s="1207" customFormat="1" ht="20.100000000000001" customHeight="1" x14ac:dyDescent="0.25"/>
    <row r="283" s="1207" customFormat="1" ht="20.100000000000001" customHeight="1" x14ac:dyDescent="0.25"/>
    <row r="284" s="1207" customFormat="1" ht="20.100000000000001" customHeight="1" x14ac:dyDescent="0.25"/>
    <row r="285" s="1207" customFormat="1" ht="20.100000000000001" customHeight="1" x14ac:dyDescent="0.25"/>
    <row r="286" s="1207" customFormat="1" ht="20.100000000000001" customHeight="1" x14ac:dyDescent="0.25"/>
    <row r="287" s="1207" customFormat="1" ht="20.100000000000001" customHeight="1" x14ac:dyDescent="0.25"/>
    <row r="288" s="1207" customFormat="1" ht="20.100000000000001" customHeight="1" x14ac:dyDescent="0.25"/>
    <row r="289" s="1207" customFormat="1" ht="20.100000000000001" customHeight="1" x14ac:dyDescent="0.25"/>
    <row r="290" s="1207" customFormat="1" ht="20.100000000000001" customHeight="1" x14ac:dyDescent="0.25"/>
    <row r="291" s="1207" customFormat="1" ht="20.100000000000001" customHeight="1" x14ac:dyDescent="0.25"/>
    <row r="292" s="1207" customFormat="1" ht="20.100000000000001" customHeight="1" x14ac:dyDescent="0.25"/>
    <row r="293" s="1207" customFormat="1" ht="20.100000000000001" customHeight="1" x14ac:dyDescent="0.25"/>
    <row r="294" s="1207" customFormat="1" ht="20.100000000000001" customHeight="1" x14ac:dyDescent="0.25"/>
    <row r="295" s="1207" customFormat="1" ht="20.100000000000001" customHeight="1" x14ac:dyDescent="0.25"/>
    <row r="296" s="1207" customFormat="1" ht="20.100000000000001" customHeight="1" x14ac:dyDescent="0.25"/>
    <row r="297" s="1207" customFormat="1" ht="20.100000000000001" customHeight="1" x14ac:dyDescent="0.25"/>
    <row r="298" s="1207" customFormat="1" ht="20.100000000000001" customHeight="1" x14ac:dyDescent="0.25"/>
    <row r="299" s="1207" customFormat="1" ht="20.100000000000001" customHeight="1" x14ac:dyDescent="0.25"/>
    <row r="300" s="1207" customFormat="1" ht="20.100000000000001" customHeight="1" x14ac:dyDescent="0.25"/>
    <row r="301" s="1207" customFormat="1" ht="20.100000000000001" customHeight="1" x14ac:dyDescent="0.25"/>
    <row r="302" s="1207" customFormat="1" ht="20.100000000000001" customHeight="1" x14ac:dyDescent="0.25"/>
    <row r="303" s="1207" customFormat="1" ht="20.100000000000001" customHeight="1" x14ac:dyDescent="0.25"/>
    <row r="304" s="1207" customFormat="1" ht="20.100000000000001" customHeight="1" x14ac:dyDescent="0.25"/>
    <row r="305" s="1207" customFormat="1" ht="20.100000000000001" customHeight="1" x14ac:dyDescent="0.25"/>
    <row r="306" s="1207" customFormat="1" ht="20.100000000000001" customHeight="1" x14ac:dyDescent="0.25"/>
    <row r="307" s="1207" customFormat="1" ht="20.100000000000001" customHeight="1" x14ac:dyDescent="0.25"/>
    <row r="308" s="1207" customFormat="1" ht="20.100000000000001" customHeight="1" x14ac:dyDescent="0.25"/>
    <row r="309" s="1207" customFormat="1" ht="20.100000000000001" customHeight="1" x14ac:dyDescent="0.25"/>
    <row r="310" s="1207" customFormat="1" ht="20.100000000000001" customHeight="1" x14ac:dyDescent="0.25"/>
    <row r="311" s="1207" customFormat="1" ht="20.100000000000001" customHeight="1" x14ac:dyDescent="0.25"/>
    <row r="312" s="1207" customFormat="1" ht="20.100000000000001" customHeight="1" x14ac:dyDescent="0.25"/>
    <row r="313" s="1207" customFormat="1" ht="20.100000000000001" customHeight="1" x14ac:dyDescent="0.25"/>
    <row r="314" s="1207" customFormat="1" ht="20.100000000000001" customHeight="1" x14ac:dyDescent="0.25"/>
    <row r="315" s="1207" customFormat="1" ht="20.100000000000001" customHeight="1" x14ac:dyDescent="0.25"/>
    <row r="316" s="1207" customFormat="1" ht="20.100000000000001" customHeight="1" x14ac:dyDescent="0.25"/>
    <row r="317" s="1207" customFormat="1" ht="20.100000000000001" customHeight="1" x14ac:dyDescent="0.25"/>
    <row r="318" s="1207" customFormat="1" ht="20.100000000000001" customHeight="1" x14ac:dyDescent="0.25"/>
    <row r="319" s="1207" customFormat="1" ht="20.100000000000001" customHeight="1" x14ac:dyDescent="0.25"/>
    <row r="320" s="1207" customFormat="1" ht="20.100000000000001" customHeight="1" x14ac:dyDescent="0.25"/>
    <row r="321" s="1207" customFormat="1" ht="20.100000000000001" customHeight="1" x14ac:dyDescent="0.25"/>
    <row r="322" s="1207" customFormat="1" ht="20.100000000000001" customHeight="1" x14ac:dyDescent="0.25"/>
    <row r="323" s="1207" customFormat="1" ht="20.100000000000001" customHeight="1" x14ac:dyDescent="0.25"/>
    <row r="324" s="1207" customFormat="1" ht="20.100000000000001" customHeight="1" x14ac:dyDescent="0.25"/>
    <row r="325" s="1207" customFormat="1" ht="20.100000000000001" customHeight="1" x14ac:dyDescent="0.25"/>
    <row r="326" s="1207" customFormat="1" ht="20.100000000000001" customHeight="1" x14ac:dyDescent="0.25"/>
    <row r="327" s="1207" customFormat="1" ht="20.100000000000001" customHeight="1" x14ac:dyDescent="0.25"/>
    <row r="328" s="1207" customFormat="1" ht="20.100000000000001" customHeight="1" x14ac:dyDescent="0.25"/>
    <row r="329" s="1207" customFormat="1" ht="20.100000000000001" customHeight="1" x14ac:dyDescent="0.25"/>
    <row r="330" s="1207" customFormat="1" ht="20.100000000000001" customHeight="1" x14ac:dyDescent="0.25"/>
    <row r="331" s="1207" customFormat="1" ht="20.100000000000001" customHeight="1" x14ac:dyDescent="0.25"/>
    <row r="332" s="1207" customFormat="1" ht="20.100000000000001" customHeight="1" x14ac:dyDescent="0.25"/>
    <row r="333" s="1207" customFormat="1" ht="20.100000000000001" customHeight="1" x14ac:dyDescent="0.25"/>
    <row r="334" s="1207" customFormat="1" ht="20.100000000000001" customHeight="1" x14ac:dyDescent="0.25"/>
    <row r="335" s="1207" customFormat="1" ht="20.100000000000001" customHeight="1" x14ac:dyDescent="0.25"/>
  </sheetData>
  <mergeCells count="8">
    <mergeCell ref="A2:D2"/>
    <mergeCell ref="A3:D3"/>
    <mergeCell ref="E3:F3"/>
    <mergeCell ref="A5:A7"/>
    <mergeCell ref="B5:D5"/>
    <mergeCell ref="B6:B7"/>
    <mergeCell ref="C6:C7"/>
    <mergeCell ref="D6:D7"/>
  </mergeCells>
  <hyperlinks>
    <hyperlink ref="A21" r:id="rId1" xr:uid="{632713CA-3F4B-4AD7-939F-BB46B580012E}"/>
    <hyperlink ref="A1" location="Índice!A1" display="Voltar ao índice" xr:uid="{FFE506AE-CF3D-4D3F-8F60-8C1F5D4363D3}"/>
  </hyperlinks>
  <printOptions gridLinesSet="0"/>
  <pageMargins left="0.78740157480314965" right="0.78740157480314965" top="1.1811023622047245" bottom="0.78740157480314965" header="0" footer="0"/>
  <pageSetup paperSize="9" orientation="portrait" horizontalDpi="300" verticalDpi="300" r:id="rId2"/>
  <headerFooter alignWithMargins="0"/>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29FBFD-B1CA-4850-866D-9DEC3F1956DF}">
  <dimension ref="A1:I339"/>
  <sheetViews>
    <sheetView showGridLines="0" workbookViewId="0">
      <selection activeCell="A2" sqref="A2"/>
    </sheetView>
  </sheetViews>
  <sheetFormatPr defaultRowHeight="12.75" x14ac:dyDescent="0.25"/>
  <cols>
    <col min="1" max="1" width="39.7109375" style="1207" customWidth="1"/>
    <col min="2" max="2" width="13.85546875" style="1207" customWidth="1"/>
    <col min="3" max="3" width="12.42578125" style="1207" customWidth="1"/>
    <col min="4" max="4" width="15" style="1207" customWidth="1"/>
    <col min="5" max="5" width="16.5703125" style="1207" customWidth="1"/>
    <col min="6" max="8" width="20.7109375" style="1207" customWidth="1"/>
    <col min="9" max="107" width="10.7109375" style="1207" customWidth="1"/>
    <col min="108" max="16384" width="9.140625" style="1207"/>
  </cols>
  <sheetData>
    <row r="1" spans="1:9" ht="15" customHeight="1" x14ac:dyDescent="0.25">
      <c r="A1" s="2027" t="s">
        <v>1926</v>
      </c>
    </row>
    <row r="2" spans="1:9" ht="15" customHeight="1" x14ac:dyDescent="0.25">
      <c r="A2" s="2244" t="s">
        <v>1241</v>
      </c>
      <c r="B2" s="2244"/>
      <c r="C2" s="2244"/>
      <c r="D2" s="2244"/>
    </row>
    <row r="3" spans="1:9" ht="23.25" customHeight="1" x14ac:dyDescent="0.25">
      <c r="A3" s="2245" t="s">
        <v>1240</v>
      </c>
      <c r="B3" s="2245"/>
      <c r="C3" s="2245"/>
      <c r="D3" s="2245"/>
      <c r="E3" s="2247"/>
      <c r="F3" s="2247"/>
      <c r="G3" s="2247"/>
      <c r="H3" s="2247"/>
      <c r="I3" s="2247"/>
    </row>
    <row r="4" spans="1:9" ht="12.95" customHeight="1" x14ac:dyDescent="0.25">
      <c r="A4" s="1413">
        <v>2020</v>
      </c>
      <c r="D4" s="1202" t="s">
        <v>736</v>
      </c>
      <c r="E4" s="1413"/>
      <c r="H4" s="1202"/>
    </row>
    <row r="5" spans="1:9" ht="15" customHeight="1" x14ac:dyDescent="0.25">
      <c r="A5" s="2248" t="s">
        <v>752</v>
      </c>
      <c r="B5" s="2248" t="s">
        <v>1235</v>
      </c>
      <c r="C5" s="2248"/>
      <c r="D5" s="2248"/>
      <c r="E5" s="1202"/>
      <c r="F5" s="1412"/>
      <c r="G5" s="1412"/>
      <c r="H5" s="1412"/>
      <c r="I5" s="1412"/>
    </row>
    <row r="6" spans="1:9" ht="15" customHeight="1" x14ac:dyDescent="0.25">
      <c r="A6" s="2248"/>
      <c r="B6" s="2248" t="s">
        <v>0</v>
      </c>
      <c r="C6" s="2248" t="s">
        <v>1234</v>
      </c>
      <c r="D6" s="2249" t="s">
        <v>1233</v>
      </c>
      <c r="E6" s="1202"/>
      <c r="F6" s="1412"/>
      <c r="G6" s="1412"/>
      <c r="H6" s="1412"/>
      <c r="I6" s="1412"/>
    </row>
    <row r="7" spans="1:9" ht="15" customHeight="1" x14ac:dyDescent="0.25">
      <c r="A7" s="2248"/>
      <c r="B7" s="2248"/>
      <c r="C7" s="2248"/>
      <c r="D7" s="2250"/>
      <c r="E7" s="1413"/>
      <c r="F7" s="1412"/>
      <c r="G7" s="1412"/>
      <c r="H7" s="1412"/>
      <c r="I7" s="1412"/>
    </row>
    <row r="8" spans="1:9" ht="12.95" customHeight="1" x14ac:dyDescent="0.25"/>
    <row r="9" spans="1:9" s="1204" customFormat="1" ht="12.95" customHeight="1" x14ac:dyDescent="0.25">
      <c r="A9" s="1204" t="s">
        <v>390</v>
      </c>
      <c r="B9" s="1406">
        <f>B11+B19+B21</f>
        <v>886</v>
      </c>
      <c r="C9" s="1406">
        <f>C11+C19+C21</f>
        <v>419</v>
      </c>
      <c r="D9" s="1406">
        <f>D11+D19+D21</f>
        <v>467</v>
      </c>
      <c r="E9" s="1415"/>
      <c r="F9" s="1403"/>
      <c r="G9" s="1403"/>
      <c r="H9" s="1403"/>
      <c r="I9" s="1403"/>
    </row>
    <row r="10" spans="1:9" ht="12.95" customHeight="1" x14ac:dyDescent="0.25">
      <c r="E10" s="1415"/>
      <c r="F10" s="1403"/>
      <c r="G10" s="1403"/>
      <c r="H10" s="1403"/>
      <c r="I10" s="1403"/>
    </row>
    <row r="11" spans="1:9" s="1204" customFormat="1" ht="12.95" customHeight="1" x14ac:dyDescent="0.25">
      <c r="A11" s="1204" t="s">
        <v>899</v>
      </c>
      <c r="B11" s="1406">
        <f>SUM(B13:B17)</f>
        <v>833</v>
      </c>
      <c r="C11" s="1406">
        <f>SUM(C13:C17)</f>
        <v>401</v>
      </c>
      <c r="D11" s="1406">
        <f>SUM(D13:D17)</f>
        <v>432</v>
      </c>
      <c r="E11" s="1415" t="s">
        <v>264</v>
      </c>
      <c r="F11" s="1403"/>
      <c r="G11" s="1403"/>
      <c r="H11" s="1403"/>
      <c r="I11" s="1403"/>
    </row>
    <row r="12" spans="1:9" ht="12.95" customHeight="1" x14ac:dyDescent="0.25">
      <c r="B12" s="1403"/>
      <c r="C12" s="1403"/>
      <c r="D12" s="1403"/>
      <c r="F12" s="1403"/>
      <c r="G12" s="1403"/>
      <c r="H12" s="1403"/>
      <c r="I12" s="1403"/>
    </row>
    <row r="13" spans="1:9" ht="12.95" customHeight="1" x14ac:dyDescent="0.25">
      <c r="A13" s="1207" t="s">
        <v>943</v>
      </c>
      <c r="B13" s="1406">
        <v>223</v>
      </c>
      <c r="C13" s="1403">
        <v>119</v>
      </c>
      <c r="D13" s="1415">
        <v>104</v>
      </c>
      <c r="E13" s="1415">
        <v>0</v>
      </c>
      <c r="F13" s="1403"/>
      <c r="G13" s="1403"/>
      <c r="H13" s="1403"/>
      <c r="I13" s="1403"/>
    </row>
    <row r="14" spans="1:9" ht="12.95" customHeight="1" x14ac:dyDescent="0.25">
      <c r="A14" s="1207" t="s">
        <v>934</v>
      </c>
      <c r="B14" s="1406">
        <v>182</v>
      </c>
      <c r="C14" s="1403">
        <v>99</v>
      </c>
      <c r="D14" s="1403">
        <v>83</v>
      </c>
      <c r="E14" s="1415">
        <v>0</v>
      </c>
      <c r="F14" s="1406"/>
      <c r="G14" s="1406"/>
      <c r="H14" s="1406"/>
      <c r="I14" s="1406"/>
    </row>
    <row r="15" spans="1:9" ht="12.95" customHeight="1" x14ac:dyDescent="0.25">
      <c r="A15" s="1435" t="s">
        <v>1219</v>
      </c>
      <c r="B15" s="1406">
        <v>377</v>
      </c>
      <c r="C15" s="1403">
        <v>158</v>
      </c>
      <c r="D15" s="1403">
        <v>219</v>
      </c>
      <c r="E15" s="1415">
        <v>0</v>
      </c>
      <c r="F15" s="1408"/>
      <c r="G15" s="1408"/>
      <c r="H15" s="1408"/>
      <c r="I15" s="1408"/>
    </row>
    <row r="16" spans="1:9" ht="12.95" customHeight="1" x14ac:dyDescent="0.25">
      <c r="A16" s="1207" t="s">
        <v>924</v>
      </c>
      <c r="B16" s="1406">
        <v>36</v>
      </c>
      <c r="C16" s="1403">
        <v>16</v>
      </c>
      <c r="D16" s="1415">
        <v>20</v>
      </c>
      <c r="E16" s="1415">
        <v>0</v>
      </c>
    </row>
    <row r="17" spans="1:7" ht="12.95" customHeight="1" x14ac:dyDescent="0.25">
      <c r="A17" s="1207" t="s">
        <v>918</v>
      </c>
      <c r="B17" s="1406">
        <v>15</v>
      </c>
      <c r="C17" s="1416">
        <v>9</v>
      </c>
      <c r="D17" s="1415">
        <v>6</v>
      </c>
      <c r="E17" s="1415">
        <v>0</v>
      </c>
    </row>
    <row r="18" spans="1:7" ht="12.95" customHeight="1" x14ac:dyDescent="0.25">
      <c r="B18" s="1406"/>
      <c r="C18" s="1416"/>
      <c r="D18" s="1415"/>
      <c r="E18" s="1415"/>
    </row>
    <row r="19" spans="1:7" s="1204" customFormat="1" ht="12.95" customHeight="1" x14ac:dyDescent="0.25">
      <c r="A19" s="1204" t="s">
        <v>952</v>
      </c>
      <c r="B19" s="1406">
        <v>26</v>
      </c>
      <c r="C19" s="1406">
        <v>14</v>
      </c>
      <c r="D19" s="1405">
        <v>12</v>
      </c>
      <c r="E19" s="1415" t="s">
        <v>264</v>
      </c>
    </row>
    <row r="20" spans="1:7" s="1204" customFormat="1" ht="12.95" customHeight="1" x14ac:dyDescent="0.25">
      <c r="E20" s="1415"/>
    </row>
    <row r="21" spans="1:7" s="1204" customFormat="1" ht="12.95" customHeight="1" x14ac:dyDescent="0.25">
      <c r="A21" s="1204" t="s">
        <v>871</v>
      </c>
      <c r="B21" s="1406">
        <v>27</v>
      </c>
      <c r="C21" s="1406">
        <v>4</v>
      </c>
      <c r="D21" s="1405">
        <v>23</v>
      </c>
      <c r="E21" s="1415" t="s">
        <v>264</v>
      </c>
    </row>
    <row r="22" spans="1:7" s="1204" customFormat="1" ht="6.95" customHeight="1" thickBot="1" x14ac:dyDescent="0.3">
      <c r="A22" s="1407"/>
      <c r="B22" s="1407"/>
      <c r="C22" s="1407"/>
      <c r="D22" s="1407"/>
    </row>
    <row r="23" spans="1:7" s="1204" customFormat="1" ht="3.75" customHeight="1" thickTop="1" x14ac:dyDescent="0.25"/>
    <row r="24" spans="1:7" ht="15" customHeight="1" x14ac:dyDescent="0.25">
      <c r="A24" s="1393" t="s">
        <v>1218</v>
      </c>
      <c r="B24" s="1392"/>
      <c r="C24" s="1392"/>
      <c r="D24" s="1392"/>
      <c r="E24" s="1392"/>
    </row>
    <row r="25" spans="1:7" ht="7.5" customHeight="1" x14ac:dyDescent="0.25">
      <c r="B25" s="1403"/>
      <c r="C25" s="1403"/>
    </row>
    <row r="26" spans="1:7" s="1389" customFormat="1" ht="12" customHeight="1" x14ac:dyDescent="0.25">
      <c r="A26" s="1106" t="s">
        <v>280</v>
      </c>
      <c r="B26" s="1390"/>
      <c r="C26" s="1390"/>
      <c r="D26" s="1390"/>
      <c r="E26" s="1390"/>
      <c r="F26" s="1390"/>
      <c r="G26" s="1390"/>
    </row>
    <row r="27" spans="1:7" s="1389" customFormat="1" ht="12" customHeight="1" x14ac:dyDescent="0.25">
      <c r="A27" s="1404" t="s">
        <v>1239</v>
      </c>
      <c r="B27" s="1390"/>
      <c r="C27" s="1390"/>
      <c r="D27" s="1390"/>
      <c r="E27" s="1390"/>
      <c r="F27" s="1390"/>
      <c r="G27" s="1390"/>
    </row>
    <row r="28" spans="1:7" ht="15" customHeight="1" x14ac:dyDescent="0.25">
      <c r="B28" s="1403"/>
      <c r="C28" s="1403"/>
    </row>
    <row r="29" spans="1:7" ht="15" customHeight="1" x14ac:dyDescent="0.25">
      <c r="B29" s="1403"/>
      <c r="C29" s="1403"/>
    </row>
    <row r="30" spans="1:7" ht="15" customHeight="1" x14ac:dyDescent="0.25">
      <c r="B30" s="1403"/>
      <c r="C30" s="1403"/>
    </row>
    <row r="31" spans="1:7" ht="15" customHeight="1" x14ac:dyDescent="0.25">
      <c r="B31" s="1403"/>
      <c r="C31" s="1403"/>
    </row>
    <row r="32" spans="1:7" ht="9.9499999999999993" customHeight="1" x14ac:dyDescent="0.25"/>
    <row r="33" ht="15" customHeight="1" x14ac:dyDescent="0.25"/>
    <row r="34" ht="15" customHeight="1" x14ac:dyDescent="0.25"/>
    <row r="35" ht="20.100000000000001" customHeight="1" x14ac:dyDescent="0.25"/>
    <row r="36" ht="20.100000000000001" customHeight="1" x14ac:dyDescent="0.25"/>
    <row r="37" ht="20.100000000000001" customHeight="1" x14ac:dyDescent="0.25"/>
    <row r="38" ht="20.100000000000001" customHeight="1" x14ac:dyDescent="0.25"/>
    <row r="39" ht="20.100000000000001" customHeight="1" x14ac:dyDescent="0.25"/>
    <row r="40" ht="20.100000000000001" customHeight="1" x14ac:dyDescent="0.25"/>
    <row r="41" ht="20.100000000000001" customHeight="1" x14ac:dyDescent="0.25"/>
    <row r="42" ht="20.100000000000001" customHeight="1" x14ac:dyDescent="0.25"/>
    <row r="43" ht="20.100000000000001" customHeight="1" x14ac:dyDescent="0.25"/>
    <row r="44" ht="20.100000000000001" customHeight="1" x14ac:dyDescent="0.25"/>
    <row r="45" ht="20.100000000000001" customHeight="1" x14ac:dyDescent="0.25"/>
    <row r="46" ht="20.100000000000001" customHeight="1" x14ac:dyDescent="0.25"/>
    <row r="47" ht="20.100000000000001" customHeight="1" x14ac:dyDescent="0.25"/>
    <row r="48" ht="20.100000000000001" customHeight="1" x14ac:dyDescent="0.25"/>
    <row r="49" s="1207" customFormat="1" ht="20.100000000000001" customHeight="1" x14ac:dyDescent="0.25"/>
    <row r="50" s="1207" customFormat="1" ht="20.100000000000001" customHeight="1" x14ac:dyDescent="0.25"/>
    <row r="51" s="1207" customFormat="1" ht="20.100000000000001" customHeight="1" x14ac:dyDescent="0.25"/>
    <row r="52" s="1207" customFormat="1" ht="20.100000000000001" customHeight="1" x14ac:dyDescent="0.25"/>
    <row r="53" s="1207" customFormat="1" ht="20.100000000000001" customHeight="1" x14ac:dyDescent="0.25"/>
    <row r="54" s="1207" customFormat="1" ht="20.100000000000001" customHeight="1" x14ac:dyDescent="0.25"/>
    <row r="55" s="1207" customFormat="1" ht="20.100000000000001" customHeight="1" x14ac:dyDescent="0.25"/>
    <row r="56" s="1207" customFormat="1" ht="20.100000000000001" customHeight="1" x14ac:dyDescent="0.25"/>
    <row r="57" s="1207" customFormat="1" ht="20.100000000000001" customHeight="1" x14ac:dyDescent="0.25"/>
    <row r="58" s="1207" customFormat="1" ht="20.100000000000001" customHeight="1" x14ac:dyDescent="0.25"/>
    <row r="59" s="1207" customFormat="1" ht="20.100000000000001" customHeight="1" x14ac:dyDescent="0.25"/>
    <row r="60" s="1207" customFormat="1" ht="20.100000000000001" customHeight="1" x14ac:dyDescent="0.25"/>
    <row r="61" s="1207" customFormat="1" ht="20.100000000000001" customHeight="1" x14ac:dyDescent="0.25"/>
    <row r="62" s="1207" customFormat="1" ht="20.100000000000001" customHeight="1" x14ac:dyDescent="0.25"/>
    <row r="63" s="1207" customFormat="1" ht="20.100000000000001" customHeight="1" x14ac:dyDescent="0.25"/>
    <row r="64" s="1207" customFormat="1" ht="20.100000000000001" customHeight="1" x14ac:dyDescent="0.25"/>
    <row r="65" s="1207" customFormat="1" ht="20.100000000000001" customHeight="1" x14ac:dyDescent="0.25"/>
    <row r="66" s="1207" customFormat="1" ht="20.100000000000001" customHeight="1" x14ac:dyDescent="0.25"/>
    <row r="67" s="1207" customFormat="1" ht="20.100000000000001" customHeight="1" x14ac:dyDescent="0.25"/>
    <row r="68" s="1207" customFormat="1" ht="20.100000000000001" customHeight="1" x14ac:dyDescent="0.25"/>
    <row r="69" s="1207" customFormat="1" ht="20.100000000000001" customHeight="1" x14ac:dyDescent="0.25"/>
    <row r="70" s="1207" customFormat="1" ht="20.100000000000001" customHeight="1" x14ac:dyDescent="0.25"/>
    <row r="71" s="1207" customFormat="1" ht="20.100000000000001" customHeight="1" x14ac:dyDescent="0.25"/>
    <row r="72" s="1207" customFormat="1" ht="20.100000000000001" customHeight="1" x14ac:dyDescent="0.25"/>
    <row r="73" s="1207" customFormat="1" ht="20.100000000000001" customHeight="1" x14ac:dyDescent="0.25"/>
    <row r="74" s="1207" customFormat="1" ht="20.100000000000001" customHeight="1" x14ac:dyDescent="0.25"/>
    <row r="75" s="1207" customFormat="1" ht="20.100000000000001" customHeight="1" x14ac:dyDescent="0.25"/>
    <row r="76" s="1207" customFormat="1" ht="20.100000000000001" customHeight="1" x14ac:dyDescent="0.25"/>
    <row r="77" s="1207" customFormat="1" ht="20.100000000000001" customHeight="1" x14ac:dyDescent="0.25"/>
    <row r="78" s="1207" customFormat="1" ht="20.100000000000001" customHeight="1" x14ac:dyDescent="0.25"/>
    <row r="79" s="1207" customFormat="1" ht="20.100000000000001" customHeight="1" x14ac:dyDescent="0.25"/>
    <row r="80" s="1207" customFormat="1" ht="20.100000000000001" customHeight="1" x14ac:dyDescent="0.25"/>
    <row r="81" s="1207" customFormat="1" ht="20.100000000000001" customHeight="1" x14ac:dyDescent="0.25"/>
    <row r="82" s="1207" customFormat="1" ht="20.100000000000001" customHeight="1" x14ac:dyDescent="0.25"/>
    <row r="83" s="1207" customFormat="1" ht="20.100000000000001" customHeight="1" x14ac:dyDescent="0.25"/>
    <row r="84" s="1207" customFormat="1" ht="20.100000000000001" customHeight="1" x14ac:dyDescent="0.25"/>
    <row r="85" s="1207" customFormat="1" ht="20.100000000000001" customHeight="1" x14ac:dyDescent="0.25"/>
    <row r="86" s="1207" customFormat="1" ht="20.100000000000001" customHeight="1" x14ac:dyDescent="0.25"/>
    <row r="87" s="1207" customFormat="1" ht="20.100000000000001" customHeight="1" x14ac:dyDescent="0.25"/>
    <row r="88" s="1207" customFormat="1" ht="20.100000000000001" customHeight="1" x14ac:dyDescent="0.25"/>
    <row r="89" s="1207" customFormat="1" ht="20.100000000000001" customHeight="1" x14ac:dyDescent="0.25"/>
    <row r="90" s="1207" customFormat="1" ht="20.100000000000001" customHeight="1" x14ac:dyDescent="0.25"/>
    <row r="91" s="1207" customFormat="1" ht="20.100000000000001" customHeight="1" x14ac:dyDescent="0.25"/>
    <row r="92" s="1207" customFormat="1" ht="20.100000000000001" customHeight="1" x14ac:dyDescent="0.25"/>
    <row r="93" s="1207" customFormat="1" ht="20.100000000000001" customHeight="1" x14ac:dyDescent="0.25"/>
    <row r="94" s="1207" customFormat="1" ht="20.100000000000001" customHeight="1" x14ac:dyDescent="0.25"/>
    <row r="95" s="1207" customFormat="1" ht="20.100000000000001" customHeight="1" x14ac:dyDescent="0.25"/>
    <row r="96" s="1207" customFormat="1" ht="20.100000000000001" customHeight="1" x14ac:dyDescent="0.25"/>
    <row r="97" s="1207" customFormat="1" ht="20.100000000000001" customHeight="1" x14ac:dyDescent="0.25"/>
    <row r="98" s="1207" customFormat="1" ht="20.100000000000001" customHeight="1" x14ac:dyDescent="0.25"/>
    <row r="99" s="1207" customFormat="1" ht="20.100000000000001" customHeight="1" x14ac:dyDescent="0.25"/>
    <row r="100" s="1207" customFormat="1" ht="20.100000000000001" customHeight="1" x14ac:dyDescent="0.25"/>
    <row r="101" s="1207" customFormat="1" ht="20.100000000000001" customHeight="1" x14ac:dyDescent="0.25"/>
    <row r="102" s="1207" customFormat="1" ht="20.100000000000001" customHeight="1" x14ac:dyDescent="0.25"/>
    <row r="103" s="1207" customFormat="1" ht="20.100000000000001" customHeight="1" x14ac:dyDescent="0.25"/>
    <row r="104" s="1207" customFormat="1" ht="20.100000000000001" customHeight="1" x14ac:dyDescent="0.25"/>
    <row r="105" s="1207" customFormat="1" ht="20.100000000000001" customHeight="1" x14ac:dyDescent="0.25"/>
    <row r="106" s="1207" customFormat="1" ht="20.100000000000001" customHeight="1" x14ac:dyDescent="0.25"/>
    <row r="107" s="1207" customFormat="1" ht="20.100000000000001" customHeight="1" x14ac:dyDescent="0.25"/>
    <row r="108" s="1207" customFormat="1" ht="20.100000000000001" customHeight="1" x14ac:dyDescent="0.25"/>
    <row r="109" s="1207" customFormat="1" ht="20.100000000000001" customHeight="1" x14ac:dyDescent="0.25"/>
    <row r="110" s="1207" customFormat="1" ht="20.100000000000001" customHeight="1" x14ac:dyDescent="0.25"/>
    <row r="111" s="1207" customFormat="1" ht="20.100000000000001" customHeight="1" x14ac:dyDescent="0.25"/>
    <row r="112" s="1207" customFormat="1" ht="20.100000000000001" customHeight="1" x14ac:dyDescent="0.25"/>
    <row r="113" s="1207" customFormat="1" ht="20.100000000000001" customHeight="1" x14ac:dyDescent="0.25"/>
    <row r="114" s="1207" customFormat="1" ht="20.100000000000001" customHeight="1" x14ac:dyDescent="0.25"/>
    <row r="115" s="1207" customFormat="1" ht="20.100000000000001" customHeight="1" x14ac:dyDescent="0.25"/>
    <row r="116" s="1207" customFormat="1" ht="20.100000000000001" customHeight="1" x14ac:dyDescent="0.25"/>
    <row r="117" s="1207" customFormat="1" ht="20.100000000000001" customHeight="1" x14ac:dyDescent="0.25"/>
    <row r="118" s="1207" customFormat="1" ht="20.100000000000001" customHeight="1" x14ac:dyDescent="0.25"/>
    <row r="119" s="1207" customFormat="1" ht="20.100000000000001" customHeight="1" x14ac:dyDescent="0.25"/>
    <row r="120" s="1207" customFormat="1" ht="20.100000000000001" customHeight="1" x14ac:dyDescent="0.25"/>
    <row r="121" s="1207" customFormat="1" ht="20.100000000000001" customHeight="1" x14ac:dyDescent="0.25"/>
    <row r="122" s="1207" customFormat="1" ht="20.100000000000001" customHeight="1" x14ac:dyDescent="0.25"/>
    <row r="123" s="1207" customFormat="1" ht="20.100000000000001" customHeight="1" x14ac:dyDescent="0.25"/>
    <row r="124" s="1207" customFormat="1" ht="20.100000000000001" customHeight="1" x14ac:dyDescent="0.25"/>
    <row r="125" s="1207" customFormat="1" ht="20.100000000000001" customHeight="1" x14ac:dyDescent="0.25"/>
    <row r="126" s="1207" customFormat="1" ht="20.100000000000001" customHeight="1" x14ac:dyDescent="0.25"/>
    <row r="127" s="1207" customFormat="1" ht="20.100000000000001" customHeight="1" x14ac:dyDescent="0.25"/>
    <row r="128" s="1207" customFormat="1" ht="20.100000000000001" customHeight="1" x14ac:dyDescent="0.25"/>
    <row r="129" s="1207" customFormat="1" ht="20.100000000000001" customHeight="1" x14ac:dyDescent="0.25"/>
    <row r="130" s="1207" customFormat="1" ht="20.100000000000001" customHeight="1" x14ac:dyDescent="0.25"/>
    <row r="131" s="1207" customFormat="1" ht="20.100000000000001" customHeight="1" x14ac:dyDescent="0.25"/>
    <row r="132" s="1207" customFormat="1" ht="20.100000000000001" customHeight="1" x14ac:dyDescent="0.25"/>
    <row r="133" s="1207" customFormat="1" ht="20.100000000000001" customHeight="1" x14ac:dyDescent="0.25"/>
    <row r="134" s="1207" customFormat="1" ht="20.100000000000001" customHeight="1" x14ac:dyDescent="0.25"/>
    <row r="135" s="1207" customFormat="1" ht="20.100000000000001" customHeight="1" x14ac:dyDescent="0.25"/>
    <row r="136" s="1207" customFormat="1" ht="20.100000000000001" customHeight="1" x14ac:dyDescent="0.25"/>
    <row r="137" s="1207" customFormat="1" ht="20.100000000000001" customHeight="1" x14ac:dyDescent="0.25"/>
    <row r="138" s="1207" customFormat="1" ht="20.100000000000001" customHeight="1" x14ac:dyDescent="0.25"/>
    <row r="139" s="1207" customFormat="1" ht="20.100000000000001" customHeight="1" x14ac:dyDescent="0.25"/>
    <row r="140" s="1207" customFormat="1" ht="20.100000000000001" customHeight="1" x14ac:dyDescent="0.25"/>
    <row r="141" s="1207" customFormat="1" ht="20.100000000000001" customHeight="1" x14ac:dyDescent="0.25"/>
    <row r="142" s="1207" customFormat="1" ht="20.100000000000001" customHeight="1" x14ac:dyDescent="0.25"/>
    <row r="143" s="1207" customFormat="1" ht="20.100000000000001" customHeight="1" x14ac:dyDescent="0.25"/>
    <row r="144" s="1207" customFormat="1" ht="20.100000000000001" customHeight="1" x14ac:dyDescent="0.25"/>
    <row r="145" s="1207" customFormat="1" ht="20.100000000000001" customHeight="1" x14ac:dyDescent="0.25"/>
    <row r="146" s="1207" customFormat="1" ht="20.100000000000001" customHeight="1" x14ac:dyDescent="0.25"/>
    <row r="147" s="1207" customFormat="1" ht="20.100000000000001" customHeight="1" x14ac:dyDescent="0.25"/>
    <row r="148" s="1207" customFormat="1" ht="20.100000000000001" customHeight="1" x14ac:dyDescent="0.25"/>
    <row r="149" s="1207" customFormat="1" ht="20.100000000000001" customHeight="1" x14ac:dyDescent="0.25"/>
    <row r="150" s="1207" customFormat="1" ht="20.100000000000001" customHeight="1" x14ac:dyDescent="0.25"/>
    <row r="151" s="1207" customFormat="1" ht="20.100000000000001" customHeight="1" x14ac:dyDescent="0.25"/>
    <row r="152" s="1207" customFormat="1" ht="20.100000000000001" customHeight="1" x14ac:dyDescent="0.25"/>
    <row r="153" s="1207" customFormat="1" ht="20.100000000000001" customHeight="1" x14ac:dyDescent="0.25"/>
    <row r="154" s="1207" customFormat="1" ht="20.100000000000001" customHeight="1" x14ac:dyDescent="0.25"/>
    <row r="155" s="1207" customFormat="1" ht="20.100000000000001" customHeight="1" x14ac:dyDescent="0.25"/>
    <row r="156" s="1207" customFormat="1" ht="20.100000000000001" customHeight="1" x14ac:dyDescent="0.25"/>
    <row r="157" s="1207" customFormat="1" ht="20.100000000000001" customHeight="1" x14ac:dyDescent="0.25"/>
    <row r="158" s="1207" customFormat="1" ht="20.100000000000001" customHeight="1" x14ac:dyDescent="0.25"/>
    <row r="159" s="1207" customFormat="1" ht="20.100000000000001" customHeight="1" x14ac:dyDescent="0.25"/>
    <row r="160" s="1207" customFormat="1" ht="20.100000000000001" customHeight="1" x14ac:dyDescent="0.25"/>
    <row r="161" s="1207" customFormat="1" ht="20.100000000000001" customHeight="1" x14ac:dyDescent="0.25"/>
    <row r="162" s="1207" customFormat="1" ht="20.100000000000001" customHeight="1" x14ac:dyDescent="0.25"/>
    <row r="163" s="1207" customFormat="1" ht="20.100000000000001" customHeight="1" x14ac:dyDescent="0.25"/>
    <row r="164" s="1207" customFormat="1" ht="20.100000000000001" customHeight="1" x14ac:dyDescent="0.25"/>
    <row r="165" s="1207" customFormat="1" ht="20.100000000000001" customHeight="1" x14ac:dyDescent="0.25"/>
    <row r="166" s="1207" customFormat="1" ht="20.100000000000001" customHeight="1" x14ac:dyDescent="0.25"/>
    <row r="167" s="1207" customFormat="1" ht="20.100000000000001" customHeight="1" x14ac:dyDescent="0.25"/>
    <row r="168" s="1207" customFormat="1" ht="20.100000000000001" customHeight="1" x14ac:dyDescent="0.25"/>
    <row r="169" s="1207" customFormat="1" ht="20.100000000000001" customHeight="1" x14ac:dyDescent="0.25"/>
    <row r="170" s="1207" customFormat="1" ht="20.100000000000001" customHeight="1" x14ac:dyDescent="0.25"/>
    <row r="171" s="1207" customFormat="1" ht="20.100000000000001" customHeight="1" x14ac:dyDescent="0.25"/>
    <row r="172" s="1207" customFormat="1" ht="20.100000000000001" customHeight="1" x14ac:dyDescent="0.25"/>
    <row r="173" s="1207" customFormat="1" ht="20.100000000000001" customHeight="1" x14ac:dyDescent="0.25"/>
    <row r="174" s="1207" customFormat="1" ht="20.100000000000001" customHeight="1" x14ac:dyDescent="0.25"/>
    <row r="175" s="1207" customFormat="1" ht="20.100000000000001" customHeight="1" x14ac:dyDescent="0.25"/>
    <row r="176" s="1207" customFormat="1" ht="20.100000000000001" customHeight="1" x14ac:dyDescent="0.25"/>
    <row r="177" s="1207" customFormat="1" ht="20.100000000000001" customHeight="1" x14ac:dyDescent="0.25"/>
    <row r="178" s="1207" customFormat="1" ht="20.100000000000001" customHeight="1" x14ac:dyDescent="0.25"/>
    <row r="179" s="1207" customFormat="1" ht="20.100000000000001" customHeight="1" x14ac:dyDescent="0.25"/>
    <row r="180" s="1207" customFormat="1" ht="20.100000000000001" customHeight="1" x14ac:dyDescent="0.25"/>
    <row r="181" s="1207" customFormat="1" ht="20.100000000000001" customHeight="1" x14ac:dyDescent="0.25"/>
    <row r="182" s="1207" customFormat="1" ht="20.100000000000001" customHeight="1" x14ac:dyDescent="0.25"/>
    <row r="183" s="1207" customFormat="1" ht="20.100000000000001" customHeight="1" x14ac:dyDescent="0.25"/>
    <row r="184" s="1207" customFormat="1" ht="20.100000000000001" customHeight="1" x14ac:dyDescent="0.25"/>
    <row r="185" s="1207" customFormat="1" ht="20.100000000000001" customHeight="1" x14ac:dyDescent="0.25"/>
    <row r="186" s="1207" customFormat="1" ht="20.100000000000001" customHeight="1" x14ac:dyDescent="0.25"/>
    <row r="187" s="1207" customFormat="1" ht="20.100000000000001" customHeight="1" x14ac:dyDescent="0.25"/>
    <row r="188" s="1207" customFormat="1" ht="20.100000000000001" customHeight="1" x14ac:dyDescent="0.25"/>
    <row r="189" s="1207" customFormat="1" ht="20.100000000000001" customHeight="1" x14ac:dyDescent="0.25"/>
    <row r="190" s="1207" customFormat="1" ht="20.100000000000001" customHeight="1" x14ac:dyDescent="0.25"/>
    <row r="191" s="1207" customFormat="1" ht="20.100000000000001" customHeight="1" x14ac:dyDescent="0.25"/>
    <row r="192" s="1207" customFormat="1" ht="20.100000000000001" customHeight="1" x14ac:dyDescent="0.25"/>
    <row r="193" s="1207" customFormat="1" ht="20.100000000000001" customHeight="1" x14ac:dyDescent="0.25"/>
    <row r="194" s="1207" customFormat="1" ht="20.100000000000001" customHeight="1" x14ac:dyDescent="0.25"/>
    <row r="195" s="1207" customFormat="1" ht="20.100000000000001" customHeight="1" x14ac:dyDescent="0.25"/>
    <row r="196" s="1207" customFormat="1" ht="20.100000000000001" customHeight="1" x14ac:dyDescent="0.25"/>
    <row r="197" s="1207" customFormat="1" ht="20.100000000000001" customHeight="1" x14ac:dyDescent="0.25"/>
    <row r="198" s="1207" customFormat="1" ht="20.100000000000001" customHeight="1" x14ac:dyDescent="0.25"/>
    <row r="199" s="1207" customFormat="1" ht="20.100000000000001" customHeight="1" x14ac:dyDescent="0.25"/>
    <row r="200" s="1207" customFormat="1" ht="20.100000000000001" customHeight="1" x14ac:dyDescent="0.25"/>
    <row r="201" s="1207" customFormat="1" ht="20.100000000000001" customHeight="1" x14ac:dyDescent="0.25"/>
    <row r="202" s="1207" customFormat="1" ht="20.100000000000001" customHeight="1" x14ac:dyDescent="0.25"/>
    <row r="203" s="1207" customFormat="1" ht="20.100000000000001" customHeight="1" x14ac:dyDescent="0.25"/>
    <row r="204" s="1207" customFormat="1" ht="20.100000000000001" customHeight="1" x14ac:dyDescent="0.25"/>
    <row r="205" s="1207" customFormat="1" ht="20.100000000000001" customHeight="1" x14ac:dyDescent="0.25"/>
    <row r="206" s="1207" customFormat="1" ht="20.100000000000001" customHeight="1" x14ac:dyDescent="0.25"/>
    <row r="207" s="1207" customFormat="1" ht="20.100000000000001" customHeight="1" x14ac:dyDescent="0.25"/>
    <row r="208" s="1207" customFormat="1" ht="20.100000000000001" customHeight="1" x14ac:dyDescent="0.25"/>
    <row r="209" s="1207" customFormat="1" ht="20.100000000000001" customHeight="1" x14ac:dyDescent="0.25"/>
    <row r="210" s="1207" customFormat="1" ht="20.100000000000001" customHeight="1" x14ac:dyDescent="0.25"/>
    <row r="211" s="1207" customFormat="1" ht="20.100000000000001" customHeight="1" x14ac:dyDescent="0.25"/>
    <row r="212" s="1207" customFormat="1" ht="20.100000000000001" customHeight="1" x14ac:dyDescent="0.25"/>
    <row r="213" s="1207" customFormat="1" ht="20.100000000000001" customHeight="1" x14ac:dyDescent="0.25"/>
    <row r="214" s="1207" customFormat="1" ht="20.100000000000001" customHeight="1" x14ac:dyDescent="0.25"/>
    <row r="215" s="1207" customFormat="1" ht="20.100000000000001" customHeight="1" x14ac:dyDescent="0.25"/>
    <row r="216" s="1207" customFormat="1" ht="20.100000000000001" customHeight="1" x14ac:dyDescent="0.25"/>
    <row r="217" s="1207" customFormat="1" ht="20.100000000000001" customHeight="1" x14ac:dyDescent="0.25"/>
    <row r="218" s="1207" customFormat="1" ht="20.100000000000001" customHeight="1" x14ac:dyDescent="0.25"/>
    <row r="219" s="1207" customFormat="1" ht="20.100000000000001" customHeight="1" x14ac:dyDescent="0.25"/>
    <row r="220" s="1207" customFormat="1" ht="20.100000000000001" customHeight="1" x14ac:dyDescent="0.25"/>
    <row r="221" s="1207" customFormat="1" ht="20.100000000000001" customHeight="1" x14ac:dyDescent="0.25"/>
    <row r="222" s="1207" customFormat="1" ht="20.100000000000001" customHeight="1" x14ac:dyDescent="0.25"/>
    <row r="223" s="1207" customFormat="1" ht="20.100000000000001" customHeight="1" x14ac:dyDescent="0.25"/>
    <row r="224" s="1207" customFormat="1" ht="20.100000000000001" customHeight="1" x14ac:dyDescent="0.25"/>
    <row r="225" s="1207" customFormat="1" ht="20.100000000000001" customHeight="1" x14ac:dyDescent="0.25"/>
    <row r="226" s="1207" customFormat="1" ht="20.100000000000001" customHeight="1" x14ac:dyDescent="0.25"/>
    <row r="227" s="1207" customFormat="1" ht="20.100000000000001" customHeight="1" x14ac:dyDescent="0.25"/>
    <row r="228" s="1207" customFormat="1" ht="20.100000000000001" customHeight="1" x14ac:dyDescent="0.25"/>
    <row r="229" s="1207" customFormat="1" ht="20.100000000000001" customHeight="1" x14ac:dyDescent="0.25"/>
    <row r="230" s="1207" customFormat="1" ht="20.100000000000001" customHeight="1" x14ac:dyDescent="0.25"/>
    <row r="231" s="1207" customFormat="1" ht="20.100000000000001" customHeight="1" x14ac:dyDescent="0.25"/>
    <row r="232" s="1207" customFormat="1" ht="20.100000000000001" customHeight="1" x14ac:dyDescent="0.25"/>
    <row r="233" s="1207" customFormat="1" ht="20.100000000000001" customHeight="1" x14ac:dyDescent="0.25"/>
    <row r="234" s="1207" customFormat="1" ht="20.100000000000001" customHeight="1" x14ac:dyDescent="0.25"/>
    <row r="235" s="1207" customFormat="1" ht="20.100000000000001" customHeight="1" x14ac:dyDescent="0.25"/>
    <row r="236" s="1207" customFormat="1" ht="20.100000000000001" customHeight="1" x14ac:dyDescent="0.25"/>
    <row r="237" s="1207" customFormat="1" ht="20.100000000000001" customHeight="1" x14ac:dyDescent="0.25"/>
    <row r="238" s="1207" customFormat="1" ht="20.100000000000001" customHeight="1" x14ac:dyDescent="0.25"/>
    <row r="239" s="1207" customFormat="1" ht="20.100000000000001" customHeight="1" x14ac:dyDescent="0.25"/>
    <row r="240" s="1207" customFormat="1" ht="20.100000000000001" customHeight="1" x14ac:dyDescent="0.25"/>
    <row r="241" s="1207" customFormat="1" ht="20.100000000000001" customHeight="1" x14ac:dyDescent="0.25"/>
    <row r="242" s="1207" customFormat="1" ht="20.100000000000001" customHeight="1" x14ac:dyDescent="0.25"/>
    <row r="243" s="1207" customFormat="1" ht="20.100000000000001" customHeight="1" x14ac:dyDescent="0.25"/>
    <row r="244" s="1207" customFormat="1" ht="20.100000000000001" customHeight="1" x14ac:dyDescent="0.25"/>
    <row r="245" s="1207" customFormat="1" ht="20.100000000000001" customHeight="1" x14ac:dyDescent="0.25"/>
    <row r="246" s="1207" customFormat="1" ht="20.100000000000001" customHeight="1" x14ac:dyDescent="0.25"/>
    <row r="247" s="1207" customFormat="1" ht="20.100000000000001" customHeight="1" x14ac:dyDescent="0.25"/>
    <row r="248" s="1207" customFormat="1" ht="20.100000000000001" customHeight="1" x14ac:dyDescent="0.25"/>
    <row r="249" s="1207" customFormat="1" ht="20.100000000000001" customHeight="1" x14ac:dyDescent="0.25"/>
    <row r="250" s="1207" customFormat="1" ht="20.100000000000001" customHeight="1" x14ac:dyDescent="0.25"/>
    <row r="251" s="1207" customFormat="1" ht="20.100000000000001" customHeight="1" x14ac:dyDescent="0.25"/>
    <row r="252" s="1207" customFormat="1" ht="20.100000000000001" customHeight="1" x14ac:dyDescent="0.25"/>
    <row r="253" s="1207" customFormat="1" ht="20.100000000000001" customHeight="1" x14ac:dyDescent="0.25"/>
    <row r="254" s="1207" customFormat="1" ht="20.100000000000001" customHeight="1" x14ac:dyDescent="0.25"/>
    <row r="255" s="1207" customFormat="1" ht="20.100000000000001" customHeight="1" x14ac:dyDescent="0.25"/>
    <row r="256" s="1207" customFormat="1" ht="20.100000000000001" customHeight="1" x14ac:dyDescent="0.25"/>
    <row r="257" s="1207" customFormat="1" ht="20.100000000000001" customHeight="1" x14ac:dyDescent="0.25"/>
    <row r="258" s="1207" customFormat="1" ht="20.100000000000001" customHeight="1" x14ac:dyDescent="0.25"/>
    <row r="259" s="1207" customFormat="1" ht="20.100000000000001" customHeight="1" x14ac:dyDescent="0.25"/>
    <row r="260" s="1207" customFormat="1" ht="20.100000000000001" customHeight="1" x14ac:dyDescent="0.25"/>
    <row r="261" s="1207" customFormat="1" ht="20.100000000000001" customHeight="1" x14ac:dyDescent="0.25"/>
    <row r="262" s="1207" customFormat="1" ht="20.100000000000001" customHeight="1" x14ac:dyDescent="0.25"/>
    <row r="263" s="1207" customFormat="1" ht="20.100000000000001" customHeight="1" x14ac:dyDescent="0.25"/>
    <row r="264" s="1207" customFormat="1" ht="20.100000000000001" customHeight="1" x14ac:dyDescent="0.25"/>
    <row r="265" s="1207" customFormat="1" ht="20.100000000000001" customHeight="1" x14ac:dyDescent="0.25"/>
    <row r="266" s="1207" customFormat="1" ht="20.100000000000001" customHeight="1" x14ac:dyDescent="0.25"/>
    <row r="267" s="1207" customFormat="1" ht="20.100000000000001" customHeight="1" x14ac:dyDescent="0.25"/>
    <row r="268" s="1207" customFormat="1" ht="20.100000000000001" customHeight="1" x14ac:dyDescent="0.25"/>
    <row r="269" s="1207" customFormat="1" ht="20.100000000000001" customHeight="1" x14ac:dyDescent="0.25"/>
    <row r="270" s="1207" customFormat="1" ht="20.100000000000001" customHeight="1" x14ac:dyDescent="0.25"/>
    <row r="271" s="1207" customFormat="1" ht="20.100000000000001" customHeight="1" x14ac:dyDescent="0.25"/>
    <row r="272" s="1207" customFormat="1" ht="20.100000000000001" customHeight="1" x14ac:dyDescent="0.25"/>
    <row r="273" s="1207" customFormat="1" ht="20.100000000000001" customHeight="1" x14ac:dyDescent="0.25"/>
    <row r="274" s="1207" customFormat="1" ht="20.100000000000001" customHeight="1" x14ac:dyDescent="0.25"/>
    <row r="275" s="1207" customFormat="1" ht="20.100000000000001" customHeight="1" x14ac:dyDescent="0.25"/>
    <row r="276" s="1207" customFormat="1" ht="20.100000000000001" customHeight="1" x14ac:dyDescent="0.25"/>
    <row r="277" s="1207" customFormat="1" ht="20.100000000000001" customHeight="1" x14ac:dyDescent="0.25"/>
    <row r="278" s="1207" customFormat="1" ht="20.100000000000001" customHeight="1" x14ac:dyDescent="0.25"/>
    <row r="279" s="1207" customFormat="1" ht="20.100000000000001" customHeight="1" x14ac:dyDescent="0.25"/>
    <row r="280" s="1207" customFormat="1" ht="20.100000000000001" customHeight="1" x14ac:dyDescent="0.25"/>
    <row r="281" s="1207" customFormat="1" ht="20.100000000000001" customHeight="1" x14ac:dyDescent="0.25"/>
    <row r="282" s="1207" customFormat="1" ht="20.100000000000001" customHeight="1" x14ac:dyDescent="0.25"/>
    <row r="283" s="1207" customFormat="1" ht="20.100000000000001" customHeight="1" x14ac:dyDescent="0.25"/>
    <row r="284" s="1207" customFormat="1" ht="20.100000000000001" customHeight="1" x14ac:dyDescent="0.25"/>
    <row r="285" s="1207" customFormat="1" ht="20.100000000000001" customHeight="1" x14ac:dyDescent="0.25"/>
    <row r="286" s="1207" customFormat="1" ht="20.100000000000001" customHeight="1" x14ac:dyDescent="0.25"/>
    <row r="287" s="1207" customFormat="1" ht="20.100000000000001" customHeight="1" x14ac:dyDescent="0.25"/>
    <row r="288" s="1207" customFormat="1" ht="20.100000000000001" customHeight="1" x14ac:dyDescent="0.25"/>
    <row r="289" s="1207" customFormat="1" ht="20.100000000000001" customHeight="1" x14ac:dyDescent="0.25"/>
    <row r="290" s="1207" customFormat="1" ht="20.100000000000001" customHeight="1" x14ac:dyDescent="0.25"/>
    <row r="291" s="1207" customFormat="1" ht="20.100000000000001" customHeight="1" x14ac:dyDescent="0.25"/>
    <row r="292" s="1207" customFormat="1" ht="20.100000000000001" customHeight="1" x14ac:dyDescent="0.25"/>
    <row r="293" s="1207" customFormat="1" ht="20.100000000000001" customHeight="1" x14ac:dyDescent="0.25"/>
    <row r="294" s="1207" customFormat="1" ht="20.100000000000001" customHeight="1" x14ac:dyDescent="0.25"/>
    <row r="295" s="1207" customFormat="1" ht="20.100000000000001" customHeight="1" x14ac:dyDescent="0.25"/>
    <row r="296" s="1207" customFormat="1" ht="20.100000000000001" customHeight="1" x14ac:dyDescent="0.25"/>
    <row r="297" s="1207" customFormat="1" ht="20.100000000000001" customHeight="1" x14ac:dyDescent="0.25"/>
    <row r="298" s="1207" customFormat="1" ht="20.100000000000001" customHeight="1" x14ac:dyDescent="0.25"/>
    <row r="299" s="1207" customFormat="1" ht="20.100000000000001" customHeight="1" x14ac:dyDescent="0.25"/>
    <row r="300" s="1207" customFormat="1" ht="20.100000000000001" customHeight="1" x14ac:dyDescent="0.25"/>
    <row r="301" s="1207" customFormat="1" ht="20.100000000000001" customHeight="1" x14ac:dyDescent="0.25"/>
    <row r="302" s="1207" customFormat="1" ht="20.100000000000001" customHeight="1" x14ac:dyDescent="0.25"/>
    <row r="303" s="1207" customFormat="1" ht="20.100000000000001" customHeight="1" x14ac:dyDescent="0.25"/>
    <row r="304" s="1207" customFormat="1" ht="20.100000000000001" customHeight="1" x14ac:dyDescent="0.25"/>
    <row r="305" s="1207" customFormat="1" ht="20.100000000000001" customHeight="1" x14ac:dyDescent="0.25"/>
    <row r="306" s="1207" customFormat="1" ht="20.100000000000001" customHeight="1" x14ac:dyDescent="0.25"/>
    <row r="307" s="1207" customFormat="1" ht="20.100000000000001" customHeight="1" x14ac:dyDescent="0.25"/>
    <row r="308" s="1207" customFormat="1" ht="20.100000000000001" customHeight="1" x14ac:dyDescent="0.25"/>
    <row r="309" s="1207" customFormat="1" ht="20.100000000000001" customHeight="1" x14ac:dyDescent="0.25"/>
    <row r="310" s="1207" customFormat="1" ht="20.100000000000001" customHeight="1" x14ac:dyDescent="0.25"/>
    <row r="311" s="1207" customFormat="1" ht="20.100000000000001" customHeight="1" x14ac:dyDescent="0.25"/>
    <row r="312" s="1207" customFormat="1" ht="20.100000000000001" customHeight="1" x14ac:dyDescent="0.25"/>
    <row r="313" s="1207" customFormat="1" ht="20.100000000000001" customHeight="1" x14ac:dyDescent="0.25"/>
    <row r="314" s="1207" customFormat="1" ht="20.100000000000001" customHeight="1" x14ac:dyDescent="0.25"/>
    <row r="315" s="1207" customFormat="1" ht="20.100000000000001" customHeight="1" x14ac:dyDescent="0.25"/>
    <row r="316" s="1207" customFormat="1" ht="20.100000000000001" customHeight="1" x14ac:dyDescent="0.25"/>
    <row r="317" s="1207" customFormat="1" ht="20.100000000000001" customHeight="1" x14ac:dyDescent="0.25"/>
    <row r="318" s="1207" customFormat="1" ht="20.100000000000001" customHeight="1" x14ac:dyDescent="0.25"/>
    <row r="319" s="1207" customFormat="1" ht="20.100000000000001" customHeight="1" x14ac:dyDescent="0.25"/>
    <row r="320" s="1207" customFormat="1" ht="20.100000000000001" customHeight="1" x14ac:dyDescent="0.25"/>
    <row r="321" s="1207" customFormat="1" ht="20.100000000000001" customHeight="1" x14ac:dyDescent="0.25"/>
    <row r="322" s="1207" customFormat="1" ht="20.100000000000001" customHeight="1" x14ac:dyDescent="0.25"/>
    <row r="323" s="1207" customFormat="1" ht="20.100000000000001" customHeight="1" x14ac:dyDescent="0.25"/>
    <row r="324" s="1207" customFormat="1" ht="20.100000000000001" customHeight="1" x14ac:dyDescent="0.25"/>
    <row r="325" s="1207" customFormat="1" ht="20.100000000000001" customHeight="1" x14ac:dyDescent="0.25"/>
    <row r="326" s="1207" customFormat="1" ht="20.100000000000001" customHeight="1" x14ac:dyDescent="0.25"/>
    <row r="327" s="1207" customFormat="1" ht="20.100000000000001" customHeight="1" x14ac:dyDescent="0.25"/>
    <row r="328" s="1207" customFormat="1" ht="20.100000000000001" customHeight="1" x14ac:dyDescent="0.25"/>
    <row r="329" s="1207" customFormat="1" ht="20.100000000000001" customHeight="1" x14ac:dyDescent="0.25"/>
    <row r="330" s="1207" customFormat="1" ht="20.100000000000001" customHeight="1" x14ac:dyDescent="0.25"/>
    <row r="331" s="1207" customFormat="1" ht="20.100000000000001" customHeight="1" x14ac:dyDescent="0.25"/>
    <row r="332" s="1207" customFormat="1" ht="20.100000000000001" customHeight="1" x14ac:dyDescent="0.25"/>
    <row r="333" s="1207" customFormat="1" ht="20.100000000000001" customHeight="1" x14ac:dyDescent="0.25"/>
    <row r="334" s="1207" customFormat="1" ht="20.100000000000001" customHeight="1" x14ac:dyDescent="0.25"/>
    <row r="335" s="1207" customFormat="1" ht="20.100000000000001" customHeight="1" x14ac:dyDescent="0.25"/>
    <row r="336" s="1207" customFormat="1" ht="20.100000000000001" customHeight="1" x14ac:dyDescent="0.25"/>
    <row r="337" s="1207" customFormat="1" ht="20.100000000000001" customHeight="1" x14ac:dyDescent="0.25"/>
    <row r="338" s="1207" customFormat="1" ht="20.100000000000001" customHeight="1" x14ac:dyDescent="0.25"/>
    <row r="339" s="1207" customFormat="1" ht="20.100000000000001" customHeight="1" x14ac:dyDescent="0.25"/>
  </sheetData>
  <mergeCells count="8">
    <mergeCell ref="A2:D2"/>
    <mergeCell ref="A3:D3"/>
    <mergeCell ref="E3:I3"/>
    <mergeCell ref="A5:A7"/>
    <mergeCell ref="B5:D5"/>
    <mergeCell ref="B6:B7"/>
    <mergeCell ref="C6:C7"/>
    <mergeCell ref="D6:D7"/>
  </mergeCells>
  <hyperlinks>
    <hyperlink ref="A27" r:id="rId1" xr:uid="{D0E669B8-E54A-47F8-82CF-021C54445A4C}"/>
    <hyperlink ref="A1" location="Índice!A1" display="Voltar ao índice" xr:uid="{3FCAE962-697F-48F7-94A9-06A9153C9C8E}"/>
  </hyperlinks>
  <printOptions gridLinesSet="0"/>
  <pageMargins left="0.78740157480314965" right="0.78740157480314965" top="1.1811023622047245" bottom="0.78740157480314965" header="0" footer="0"/>
  <pageSetup paperSize="9" orientation="portrait" horizontalDpi="300" verticalDpi="300" r:id="rId2"/>
  <headerFooter alignWithMargins="0"/>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916A5F-DB1F-48BD-A469-3CBFFC084F14}">
  <dimension ref="A1:L330"/>
  <sheetViews>
    <sheetView showGridLines="0" workbookViewId="0">
      <selection activeCell="A2" sqref="A2"/>
    </sheetView>
  </sheetViews>
  <sheetFormatPr defaultRowHeight="12.75" x14ac:dyDescent="0.25"/>
  <cols>
    <col min="1" max="1" width="21.28515625" style="1207" customWidth="1"/>
    <col min="2" max="2" width="9.7109375" style="1207" customWidth="1"/>
    <col min="3" max="3" width="10.140625" style="1207" customWidth="1"/>
    <col min="4" max="4" width="10.28515625" style="1207" customWidth="1"/>
    <col min="5" max="5" width="11.85546875" style="1207" customWidth="1"/>
    <col min="6" max="6" width="11.28515625" style="1207" customWidth="1"/>
    <col min="7" max="7" width="12.42578125" style="1207" customWidth="1"/>
    <col min="8" max="104" width="10.7109375" style="1207" customWidth="1"/>
    <col min="105" max="16384" width="9.140625" style="1207"/>
  </cols>
  <sheetData>
    <row r="1" spans="1:7" ht="15" customHeight="1" x14ac:dyDescent="0.25">
      <c r="A1" s="2027" t="s">
        <v>1926</v>
      </c>
    </row>
    <row r="2" spans="1:7" ht="15" customHeight="1" x14ac:dyDescent="0.25">
      <c r="A2" s="2244" t="s">
        <v>1258</v>
      </c>
      <c r="B2" s="2244"/>
      <c r="C2" s="2244"/>
      <c r="D2" s="2244"/>
      <c r="E2" s="2244"/>
      <c r="F2" s="2244"/>
    </row>
    <row r="3" spans="1:7" ht="25.5" customHeight="1" x14ac:dyDescent="0.25">
      <c r="A3" s="2245" t="s">
        <v>1257</v>
      </c>
      <c r="B3" s="2245"/>
      <c r="C3" s="2245"/>
      <c r="D3" s="2245"/>
      <c r="E3" s="2245"/>
      <c r="F3" s="2245"/>
      <c r="G3" s="2245"/>
    </row>
    <row r="4" spans="1:7" ht="12.95" customHeight="1" x14ac:dyDescent="0.25">
      <c r="A4" s="1413"/>
      <c r="G4" s="1202" t="s">
        <v>736</v>
      </c>
    </row>
    <row r="5" spans="1:7" ht="40.5" customHeight="1" x14ac:dyDescent="0.25">
      <c r="A5" s="1497" t="s">
        <v>752</v>
      </c>
      <c r="B5" s="1498" t="s">
        <v>1256</v>
      </c>
      <c r="C5" s="1498" t="s">
        <v>1255</v>
      </c>
      <c r="D5" s="1498" t="s">
        <v>1254</v>
      </c>
      <c r="E5" s="1498" t="s">
        <v>1253</v>
      </c>
      <c r="F5" s="1498" t="s">
        <v>1252</v>
      </c>
      <c r="G5" s="1498" t="s">
        <v>1251</v>
      </c>
    </row>
    <row r="6" spans="1:7" ht="12.95" customHeight="1" x14ac:dyDescent="0.25"/>
    <row r="7" spans="1:7" ht="15" customHeight="1" x14ac:dyDescent="0.25">
      <c r="A7" s="1430" t="s">
        <v>1250</v>
      </c>
      <c r="B7" s="1428">
        <v>1399</v>
      </c>
      <c r="C7" s="1427">
        <v>25398</v>
      </c>
      <c r="D7" s="1427">
        <v>518033072</v>
      </c>
      <c r="E7" s="1427">
        <v>395213546</v>
      </c>
      <c r="F7" s="1427">
        <v>276502783</v>
      </c>
      <c r="G7" s="1427">
        <v>118710763</v>
      </c>
    </row>
    <row r="8" spans="1:7" ht="15" customHeight="1" x14ac:dyDescent="0.25">
      <c r="A8" s="1430" t="s">
        <v>1249</v>
      </c>
      <c r="B8" s="1428">
        <v>1414</v>
      </c>
      <c r="C8" s="1427">
        <v>25450</v>
      </c>
      <c r="D8" s="1427">
        <v>610110189</v>
      </c>
      <c r="E8" s="1427">
        <v>494122245</v>
      </c>
      <c r="F8" s="1427">
        <v>265984925</v>
      </c>
      <c r="G8" s="1427">
        <v>228137320</v>
      </c>
    </row>
    <row r="9" spans="1:7" ht="15" customHeight="1" x14ac:dyDescent="0.25">
      <c r="A9" s="1430" t="s">
        <v>1248</v>
      </c>
      <c r="B9" s="1428">
        <v>1382</v>
      </c>
      <c r="C9" s="1427">
        <v>24675</v>
      </c>
      <c r="D9" s="1427">
        <v>560217455</v>
      </c>
      <c r="E9" s="1427">
        <v>449728451</v>
      </c>
      <c r="F9" s="1427">
        <v>250347023</v>
      </c>
      <c r="G9" s="1427">
        <v>199381428</v>
      </c>
    </row>
    <row r="10" spans="1:7" ht="15" customHeight="1" x14ac:dyDescent="0.25">
      <c r="A10" s="1430" t="s">
        <v>1247</v>
      </c>
      <c r="B10" s="1428">
        <v>1306</v>
      </c>
      <c r="C10" s="1427">
        <v>23854</v>
      </c>
      <c r="D10" s="1427">
        <v>514115362</v>
      </c>
      <c r="E10" s="1427">
        <v>412351153</v>
      </c>
      <c r="F10" s="1427">
        <v>234102102</v>
      </c>
      <c r="G10" s="1427">
        <v>178249051</v>
      </c>
    </row>
    <row r="11" spans="1:7" ht="15" customHeight="1" x14ac:dyDescent="0.25">
      <c r="A11" s="1430" t="s">
        <v>290</v>
      </c>
      <c r="B11" s="1428">
        <v>1271</v>
      </c>
      <c r="C11" s="1427">
        <v>23035</v>
      </c>
      <c r="D11" s="1427">
        <v>420471116</v>
      </c>
      <c r="E11" s="1427">
        <v>322156032</v>
      </c>
      <c r="F11" s="1427">
        <v>192880082</v>
      </c>
      <c r="G11" s="1427">
        <v>129275950</v>
      </c>
    </row>
    <row r="12" spans="1:7" ht="15" customHeight="1" x14ac:dyDescent="0.25">
      <c r="A12" s="1429">
        <v>2017</v>
      </c>
      <c r="B12" s="1428">
        <v>1126</v>
      </c>
      <c r="C12" s="1427">
        <v>21880</v>
      </c>
      <c r="D12" s="1427">
        <v>352474267.99999988</v>
      </c>
      <c r="E12" s="1427">
        <v>256730570.00000009</v>
      </c>
      <c r="F12" s="1427">
        <v>189193508.00000003</v>
      </c>
      <c r="G12" s="1427">
        <v>67537062</v>
      </c>
    </row>
    <row r="13" spans="1:7" ht="15" customHeight="1" x14ac:dyDescent="0.25">
      <c r="A13" s="1429">
        <v>2018</v>
      </c>
      <c r="B13" s="1428">
        <v>1087</v>
      </c>
      <c r="C13" s="1427">
        <v>21186</v>
      </c>
      <c r="D13" s="1427">
        <v>324702122.99999988</v>
      </c>
      <c r="E13" s="1427">
        <v>232045053.99999991</v>
      </c>
      <c r="F13" s="1427">
        <v>171179212.00000006</v>
      </c>
      <c r="G13" s="1427">
        <v>60865841.999999978</v>
      </c>
    </row>
    <row r="14" spans="1:7" ht="15" customHeight="1" x14ac:dyDescent="0.25">
      <c r="A14" s="1429">
        <v>2019</v>
      </c>
      <c r="B14" s="1428">
        <v>963</v>
      </c>
      <c r="C14" s="1427">
        <v>19323</v>
      </c>
      <c r="D14" s="1427">
        <v>289669907</v>
      </c>
      <c r="E14" s="1427">
        <v>201727135.00000006</v>
      </c>
      <c r="F14" s="1427">
        <v>151561520</v>
      </c>
      <c r="G14" s="1427">
        <v>50165615.000000015</v>
      </c>
    </row>
    <row r="15" spans="1:7" ht="15" customHeight="1" x14ac:dyDescent="0.25">
      <c r="A15" s="1426">
        <v>2020</v>
      </c>
    </row>
    <row r="16" spans="1:7" s="1204" customFormat="1" ht="12.95" customHeight="1" x14ac:dyDescent="0.25">
      <c r="A16" s="1425" t="s">
        <v>390</v>
      </c>
      <c r="B16" s="1424">
        <f t="shared" ref="B16:G16" si="0">B18+B26+B28</f>
        <v>886</v>
      </c>
      <c r="C16" s="1424">
        <f t="shared" si="0"/>
        <v>18050.999999999996</v>
      </c>
      <c r="D16" s="1424">
        <f t="shared" si="0"/>
        <v>236287038.99999994</v>
      </c>
      <c r="E16" s="1424">
        <f t="shared" si="0"/>
        <v>162693063.99999994</v>
      </c>
      <c r="F16" s="1424">
        <f t="shared" si="0"/>
        <v>121250426</v>
      </c>
      <c r="G16" s="1424">
        <f t="shared" si="0"/>
        <v>41442637.99999997</v>
      </c>
    </row>
    <row r="17" spans="1:12" s="1204" customFormat="1" ht="12.95" customHeight="1" x14ac:dyDescent="0.25">
      <c r="C17" s="1406"/>
      <c r="D17" s="1406"/>
      <c r="E17" s="1406"/>
      <c r="F17" s="1406"/>
      <c r="G17" s="1406"/>
    </row>
    <row r="18" spans="1:12" s="1204" customFormat="1" ht="12.95" customHeight="1" x14ac:dyDescent="0.25">
      <c r="A18" s="1204" t="s">
        <v>899</v>
      </c>
      <c r="B18" s="1406">
        <f t="shared" ref="B18:G18" si="1">SUM(B20:B24)</f>
        <v>833</v>
      </c>
      <c r="C18" s="1406">
        <f t="shared" si="1"/>
        <v>15152.999999999996</v>
      </c>
      <c r="D18" s="1406">
        <f t="shared" si="1"/>
        <v>225952236.99999994</v>
      </c>
      <c r="E18" s="1406">
        <f t="shared" si="1"/>
        <v>154164413.99999994</v>
      </c>
      <c r="F18" s="1406">
        <f t="shared" si="1"/>
        <v>113149215</v>
      </c>
      <c r="G18" s="1406">
        <f t="shared" si="1"/>
        <v>41015198.99999997</v>
      </c>
    </row>
    <row r="19" spans="1:12" s="1204" customFormat="1" ht="12.95" customHeight="1" x14ac:dyDescent="0.25">
      <c r="B19" s="1406"/>
      <c r="C19" s="1406"/>
      <c r="D19" s="1406"/>
      <c r="E19" s="1406"/>
      <c r="F19" s="1406"/>
      <c r="G19" s="1406"/>
    </row>
    <row r="20" spans="1:12" ht="12.95" customHeight="1" x14ac:dyDescent="0.25">
      <c r="A20" s="1207" t="s">
        <v>943</v>
      </c>
      <c r="B20" s="1406">
        <v>223</v>
      </c>
      <c r="C20" s="1403">
        <v>4573.9999999999973</v>
      </c>
      <c r="D20" s="1422">
        <v>53218502</v>
      </c>
      <c r="E20" s="1422">
        <v>35878221</v>
      </c>
      <c r="F20" s="1421">
        <v>25809107.999999996</v>
      </c>
      <c r="G20" s="1421">
        <v>10069113.000000004</v>
      </c>
      <c r="H20" s="1418"/>
      <c r="I20" s="1418"/>
      <c r="J20" s="1418"/>
      <c r="K20" s="1418"/>
      <c r="L20" s="1418"/>
    </row>
    <row r="21" spans="1:12" ht="12.95" customHeight="1" x14ac:dyDescent="0.25">
      <c r="A21" s="1207" t="s">
        <v>934</v>
      </c>
      <c r="B21" s="1406">
        <v>182</v>
      </c>
      <c r="C21" s="1403">
        <v>4096</v>
      </c>
      <c r="D21" s="1422">
        <v>14634624.000000006</v>
      </c>
      <c r="E21" s="1422">
        <v>13017561.999999996</v>
      </c>
      <c r="F21" s="1421">
        <v>10279870.999999994</v>
      </c>
      <c r="G21" s="1421">
        <v>2737690.9999999995</v>
      </c>
      <c r="H21" s="1418"/>
      <c r="I21" s="1418"/>
      <c r="J21" s="1418"/>
      <c r="K21" s="1418"/>
      <c r="L21" s="1418"/>
    </row>
    <row r="22" spans="1:12" ht="12.95" customHeight="1" x14ac:dyDescent="0.25">
      <c r="A22" s="1207" t="s">
        <v>1219</v>
      </c>
      <c r="B22" s="1406">
        <v>377</v>
      </c>
      <c r="C22" s="1403">
        <v>5392.0000000000009</v>
      </c>
      <c r="D22" s="1422">
        <v>154428413.99999994</v>
      </c>
      <c r="E22" s="1422">
        <v>101811162.99999994</v>
      </c>
      <c r="F22" s="1421">
        <v>74379007.000000015</v>
      </c>
      <c r="G22" s="1421">
        <v>27432155.999999966</v>
      </c>
      <c r="H22" s="1418"/>
      <c r="I22" s="1418"/>
      <c r="J22" s="1418"/>
      <c r="K22" s="1418"/>
      <c r="L22" s="1418"/>
    </row>
    <row r="23" spans="1:12" ht="12.95" customHeight="1" x14ac:dyDescent="0.25">
      <c r="A23" s="1207" t="s">
        <v>924</v>
      </c>
      <c r="B23" s="1406">
        <v>36</v>
      </c>
      <c r="C23" s="1403">
        <v>795.00000000000023</v>
      </c>
      <c r="D23" s="1422">
        <v>2709457.0000000009</v>
      </c>
      <c r="E23" s="1422">
        <v>2574212</v>
      </c>
      <c r="F23" s="1421">
        <v>2164304.0000000005</v>
      </c>
      <c r="G23" s="1421">
        <v>409907.99999999994</v>
      </c>
      <c r="H23" s="1418"/>
      <c r="I23" s="1418"/>
      <c r="J23" s="1418"/>
      <c r="K23" s="1418"/>
      <c r="L23" s="1418"/>
    </row>
    <row r="24" spans="1:12" ht="12.95" customHeight="1" x14ac:dyDescent="0.25">
      <c r="A24" s="1207" t="s">
        <v>918</v>
      </c>
      <c r="B24" s="1406">
        <v>15</v>
      </c>
      <c r="C24" s="1403">
        <v>296</v>
      </c>
      <c r="D24" s="1423">
        <v>961240.00000000012</v>
      </c>
      <c r="E24" s="1422">
        <v>883256</v>
      </c>
      <c r="F24" s="1421">
        <v>516924.99999999994</v>
      </c>
      <c r="G24" s="1421">
        <v>366331.00000000006</v>
      </c>
      <c r="H24" s="1418"/>
      <c r="I24" s="1418"/>
      <c r="J24" s="1418"/>
      <c r="K24" s="1418"/>
      <c r="L24" s="1418"/>
    </row>
    <row r="25" spans="1:12" ht="12.95" customHeight="1" x14ac:dyDescent="0.25">
      <c r="B25" s="1406"/>
      <c r="C25" s="1403"/>
      <c r="D25" s="1423"/>
      <c r="E25" s="1422"/>
      <c r="F25" s="1421"/>
      <c r="G25" s="1421"/>
      <c r="H25" s="1418"/>
      <c r="I25" s="1418"/>
      <c r="J25" s="1418"/>
      <c r="K25" s="1418"/>
      <c r="L25" s="1418"/>
    </row>
    <row r="26" spans="1:12" s="1204" customFormat="1" ht="12.95" customHeight="1" x14ac:dyDescent="0.25">
      <c r="A26" s="1204" t="s">
        <v>952</v>
      </c>
      <c r="B26" s="1406">
        <v>26</v>
      </c>
      <c r="C26" s="1406">
        <v>2012.9999999999995</v>
      </c>
      <c r="D26" s="1419">
        <v>5361289.9999999991</v>
      </c>
      <c r="E26" s="1420">
        <v>4638683</v>
      </c>
      <c r="F26" s="1419">
        <v>4347028</v>
      </c>
      <c r="G26" s="1419">
        <v>291654.99999999994</v>
      </c>
      <c r="H26" s="1418"/>
      <c r="I26" s="1418"/>
      <c r="J26" s="1418"/>
      <c r="K26" s="1418"/>
      <c r="L26" s="1418"/>
    </row>
    <row r="27" spans="1:12" s="1204" customFormat="1" ht="12.95" customHeight="1" x14ac:dyDescent="0.25">
      <c r="H27" s="1418"/>
      <c r="I27" s="1418"/>
      <c r="J27" s="1418"/>
      <c r="K27" s="1418"/>
      <c r="L27" s="1418"/>
    </row>
    <row r="28" spans="1:12" s="1204" customFormat="1" ht="12.95" customHeight="1" x14ac:dyDescent="0.25">
      <c r="A28" s="1204" t="s">
        <v>871</v>
      </c>
      <c r="B28" s="1406">
        <v>27</v>
      </c>
      <c r="C28" s="1406">
        <v>885.00000000000045</v>
      </c>
      <c r="D28" s="1419">
        <v>4973512.0000000009</v>
      </c>
      <c r="E28" s="1420">
        <v>3889967.0000000009</v>
      </c>
      <c r="F28" s="1419">
        <v>3754182.9999999995</v>
      </c>
      <c r="G28" s="1419">
        <v>135784</v>
      </c>
      <c r="H28" s="1418"/>
      <c r="I28" s="1418"/>
      <c r="J28" s="1418"/>
      <c r="K28" s="1418"/>
      <c r="L28" s="1418"/>
    </row>
    <row r="29" spans="1:12" s="1204" customFormat="1" ht="6.95" customHeight="1" thickBot="1" x14ac:dyDescent="0.3">
      <c r="A29" s="1407"/>
      <c r="B29" s="1407"/>
      <c r="C29" s="1407"/>
      <c r="D29" s="1407"/>
      <c r="E29" s="1407"/>
      <c r="F29" s="1407"/>
      <c r="G29" s="1407"/>
    </row>
    <row r="30" spans="1:12" s="1204" customFormat="1" ht="3.75" customHeight="1" thickTop="1" x14ac:dyDescent="0.25"/>
    <row r="31" spans="1:12" ht="12" customHeight="1" x14ac:dyDescent="0.25">
      <c r="A31" s="2251" t="s">
        <v>1246</v>
      </c>
      <c r="B31" s="2251"/>
      <c r="C31" s="2251"/>
      <c r="D31" s="2251"/>
      <c r="E31" s="2251"/>
    </row>
    <row r="32" spans="1:12" ht="5.25" customHeight="1" x14ac:dyDescent="0.25">
      <c r="B32" s="1403"/>
      <c r="C32" s="1403"/>
      <c r="D32" s="1403"/>
      <c r="E32" s="1403"/>
    </row>
    <row r="33" spans="1:7" s="1389" customFormat="1" ht="12" customHeight="1" x14ac:dyDescent="0.25">
      <c r="A33" s="1106" t="s">
        <v>280</v>
      </c>
      <c r="B33" s="1390"/>
      <c r="C33" s="1390"/>
      <c r="D33" s="1390"/>
      <c r="E33" s="1390"/>
      <c r="F33" s="1390"/>
      <c r="G33" s="1390"/>
    </row>
    <row r="34" spans="1:7" s="1389" customFormat="1" ht="12" customHeight="1" x14ac:dyDescent="0.25">
      <c r="A34" s="1404" t="s">
        <v>1239</v>
      </c>
      <c r="B34" s="1390"/>
      <c r="C34" s="1390"/>
      <c r="D34" s="1390"/>
      <c r="E34" s="1390"/>
      <c r="F34" s="1390"/>
      <c r="G34" s="1390"/>
    </row>
    <row r="35" spans="1:7" ht="12" customHeight="1" x14ac:dyDescent="0.25">
      <c r="A35" s="1404" t="s">
        <v>1245</v>
      </c>
      <c r="B35" s="1403"/>
      <c r="C35" s="1403"/>
      <c r="D35" s="1403"/>
      <c r="E35" s="1403"/>
    </row>
    <row r="36" spans="1:7" ht="12" customHeight="1" x14ac:dyDescent="0.25">
      <c r="A36" s="1404" t="s">
        <v>1244</v>
      </c>
      <c r="B36" s="1403"/>
      <c r="C36" s="1403"/>
      <c r="D36" s="1403"/>
      <c r="E36" s="1403"/>
    </row>
    <row r="37" spans="1:7" ht="12" customHeight="1" x14ac:dyDescent="0.25">
      <c r="A37" s="1404" t="s">
        <v>1243</v>
      </c>
      <c r="B37" s="1403"/>
      <c r="C37" s="1403"/>
      <c r="D37" s="1403"/>
      <c r="E37" s="1403"/>
    </row>
    <row r="38" spans="1:7" ht="12" customHeight="1" x14ac:dyDescent="0.25">
      <c r="A38" s="1404" t="s">
        <v>1242</v>
      </c>
      <c r="B38" s="1403"/>
      <c r="C38" s="1403"/>
      <c r="D38" s="1403"/>
      <c r="E38" s="1403"/>
    </row>
    <row r="39" spans="1:7" ht="15" customHeight="1" x14ac:dyDescent="0.25">
      <c r="A39" s="1417"/>
      <c r="B39" s="1403"/>
      <c r="C39" s="1403"/>
      <c r="D39" s="1403"/>
      <c r="E39" s="1403"/>
    </row>
    <row r="40" spans="1:7" ht="20.100000000000001" customHeight="1" x14ac:dyDescent="0.25"/>
    <row r="41" spans="1:7" ht="20.100000000000001" customHeight="1" x14ac:dyDescent="0.25"/>
    <row r="42" spans="1:7" ht="20.100000000000001" customHeight="1" x14ac:dyDescent="0.25"/>
    <row r="43" spans="1:7" ht="20.100000000000001" customHeight="1" x14ac:dyDescent="0.25"/>
    <row r="44" spans="1:7" ht="20.100000000000001" customHeight="1" x14ac:dyDescent="0.25"/>
    <row r="45" spans="1:7" ht="20.100000000000001" customHeight="1" x14ac:dyDescent="0.25"/>
    <row r="46" spans="1:7" ht="20.100000000000001" customHeight="1" x14ac:dyDescent="0.25"/>
    <row r="47" spans="1:7" ht="20.100000000000001" customHeight="1" x14ac:dyDescent="0.25"/>
    <row r="48" spans="1:7" ht="20.100000000000001" customHeight="1" x14ac:dyDescent="0.25"/>
    <row r="49" ht="20.100000000000001" customHeight="1" x14ac:dyDescent="0.25"/>
    <row r="50" ht="20.100000000000001" customHeight="1" x14ac:dyDescent="0.25"/>
    <row r="51" ht="20.100000000000001" customHeight="1" x14ac:dyDescent="0.25"/>
    <row r="52" ht="20.100000000000001" customHeight="1" x14ac:dyDescent="0.25"/>
    <row r="53" ht="20.100000000000001" customHeight="1" x14ac:dyDescent="0.25"/>
    <row r="54" ht="20.100000000000001" customHeight="1" x14ac:dyDescent="0.25"/>
    <row r="55" ht="20.100000000000001" customHeight="1" x14ac:dyDescent="0.25"/>
    <row r="56" ht="20.100000000000001" customHeight="1" x14ac:dyDescent="0.25"/>
    <row r="57" ht="20.100000000000001" customHeight="1" x14ac:dyDescent="0.25"/>
    <row r="58" ht="20.100000000000001" customHeight="1" x14ac:dyDescent="0.25"/>
    <row r="59" ht="20.100000000000001" customHeight="1" x14ac:dyDescent="0.25"/>
    <row r="60" ht="20.100000000000001" customHeight="1" x14ac:dyDescent="0.25"/>
    <row r="61" ht="20.100000000000001" customHeight="1" x14ac:dyDescent="0.25"/>
    <row r="62" ht="20.100000000000001" customHeight="1" x14ac:dyDescent="0.25"/>
    <row r="63" ht="20.100000000000001" customHeight="1" x14ac:dyDescent="0.25"/>
    <row r="64" ht="20.100000000000001" customHeight="1" x14ac:dyDescent="0.25"/>
    <row r="65" ht="20.100000000000001" customHeight="1" x14ac:dyDescent="0.25"/>
    <row r="66" ht="20.100000000000001" customHeight="1" x14ac:dyDescent="0.25"/>
    <row r="67" ht="20.100000000000001" customHeight="1" x14ac:dyDescent="0.25"/>
    <row r="68" ht="20.100000000000001" customHeight="1" x14ac:dyDescent="0.25"/>
    <row r="69" ht="20.100000000000001" customHeight="1" x14ac:dyDescent="0.25"/>
    <row r="70" ht="20.100000000000001" customHeight="1" x14ac:dyDescent="0.25"/>
    <row r="71" ht="20.100000000000001" customHeight="1" x14ac:dyDescent="0.25"/>
    <row r="72" ht="20.100000000000001" customHeight="1" x14ac:dyDescent="0.25"/>
    <row r="73" ht="20.100000000000001" customHeight="1" x14ac:dyDescent="0.25"/>
    <row r="74" ht="20.100000000000001" customHeight="1" x14ac:dyDescent="0.25"/>
    <row r="75" ht="20.100000000000001" customHeight="1" x14ac:dyDescent="0.25"/>
    <row r="76" ht="20.100000000000001" customHeight="1" x14ac:dyDescent="0.25"/>
    <row r="77" ht="20.100000000000001" customHeight="1" x14ac:dyDescent="0.25"/>
    <row r="78" ht="20.100000000000001" customHeight="1" x14ac:dyDescent="0.25"/>
    <row r="79" ht="20.100000000000001" customHeight="1" x14ac:dyDescent="0.25"/>
    <row r="80" ht="20.100000000000001" customHeight="1" x14ac:dyDescent="0.25"/>
    <row r="81" ht="20.100000000000001" customHeight="1" x14ac:dyDescent="0.25"/>
    <row r="82" ht="20.100000000000001" customHeight="1" x14ac:dyDescent="0.25"/>
    <row r="83" ht="20.100000000000001" customHeight="1" x14ac:dyDescent="0.25"/>
    <row r="84" ht="20.100000000000001" customHeight="1" x14ac:dyDescent="0.25"/>
    <row r="85" ht="20.100000000000001" customHeight="1" x14ac:dyDescent="0.25"/>
    <row r="86" ht="20.100000000000001" customHeight="1" x14ac:dyDescent="0.25"/>
    <row r="87" ht="20.100000000000001" customHeight="1" x14ac:dyDescent="0.25"/>
    <row r="88" ht="20.100000000000001" customHeight="1" x14ac:dyDescent="0.25"/>
    <row r="89" ht="20.100000000000001" customHeight="1" x14ac:dyDescent="0.25"/>
    <row r="90" ht="20.100000000000001" customHeight="1" x14ac:dyDescent="0.25"/>
    <row r="91" ht="20.100000000000001" customHeight="1" x14ac:dyDescent="0.25"/>
    <row r="92" ht="20.100000000000001" customHeight="1" x14ac:dyDescent="0.25"/>
    <row r="93" ht="20.100000000000001" customHeight="1" x14ac:dyDescent="0.25"/>
    <row r="94" ht="20.100000000000001" customHeight="1" x14ac:dyDescent="0.25"/>
    <row r="95" ht="20.100000000000001" customHeight="1" x14ac:dyDescent="0.25"/>
    <row r="96" ht="20.100000000000001" customHeight="1" x14ac:dyDescent="0.25"/>
    <row r="97" ht="20.100000000000001" customHeight="1" x14ac:dyDescent="0.25"/>
    <row r="98" ht="20.100000000000001" customHeight="1" x14ac:dyDescent="0.25"/>
    <row r="99" ht="20.100000000000001" customHeight="1" x14ac:dyDescent="0.25"/>
    <row r="100" ht="20.100000000000001" customHeight="1" x14ac:dyDescent="0.25"/>
    <row r="101" ht="20.100000000000001" customHeight="1" x14ac:dyDescent="0.25"/>
    <row r="102" ht="20.100000000000001" customHeight="1" x14ac:dyDescent="0.25"/>
    <row r="103" ht="20.100000000000001" customHeight="1" x14ac:dyDescent="0.25"/>
    <row r="104" ht="20.100000000000001" customHeight="1" x14ac:dyDescent="0.25"/>
    <row r="105" ht="20.100000000000001" customHeight="1" x14ac:dyDescent="0.25"/>
    <row r="106" ht="20.100000000000001" customHeight="1" x14ac:dyDescent="0.25"/>
    <row r="107" ht="20.100000000000001" customHeight="1" x14ac:dyDescent="0.25"/>
    <row r="108" ht="20.100000000000001" customHeight="1" x14ac:dyDescent="0.25"/>
    <row r="109" ht="20.100000000000001" customHeight="1" x14ac:dyDescent="0.25"/>
    <row r="110" ht="20.100000000000001" customHeight="1" x14ac:dyDescent="0.25"/>
    <row r="111" ht="20.100000000000001" customHeight="1" x14ac:dyDescent="0.25"/>
    <row r="112" ht="20.100000000000001" customHeight="1" x14ac:dyDescent="0.25"/>
    <row r="113" ht="20.100000000000001" customHeight="1" x14ac:dyDescent="0.25"/>
    <row r="114" ht="20.100000000000001" customHeight="1" x14ac:dyDescent="0.25"/>
    <row r="115" ht="20.100000000000001" customHeight="1" x14ac:dyDescent="0.25"/>
    <row r="116" ht="20.100000000000001" customHeight="1" x14ac:dyDescent="0.25"/>
    <row r="117" ht="20.100000000000001" customHeight="1" x14ac:dyDescent="0.25"/>
    <row r="118" ht="20.100000000000001" customHeight="1" x14ac:dyDescent="0.25"/>
    <row r="119" ht="20.100000000000001" customHeight="1" x14ac:dyDescent="0.25"/>
    <row r="120" ht="20.100000000000001" customHeight="1" x14ac:dyDescent="0.25"/>
    <row r="121" ht="20.100000000000001" customHeight="1" x14ac:dyDescent="0.25"/>
    <row r="122" ht="20.100000000000001" customHeight="1" x14ac:dyDescent="0.25"/>
    <row r="123" ht="20.100000000000001" customHeight="1" x14ac:dyDescent="0.25"/>
    <row r="124" ht="20.100000000000001" customHeight="1" x14ac:dyDescent="0.25"/>
    <row r="125" ht="20.100000000000001" customHeight="1" x14ac:dyDescent="0.25"/>
    <row r="126" ht="20.100000000000001" customHeight="1" x14ac:dyDescent="0.25"/>
    <row r="127" ht="20.100000000000001" customHeight="1" x14ac:dyDescent="0.25"/>
    <row r="128" ht="20.100000000000001" customHeight="1" x14ac:dyDescent="0.25"/>
    <row r="129" ht="20.100000000000001" customHeight="1" x14ac:dyDescent="0.25"/>
    <row r="130" ht="20.100000000000001" customHeight="1" x14ac:dyDescent="0.25"/>
    <row r="131" ht="20.100000000000001" customHeight="1" x14ac:dyDescent="0.25"/>
    <row r="132" ht="20.100000000000001" customHeight="1" x14ac:dyDescent="0.25"/>
    <row r="133" ht="20.100000000000001" customHeight="1" x14ac:dyDescent="0.25"/>
    <row r="134" ht="20.100000000000001" customHeight="1" x14ac:dyDescent="0.25"/>
    <row r="135" ht="20.100000000000001" customHeight="1" x14ac:dyDescent="0.25"/>
    <row r="136" ht="20.100000000000001" customHeight="1" x14ac:dyDescent="0.25"/>
    <row r="137" ht="20.100000000000001" customHeight="1" x14ac:dyDescent="0.25"/>
    <row r="138" ht="20.100000000000001" customHeight="1" x14ac:dyDescent="0.25"/>
    <row r="139" ht="20.100000000000001" customHeight="1" x14ac:dyDescent="0.25"/>
    <row r="140" ht="20.100000000000001" customHeight="1" x14ac:dyDescent="0.25"/>
    <row r="141" ht="20.100000000000001" customHeight="1" x14ac:dyDescent="0.25"/>
    <row r="142" ht="20.100000000000001" customHeight="1" x14ac:dyDescent="0.25"/>
    <row r="143" ht="20.100000000000001" customHeight="1" x14ac:dyDescent="0.25"/>
    <row r="144" ht="20.100000000000001" customHeight="1" x14ac:dyDescent="0.25"/>
    <row r="145" ht="20.100000000000001" customHeight="1" x14ac:dyDescent="0.25"/>
    <row r="146" ht="20.100000000000001" customHeight="1" x14ac:dyDescent="0.25"/>
    <row r="147" ht="20.100000000000001" customHeight="1" x14ac:dyDescent="0.25"/>
    <row r="148" ht="20.100000000000001" customHeight="1" x14ac:dyDescent="0.25"/>
    <row r="149" ht="20.100000000000001" customHeight="1" x14ac:dyDescent="0.25"/>
    <row r="150" ht="20.100000000000001" customHeight="1" x14ac:dyDescent="0.25"/>
    <row r="151" ht="20.100000000000001" customHeight="1" x14ac:dyDescent="0.25"/>
    <row r="152" ht="20.100000000000001" customHeight="1" x14ac:dyDescent="0.25"/>
    <row r="153" ht="20.100000000000001" customHeight="1" x14ac:dyDescent="0.25"/>
    <row r="154" ht="20.100000000000001" customHeight="1" x14ac:dyDescent="0.25"/>
    <row r="155" ht="20.100000000000001" customHeight="1" x14ac:dyDescent="0.25"/>
    <row r="156" ht="20.100000000000001" customHeight="1" x14ac:dyDescent="0.25"/>
    <row r="157" ht="20.100000000000001" customHeight="1" x14ac:dyDescent="0.25"/>
    <row r="158" ht="20.100000000000001" customHeight="1" x14ac:dyDescent="0.25"/>
    <row r="159" ht="20.100000000000001" customHeight="1" x14ac:dyDescent="0.25"/>
    <row r="160" ht="20.100000000000001" customHeight="1" x14ac:dyDescent="0.25"/>
    <row r="161" s="1207" customFormat="1" ht="20.100000000000001" customHeight="1" x14ac:dyDescent="0.25"/>
    <row r="162" s="1207" customFormat="1" ht="20.100000000000001" customHeight="1" x14ac:dyDescent="0.25"/>
    <row r="163" s="1207" customFormat="1" ht="20.100000000000001" customHeight="1" x14ac:dyDescent="0.25"/>
    <row r="164" s="1207" customFormat="1" ht="20.100000000000001" customHeight="1" x14ac:dyDescent="0.25"/>
    <row r="165" s="1207" customFormat="1" ht="20.100000000000001" customHeight="1" x14ac:dyDescent="0.25"/>
    <row r="166" s="1207" customFormat="1" ht="20.100000000000001" customHeight="1" x14ac:dyDescent="0.25"/>
    <row r="167" s="1207" customFormat="1" ht="20.100000000000001" customHeight="1" x14ac:dyDescent="0.25"/>
    <row r="168" s="1207" customFormat="1" ht="20.100000000000001" customHeight="1" x14ac:dyDescent="0.25"/>
    <row r="169" s="1207" customFormat="1" ht="20.100000000000001" customHeight="1" x14ac:dyDescent="0.25"/>
    <row r="170" s="1207" customFormat="1" ht="20.100000000000001" customHeight="1" x14ac:dyDescent="0.25"/>
    <row r="171" s="1207" customFormat="1" ht="20.100000000000001" customHeight="1" x14ac:dyDescent="0.25"/>
    <row r="172" s="1207" customFormat="1" ht="20.100000000000001" customHeight="1" x14ac:dyDescent="0.25"/>
    <row r="173" s="1207" customFormat="1" ht="20.100000000000001" customHeight="1" x14ac:dyDescent="0.25"/>
    <row r="174" s="1207" customFormat="1" ht="20.100000000000001" customHeight="1" x14ac:dyDescent="0.25"/>
    <row r="175" s="1207" customFormat="1" ht="20.100000000000001" customHeight="1" x14ac:dyDescent="0.25"/>
    <row r="176" s="1207" customFormat="1" ht="20.100000000000001" customHeight="1" x14ac:dyDescent="0.25"/>
    <row r="177" s="1207" customFormat="1" ht="20.100000000000001" customHeight="1" x14ac:dyDescent="0.25"/>
    <row r="178" s="1207" customFormat="1" ht="20.100000000000001" customHeight="1" x14ac:dyDescent="0.25"/>
    <row r="179" s="1207" customFormat="1" ht="20.100000000000001" customHeight="1" x14ac:dyDescent="0.25"/>
    <row r="180" s="1207" customFormat="1" ht="20.100000000000001" customHeight="1" x14ac:dyDescent="0.25"/>
    <row r="181" s="1207" customFormat="1" ht="20.100000000000001" customHeight="1" x14ac:dyDescent="0.25"/>
    <row r="182" s="1207" customFormat="1" ht="20.100000000000001" customHeight="1" x14ac:dyDescent="0.25"/>
    <row r="183" s="1207" customFormat="1" ht="20.100000000000001" customHeight="1" x14ac:dyDescent="0.25"/>
    <row r="184" s="1207" customFormat="1" ht="20.100000000000001" customHeight="1" x14ac:dyDescent="0.25"/>
    <row r="185" s="1207" customFormat="1" ht="20.100000000000001" customHeight="1" x14ac:dyDescent="0.25"/>
    <row r="186" s="1207" customFormat="1" ht="20.100000000000001" customHeight="1" x14ac:dyDescent="0.25"/>
    <row r="187" s="1207" customFormat="1" ht="20.100000000000001" customHeight="1" x14ac:dyDescent="0.25"/>
    <row r="188" s="1207" customFormat="1" ht="20.100000000000001" customHeight="1" x14ac:dyDescent="0.25"/>
    <row r="189" s="1207" customFormat="1" ht="20.100000000000001" customHeight="1" x14ac:dyDescent="0.25"/>
    <row r="190" s="1207" customFormat="1" ht="20.100000000000001" customHeight="1" x14ac:dyDescent="0.25"/>
    <row r="191" s="1207" customFormat="1" ht="20.100000000000001" customHeight="1" x14ac:dyDescent="0.25"/>
    <row r="192" s="1207" customFormat="1" ht="20.100000000000001" customHeight="1" x14ac:dyDescent="0.25"/>
    <row r="193" s="1207" customFormat="1" ht="20.100000000000001" customHeight="1" x14ac:dyDescent="0.25"/>
    <row r="194" s="1207" customFormat="1" ht="20.100000000000001" customHeight="1" x14ac:dyDescent="0.25"/>
    <row r="195" s="1207" customFormat="1" ht="20.100000000000001" customHeight="1" x14ac:dyDescent="0.25"/>
    <row r="196" s="1207" customFormat="1" ht="20.100000000000001" customHeight="1" x14ac:dyDescent="0.25"/>
    <row r="197" s="1207" customFormat="1" ht="20.100000000000001" customHeight="1" x14ac:dyDescent="0.25"/>
    <row r="198" s="1207" customFormat="1" ht="20.100000000000001" customHeight="1" x14ac:dyDescent="0.25"/>
    <row r="199" s="1207" customFormat="1" ht="20.100000000000001" customHeight="1" x14ac:dyDescent="0.25"/>
    <row r="200" s="1207" customFormat="1" ht="20.100000000000001" customHeight="1" x14ac:dyDescent="0.25"/>
    <row r="201" s="1207" customFormat="1" ht="20.100000000000001" customHeight="1" x14ac:dyDescent="0.25"/>
    <row r="202" s="1207" customFormat="1" ht="20.100000000000001" customHeight="1" x14ac:dyDescent="0.25"/>
    <row r="203" s="1207" customFormat="1" ht="20.100000000000001" customHeight="1" x14ac:dyDescent="0.25"/>
    <row r="204" s="1207" customFormat="1" ht="20.100000000000001" customHeight="1" x14ac:dyDescent="0.25"/>
    <row r="205" s="1207" customFormat="1" ht="20.100000000000001" customHeight="1" x14ac:dyDescent="0.25"/>
    <row r="206" s="1207" customFormat="1" ht="20.100000000000001" customHeight="1" x14ac:dyDescent="0.25"/>
    <row r="207" s="1207" customFormat="1" ht="20.100000000000001" customHeight="1" x14ac:dyDescent="0.25"/>
    <row r="208" s="1207" customFormat="1" ht="20.100000000000001" customHeight="1" x14ac:dyDescent="0.25"/>
    <row r="209" s="1207" customFormat="1" ht="20.100000000000001" customHeight="1" x14ac:dyDescent="0.25"/>
    <row r="210" s="1207" customFormat="1" ht="20.100000000000001" customHeight="1" x14ac:dyDescent="0.25"/>
    <row r="211" s="1207" customFormat="1" ht="20.100000000000001" customHeight="1" x14ac:dyDescent="0.25"/>
    <row r="212" s="1207" customFormat="1" ht="20.100000000000001" customHeight="1" x14ac:dyDescent="0.25"/>
    <row r="213" s="1207" customFormat="1" ht="20.100000000000001" customHeight="1" x14ac:dyDescent="0.25"/>
    <row r="214" s="1207" customFormat="1" ht="20.100000000000001" customHeight="1" x14ac:dyDescent="0.25"/>
    <row r="215" s="1207" customFormat="1" ht="20.100000000000001" customHeight="1" x14ac:dyDescent="0.25"/>
    <row r="216" s="1207" customFormat="1" ht="20.100000000000001" customHeight="1" x14ac:dyDescent="0.25"/>
    <row r="217" s="1207" customFormat="1" ht="20.100000000000001" customHeight="1" x14ac:dyDescent="0.25"/>
    <row r="218" s="1207" customFormat="1" ht="20.100000000000001" customHeight="1" x14ac:dyDescent="0.25"/>
    <row r="219" s="1207" customFormat="1" ht="20.100000000000001" customHeight="1" x14ac:dyDescent="0.25"/>
    <row r="220" s="1207" customFormat="1" ht="20.100000000000001" customHeight="1" x14ac:dyDescent="0.25"/>
    <row r="221" s="1207" customFormat="1" ht="20.100000000000001" customHeight="1" x14ac:dyDescent="0.25"/>
    <row r="222" s="1207" customFormat="1" ht="20.100000000000001" customHeight="1" x14ac:dyDescent="0.25"/>
    <row r="223" s="1207" customFormat="1" ht="20.100000000000001" customHeight="1" x14ac:dyDescent="0.25"/>
    <row r="224" s="1207" customFormat="1" ht="20.100000000000001" customHeight="1" x14ac:dyDescent="0.25"/>
    <row r="225" s="1207" customFormat="1" ht="20.100000000000001" customHeight="1" x14ac:dyDescent="0.25"/>
    <row r="226" s="1207" customFormat="1" ht="20.100000000000001" customHeight="1" x14ac:dyDescent="0.25"/>
    <row r="227" s="1207" customFormat="1" ht="20.100000000000001" customHeight="1" x14ac:dyDescent="0.25"/>
    <row r="228" s="1207" customFormat="1" ht="20.100000000000001" customHeight="1" x14ac:dyDescent="0.25"/>
    <row r="229" s="1207" customFormat="1" ht="20.100000000000001" customHeight="1" x14ac:dyDescent="0.25"/>
    <row r="230" s="1207" customFormat="1" ht="20.100000000000001" customHeight="1" x14ac:dyDescent="0.25"/>
    <row r="231" s="1207" customFormat="1" ht="20.100000000000001" customHeight="1" x14ac:dyDescent="0.25"/>
    <row r="232" s="1207" customFormat="1" ht="20.100000000000001" customHeight="1" x14ac:dyDescent="0.25"/>
    <row r="233" s="1207" customFormat="1" ht="20.100000000000001" customHeight="1" x14ac:dyDescent="0.25"/>
    <row r="234" s="1207" customFormat="1" ht="20.100000000000001" customHeight="1" x14ac:dyDescent="0.25"/>
    <row r="235" s="1207" customFormat="1" ht="20.100000000000001" customHeight="1" x14ac:dyDescent="0.25"/>
    <row r="236" s="1207" customFormat="1" ht="20.100000000000001" customHeight="1" x14ac:dyDescent="0.25"/>
    <row r="237" s="1207" customFormat="1" ht="20.100000000000001" customHeight="1" x14ac:dyDescent="0.25"/>
    <row r="238" s="1207" customFormat="1" ht="20.100000000000001" customHeight="1" x14ac:dyDescent="0.25"/>
    <row r="239" s="1207" customFormat="1" ht="20.100000000000001" customHeight="1" x14ac:dyDescent="0.25"/>
    <row r="240" s="1207" customFormat="1" ht="20.100000000000001" customHeight="1" x14ac:dyDescent="0.25"/>
    <row r="241" s="1207" customFormat="1" ht="20.100000000000001" customHeight="1" x14ac:dyDescent="0.25"/>
    <row r="242" s="1207" customFormat="1" ht="20.100000000000001" customHeight="1" x14ac:dyDescent="0.25"/>
    <row r="243" s="1207" customFormat="1" ht="20.100000000000001" customHeight="1" x14ac:dyDescent="0.25"/>
    <row r="244" s="1207" customFormat="1" ht="20.100000000000001" customHeight="1" x14ac:dyDescent="0.25"/>
    <row r="245" s="1207" customFormat="1" ht="20.100000000000001" customHeight="1" x14ac:dyDescent="0.25"/>
    <row r="246" s="1207" customFormat="1" ht="20.100000000000001" customHeight="1" x14ac:dyDescent="0.25"/>
    <row r="247" s="1207" customFormat="1" ht="20.100000000000001" customHeight="1" x14ac:dyDescent="0.25"/>
    <row r="248" s="1207" customFormat="1" ht="20.100000000000001" customHeight="1" x14ac:dyDescent="0.25"/>
    <row r="249" s="1207" customFormat="1" ht="20.100000000000001" customHeight="1" x14ac:dyDescent="0.25"/>
    <row r="250" s="1207" customFormat="1" ht="20.100000000000001" customHeight="1" x14ac:dyDescent="0.25"/>
    <row r="251" s="1207" customFormat="1" ht="20.100000000000001" customHeight="1" x14ac:dyDescent="0.25"/>
    <row r="252" s="1207" customFormat="1" ht="20.100000000000001" customHeight="1" x14ac:dyDescent="0.25"/>
    <row r="253" s="1207" customFormat="1" ht="20.100000000000001" customHeight="1" x14ac:dyDescent="0.25"/>
    <row r="254" s="1207" customFormat="1" ht="20.100000000000001" customHeight="1" x14ac:dyDescent="0.25"/>
    <row r="255" s="1207" customFormat="1" ht="20.100000000000001" customHeight="1" x14ac:dyDescent="0.25"/>
    <row r="256" s="1207" customFormat="1" ht="20.100000000000001" customHeight="1" x14ac:dyDescent="0.25"/>
    <row r="257" s="1207" customFormat="1" ht="20.100000000000001" customHeight="1" x14ac:dyDescent="0.25"/>
    <row r="258" s="1207" customFormat="1" ht="20.100000000000001" customHeight="1" x14ac:dyDescent="0.25"/>
    <row r="259" s="1207" customFormat="1" ht="20.100000000000001" customHeight="1" x14ac:dyDescent="0.25"/>
    <row r="260" s="1207" customFormat="1" ht="20.100000000000001" customHeight="1" x14ac:dyDescent="0.25"/>
    <row r="261" s="1207" customFormat="1" ht="20.100000000000001" customHeight="1" x14ac:dyDescent="0.25"/>
    <row r="262" s="1207" customFormat="1" ht="20.100000000000001" customHeight="1" x14ac:dyDescent="0.25"/>
    <row r="263" s="1207" customFormat="1" ht="20.100000000000001" customHeight="1" x14ac:dyDescent="0.25"/>
    <row r="264" s="1207" customFormat="1" ht="20.100000000000001" customHeight="1" x14ac:dyDescent="0.25"/>
    <row r="265" s="1207" customFormat="1" ht="20.100000000000001" customHeight="1" x14ac:dyDescent="0.25"/>
    <row r="266" s="1207" customFormat="1" ht="20.100000000000001" customHeight="1" x14ac:dyDescent="0.25"/>
    <row r="267" s="1207" customFormat="1" ht="20.100000000000001" customHeight="1" x14ac:dyDescent="0.25"/>
    <row r="268" s="1207" customFormat="1" ht="20.100000000000001" customHeight="1" x14ac:dyDescent="0.25"/>
    <row r="269" s="1207" customFormat="1" ht="20.100000000000001" customHeight="1" x14ac:dyDescent="0.25"/>
    <row r="270" s="1207" customFormat="1" ht="20.100000000000001" customHeight="1" x14ac:dyDescent="0.25"/>
    <row r="271" s="1207" customFormat="1" ht="20.100000000000001" customHeight="1" x14ac:dyDescent="0.25"/>
    <row r="272" s="1207" customFormat="1" ht="20.100000000000001" customHeight="1" x14ac:dyDescent="0.25"/>
    <row r="273" s="1207" customFormat="1" ht="20.100000000000001" customHeight="1" x14ac:dyDescent="0.25"/>
    <row r="274" s="1207" customFormat="1" ht="20.100000000000001" customHeight="1" x14ac:dyDescent="0.25"/>
    <row r="275" s="1207" customFormat="1" ht="20.100000000000001" customHeight="1" x14ac:dyDescent="0.25"/>
    <row r="276" s="1207" customFormat="1" ht="20.100000000000001" customHeight="1" x14ac:dyDescent="0.25"/>
    <row r="277" s="1207" customFormat="1" ht="20.100000000000001" customHeight="1" x14ac:dyDescent="0.25"/>
    <row r="278" s="1207" customFormat="1" ht="20.100000000000001" customHeight="1" x14ac:dyDescent="0.25"/>
    <row r="279" s="1207" customFormat="1" ht="20.100000000000001" customHeight="1" x14ac:dyDescent="0.25"/>
    <row r="280" s="1207" customFormat="1" ht="20.100000000000001" customHeight="1" x14ac:dyDescent="0.25"/>
    <row r="281" s="1207" customFormat="1" ht="20.100000000000001" customHeight="1" x14ac:dyDescent="0.25"/>
    <row r="282" s="1207" customFormat="1" ht="20.100000000000001" customHeight="1" x14ac:dyDescent="0.25"/>
    <row r="283" s="1207" customFormat="1" ht="20.100000000000001" customHeight="1" x14ac:dyDescent="0.25"/>
    <row r="284" s="1207" customFormat="1" ht="20.100000000000001" customHeight="1" x14ac:dyDescent="0.25"/>
    <row r="285" s="1207" customFormat="1" ht="20.100000000000001" customHeight="1" x14ac:dyDescent="0.25"/>
    <row r="286" s="1207" customFormat="1" ht="20.100000000000001" customHeight="1" x14ac:dyDescent="0.25"/>
    <row r="287" s="1207" customFormat="1" ht="20.100000000000001" customHeight="1" x14ac:dyDescent="0.25"/>
    <row r="288" s="1207" customFormat="1" ht="20.100000000000001" customHeight="1" x14ac:dyDescent="0.25"/>
    <row r="289" s="1207" customFormat="1" ht="20.100000000000001" customHeight="1" x14ac:dyDescent="0.25"/>
    <row r="290" s="1207" customFormat="1" ht="20.100000000000001" customHeight="1" x14ac:dyDescent="0.25"/>
    <row r="291" s="1207" customFormat="1" ht="20.100000000000001" customHeight="1" x14ac:dyDescent="0.25"/>
    <row r="292" s="1207" customFormat="1" ht="20.100000000000001" customHeight="1" x14ac:dyDescent="0.25"/>
    <row r="293" s="1207" customFormat="1" ht="20.100000000000001" customHeight="1" x14ac:dyDescent="0.25"/>
    <row r="294" s="1207" customFormat="1" ht="20.100000000000001" customHeight="1" x14ac:dyDescent="0.25"/>
    <row r="295" s="1207" customFormat="1" ht="20.100000000000001" customHeight="1" x14ac:dyDescent="0.25"/>
    <row r="296" s="1207" customFormat="1" ht="20.100000000000001" customHeight="1" x14ac:dyDescent="0.25"/>
    <row r="297" s="1207" customFormat="1" ht="20.100000000000001" customHeight="1" x14ac:dyDescent="0.25"/>
    <row r="298" s="1207" customFormat="1" ht="20.100000000000001" customHeight="1" x14ac:dyDescent="0.25"/>
    <row r="299" s="1207" customFormat="1" ht="20.100000000000001" customHeight="1" x14ac:dyDescent="0.25"/>
    <row r="300" s="1207" customFormat="1" ht="20.100000000000001" customHeight="1" x14ac:dyDescent="0.25"/>
    <row r="301" s="1207" customFormat="1" ht="20.100000000000001" customHeight="1" x14ac:dyDescent="0.25"/>
    <row r="302" s="1207" customFormat="1" ht="20.100000000000001" customHeight="1" x14ac:dyDescent="0.25"/>
    <row r="303" s="1207" customFormat="1" ht="20.100000000000001" customHeight="1" x14ac:dyDescent="0.25"/>
    <row r="304" s="1207" customFormat="1" ht="20.100000000000001" customHeight="1" x14ac:dyDescent="0.25"/>
    <row r="305" s="1207" customFormat="1" ht="20.100000000000001" customHeight="1" x14ac:dyDescent="0.25"/>
    <row r="306" s="1207" customFormat="1" ht="20.100000000000001" customHeight="1" x14ac:dyDescent="0.25"/>
    <row r="307" s="1207" customFormat="1" ht="20.100000000000001" customHeight="1" x14ac:dyDescent="0.25"/>
    <row r="308" s="1207" customFormat="1" ht="20.100000000000001" customHeight="1" x14ac:dyDescent="0.25"/>
    <row r="309" s="1207" customFormat="1" ht="20.100000000000001" customHeight="1" x14ac:dyDescent="0.25"/>
    <row r="310" s="1207" customFormat="1" ht="20.100000000000001" customHeight="1" x14ac:dyDescent="0.25"/>
    <row r="311" s="1207" customFormat="1" ht="20.100000000000001" customHeight="1" x14ac:dyDescent="0.25"/>
    <row r="312" s="1207" customFormat="1" ht="20.100000000000001" customHeight="1" x14ac:dyDescent="0.25"/>
    <row r="313" s="1207" customFormat="1" ht="20.100000000000001" customHeight="1" x14ac:dyDescent="0.25"/>
    <row r="314" s="1207" customFormat="1" ht="20.100000000000001" customHeight="1" x14ac:dyDescent="0.25"/>
    <row r="315" s="1207" customFormat="1" ht="20.100000000000001" customHeight="1" x14ac:dyDescent="0.25"/>
    <row r="316" s="1207" customFormat="1" ht="20.100000000000001" customHeight="1" x14ac:dyDescent="0.25"/>
    <row r="317" s="1207" customFormat="1" ht="20.100000000000001" customHeight="1" x14ac:dyDescent="0.25"/>
    <row r="318" s="1207" customFormat="1" ht="20.100000000000001" customHeight="1" x14ac:dyDescent="0.25"/>
    <row r="319" s="1207" customFormat="1" ht="20.100000000000001" customHeight="1" x14ac:dyDescent="0.25"/>
    <row r="320" s="1207" customFormat="1" ht="20.100000000000001" customHeight="1" x14ac:dyDescent="0.25"/>
    <row r="321" s="1207" customFormat="1" ht="20.100000000000001" customHeight="1" x14ac:dyDescent="0.25"/>
    <row r="322" s="1207" customFormat="1" ht="20.100000000000001" customHeight="1" x14ac:dyDescent="0.25"/>
    <row r="323" s="1207" customFormat="1" ht="20.100000000000001" customHeight="1" x14ac:dyDescent="0.25"/>
    <row r="324" s="1207" customFormat="1" ht="20.100000000000001" customHeight="1" x14ac:dyDescent="0.25"/>
    <row r="325" s="1207" customFormat="1" ht="20.100000000000001" customHeight="1" x14ac:dyDescent="0.25"/>
    <row r="326" s="1207" customFormat="1" ht="20.100000000000001" customHeight="1" x14ac:dyDescent="0.25"/>
    <row r="327" s="1207" customFormat="1" ht="20.100000000000001" customHeight="1" x14ac:dyDescent="0.25"/>
    <row r="328" s="1207" customFormat="1" ht="20.100000000000001" customHeight="1" x14ac:dyDescent="0.25"/>
    <row r="329" s="1207" customFormat="1" ht="20.100000000000001" customHeight="1" x14ac:dyDescent="0.25"/>
    <row r="330" s="1207" customFormat="1" ht="20.100000000000001" customHeight="1" x14ac:dyDescent="0.25"/>
  </sheetData>
  <mergeCells count="3">
    <mergeCell ref="A2:F2"/>
    <mergeCell ref="A3:G3"/>
    <mergeCell ref="A31:E31"/>
  </mergeCells>
  <hyperlinks>
    <hyperlink ref="A34" r:id="rId1" xr:uid="{AA335C71-203F-4273-9BAD-62905819DE3D}"/>
    <hyperlink ref="A35" r:id="rId2" xr:uid="{1915C4E7-2B00-4BF0-8E6D-82686E7C594F}"/>
    <hyperlink ref="A37" r:id="rId3" xr:uid="{03265A46-263C-4E24-89A9-4B26E039AD38}"/>
    <hyperlink ref="A38" r:id="rId4" xr:uid="{EB71BA6C-9CE0-44D4-8E1A-B15C3A41BF3E}"/>
    <hyperlink ref="A36" r:id="rId5" xr:uid="{48BB7941-3249-456D-91CD-D5EDC02D0AC3}"/>
    <hyperlink ref="A1" location="Índice!A1" display="Voltar ao índice" xr:uid="{F3F8E121-928F-4298-B539-7010E4EC8BE9}"/>
  </hyperlinks>
  <printOptions gridLinesSet="0"/>
  <pageMargins left="0.78740157480314965" right="0.78740157480314965" top="1.1811023622047245" bottom="0.78740157480314965" header="0" footer="0"/>
  <pageSetup paperSize="9" orientation="portrait" horizontalDpi="300" verticalDpi="300" r:id="rId6"/>
  <headerFooter alignWithMargins="0"/>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3BE12D-3521-4C5C-A256-3EE70A3A74F2}">
  <dimension ref="A1:G326"/>
  <sheetViews>
    <sheetView showGridLines="0" workbookViewId="0">
      <selection activeCell="A2" sqref="A2:F2"/>
    </sheetView>
  </sheetViews>
  <sheetFormatPr defaultRowHeight="12.75" x14ac:dyDescent="0.25"/>
  <cols>
    <col min="1" max="1" width="15.28515625" style="1207" customWidth="1"/>
    <col min="2" max="2" width="10.140625" style="1207" customWidth="1"/>
    <col min="3" max="3" width="12.140625" style="1207" customWidth="1"/>
    <col min="4" max="4" width="11.28515625" style="1207" customWidth="1"/>
    <col min="5" max="5" width="12.28515625" style="1207" customWidth="1"/>
    <col min="6" max="6" width="12.85546875" style="1207" customWidth="1"/>
    <col min="7" max="7" width="12.7109375" style="1207" customWidth="1"/>
    <col min="8" max="105" width="10.7109375" style="1207" customWidth="1"/>
    <col min="106" max="16384" width="9.140625" style="1207"/>
  </cols>
  <sheetData>
    <row r="1" spans="1:7" ht="15" customHeight="1" x14ac:dyDescent="0.25">
      <c r="A1" s="2027" t="s">
        <v>1926</v>
      </c>
    </row>
    <row r="2" spans="1:7" ht="15" customHeight="1" x14ac:dyDescent="0.25">
      <c r="A2" s="2244" t="s">
        <v>1264</v>
      </c>
      <c r="B2" s="2244"/>
      <c r="C2" s="2244"/>
      <c r="D2" s="2244"/>
      <c r="E2" s="2244"/>
      <c r="F2" s="2244"/>
    </row>
    <row r="3" spans="1:7" ht="23.25" customHeight="1" x14ac:dyDescent="0.25">
      <c r="A3" s="2245" t="s">
        <v>1263</v>
      </c>
      <c r="B3" s="2245"/>
      <c r="C3" s="2245"/>
      <c r="D3" s="2245"/>
      <c r="E3" s="2245"/>
      <c r="F3" s="2245"/>
      <c r="G3" s="2245"/>
    </row>
    <row r="4" spans="1:7" ht="12.95" customHeight="1" x14ac:dyDescent="0.25">
      <c r="A4" s="1413">
        <v>2020</v>
      </c>
      <c r="G4" s="1202" t="s">
        <v>736</v>
      </c>
    </row>
    <row r="5" spans="1:7" ht="40.5" customHeight="1" x14ac:dyDescent="0.25">
      <c r="A5" s="1497" t="s">
        <v>1236</v>
      </c>
      <c r="B5" s="1498" t="s">
        <v>1256</v>
      </c>
      <c r="C5" s="1498" t="s">
        <v>1255</v>
      </c>
      <c r="D5" s="1498" t="s">
        <v>1254</v>
      </c>
      <c r="E5" s="1498" t="s">
        <v>1253</v>
      </c>
      <c r="F5" s="1498" t="s">
        <v>1252</v>
      </c>
      <c r="G5" s="1498" t="s">
        <v>1251</v>
      </c>
    </row>
    <row r="6" spans="1:7" ht="12.95" customHeight="1" x14ac:dyDescent="0.25"/>
    <row r="7" spans="1:7" s="1204" customFormat="1" ht="12.95" customHeight="1" x14ac:dyDescent="0.25">
      <c r="A7" s="1391" t="s">
        <v>0</v>
      </c>
      <c r="B7" s="1409">
        <f t="shared" ref="B7:G7" si="0">SUM(B9:B13)</f>
        <v>886</v>
      </c>
      <c r="C7" s="1409">
        <f t="shared" si="0"/>
        <v>18051.000000000015</v>
      </c>
      <c r="D7" s="1409">
        <f t="shared" si="0"/>
        <v>236287039.00000003</v>
      </c>
      <c r="E7" s="1409">
        <f t="shared" si="0"/>
        <v>162693064.00000012</v>
      </c>
      <c r="F7" s="1409">
        <f t="shared" si="0"/>
        <v>121250426.00000009</v>
      </c>
      <c r="G7" s="1409">
        <f t="shared" si="0"/>
        <v>41442638</v>
      </c>
    </row>
    <row r="8" spans="1:7" s="1204" customFormat="1" ht="12.95" customHeight="1" x14ac:dyDescent="0.25">
      <c r="A8" s="1391"/>
    </row>
    <row r="9" spans="1:7" ht="12.95" customHeight="1" x14ac:dyDescent="0.25">
      <c r="A9" s="1207" t="s">
        <v>1232</v>
      </c>
      <c r="B9" s="1409">
        <v>350</v>
      </c>
      <c r="C9" s="1411">
        <v>14481.000000000016</v>
      </c>
      <c r="D9" s="1411">
        <v>159391024</v>
      </c>
      <c r="E9" s="1411">
        <v>102524592.00000007</v>
      </c>
      <c r="F9" s="1411">
        <v>85831060.00000006</v>
      </c>
      <c r="G9" s="1411">
        <v>16693531.999999993</v>
      </c>
    </row>
    <row r="10" spans="1:7" s="1204" customFormat="1" ht="12.95" customHeight="1" x14ac:dyDescent="0.25">
      <c r="A10" s="1207" t="s">
        <v>1231</v>
      </c>
      <c r="B10" s="1406">
        <v>410</v>
      </c>
      <c r="C10" s="1403">
        <v>2974</v>
      </c>
      <c r="D10" s="1403">
        <v>71930631.00000003</v>
      </c>
      <c r="E10" s="1403">
        <v>55455129.000000052</v>
      </c>
      <c r="F10" s="1415">
        <v>33404319.000000022</v>
      </c>
      <c r="G10" s="1415">
        <v>22050810.000000011</v>
      </c>
    </row>
    <row r="11" spans="1:7" ht="12.95" customHeight="1" x14ac:dyDescent="0.25">
      <c r="A11" s="1207" t="s">
        <v>1230</v>
      </c>
      <c r="B11" s="1406">
        <v>92</v>
      </c>
      <c r="C11" s="1403">
        <v>557</v>
      </c>
      <c r="D11" s="1403">
        <v>4806718.9999999981</v>
      </c>
      <c r="E11" s="1403">
        <v>4564104.9999999991</v>
      </c>
      <c r="F11" s="1415">
        <v>1948538.9999999984</v>
      </c>
      <c r="G11" s="1415">
        <v>2615566</v>
      </c>
    </row>
    <row r="12" spans="1:7" ht="12.95" customHeight="1" x14ac:dyDescent="0.25">
      <c r="A12" s="1207" t="s">
        <v>1229</v>
      </c>
      <c r="B12" s="1406">
        <v>20</v>
      </c>
      <c r="C12" s="1403">
        <v>22.000000000000007</v>
      </c>
      <c r="D12" s="1403">
        <v>73665</v>
      </c>
      <c r="E12" s="1403">
        <v>70517</v>
      </c>
      <c r="F12" s="1415">
        <v>7600</v>
      </c>
      <c r="G12" s="1415">
        <v>62917.000000000015</v>
      </c>
    </row>
    <row r="13" spans="1:7" ht="12.95" customHeight="1" x14ac:dyDescent="0.25">
      <c r="A13" s="1207" t="s">
        <v>1228</v>
      </c>
      <c r="B13" s="1204">
        <v>14</v>
      </c>
      <c r="C13" s="1207">
        <v>17</v>
      </c>
      <c r="D13" s="1403">
        <v>85000</v>
      </c>
      <c r="E13" s="1403">
        <v>78721</v>
      </c>
      <c r="F13" s="1415">
        <v>58908.000000000007</v>
      </c>
      <c r="G13" s="1415">
        <v>19813</v>
      </c>
    </row>
    <row r="14" spans="1:7" s="1204" customFormat="1" ht="6.95" customHeight="1" thickBot="1" x14ac:dyDescent="0.3">
      <c r="A14" s="1407"/>
      <c r="B14" s="1407"/>
      <c r="C14" s="1407"/>
      <c r="D14" s="1432"/>
      <c r="E14" s="1407"/>
      <c r="F14" s="1407"/>
      <c r="G14" s="1407"/>
    </row>
    <row r="15" spans="1:7" s="1204" customFormat="1" ht="3.75" customHeight="1" thickTop="1" x14ac:dyDescent="0.25">
      <c r="D15" s="1431"/>
    </row>
    <row r="16" spans="1:7" s="1389" customFormat="1" ht="12.95" customHeight="1" x14ac:dyDescent="0.25">
      <c r="A16" s="2251" t="s">
        <v>1246</v>
      </c>
      <c r="B16" s="2251"/>
      <c r="C16" s="2251"/>
      <c r="D16" s="2251"/>
      <c r="E16" s="2251"/>
    </row>
    <row r="17" spans="1:7" ht="10.5" customHeight="1" x14ac:dyDescent="0.25">
      <c r="B17" s="1403"/>
      <c r="C17" s="1403"/>
      <c r="D17" s="1403"/>
      <c r="E17" s="1403"/>
    </row>
    <row r="18" spans="1:7" s="1389" customFormat="1" x14ac:dyDescent="0.25">
      <c r="A18" s="1106" t="s">
        <v>280</v>
      </c>
      <c r="B18" s="1390"/>
      <c r="C18" s="1390"/>
      <c r="D18" s="1390"/>
      <c r="E18" s="1390"/>
      <c r="F18" s="1390"/>
      <c r="G18" s="1390"/>
    </row>
    <row r="19" spans="1:7" s="1389" customFormat="1" x14ac:dyDescent="0.25">
      <c r="A19" s="1404" t="s">
        <v>1227</v>
      </c>
      <c r="B19" s="1390"/>
      <c r="C19" s="1390"/>
      <c r="D19" s="1390"/>
      <c r="E19" s="1390"/>
      <c r="F19" s="1390"/>
      <c r="G19" s="1390"/>
    </row>
    <row r="20" spans="1:7" ht="15" customHeight="1" x14ac:dyDescent="0.25">
      <c r="A20" s="1404" t="s">
        <v>1262</v>
      </c>
      <c r="B20" s="1403"/>
      <c r="C20" s="1403"/>
      <c r="D20" s="1403"/>
      <c r="E20" s="1403"/>
    </row>
    <row r="21" spans="1:7" ht="15" customHeight="1" x14ac:dyDescent="0.25">
      <c r="A21" s="1404" t="s">
        <v>1261</v>
      </c>
      <c r="B21" s="1403"/>
      <c r="C21" s="1403"/>
      <c r="D21" s="1403"/>
      <c r="E21" s="1403"/>
    </row>
    <row r="22" spans="1:7" ht="15" customHeight="1" x14ac:dyDescent="0.25">
      <c r="A22" s="1404" t="s">
        <v>1260</v>
      </c>
      <c r="B22" s="1403"/>
      <c r="C22" s="1403"/>
      <c r="D22" s="1403"/>
      <c r="E22" s="1403"/>
    </row>
    <row r="23" spans="1:7" ht="15" customHeight="1" x14ac:dyDescent="0.25">
      <c r="A23" s="1404" t="s">
        <v>1259</v>
      </c>
      <c r="B23" s="1403"/>
      <c r="C23" s="1403"/>
      <c r="D23" s="1403"/>
      <c r="E23" s="1403"/>
    </row>
    <row r="25" spans="1:7" ht="20.100000000000001" customHeight="1" x14ac:dyDescent="0.25"/>
    <row r="26" spans="1:7" ht="20.100000000000001" customHeight="1" x14ac:dyDescent="0.25"/>
    <row r="27" spans="1:7" ht="20.100000000000001" customHeight="1" x14ac:dyDescent="0.25"/>
    <row r="28" spans="1:7" ht="20.100000000000001" customHeight="1" x14ac:dyDescent="0.25"/>
    <row r="29" spans="1:7" ht="20.100000000000001" customHeight="1" x14ac:dyDescent="0.25"/>
    <row r="30" spans="1:7" ht="20.100000000000001" customHeight="1" x14ac:dyDescent="0.25"/>
    <row r="31" spans="1:7" ht="20.100000000000001" customHeight="1" x14ac:dyDescent="0.25"/>
    <row r="32" spans="1:7" ht="20.100000000000001" customHeight="1" x14ac:dyDescent="0.25"/>
    <row r="33" ht="20.100000000000001" customHeight="1" x14ac:dyDescent="0.25"/>
    <row r="34" ht="20.100000000000001" customHeight="1" x14ac:dyDescent="0.25"/>
    <row r="35" ht="20.100000000000001" customHeight="1" x14ac:dyDescent="0.25"/>
    <row r="36" ht="20.100000000000001" customHeight="1" x14ac:dyDescent="0.25"/>
    <row r="37" ht="20.100000000000001" customHeight="1" x14ac:dyDescent="0.25"/>
    <row r="38" ht="20.100000000000001" customHeight="1" x14ac:dyDescent="0.25"/>
    <row r="39" ht="20.100000000000001" customHeight="1" x14ac:dyDescent="0.25"/>
    <row r="40" ht="20.100000000000001" customHeight="1" x14ac:dyDescent="0.25"/>
    <row r="41" ht="20.100000000000001" customHeight="1" x14ac:dyDescent="0.25"/>
    <row r="42" ht="20.100000000000001" customHeight="1" x14ac:dyDescent="0.25"/>
    <row r="43" ht="20.100000000000001" customHeight="1" x14ac:dyDescent="0.25"/>
    <row r="44" ht="20.100000000000001" customHeight="1" x14ac:dyDescent="0.25"/>
    <row r="45" ht="20.100000000000001" customHeight="1" x14ac:dyDescent="0.25"/>
    <row r="46" ht="20.100000000000001" customHeight="1" x14ac:dyDescent="0.25"/>
    <row r="47" ht="20.100000000000001" customHeight="1" x14ac:dyDescent="0.25"/>
    <row r="48" ht="20.100000000000001" customHeight="1" x14ac:dyDescent="0.25"/>
    <row r="49" ht="20.100000000000001" customHeight="1" x14ac:dyDescent="0.25"/>
    <row r="50" ht="20.100000000000001" customHeight="1" x14ac:dyDescent="0.25"/>
    <row r="51" ht="20.100000000000001" customHeight="1" x14ac:dyDescent="0.25"/>
    <row r="52" ht="20.100000000000001" customHeight="1" x14ac:dyDescent="0.25"/>
    <row r="53" ht="20.100000000000001" customHeight="1" x14ac:dyDescent="0.25"/>
    <row r="54" ht="20.100000000000001" customHeight="1" x14ac:dyDescent="0.25"/>
    <row r="55" ht="20.100000000000001" customHeight="1" x14ac:dyDescent="0.25"/>
    <row r="56" ht="20.100000000000001" customHeight="1" x14ac:dyDescent="0.25"/>
    <row r="57" ht="20.100000000000001" customHeight="1" x14ac:dyDescent="0.25"/>
    <row r="58" ht="20.100000000000001" customHeight="1" x14ac:dyDescent="0.25"/>
    <row r="59" ht="20.100000000000001" customHeight="1" x14ac:dyDescent="0.25"/>
    <row r="60" ht="20.100000000000001" customHeight="1" x14ac:dyDescent="0.25"/>
    <row r="61" ht="20.100000000000001" customHeight="1" x14ac:dyDescent="0.25"/>
    <row r="62" ht="20.100000000000001" customHeight="1" x14ac:dyDescent="0.25"/>
    <row r="63" ht="20.100000000000001" customHeight="1" x14ac:dyDescent="0.25"/>
    <row r="64" ht="20.100000000000001" customHeight="1" x14ac:dyDescent="0.25"/>
    <row r="65" ht="20.100000000000001" customHeight="1" x14ac:dyDescent="0.25"/>
    <row r="66" ht="20.100000000000001" customHeight="1" x14ac:dyDescent="0.25"/>
    <row r="67" ht="20.100000000000001" customHeight="1" x14ac:dyDescent="0.25"/>
    <row r="68" ht="20.100000000000001" customHeight="1" x14ac:dyDescent="0.25"/>
    <row r="69" ht="20.100000000000001" customHeight="1" x14ac:dyDescent="0.25"/>
    <row r="70" ht="20.100000000000001" customHeight="1" x14ac:dyDescent="0.25"/>
    <row r="71" ht="20.100000000000001" customHeight="1" x14ac:dyDescent="0.25"/>
    <row r="72" ht="20.100000000000001" customHeight="1" x14ac:dyDescent="0.25"/>
    <row r="73" ht="20.100000000000001" customHeight="1" x14ac:dyDescent="0.25"/>
    <row r="74" ht="20.100000000000001" customHeight="1" x14ac:dyDescent="0.25"/>
    <row r="75" ht="20.100000000000001" customHeight="1" x14ac:dyDescent="0.25"/>
    <row r="76" ht="20.100000000000001" customHeight="1" x14ac:dyDescent="0.25"/>
    <row r="77" ht="20.100000000000001" customHeight="1" x14ac:dyDescent="0.25"/>
    <row r="78" ht="20.100000000000001" customHeight="1" x14ac:dyDescent="0.25"/>
    <row r="79" ht="20.100000000000001" customHeight="1" x14ac:dyDescent="0.25"/>
    <row r="80" ht="20.100000000000001" customHeight="1" x14ac:dyDescent="0.25"/>
    <row r="81" ht="20.100000000000001" customHeight="1" x14ac:dyDescent="0.25"/>
    <row r="82" ht="20.100000000000001" customHeight="1" x14ac:dyDescent="0.25"/>
    <row r="83" ht="20.100000000000001" customHeight="1" x14ac:dyDescent="0.25"/>
    <row r="84" ht="20.100000000000001" customHeight="1" x14ac:dyDescent="0.25"/>
    <row r="85" ht="20.100000000000001" customHeight="1" x14ac:dyDescent="0.25"/>
    <row r="86" ht="20.100000000000001" customHeight="1" x14ac:dyDescent="0.25"/>
    <row r="87" ht="20.100000000000001" customHeight="1" x14ac:dyDescent="0.25"/>
    <row r="88" ht="20.100000000000001" customHeight="1" x14ac:dyDescent="0.25"/>
    <row r="89" ht="20.100000000000001" customHeight="1" x14ac:dyDescent="0.25"/>
    <row r="90" ht="20.100000000000001" customHeight="1" x14ac:dyDescent="0.25"/>
    <row r="91" ht="20.100000000000001" customHeight="1" x14ac:dyDescent="0.25"/>
    <row r="92" ht="20.100000000000001" customHeight="1" x14ac:dyDescent="0.25"/>
    <row r="93" ht="20.100000000000001" customHeight="1" x14ac:dyDescent="0.25"/>
    <row r="94" ht="20.100000000000001" customHeight="1" x14ac:dyDescent="0.25"/>
    <row r="95" ht="20.100000000000001" customHeight="1" x14ac:dyDescent="0.25"/>
    <row r="96" ht="20.100000000000001" customHeight="1" x14ac:dyDescent="0.25"/>
    <row r="97" ht="20.100000000000001" customHeight="1" x14ac:dyDescent="0.25"/>
    <row r="98" ht="20.100000000000001" customHeight="1" x14ac:dyDescent="0.25"/>
    <row r="99" ht="20.100000000000001" customHeight="1" x14ac:dyDescent="0.25"/>
    <row r="100" ht="20.100000000000001" customHeight="1" x14ac:dyDescent="0.25"/>
    <row r="101" ht="20.100000000000001" customHeight="1" x14ac:dyDescent="0.25"/>
    <row r="102" ht="20.100000000000001" customHeight="1" x14ac:dyDescent="0.25"/>
    <row r="103" ht="20.100000000000001" customHeight="1" x14ac:dyDescent="0.25"/>
    <row r="104" ht="20.100000000000001" customHeight="1" x14ac:dyDescent="0.25"/>
    <row r="105" ht="20.100000000000001" customHeight="1" x14ac:dyDescent="0.25"/>
    <row r="106" ht="20.100000000000001" customHeight="1" x14ac:dyDescent="0.25"/>
    <row r="107" ht="20.100000000000001" customHeight="1" x14ac:dyDescent="0.25"/>
    <row r="108" ht="20.100000000000001" customHeight="1" x14ac:dyDescent="0.25"/>
    <row r="109" ht="20.100000000000001" customHeight="1" x14ac:dyDescent="0.25"/>
    <row r="110" ht="20.100000000000001" customHeight="1" x14ac:dyDescent="0.25"/>
    <row r="111" ht="20.100000000000001" customHeight="1" x14ac:dyDescent="0.25"/>
    <row r="112" ht="20.100000000000001" customHeight="1" x14ac:dyDescent="0.25"/>
    <row r="113" ht="20.100000000000001" customHeight="1" x14ac:dyDescent="0.25"/>
    <row r="114" ht="20.100000000000001" customHeight="1" x14ac:dyDescent="0.25"/>
    <row r="115" ht="20.100000000000001" customHeight="1" x14ac:dyDescent="0.25"/>
    <row r="116" ht="20.100000000000001" customHeight="1" x14ac:dyDescent="0.25"/>
    <row r="117" ht="20.100000000000001" customHeight="1" x14ac:dyDescent="0.25"/>
    <row r="118" ht="20.100000000000001" customHeight="1" x14ac:dyDescent="0.25"/>
    <row r="119" ht="20.100000000000001" customHeight="1" x14ac:dyDescent="0.25"/>
    <row r="120" ht="20.100000000000001" customHeight="1" x14ac:dyDescent="0.25"/>
    <row r="121" ht="20.100000000000001" customHeight="1" x14ac:dyDescent="0.25"/>
    <row r="122" ht="20.100000000000001" customHeight="1" x14ac:dyDescent="0.25"/>
    <row r="123" ht="20.100000000000001" customHeight="1" x14ac:dyDescent="0.25"/>
    <row r="124" ht="20.100000000000001" customHeight="1" x14ac:dyDescent="0.25"/>
    <row r="125" ht="20.100000000000001" customHeight="1" x14ac:dyDescent="0.25"/>
    <row r="126" ht="20.100000000000001" customHeight="1" x14ac:dyDescent="0.25"/>
    <row r="127" ht="20.100000000000001" customHeight="1" x14ac:dyDescent="0.25"/>
    <row r="128" ht="20.100000000000001" customHeight="1" x14ac:dyDescent="0.25"/>
    <row r="129" ht="20.100000000000001" customHeight="1" x14ac:dyDescent="0.25"/>
    <row r="130" ht="20.100000000000001" customHeight="1" x14ac:dyDescent="0.25"/>
    <row r="131" ht="20.100000000000001" customHeight="1" x14ac:dyDescent="0.25"/>
    <row r="132" ht="20.100000000000001" customHeight="1" x14ac:dyDescent="0.25"/>
    <row r="133" ht="20.100000000000001" customHeight="1" x14ac:dyDescent="0.25"/>
    <row r="134" ht="20.100000000000001" customHeight="1" x14ac:dyDescent="0.25"/>
    <row r="135" ht="20.100000000000001" customHeight="1" x14ac:dyDescent="0.25"/>
    <row r="136" ht="20.100000000000001" customHeight="1" x14ac:dyDescent="0.25"/>
    <row r="137" ht="20.100000000000001" customHeight="1" x14ac:dyDescent="0.25"/>
    <row r="138" ht="20.100000000000001" customHeight="1" x14ac:dyDescent="0.25"/>
    <row r="139" ht="20.100000000000001" customHeight="1" x14ac:dyDescent="0.25"/>
    <row r="140" ht="20.100000000000001" customHeight="1" x14ac:dyDescent="0.25"/>
    <row r="141" ht="20.100000000000001" customHeight="1" x14ac:dyDescent="0.25"/>
    <row r="142" ht="20.100000000000001" customHeight="1" x14ac:dyDescent="0.25"/>
    <row r="143" ht="20.100000000000001" customHeight="1" x14ac:dyDescent="0.25"/>
    <row r="144" ht="20.100000000000001" customHeight="1" x14ac:dyDescent="0.25"/>
    <row r="145" ht="20.100000000000001" customHeight="1" x14ac:dyDescent="0.25"/>
    <row r="146" ht="20.100000000000001" customHeight="1" x14ac:dyDescent="0.25"/>
    <row r="147" ht="20.100000000000001" customHeight="1" x14ac:dyDescent="0.25"/>
    <row r="148" ht="20.100000000000001" customHeight="1" x14ac:dyDescent="0.25"/>
    <row r="149" ht="20.100000000000001" customHeight="1" x14ac:dyDescent="0.25"/>
    <row r="150" ht="20.100000000000001" customHeight="1" x14ac:dyDescent="0.25"/>
    <row r="151" ht="20.100000000000001" customHeight="1" x14ac:dyDescent="0.25"/>
    <row r="152" ht="20.100000000000001" customHeight="1" x14ac:dyDescent="0.25"/>
    <row r="153" ht="20.100000000000001" customHeight="1" x14ac:dyDescent="0.25"/>
    <row r="154" ht="20.100000000000001" customHeight="1" x14ac:dyDescent="0.25"/>
    <row r="155" ht="20.100000000000001" customHeight="1" x14ac:dyDescent="0.25"/>
    <row r="156" ht="20.100000000000001" customHeight="1" x14ac:dyDescent="0.25"/>
    <row r="157" ht="20.100000000000001" customHeight="1" x14ac:dyDescent="0.25"/>
    <row r="158" ht="20.100000000000001" customHeight="1" x14ac:dyDescent="0.25"/>
    <row r="159" ht="20.100000000000001" customHeight="1" x14ac:dyDescent="0.25"/>
    <row r="160" ht="20.100000000000001" customHeight="1" x14ac:dyDescent="0.25"/>
    <row r="161" s="1207" customFormat="1" ht="20.100000000000001" customHeight="1" x14ac:dyDescent="0.25"/>
    <row r="162" s="1207" customFormat="1" ht="20.100000000000001" customHeight="1" x14ac:dyDescent="0.25"/>
    <row r="163" s="1207" customFormat="1" ht="20.100000000000001" customHeight="1" x14ac:dyDescent="0.25"/>
    <row r="164" s="1207" customFormat="1" ht="20.100000000000001" customHeight="1" x14ac:dyDescent="0.25"/>
    <row r="165" s="1207" customFormat="1" ht="20.100000000000001" customHeight="1" x14ac:dyDescent="0.25"/>
    <row r="166" s="1207" customFormat="1" ht="20.100000000000001" customHeight="1" x14ac:dyDescent="0.25"/>
    <row r="167" s="1207" customFormat="1" ht="20.100000000000001" customHeight="1" x14ac:dyDescent="0.25"/>
    <row r="168" s="1207" customFormat="1" ht="20.100000000000001" customHeight="1" x14ac:dyDescent="0.25"/>
    <row r="169" s="1207" customFormat="1" ht="20.100000000000001" customHeight="1" x14ac:dyDescent="0.25"/>
    <row r="170" s="1207" customFormat="1" ht="20.100000000000001" customHeight="1" x14ac:dyDescent="0.25"/>
    <row r="171" s="1207" customFormat="1" ht="20.100000000000001" customHeight="1" x14ac:dyDescent="0.25"/>
    <row r="172" s="1207" customFormat="1" ht="20.100000000000001" customHeight="1" x14ac:dyDescent="0.25"/>
    <row r="173" s="1207" customFormat="1" ht="20.100000000000001" customHeight="1" x14ac:dyDescent="0.25"/>
    <row r="174" s="1207" customFormat="1" ht="20.100000000000001" customHeight="1" x14ac:dyDescent="0.25"/>
    <row r="175" s="1207" customFormat="1" ht="20.100000000000001" customHeight="1" x14ac:dyDescent="0.25"/>
    <row r="176" s="1207" customFormat="1" ht="20.100000000000001" customHeight="1" x14ac:dyDescent="0.25"/>
    <row r="177" s="1207" customFormat="1" ht="20.100000000000001" customHeight="1" x14ac:dyDescent="0.25"/>
    <row r="178" s="1207" customFormat="1" ht="20.100000000000001" customHeight="1" x14ac:dyDescent="0.25"/>
    <row r="179" s="1207" customFormat="1" ht="20.100000000000001" customHeight="1" x14ac:dyDescent="0.25"/>
    <row r="180" s="1207" customFormat="1" ht="20.100000000000001" customHeight="1" x14ac:dyDescent="0.25"/>
    <row r="181" s="1207" customFormat="1" ht="20.100000000000001" customHeight="1" x14ac:dyDescent="0.25"/>
    <row r="182" s="1207" customFormat="1" ht="20.100000000000001" customHeight="1" x14ac:dyDescent="0.25"/>
    <row r="183" s="1207" customFormat="1" ht="20.100000000000001" customHeight="1" x14ac:dyDescent="0.25"/>
    <row r="184" s="1207" customFormat="1" ht="20.100000000000001" customHeight="1" x14ac:dyDescent="0.25"/>
    <row r="185" s="1207" customFormat="1" ht="20.100000000000001" customHeight="1" x14ac:dyDescent="0.25"/>
    <row r="186" s="1207" customFormat="1" ht="20.100000000000001" customHeight="1" x14ac:dyDescent="0.25"/>
    <row r="187" s="1207" customFormat="1" ht="20.100000000000001" customHeight="1" x14ac:dyDescent="0.25"/>
    <row r="188" s="1207" customFormat="1" ht="20.100000000000001" customHeight="1" x14ac:dyDescent="0.25"/>
    <row r="189" s="1207" customFormat="1" ht="20.100000000000001" customHeight="1" x14ac:dyDescent="0.25"/>
    <row r="190" s="1207" customFormat="1" ht="20.100000000000001" customHeight="1" x14ac:dyDescent="0.25"/>
    <row r="191" s="1207" customFormat="1" ht="20.100000000000001" customHeight="1" x14ac:dyDescent="0.25"/>
    <row r="192" s="1207" customFormat="1" ht="20.100000000000001" customHeight="1" x14ac:dyDescent="0.25"/>
    <row r="193" s="1207" customFormat="1" ht="20.100000000000001" customHeight="1" x14ac:dyDescent="0.25"/>
    <row r="194" s="1207" customFormat="1" ht="20.100000000000001" customHeight="1" x14ac:dyDescent="0.25"/>
    <row r="195" s="1207" customFormat="1" ht="20.100000000000001" customHeight="1" x14ac:dyDescent="0.25"/>
    <row r="196" s="1207" customFormat="1" ht="20.100000000000001" customHeight="1" x14ac:dyDescent="0.25"/>
    <row r="197" s="1207" customFormat="1" ht="20.100000000000001" customHeight="1" x14ac:dyDescent="0.25"/>
    <row r="198" s="1207" customFormat="1" ht="20.100000000000001" customHeight="1" x14ac:dyDescent="0.25"/>
    <row r="199" s="1207" customFormat="1" ht="20.100000000000001" customHeight="1" x14ac:dyDescent="0.25"/>
    <row r="200" s="1207" customFormat="1" ht="20.100000000000001" customHeight="1" x14ac:dyDescent="0.25"/>
    <row r="201" s="1207" customFormat="1" ht="20.100000000000001" customHeight="1" x14ac:dyDescent="0.25"/>
    <row r="202" s="1207" customFormat="1" ht="20.100000000000001" customHeight="1" x14ac:dyDescent="0.25"/>
    <row r="203" s="1207" customFormat="1" ht="20.100000000000001" customHeight="1" x14ac:dyDescent="0.25"/>
    <row r="204" s="1207" customFormat="1" ht="20.100000000000001" customHeight="1" x14ac:dyDescent="0.25"/>
    <row r="205" s="1207" customFormat="1" ht="20.100000000000001" customHeight="1" x14ac:dyDescent="0.25"/>
    <row r="206" s="1207" customFormat="1" ht="20.100000000000001" customHeight="1" x14ac:dyDescent="0.25"/>
    <row r="207" s="1207" customFormat="1" ht="20.100000000000001" customHeight="1" x14ac:dyDescent="0.25"/>
    <row r="208" s="1207" customFormat="1" ht="20.100000000000001" customHeight="1" x14ac:dyDescent="0.25"/>
    <row r="209" s="1207" customFormat="1" ht="20.100000000000001" customHeight="1" x14ac:dyDescent="0.25"/>
    <row r="210" s="1207" customFormat="1" ht="20.100000000000001" customHeight="1" x14ac:dyDescent="0.25"/>
    <row r="211" s="1207" customFormat="1" ht="20.100000000000001" customHeight="1" x14ac:dyDescent="0.25"/>
    <row r="212" s="1207" customFormat="1" ht="20.100000000000001" customHeight="1" x14ac:dyDescent="0.25"/>
    <row r="213" s="1207" customFormat="1" ht="20.100000000000001" customHeight="1" x14ac:dyDescent="0.25"/>
    <row r="214" s="1207" customFormat="1" ht="20.100000000000001" customHeight="1" x14ac:dyDescent="0.25"/>
    <row r="215" s="1207" customFormat="1" ht="20.100000000000001" customHeight="1" x14ac:dyDescent="0.25"/>
    <row r="216" s="1207" customFormat="1" ht="20.100000000000001" customHeight="1" x14ac:dyDescent="0.25"/>
    <row r="217" s="1207" customFormat="1" ht="20.100000000000001" customHeight="1" x14ac:dyDescent="0.25"/>
    <row r="218" s="1207" customFormat="1" ht="20.100000000000001" customHeight="1" x14ac:dyDescent="0.25"/>
    <row r="219" s="1207" customFormat="1" ht="20.100000000000001" customHeight="1" x14ac:dyDescent="0.25"/>
    <row r="220" s="1207" customFormat="1" ht="20.100000000000001" customHeight="1" x14ac:dyDescent="0.25"/>
    <row r="221" s="1207" customFormat="1" ht="20.100000000000001" customHeight="1" x14ac:dyDescent="0.25"/>
    <row r="222" s="1207" customFormat="1" ht="20.100000000000001" customHeight="1" x14ac:dyDescent="0.25"/>
    <row r="223" s="1207" customFormat="1" ht="20.100000000000001" customHeight="1" x14ac:dyDescent="0.25"/>
    <row r="224" s="1207" customFormat="1" ht="20.100000000000001" customHeight="1" x14ac:dyDescent="0.25"/>
    <row r="225" s="1207" customFormat="1" ht="20.100000000000001" customHeight="1" x14ac:dyDescent="0.25"/>
    <row r="226" s="1207" customFormat="1" ht="20.100000000000001" customHeight="1" x14ac:dyDescent="0.25"/>
    <row r="227" s="1207" customFormat="1" ht="20.100000000000001" customHeight="1" x14ac:dyDescent="0.25"/>
    <row r="228" s="1207" customFormat="1" ht="20.100000000000001" customHeight="1" x14ac:dyDescent="0.25"/>
    <row r="229" s="1207" customFormat="1" ht="20.100000000000001" customHeight="1" x14ac:dyDescent="0.25"/>
    <row r="230" s="1207" customFormat="1" ht="20.100000000000001" customHeight="1" x14ac:dyDescent="0.25"/>
    <row r="231" s="1207" customFormat="1" ht="20.100000000000001" customHeight="1" x14ac:dyDescent="0.25"/>
    <row r="232" s="1207" customFormat="1" ht="20.100000000000001" customHeight="1" x14ac:dyDescent="0.25"/>
    <row r="233" s="1207" customFormat="1" ht="20.100000000000001" customHeight="1" x14ac:dyDescent="0.25"/>
    <row r="234" s="1207" customFormat="1" ht="20.100000000000001" customHeight="1" x14ac:dyDescent="0.25"/>
    <row r="235" s="1207" customFormat="1" ht="20.100000000000001" customHeight="1" x14ac:dyDescent="0.25"/>
    <row r="236" s="1207" customFormat="1" ht="20.100000000000001" customHeight="1" x14ac:dyDescent="0.25"/>
    <row r="237" s="1207" customFormat="1" ht="20.100000000000001" customHeight="1" x14ac:dyDescent="0.25"/>
    <row r="238" s="1207" customFormat="1" ht="20.100000000000001" customHeight="1" x14ac:dyDescent="0.25"/>
    <row r="239" s="1207" customFormat="1" ht="20.100000000000001" customHeight="1" x14ac:dyDescent="0.25"/>
    <row r="240" s="1207" customFormat="1" ht="20.100000000000001" customHeight="1" x14ac:dyDescent="0.25"/>
    <row r="241" s="1207" customFormat="1" ht="20.100000000000001" customHeight="1" x14ac:dyDescent="0.25"/>
    <row r="242" s="1207" customFormat="1" ht="20.100000000000001" customHeight="1" x14ac:dyDescent="0.25"/>
    <row r="243" s="1207" customFormat="1" ht="20.100000000000001" customHeight="1" x14ac:dyDescent="0.25"/>
    <row r="244" s="1207" customFormat="1" ht="20.100000000000001" customHeight="1" x14ac:dyDescent="0.25"/>
    <row r="245" s="1207" customFormat="1" ht="20.100000000000001" customHeight="1" x14ac:dyDescent="0.25"/>
    <row r="246" s="1207" customFormat="1" ht="20.100000000000001" customHeight="1" x14ac:dyDescent="0.25"/>
    <row r="247" s="1207" customFormat="1" ht="20.100000000000001" customHeight="1" x14ac:dyDescent="0.25"/>
    <row r="248" s="1207" customFormat="1" ht="20.100000000000001" customHeight="1" x14ac:dyDescent="0.25"/>
    <row r="249" s="1207" customFormat="1" ht="20.100000000000001" customHeight="1" x14ac:dyDescent="0.25"/>
    <row r="250" s="1207" customFormat="1" ht="20.100000000000001" customHeight="1" x14ac:dyDescent="0.25"/>
    <row r="251" s="1207" customFormat="1" ht="20.100000000000001" customHeight="1" x14ac:dyDescent="0.25"/>
    <row r="252" s="1207" customFormat="1" ht="20.100000000000001" customHeight="1" x14ac:dyDescent="0.25"/>
    <row r="253" s="1207" customFormat="1" ht="20.100000000000001" customHeight="1" x14ac:dyDescent="0.25"/>
    <row r="254" s="1207" customFormat="1" ht="20.100000000000001" customHeight="1" x14ac:dyDescent="0.25"/>
    <row r="255" s="1207" customFormat="1" ht="20.100000000000001" customHeight="1" x14ac:dyDescent="0.25"/>
    <row r="256" s="1207" customFormat="1" ht="20.100000000000001" customHeight="1" x14ac:dyDescent="0.25"/>
    <row r="257" s="1207" customFormat="1" ht="20.100000000000001" customHeight="1" x14ac:dyDescent="0.25"/>
    <row r="258" s="1207" customFormat="1" ht="20.100000000000001" customHeight="1" x14ac:dyDescent="0.25"/>
    <row r="259" s="1207" customFormat="1" ht="20.100000000000001" customHeight="1" x14ac:dyDescent="0.25"/>
    <row r="260" s="1207" customFormat="1" ht="20.100000000000001" customHeight="1" x14ac:dyDescent="0.25"/>
    <row r="261" s="1207" customFormat="1" ht="20.100000000000001" customHeight="1" x14ac:dyDescent="0.25"/>
    <row r="262" s="1207" customFormat="1" ht="20.100000000000001" customHeight="1" x14ac:dyDescent="0.25"/>
    <row r="263" s="1207" customFormat="1" ht="20.100000000000001" customHeight="1" x14ac:dyDescent="0.25"/>
    <row r="264" s="1207" customFormat="1" ht="20.100000000000001" customHeight="1" x14ac:dyDescent="0.25"/>
    <row r="265" s="1207" customFormat="1" ht="20.100000000000001" customHeight="1" x14ac:dyDescent="0.25"/>
    <row r="266" s="1207" customFormat="1" ht="20.100000000000001" customHeight="1" x14ac:dyDescent="0.25"/>
    <row r="267" s="1207" customFormat="1" ht="20.100000000000001" customHeight="1" x14ac:dyDescent="0.25"/>
    <row r="268" s="1207" customFormat="1" ht="20.100000000000001" customHeight="1" x14ac:dyDescent="0.25"/>
    <row r="269" s="1207" customFormat="1" ht="20.100000000000001" customHeight="1" x14ac:dyDescent="0.25"/>
    <row r="270" s="1207" customFormat="1" ht="20.100000000000001" customHeight="1" x14ac:dyDescent="0.25"/>
    <row r="271" s="1207" customFormat="1" ht="20.100000000000001" customHeight="1" x14ac:dyDescent="0.25"/>
    <row r="272" s="1207" customFormat="1" ht="20.100000000000001" customHeight="1" x14ac:dyDescent="0.25"/>
    <row r="273" s="1207" customFormat="1" ht="20.100000000000001" customHeight="1" x14ac:dyDescent="0.25"/>
    <row r="274" s="1207" customFormat="1" ht="20.100000000000001" customHeight="1" x14ac:dyDescent="0.25"/>
    <row r="275" s="1207" customFormat="1" ht="20.100000000000001" customHeight="1" x14ac:dyDescent="0.25"/>
    <row r="276" s="1207" customFormat="1" ht="20.100000000000001" customHeight="1" x14ac:dyDescent="0.25"/>
    <row r="277" s="1207" customFormat="1" ht="20.100000000000001" customHeight="1" x14ac:dyDescent="0.25"/>
    <row r="278" s="1207" customFormat="1" ht="20.100000000000001" customHeight="1" x14ac:dyDescent="0.25"/>
    <row r="279" s="1207" customFormat="1" ht="20.100000000000001" customHeight="1" x14ac:dyDescent="0.25"/>
    <row r="280" s="1207" customFormat="1" ht="20.100000000000001" customHeight="1" x14ac:dyDescent="0.25"/>
    <row r="281" s="1207" customFormat="1" ht="20.100000000000001" customHeight="1" x14ac:dyDescent="0.25"/>
    <row r="282" s="1207" customFormat="1" ht="20.100000000000001" customHeight="1" x14ac:dyDescent="0.25"/>
    <row r="283" s="1207" customFormat="1" ht="20.100000000000001" customHeight="1" x14ac:dyDescent="0.25"/>
    <row r="284" s="1207" customFormat="1" ht="20.100000000000001" customHeight="1" x14ac:dyDescent="0.25"/>
    <row r="285" s="1207" customFormat="1" ht="20.100000000000001" customHeight="1" x14ac:dyDescent="0.25"/>
    <row r="286" s="1207" customFormat="1" ht="20.100000000000001" customHeight="1" x14ac:dyDescent="0.25"/>
    <row r="287" s="1207" customFormat="1" ht="20.100000000000001" customHeight="1" x14ac:dyDescent="0.25"/>
    <row r="288" s="1207" customFormat="1" ht="20.100000000000001" customHeight="1" x14ac:dyDescent="0.25"/>
    <row r="289" s="1207" customFormat="1" ht="20.100000000000001" customHeight="1" x14ac:dyDescent="0.25"/>
    <row r="290" s="1207" customFormat="1" ht="20.100000000000001" customHeight="1" x14ac:dyDescent="0.25"/>
    <row r="291" s="1207" customFormat="1" ht="20.100000000000001" customHeight="1" x14ac:dyDescent="0.25"/>
    <row r="292" s="1207" customFormat="1" ht="20.100000000000001" customHeight="1" x14ac:dyDescent="0.25"/>
    <row r="293" s="1207" customFormat="1" ht="20.100000000000001" customHeight="1" x14ac:dyDescent="0.25"/>
    <row r="294" s="1207" customFormat="1" ht="20.100000000000001" customHeight="1" x14ac:dyDescent="0.25"/>
    <row r="295" s="1207" customFormat="1" ht="20.100000000000001" customHeight="1" x14ac:dyDescent="0.25"/>
    <row r="296" s="1207" customFormat="1" ht="20.100000000000001" customHeight="1" x14ac:dyDescent="0.25"/>
    <row r="297" s="1207" customFormat="1" ht="20.100000000000001" customHeight="1" x14ac:dyDescent="0.25"/>
    <row r="298" s="1207" customFormat="1" ht="20.100000000000001" customHeight="1" x14ac:dyDescent="0.25"/>
    <row r="299" s="1207" customFormat="1" ht="20.100000000000001" customHeight="1" x14ac:dyDescent="0.25"/>
    <row r="300" s="1207" customFormat="1" ht="20.100000000000001" customHeight="1" x14ac:dyDescent="0.25"/>
    <row r="301" s="1207" customFormat="1" ht="20.100000000000001" customHeight="1" x14ac:dyDescent="0.25"/>
    <row r="302" s="1207" customFormat="1" ht="20.100000000000001" customHeight="1" x14ac:dyDescent="0.25"/>
    <row r="303" s="1207" customFormat="1" ht="20.100000000000001" customHeight="1" x14ac:dyDescent="0.25"/>
    <row r="304" s="1207" customFormat="1" ht="20.100000000000001" customHeight="1" x14ac:dyDescent="0.25"/>
    <row r="305" s="1207" customFormat="1" ht="20.100000000000001" customHeight="1" x14ac:dyDescent="0.25"/>
    <row r="306" s="1207" customFormat="1" ht="20.100000000000001" customHeight="1" x14ac:dyDescent="0.25"/>
    <row r="307" s="1207" customFormat="1" ht="20.100000000000001" customHeight="1" x14ac:dyDescent="0.25"/>
    <row r="308" s="1207" customFormat="1" ht="20.100000000000001" customHeight="1" x14ac:dyDescent="0.25"/>
    <row r="309" s="1207" customFormat="1" ht="20.100000000000001" customHeight="1" x14ac:dyDescent="0.25"/>
    <row r="310" s="1207" customFormat="1" ht="20.100000000000001" customHeight="1" x14ac:dyDescent="0.25"/>
    <row r="311" s="1207" customFormat="1" ht="20.100000000000001" customHeight="1" x14ac:dyDescent="0.25"/>
    <row r="312" s="1207" customFormat="1" ht="20.100000000000001" customHeight="1" x14ac:dyDescent="0.25"/>
    <row r="313" s="1207" customFormat="1" ht="20.100000000000001" customHeight="1" x14ac:dyDescent="0.25"/>
    <row r="314" s="1207" customFormat="1" ht="20.100000000000001" customHeight="1" x14ac:dyDescent="0.25"/>
    <row r="315" s="1207" customFormat="1" ht="20.100000000000001" customHeight="1" x14ac:dyDescent="0.25"/>
    <row r="316" s="1207" customFormat="1" ht="20.100000000000001" customHeight="1" x14ac:dyDescent="0.25"/>
    <row r="317" s="1207" customFormat="1" ht="20.100000000000001" customHeight="1" x14ac:dyDescent="0.25"/>
    <row r="318" s="1207" customFormat="1" ht="20.100000000000001" customHeight="1" x14ac:dyDescent="0.25"/>
    <row r="319" s="1207" customFormat="1" ht="20.100000000000001" customHeight="1" x14ac:dyDescent="0.25"/>
    <row r="320" s="1207" customFormat="1" ht="20.100000000000001" customHeight="1" x14ac:dyDescent="0.25"/>
    <row r="321" s="1207" customFormat="1" ht="20.100000000000001" customHeight="1" x14ac:dyDescent="0.25"/>
    <row r="322" s="1207" customFormat="1" ht="20.100000000000001" customHeight="1" x14ac:dyDescent="0.25"/>
    <row r="323" s="1207" customFormat="1" ht="20.100000000000001" customHeight="1" x14ac:dyDescent="0.25"/>
    <row r="324" s="1207" customFormat="1" ht="20.100000000000001" customHeight="1" x14ac:dyDescent="0.25"/>
    <row r="325" s="1207" customFormat="1" ht="20.100000000000001" customHeight="1" x14ac:dyDescent="0.25"/>
    <row r="326" s="1207" customFormat="1" ht="20.100000000000001" customHeight="1" x14ac:dyDescent="0.25"/>
  </sheetData>
  <mergeCells count="3">
    <mergeCell ref="A2:F2"/>
    <mergeCell ref="A3:G3"/>
    <mergeCell ref="A16:E16"/>
  </mergeCells>
  <hyperlinks>
    <hyperlink ref="A19" r:id="rId1" xr:uid="{85D295D3-7990-4CF5-962C-EA7653D5A7F1}"/>
    <hyperlink ref="A23" r:id="rId2" xr:uid="{7D39C1AD-BCBF-4470-9233-98564D70A68B}"/>
    <hyperlink ref="A20" r:id="rId3" xr:uid="{8B7B240A-BBAD-4CDB-B129-B10BD9B2FDB2}"/>
    <hyperlink ref="A21" r:id="rId4" xr:uid="{BDD8BDB7-9817-40D0-AC96-CF35A03A8FDE}"/>
    <hyperlink ref="A22" r:id="rId5" xr:uid="{F4AE17FA-3B17-4879-8ADC-DAF8DC63CB9E}"/>
    <hyperlink ref="A1" location="Índice!A1" display="Voltar ao índice" xr:uid="{48F46A34-E77D-4B06-AFA0-4D3CC0156516}"/>
  </hyperlinks>
  <printOptions gridLinesSet="0"/>
  <pageMargins left="0.78740157480314965" right="0.78740157480314965" top="1.1811023622047245" bottom="0.78740157480314965" header="0" footer="0"/>
  <pageSetup paperSize="9" orientation="portrait" horizontalDpi="300" verticalDpi="300" r:id="rId6"/>
  <headerFooter alignWithMargins="0"/>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377B5C-D434-44FD-A42B-813F77F11C06}">
  <dimension ref="A1:J338"/>
  <sheetViews>
    <sheetView showGridLines="0" workbookViewId="0">
      <selection activeCell="A2" sqref="A2"/>
    </sheetView>
  </sheetViews>
  <sheetFormatPr defaultRowHeight="12.75" x14ac:dyDescent="0.25"/>
  <cols>
    <col min="1" max="1" width="21.85546875" style="1207" customWidth="1"/>
    <col min="2" max="2" width="12.28515625" style="1207" customWidth="1"/>
    <col min="3" max="3" width="12.5703125" style="1207" customWidth="1"/>
    <col min="4" max="6" width="13.42578125" style="1207" customWidth="1"/>
    <col min="7" max="9" width="20.7109375" style="1207" customWidth="1"/>
    <col min="10" max="108" width="10.7109375" style="1207" customWidth="1"/>
    <col min="109" max="16384" width="9.140625" style="1207"/>
  </cols>
  <sheetData>
    <row r="1" spans="1:10" ht="15" customHeight="1" x14ac:dyDescent="0.25">
      <c r="A1" s="2027" t="s">
        <v>1926</v>
      </c>
    </row>
    <row r="2" spans="1:10" ht="15" customHeight="1" x14ac:dyDescent="0.25">
      <c r="A2" s="2244" t="s">
        <v>1269</v>
      </c>
      <c r="B2" s="2244"/>
      <c r="C2" s="2244"/>
      <c r="D2" s="2244"/>
      <c r="E2" s="2244"/>
    </row>
    <row r="3" spans="1:10" ht="23.25" customHeight="1" x14ac:dyDescent="0.25">
      <c r="A3" s="2245" t="s">
        <v>1268</v>
      </c>
      <c r="B3" s="2246"/>
      <c r="C3" s="2246"/>
      <c r="D3" s="2246"/>
      <c r="E3" s="2246"/>
      <c r="F3" s="2246"/>
    </row>
    <row r="4" spans="1:10" ht="12.95" customHeight="1" x14ac:dyDescent="0.25">
      <c r="A4" s="1413">
        <v>2020</v>
      </c>
      <c r="F4" s="1202" t="s">
        <v>736</v>
      </c>
      <c r="I4" s="1202"/>
    </row>
    <row r="5" spans="1:10" ht="39" customHeight="1" x14ac:dyDescent="0.25">
      <c r="A5" s="1497" t="s">
        <v>752</v>
      </c>
      <c r="B5" s="1498" t="s">
        <v>1256</v>
      </c>
      <c r="C5" s="1498" t="s">
        <v>1255</v>
      </c>
      <c r="D5" s="1498" t="s">
        <v>1267</v>
      </c>
      <c r="E5" s="1498" t="s">
        <v>1266</v>
      </c>
      <c r="F5" s="1498" t="s">
        <v>1265</v>
      </c>
      <c r="G5" s="1412"/>
      <c r="H5" s="1412"/>
      <c r="I5" s="1412"/>
      <c r="J5" s="1412"/>
    </row>
    <row r="6" spans="1:10" ht="12.95" customHeight="1" x14ac:dyDescent="0.25"/>
    <row r="7" spans="1:10" s="1204" customFormat="1" ht="12.95" customHeight="1" x14ac:dyDescent="0.25">
      <c r="A7" s="1204" t="s">
        <v>390</v>
      </c>
      <c r="B7" s="1406">
        <f>B9+B17+B19</f>
        <v>886</v>
      </c>
      <c r="C7" s="1406">
        <f>C9+C17+C19</f>
        <v>18050.999999999996</v>
      </c>
      <c r="D7" s="1406">
        <f>D9+D17+D19</f>
        <v>7573516.9999999963</v>
      </c>
      <c r="E7" s="1406">
        <f>E9+E17+E19</f>
        <v>6351505.9999999991</v>
      </c>
      <c r="F7" s="1406">
        <f>F9+F17+F19</f>
        <v>2968757.4175689719</v>
      </c>
      <c r="G7" s="1403"/>
      <c r="H7" s="1403"/>
      <c r="I7" s="1403"/>
      <c r="J7" s="1403"/>
    </row>
    <row r="8" spans="1:10" s="1204" customFormat="1" ht="12.95" customHeight="1" x14ac:dyDescent="0.25">
      <c r="G8" s="1403"/>
      <c r="H8" s="1403"/>
      <c r="I8" s="1403"/>
      <c r="J8" s="1403"/>
    </row>
    <row r="9" spans="1:10" s="1204" customFormat="1" ht="12.95" customHeight="1" x14ac:dyDescent="0.25">
      <c r="A9" s="1204" t="s">
        <v>899</v>
      </c>
      <c r="B9" s="1406">
        <f>SUM(B11:B15)</f>
        <v>833</v>
      </c>
      <c r="C9" s="1406">
        <f>SUM(C11:C15)</f>
        <v>15152.999999999996</v>
      </c>
      <c r="D9" s="1406">
        <f>SUM(D11:D15)</f>
        <v>7456312.9999999963</v>
      </c>
      <c r="E9" s="1406">
        <f>SUM(E11:E15)</f>
        <v>6247846.9999999991</v>
      </c>
      <c r="F9" s="1406">
        <f>SUM(F11:F15)</f>
        <v>2924478.1823567483</v>
      </c>
      <c r="G9" s="1403"/>
      <c r="H9" s="1403"/>
      <c r="I9" s="1403"/>
      <c r="J9" s="1403"/>
    </row>
    <row r="10" spans="1:10" s="1204" customFormat="1" ht="12.95" customHeight="1" x14ac:dyDescent="0.25">
      <c r="G10" s="1403"/>
      <c r="H10" s="1403"/>
      <c r="I10" s="1403"/>
      <c r="J10" s="1403"/>
    </row>
    <row r="11" spans="1:10" ht="12.95" customHeight="1" x14ac:dyDescent="0.25">
      <c r="A11" s="1207" t="s">
        <v>943</v>
      </c>
      <c r="B11" s="1406">
        <v>223</v>
      </c>
      <c r="C11" s="1403">
        <v>4573.9999999999973</v>
      </c>
      <c r="D11" s="1403">
        <v>1378492.9999999998</v>
      </c>
      <c r="E11" s="1403">
        <v>1167057.9999999993</v>
      </c>
      <c r="F11" s="1403">
        <v>546350.15663087938</v>
      </c>
      <c r="G11" s="1403"/>
      <c r="H11" s="1403"/>
      <c r="I11" s="1403"/>
      <c r="J11" s="1403"/>
    </row>
    <row r="12" spans="1:10" ht="12.95" customHeight="1" x14ac:dyDescent="0.25">
      <c r="A12" s="1207" t="s">
        <v>934</v>
      </c>
      <c r="B12" s="1406">
        <v>182</v>
      </c>
      <c r="C12" s="1403">
        <v>4096</v>
      </c>
      <c r="D12" s="1403">
        <v>525123</v>
      </c>
      <c r="E12" s="1403">
        <v>465545.99999999988</v>
      </c>
      <c r="F12" s="1403">
        <v>223890.72661065363</v>
      </c>
      <c r="G12" s="1406"/>
      <c r="H12" s="1406"/>
      <c r="I12" s="1406"/>
      <c r="J12" s="1406"/>
    </row>
    <row r="13" spans="1:10" ht="12.95" customHeight="1" x14ac:dyDescent="0.25">
      <c r="A13" s="1207" t="s">
        <v>925</v>
      </c>
      <c r="B13" s="1406">
        <v>377</v>
      </c>
      <c r="C13" s="1403">
        <v>5392.0000000000009</v>
      </c>
      <c r="D13" s="1422">
        <v>5347306.9999999963</v>
      </c>
      <c r="E13" s="1422">
        <v>4474153</v>
      </c>
      <c r="F13" s="1422">
        <v>2085601.3190664977</v>
      </c>
      <c r="G13" s="1408"/>
      <c r="H13" s="1408"/>
      <c r="I13" s="1408"/>
      <c r="J13" s="1408"/>
    </row>
    <row r="14" spans="1:10" ht="12.95" customHeight="1" x14ac:dyDescent="0.25">
      <c r="A14" s="1207" t="s">
        <v>924</v>
      </c>
      <c r="B14" s="1406">
        <v>36</v>
      </c>
      <c r="C14" s="1403">
        <v>795.00000000000023</v>
      </c>
      <c r="D14" s="1422">
        <v>115778.99999999999</v>
      </c>
      <c r="E14" s="1422">
        <v>103652</v>
      </c>
      <c r="F14" s="1422">
        <v>52771.548113985446</v>
      </c>
    </row>
    <row r="15" spans="1:10" ht="12.95" customHeight="1" x14ac:dyDescent="0.25">
      <c r="A15" s="1207" t="s">
        <v>918</v>
      </c>
      <c r="B15" s="1406">
        <v>15</v>
      </c>
      <c r="C15" s="1403">
        <v>296</v>
      </c>
      <c r="D15" s="1422">
        <v>89611.000000000015</v>
      </c>
      <c r="E15" s="1422">
        <v>37437.999999999985</v>
      </c>
      <c r="F15" s="1422">
        <v>15864.431934731934</v>
      </c>
    </row>
    <row r="16" spans="1:10" ht="12.95" customHeight="1" x14ac:dyDescent="0.25"/>
    <row r="17" spans="1:7" s="1204" customFormat="1" ht="12.95" customHeight="1" x14ac:dyDescent="0.25">
      <c r="A17" s="1204" t="s">
        <v>952</v>
      </c>
      <c r="B17" s="1406">
        <v>26</v>
      </c>
      <c r="C17" s="1406">
        <v>2012.9999999999995</v>
      </c>
      <c r="D17" s="1420">
        <v>61390</v>
      </c>
      <c r="E17" s="1420">
        <v>55696.999999999985</v>
      </c>
      <c r="F17" s="1420">
        <v>31111.268131868139</v>
      </c>
    </row>
    <row r="18" spans="1:7" s="1204" customFormat="1" ht="12.95" customHeight="1" x14ac:dyDescent="0.25"/>
    <row r="19" spans="1:7" s="1204" customFormat="1" ht="12.95" customHeight="1" x14ac:dyDescent="0.25">
      <c r="A19" s="1204" t="s">
        <v>871</v>
      </c>
      <c r="B19" s="1406">
        <v>27</v>
      </c>
      <c r="C19" s="1406">
        <v>885.00000000000045</v>
      </c>
      <c r="D19" s="1420">
        <v>55813.999999999978</v>
      </c>
      <c r="E19" s="1420">
        <v>47962.000000000029</v>
      </c>
      <c r="F19" s="1420">
        <v>13167.967080355609</v>
      </c>
    </row>
    <row r="20" spans="1:7" s="1204" customFormat="1" ht="6.95" customHeight="1" thickBot="1" x14ac:dyDescent="0.3">
      <c r="A20" s="1407"/>
      <c r="B20" s="1407"/>
      <c r="C20" s="1407"/>
      <c r="D20" s="1407"/>
      <c r="E20" s="1407"/>
      <c r="F20" s="1407"/>
    </row>
    <row r="21" spans="1:7" s="1204" customFormat="1" ht="3.75" customHeight="1" thickTop="1" x14ac:dyDescent="0.25"/>
    <row r="22" spans="1:7" s="1389" customFormat="1" ht="12.95" customHeight="1" x14ac:dyDescent="0.25">
      <c r="A22" s="2251" t="s">
        <v>1246</v>
      </c>
      <c r="B22" s="2251"/>
      <c r="C22" s="2251"/>
      <c r="D22" s="2251"/>
      <c r="E22" s="2251"/>
    </row>
    <row r="23" spans="1:7" ht="8.25" customHeight="1" x14ac:dyDescent="0.25">
      <c r="B23" s="1403"/>
      <c r="C23" s="1403"/>
      <c r="D23" s="1403"/>
    </row>
    <row r="24" spans="1:7" s="1389" customFormat="1" x14ac:dyDescent="0.25">
      <c r="A24" s="1106" t="s">
        <v>280</v>
      </c>
      <c r="B24" s="1390"/>
      <c r="C24" s="1390"/>
      <c r="D24" s="1390"/>
      <c r="E24" s="1390"/>
      <c r="F24" s="1390"/>
      <c r="G24" s="1390"/>
    </row>
    <row r="25" spans="1:7" s="1389" customFormat="1" x14ac:dyDescent="0.25">
      <c r="A25" s="1404" t="s">
        <v>1239</v>
      </c>
      <c r="B25" s="1390"/>
      <c r="C25" s="1390"/>
      <c r="D25" s="1390"/>
      <c r="E25" s="1390"/>
      <c r="F25" s="1390"/>
      <c r="G25" s="1390"/>
    </row>
    <row r="26" spans="1:7" ht="15" customHeight="1" x14ac:dyDescent="0.25">
      <c r="A26" s="1404" t="s">
        <v>1245</v>
      </c>
      <c r="B26" s="1403"/>
      <c r="C26" s="1403"/>
      <c r="D26" s="1403"/>
      <c r="E26" s="1403"/>
    </row>
    <row r="27" spans="1:7" ht="15" customHeight="1" x14ac:dyDescent="0.25">
      <c r="B27" s="1403"/>
      <c r="C27" s="1403"/>
      <c r="D27" s="1403"/>
    </row>
    <row r="28" spans="1:7" ht="15" customHeight="1" x14ac:dyDescent="0.25">
      <c r="B28" s="1403"/>
      <c r="C28" s="1403"/>
      <c r="D28" s="1403"/>
    </row>
    <row r="29" spans="1:7" ht="15" customHeight="1" x14ac:dyDescent="0.25">
      <c r="B29" s="1403"/>
      <c r="C29" s="1403"/>
      <c r="D29" s="1403"/>
    </row>
    <row r="30" spans="1:7" ht="15" customHeight="1" x14ac:dyDescent="0.25">
      <c r="B30" s="1403"/>
      <c r="C30" s="1403"/>
      <c r="D30" s="1403"/>
    </row>
    <row r="31" spans="1:7" ht="9.9499999999999993" customHeight="1" x14ac:dyDescent="0.25"/>
    <row r="32" spans="1:7" ht="15" customHeight="1" x14ac:dyDescent="0.25"/>
    <row r="33" ht="15" customHeight="1" x14ac:dyDescent="0.25"/>
    <row r="34" ht="20.100000000000001" customHeight="1" x14ac:dyDescent="0.25"/>
    <row r="35" ht="20.100000000000001" customHeight="1" x14ac:dyDescent="0.25"/>
    <row r="36" ht="20.100000000000001" customHeight="1" x14ac:dyDescent="0.25"/>
    <row r="37" ht="20.100000000000001" customHeight="1" x14ac:dyDescent="0.25"/>
    <row r="38" ht="20.100000000000001" customHeight="1" x14ac:dyDescent="0.25"/>
    <row r="39" ht="20.100000000000001" customHeight="1" x14ac:dyDescent="0.25"/>
    <row r="40" ht="20.100000000000001" customHeight="1" x14ac:dyDescent="0.25"/>
    <row r="41" ht="20.100000000000001" customHeight="1" x14ac:dyDescent="0.25"/>
    <row r="42" ht="20.100000000000001" customHeight="1" x14ac:dyDescent="0.25"/>
    <row r="43" ht="20.100000000000001" customHeight="1" x14ac:dyDescent="0.25"/>
    <row r="44" ht="20.100000000000001" customHeight="1" x14ac:dyDescent="0.25"/>
    <row r="45" ht="20.100000000000001" customHeight="1" x14ac:dyDescent="0.25"/>
    <row r="46" ht="20.100000000000001" customHeight="1" x14ac:dyDescent="0.25"/>
    <row r="47" ht="20.100000000000001" customHeight="1" x14ac:dyDescent="0.25"/>
    <row r="48" ht="20.100000000000001" customHeight="1" x14ac:dyDescent="0.25"/>
    <row r="49" ht="20.100000000000001" customHeight="1" x14ac:dyDescent="0.25"/>
    <row r="50" ht="20.100000000000001" customHeight="1" x14ac:dyDescent="0.25"/>
    <row r="51" ht="20.100000000000001" customHeight="1" x14ac:dyDescent="0.25"/>
    <row r="52" ht="20.100000000000001" customHeight="1" x14ac:dyDescent="0.25"/>
    <row r="53" ht="20.100000000000001" customHeight="1" x14ac:dyDescent="0.25"/>
    <row r="54" ht="20.100000000000001" customHeight="1" x14ac:dyDescent="0.25"/>
    <row r="55" ht="20.100000000000001" customHeight="1" x14ac:dyDescent="0.25"/>
    <row r="56" ht="20.100000000000001" customHeight="1" x14ac:dyDescent="0.25"/>
    <row r="57" ht="20.100000000000001" customHeight="1" x14ac:dyDescent="0.25"/>
    <row r="58" ht="20.100000000000001" customHeight="1" x14ac:dyDescent="0.25"/>
    <row r="59" ht="20.100000000000001" customHeight="1" x14ac:dyDescent="0.25"/>
    <row r="60" ht="20.100000000000001" customHeight="1" x14ac:dyDescent="0.25"/>
    <row r="61" ht="20.100000000000001" customHeight="1" x14ac:dyDescent="0.25"/>
    <row r="62" ht="20.100000000000001" customHeight="1" x14ac:dyDescent="0.25"/>
    <row r="63" ht="20.100000000000001" customHeight="1" x14ac:dyDescent="0.25"/>
    <row r="64" ht="20.100000000000001" customHeight="1" x14ac:dyDescent="0.25"/>
    <row r="65" ht="20.100000000000001" customHeight="1" x14ac:dyDescent="0.25"/>
    <row r="66" ht="20.100000000000001" customHeight="1" x14ac:dyDescent="0.25"/>
    <row r="67" ht="20.100000000000001" customHeight="1" x14ac:dyDescent="0.25"/>
    <row r="68" ht="20.100000000000001" customHeight="1" x14ac:dyDescent="0.25"/>
    <row r="69" ht="20.100000000000001" customHeight="1" x14ac:dyDescent="0.25"/>
    <row r="70" ht="20.100000000000001" customHeight="1" x14ac:dyDescent="0.25"/>
    <row r="71" ht="20.100000000000001" customHeight="1" x14ac:dyDescent="0.25"/>
    <row r="72" ht="20.100000000000001" customHeight="1" x14ac:dyDescent="0.25"/>
    <row r="73" ht="20.100000000000001" customHeight="1" x14ac:dyDescent="0.25"/>
    <row r="74" ht="20.100000000000001" customHeight="1" x14ac:dyDescent="0.25"/>
    <row r="75" ht="20.100000000000001" customHeight="1" x14ac:dyDescent="0.25"/>
    <row r="76" ht="20.100000000000001" customHeight="1" x14ac:dyDescent="0.25"/>
    <row r="77" ht="20.100000000000001" customHeight="1" x14ac:dyDescent="0.25"/>
    <row r="78" ht="20.100000000000001" customHeight="1" x14ac:dyDescent="0.25"/>
    <row r="79" ht="20.100000000000001" customHeight="1" x14ac:dyDescent="0.25"/>
    <row r="80" ht="20.100000000000001" customHeight="1" x14ac:dyDescent="0.25"/>
    <row r="81" ht="20.100000000000001" customHeight="1" x14ac:dyDescent="0.25"/>
    <row r="82" ht="20.100000000000001" customHeight="1" x14ac:dyDescent="0.25"/>
    <row r="83" ht="20.100000000000001" customHeight="1" x14ac:dyDescent="0.25"/>
    <row r="84" ht="20.100000000000001" customHeight="1" x14ac:dyDescent="0.25"/>
    <row r="85" ht="20.100000000000001" customHeight="1" x14ac:dyDescent="0.25"/>
    <row r="86" ht="20.100000000000001" customHeight="1" x14ac:dyDescent="0.25"/>
    <row r="87" ht="20.100000000000001" customHeight="1" x14ac:dyDescent="0.25"/>
    <row r="88" ht="20.100000000000001" customHeight="1" x14ac:dyDescent="0.25"/>
    <row r="89" ht="20.100000000000001" customHeight="1" x14ac:dyDescent="0.25"/>
    <row r="90" ht="20.100000000000001" customHeight="1" x14ac:dyDescent="0.25"/>
    <row r="91" ht="20.100000000000001" customHeight="1" x14ac:dyDescent="0.25"/>
    <row r="92" ht="20.100000000000001" customHeight="1" x14ac:dyDescent="0.25"/>
    <row r="93" ht="20.100000000000001" customHeight="1" x14ac:dyDescent="0.25"/>
    <row r="94" ht="20.100000000000001" customHeight="1" x14ac:dyDescent="0.25"/>
    <row r="95" ht="20.100000000000001" customHeight="1" x14ac:dyDescent="0.25"/>
    <row r="96" ht="20.100000000000001" customHeight="1" x14ac:dyDescent="0.25"/>
    <row r="97" ht="20.100000000000001" customHeight="1" x14ac:dyDescent="0.25"/>
    <row r="98" ht="20.100000000000001" customHeight="1" x14ac:dyDescent="0.25"/>
    <row r="99" ht="20.100000000000001" customHeight="1" x14ac:dyDescent="0.25"/>
    <row r="100" ht="20.100000000000001" customHeight="1" x14ac:dyDescent="0.25"/>
    <row r="101" ht="20.100000000000001" customHeight="1" x14ac:dyDescent="0.25"/>
    <row r="102" ht="20.100000000000001" customHeight="1" x14ac:dyDescent="0.25"/>
    <row r="103" ht="20.100000000000001" customHeight="1" x14ac:dyDescent="0.25"/>
    <row r="104" ht="20.100000000000001" customHeight="1" x14ac:dyDescent="0.25"/>
    <row r="105" ht="20.100000000000001" customHeight="1" x14ac:dyDescent="0.25"/>
    <row r="106" ht="20.100000000000001" customHeight="1" x14ac:dyDescent="0.25"/>
    <row r="107" ht="20.100000000000001" customHeight="1" x14ac:dyDescent="0.25"/>
    <row r="108" ht="20.100000000000001" customHeight="1" x14ac:dyDescent="0.25"/>
    <row r="109" ht="20.100000000000001" customHeight="1" x14ac:dyDescent="0.25"/>
    <row r="110" ht="20.100000000000001" customHeight="1" x14ac:dyDescent="0.25"/>
    <row r="111" ht="20.100000000000001" customHeight="1" x14ac:dyDescent="0.25"/>
    <row r="112" ht="20.100000000000001" customHeight="1" x14ac:dyDescent="0.25"/>
    <row r="113" ht="20.100000000000001" customHeight="1" x14ac:dyDescent="0.25"/>
    <row r="114" ht="20.100000000000001" customHeight="1" x14ac:dyDescent="0.25"/>
    <row r="115" ht="20.100000000000001" customHeight="1" x14ac:dyDescent="0.25"/>
    <row r="116" ht="20.100000000000001" customHeight="1" x14ac:dyDescent="0.25"/>
    <row r="117" ht="20.100000000000001" customHeight="1" x14ac:dyDescent="0.25"/>
    <row r="118" ht="20.100000000000001" customHeight="1" x14ac:dyDescent="0.25"/>
    <row r="119" ht="20.100000000000001" customHeight="1" x14ac:dyDescent="0.25"/>
    <row r="120" ht="20.100000000000001" customHeight="1" x14ac:dyDescent="0.25"/>
    <row r="121" ht="20.100000000000001" customHeight="1" x14ac:dyDescent="0.25"/>
    <row r="122" ht="20.100000000000001" customHeight="1" x14ac:dyDescent="0.25"/>
    <row r="123" ht="20.100000000000001" customHeight="1" x14ac:dyDescent="0.25"/>
    <row r="124" ht="20.100000000000001" customHeight="1" x14ac:dyDescent="0.25"/>
    <row r="125" ht="20.100000000000001" customHeight="1" x14ac:dyDescent="0.25"/>
    <row r="126" ht="20.100000000000001" customHeight="1" x14ac:dyDescent="0.25"/>
    <row r="127" ht="20.100000000000001" customHeight="1" x14ac:dyDescent="0.25"/>
    <row r="128" ht="20.100000000000001" customHeight="1" x14ac:dyDescent="0.25"/>
    <row r="129" ht="20.100000000000001" customHeight="1" x14ac:dyDescent="0.25"/>
    <row r="130" ht="20.100000000000001" customHeight="1" x14ac:dyDescent="0.25"/>
    <row r="131" ht="20.100000000000001" customHeight="1" x14ac:dyDescent="0.25"/>
    <row r="132" ht="20.100000000000001" customHeight="1" x14ac:dyDescent="0.25"/>
    <row r="133" ht="20.100000000000001" customHeight="1" x14ac:dyDescent="0.25"/>
    <row r="134" ht="20.100000000000001" customHeight="1" x14ac:dyDescent="0.25"/>
    <row r="135" ht="20.100000000000001" customHeight="1" x14ac:dyDescent="0.25"/>
    <row r="136" ht="20.100000000000001" customHeight="1" x14ac:dyDescent="0.25"/>
    <row r="137" ht="20.100000000000001" customHeight="1" x14ac:dyDescent="0.25"/>
    <row r="138" ht="20.100000000000001" customHeight="1" x14ac:dyDescent="0.25"/>
    <row r="139" ht="20.100000000000001" customHeight="1" x14ac:dyDescent="0.25"/>
    <row r="140" ht="20.100000000000001" customHeight="1" x14ac:dyDescent="0.25"/>
    <row r="141" ht="20.100000000000001" customHeight="1" x14ac:dyDescent="0.25"/>
    <row r="142" ht="20.100000000000001" customHeight="1" x14ac:dyDescent="0.25"/>
    <row r="143" ht="20.100000000000001" customHeight="1" x14ac:dyDescent="0.25"/>
    <row r="144" ht="20.100000000000001" customHeight="1" x14ac:dyDescent="0.25"/>
    <row r="145" ht="20.100000000000001" customHeight="1" x14ac:dyDescent="0.25"/>
    <row r="146" ht="20.100000000000001" customHeight="1" x14ac:dyDescent="0.25"/>
    <row r="147" ht="20.100000000000001" customHeight="1" x14ac:dyDescent="0.25"/>
    <row r="148" ht="20.100000000000001" customHeight="1" x14ac:dyDescent="0.25"/>
    <row r="149" ht="20.100000000000001" customHeight="1" x14ac:dyDescent="0.25"/>
    <row r="150" ht="20.100000000000001" customHeight="1" x14ac:dyDescent="0.25"/>
    <row r="151" ht="20.100000000000001" customHeight="1" x14ac:dyDescent="0.25"/>
    <row r="152" ht="20.100000000000001" customHeight="1" x14ac:dyDescent="0.25"/>
    <row r="153" ht="20.100000000000001" customHeight="1" x14ac:dyDescent="0.25"/>
    <row r="154" ht="20.100000000000001" customHeight="1" x14ac:dyDescent="0.25"/>
    <row r="155" ht="20.100000000000001" customHeight="1" x14ac:dyDescent="0.25"/>
    <row r="156" ht="20.100000000000001" customHeight="1" x14ac:dyDescent="0.25"/>
    <row r="157" ht="20.100000000000001" customHeight="1" x14ac:dyDescent="0.25"/>
    <row r="158" ht="20.100000000000001" customHeight="1" x14ac:dyDescent="0.25"/>
    <row r="159" ht="20.100000000000001" customHeight="1" x14ac:dyDescent="0.25"/>
    <row r="160" ht="20.100000000000001" customHeight="1" x14ac:dyDescent="0.25"/>
    <row r="161" s="1207" customFormat="1" ht="20.100000000000001" customHeight="1" x14ac:dyDescent="0.25"/>
    <row r="162" s="1207" customFormat="1" ht="20.100000000000001" customHeight="1" x14ac:dyDescent="0.25"/>
    <row r="163" s="1207" customFormat="1" ht="20.100000000000001" customHeight="1" x14ac:dyDescent="0.25"/>
    <row r="164" s="1207" customFormat="1" ht="20.100000000000001" customHeight="1" x14ac:dyDescent="0.25"/>
    <row r="165" s="1207" customFormat="1" ht="20.100000000000001" customHeight="1" x14ac:dyDescent="0.25"/>
    <row r="166" s="1207" customFormat="1" ht="20.100000000000001" customHeight="1" x14ac:dyDescent="0.25"/>
    <row r="167" s="1207" customFormat="1" ht="20.100000000000001" customHeight="1" x14ac:dyDescent="0.25"/>
    <row r="168" s="1207" customFormat="1" ht="20.100000000000001" customHeight="1" x14ac:dyDescent="0.25"/>
    <row r="169" s="1207" customFormat="1" ht="20.100000000000001" customHeight="1" x14ac:dyDescent="0.25"/>
    <row r="170" s="1207" customFormat="1" ht="20.100000000000001" customHeight="1" x14ac:dyDescent="0.25"/>
    <row r="171" s="1207" customFormat="1" ht="20.100000000000001" customHeight="1" x14ac:dyDescent="0.25"/>
    <row r="172" s="1207" customFormat="1" ht="20.100000000000001" customHeight="1" x14ac:dyDescent="0.25"/>
    <row r="173" s="1207" customFormat="1" ht="20.100000000000001" customHeight="1" x14ac:dyDescent="0.25"/>
    <row r="174" s="1207" customFormat="1" ht="20.100000000000001" customHeight="1" x14ac:dyDescent="0.25"/>
    <row r="175" s="1207" customFormat="1" ht="20.100000000000001" customHeight="1" x14ac:dyDescent="0.25"/>
    <row r="176" s="1207" customFormat="1" ht="20.100000000000001" customHeight="1" x14ac:dyDescent="0.25"/>
    <row r="177" s="1207" customFormat="1" ht="20.100000000000001" customHeight="1" x14ac:dyDescent="0.25"/>
    <row r="178" s="1207" customFormat="1" ht="20.100000000000001" customHeight="1" x14ac:dyDescent="0.25"/>
    <row r="179" s="1207" customFormat="1" ht="20.100000000000001" customHeight="1" x14ac:dyDescent="0.25"/>
    <row r="180" s="1207" customFormat="1" ht="20.100000000000001" customHeight="1" x14ac:dyDescent="0.25"/>
    <row r="181" s="1207" customFormat="1" ht="20.100000000000001" customHeight="1" x14ac:dyDescent="0.25"/>
    <row r="182" s="1207" customFormat="1" ht="20.100000000000001" customHeight="1" x14ac:dyDescent="0.25"/>
    <row r="183" s="1207" customFormat="1" ht="20.100000000000001" customHeight="1" x14ac:dyDescent="0.25"/>
    <row r="184" s="1207" customFormat="1" ht="20.100000000000001" customHeight="1" x14ac:dyDescent="0.25"/>
    <row r="185" s="1207" customFormat="1" ht="20.100000000000001" customHeight="1" x14ac:dyDescent="0.25"/>
    <row r="186" s="1207" customFormat="1" ht="20.100000000000001" customHeight="1" x14ac:dyDescent="0.25"/>
    <row r="187" s="1207" customFormat="1" ht="20.100000000000001" customHeight="1" x14ac:dyDescent="0.25"/>
    <row r="188" s="1207" customFormat="1" ht="20.100000000000001" customHeight="1" x14ac:dyDescent="0.25"/>
    <row r="189" s="1207" customFormat="1" ht="20.100000000000001" customHeight="1" x14ac:dyDescent="0.25"/>
    <row r="190" s="1207" customFormat="1" ht="20.100000000000001" customHeight="1" x14ac:dyDescent="0.25"/>
    <row r="191" s="1207" customFormat="1" ht="20.100000000000001" customHeight="1" x14ac:dyDescent="0.25"/>
    <row r="192" s="1207" customFormat="1" ht="20.100000000000001" customHeight="1" x14ac:dyDescent="0.25"/>
    <row r="193" s="1207" customFormat="1" ht="20.100000000000001" customHeight="1" x14ac:dyDescent="0.25"/>
    <row r="194" s="1207" customFormat="1" ht="20.100000000000001" customHeight="1" x14ac:dyDescent="0.25"/>
    <row r="195" s="1207" customFormat="1" ht="20.100000000000001" customHeight="1" x14ac:dyDescent="0.25"/>
    <row r="196" s="1207" customFormat="1" ht="20.100000000000001" customHeight="1" x14ac:dyDescent="0.25"/>
    <row r="197" s="1207" customFormat="1" ht="20.100000000000001" customHeight="1" x14ac:dyDescent="0.25"/>
    <row r="198" s="1207" customFormat="1" ht="20.100000000000001" customHeight="1" x14ac:dyDescent="0.25"/>
    <row r="199" s="1207" customFormat="1" ht="20.100000000000001" customHeight="1" x14ac:dyDescent="0.25"/>
    <row r="200" s="1207" customFormat="1" ht="20.100000000000001" customHeight="1" x14ac:dyDescent="0.25"/>
    <row r="201" s="1207" customFormat="1" ht="20.100000000000001" customHeight="1" x14ac:dyDescent="0.25"/>
    <row r="202" s="1207" customFormat="1" ht="20.100000000000001" customHeight="1" x14ac:dyDescent="0.25"/>
    <row r="203" s="1207" customFormat="1" ht="20.100000000000001" customHeight="1" x14ac:dyDescent="0.25"/>
    <row r="204" s="1207" customFormat="1" ht="20.100000000000001" customHeight="1" x14ac:dyDescent="0.25"/>
    <row r="205" s="1207" customFormat="1" ht="20.100000000000001" customHeight="1" x14ac:dyDescent="0.25"/>
    <row r="206" s="1207" customFormat="1" ht="20.100000000000001" customHeight="1" x14ac:dyDescent="0.25"/>
    <row r="207" s="1207" customFormat="1" ht="20.100000000000001" customHeight="1" x14ac:dyDescent="0.25"/>
    <row r="208" s="1207" customFormat="1" ht="20.100000000000001" customHeight="1" x14ac:dyDescent="0.25"/>
    <row r="209" s="1207" customFormat="1" ht="20.100000000000001" customHeight="1" x14ac:dyDescent="0.25"/>
    <row r="210" s="1207" customFormat="1" ht="20.100000000000001" customHeight="1" x14ac:dyDescent="0.25"/>
    <row r="211" s="1207" customFormat="1" ht="20.100000000000001" customHeight="1" x14ac:dyDescent="0.25"/>
    <row r="212" s="1207" customFormat="1" ht="20.100000000000001" customHeight="1" x14ac:dyDescent="0.25"/>
    <row r="213" s="1207" customFormat="1" ht="20.100000000000001" customHeight="1" x14ac:dyDescent="0.25"/>
    <row r="214" s="1207" customFormat="1" ht="20.100000000000001" customHeight="1" x14ac:dyDescent="0.25"/>
    <row r="215" s="1207" customFormat="1" ht="20.100000000000001" customHeight="1" x14ac:dyDescent="0.25"/>
    <row r="216" s="1207" customFormat="1" ht="20.100000000000001" customHeight="1" x14ac:dyDescent="0.25"/>
    <row r="217" s="1207" customFormat="1" ht="20.100000000000001" customHeight="1" x14ac:dyDescent="0.25"/>
    <row r="218" s="1207" customFormat="1" ht="20.100000000000001" customHeight="1" x14ac:dyDescent="0.25"/>
    <row r="219" s="1207" customFormat="1" ht="20.100000000000001" customHeight="1" x14ac:dyDescent="0.25"/>
    <row r="220" s="1207" customFormat="1" ht="20.100000000000001" customHeight="1" x14ac:dyDescent="0.25"/>
    <row r="221" s="1207" customFormat="1" ht="20.100000000000001" customHeight="1" x14ac:dyDescent="0.25"/>
    <row r="222" s="1207" customFormat="1" ht="20.100000000000001" customHeight="1" x14ac:dyDescent="0.25"/>
    <row r="223" s="1207" customFormat="1" ht="20.100000000000001" customHeight="1" x14ac:dyDescent="0.25"/>
    <row r="224" s="1207" customFormat="1" ht="20.100000000000001" customHeight="1" x14ac:dyDescent="0.25"/>
    <row r="225" s="1207" customFormat="1" ht="20.100000000000001" customHeight="1" x14ac:dyDescent="0.25"/>
    <row r="226" s="1207" customFormat="1" ht="20.100000000000001" customHeight="1" x14ac:dyDescent="0.25"/>
    <row r="227" s="1207" customFormat="1" ht="20.100000000000001" customHeight="1" x14ac:dyDescent="0.25"/>
    <row r="228" s="1207" customFormat="1" ht="20.100000000000001" customHeight="1" x14ac:dyDescent="0.25"/>
    <row r="229" s="1207" customFormat="1" ht="20.100000000000001" customHeight="1" x14ac:dyDescent="0.25"/>
    <row r="230" s="1207" customFormat="1" ht="20.100000000000001" customHeight="1" x14ac:dyDescent="0.25"/>
    <row r="231" s="1207" customFormat="1" ht="20.100000000000001" customHeight="1" x14ac:dyDescent="0.25"/>
    <row r="232" s="1207" customFormat="1" ht="20.100000000000001" customHeight="1" x14ac:dyDescent="0.25"/>
    <row r="233" s="1207" customFormat="1" ht="20.100000000000001" customHeight="1" x14ac:dyDescent="0.25"/>
    <row r="234" s="1207" customFormat="1" ht="20.100000000000001" customHeight="1" x14ac:dyDescent="0.25"/>
    <row r="235" s="1207" customFormat="1" ht="20.100000000000001" customHeight="1" x14ac:dyDescent="0.25"/>
    <row r="236" s="1207" customFormat="1" ht="20.100000000000001" customHeight="1" x14ac:dyDescent="0.25"/>
    <row r="237" s="1207" customFormat="1" ht="20.100000000000001" customHeight="1" x14ac:dyDescent="0.25"/>
    <row r="238" s="1207" customFormat="1" ht="20.100000000000001" customHeight="1" x14ac:dyDescent="0.25"/>
    <row r="239" s="1207" customFormat="1" ht="20.100000000000001" customHeight="1" x14ac:dyDescent="0.25"/>
    <row r="240" s="1207" customFormat="1" ht="20.100000000000001" customHeight="1" x14ac:dyDescent="0.25"/>
    <row r="241" s="1207" customFormat="1" ht="20.100000000000001" customHeight="1" x14ac:dyDescent="0.25"/>
    <row r="242" s="1207" customFormat="1" ht="20.100000000000001" customHeight="1" x14ac:dyDescent="0.25"/>
    <row r="243" s="1207" customFormat="1" ht="20.100000000000001" customHeight="1" x14ac:dyDescent="0.25"/>
    <row r="244" s="1207" customFormat="1" ht="20.100000000000001" customHeight="1" x14ac:dyDescent="0.25"/>
    <row r="245" s="1207" customFormat="1" ht="20.100000000000001" customHeight="1" x14ac:dyDescent="0.25"/>
    <row r="246" s="1207" customFormat="1" ht="20.100000000000001" customHeight="1" x14ac:dyDescent="0.25"/>
    <row r="247" s="1207" customFormat="1" ht="20.100000000000001" customHeight="1" x14ac:dyDescent="0.25"/>
    <row r="248" s="1207" customFormat="1" ht="20.100000000000001" customHeight="1" x14ac:dyDescent="0.25"/>
    <row r="249" s="1207" customFormat="1" ht="20.100000000000001" customHeight="1" x14ac:dyDescent="0.25"/>
    <row r="250" s="1207" customFormat="1" ht="20.100000000000001" customHeight="1" x14ac:dyDescent="0.25"/>
    <row r="251" s="1207" customFormat="1" ht="20.100000000000001" customHeight="1" x14ac:dyDescent="0.25"/>
    <row r="252" s="1207" customFormat="1" ht="20.100000000000001" customHeight="1" x14ac:dyDescent="0.25"/>
    <row r="253" s="1207" customFormat="1" ht="20.100000000000001" customHeight="1" x14ac:dyDescent="0.25"/>
    <row r="254" s="1207" customFormat="1" ht="20.100000000000001" customHeight="1" x14ac:dyDescent="0.25"/>
    <row r="255" s="1207" customFormat="1" ht="20.100000000000001" customHeight="1" x14ac:dyDescent="0.25"/>
    <row r="256" s="1207" customFormat="1" ht="20.100000000000001" customHeight="1" x14ac:dyDescent="0.25"/>
    <row r="257" s="1207" customFormat="1" ht="20.100000000000001" customHeight="1" x14ac:dyDescent="0.25"/>
    <row r="258" s="1207" customFormat="1" ht="20.100000000000001" customHeight="1" x14ac:dyDescent="0.25"/>
    <row r="259" s="1207" customFormat="1" ht="20.100000000000001" customHeight="1" x14ac:dyDescent="0.25"/>
    <row r="260" s="1207" customFormat="1" ht="20.100000000000001" customHeight="1" x14ac:dyDescent="0.25"/>
    <row r="261" s="1207" customFormat="1" ht="20.100000000000001" customHeight="1" x14ac:dyDescent="0.25"/>
    <row r="262" s="1207" customFormat="1" ht="20.100000000000001" customHeight="1" x14ac:dyDescent="0.25"/>
    <row r="263" s="1207" customFormat="1" ht="20.100000000000001" customHeight="1" x14ac:dyDescent="0.25"/>
    <row r="264" s="1207" customFormat="1" ht="20.100000000000001" customHeight="1" x14ac:dyDescent="0.25"/>
    <row r="265" s="1207" customFormat="1" ht="20.100000000000001" customHeight="1" x14ac:dyDescent="0.25"/>
    <row r="266" s="1207" customFormat="1" ht="20.100000000000001" customHeight="1" x14ac:dyDescent="0.25"/>
    <row r="267" s="1207" customFormat="1" ht="20.100000000000001" customHeight="1" x14ac:dyDescent="0.25"/>
    <row r="268" s="1207" customFormat="1" ht="20.100000000000001" customHeight="1" x14ac:dyDescent="0.25"/>
    <row r="269" s="1207" customFormat="1" ht="20.100000000000001" customHeight="1" x14ac:dyDescent="0.25"/>
    <row r="270" s="1207" customFormat="1" ht="20.100000000000001" customHeight="1" x14ac:dyDescent="0.25"/>
    <row r="271" s="1207" customFormat="1" ht="20.100000000000001" customHeight="1" x14ac:dyDescent="0.25"/>
    <row r="272" s="1207" customFormat="1" ht="20.100000000000001" customHeight="1" x14ac:dyDescent="0.25"/>
    <row r="273" s="1207" customFormat="1" ht="20.100000000000001" customHeight="1" x14ac:dyDescent="0.25"/>
    <row r="274" s="1207" customFormat="1" ht="20.100000000000001" customHeight="1" x14ac:dyDescent="0.25"/>
    <row r="275" s="1207" customFormat="1" ht="20.100000000000001" customHeight="1" x14ac:dyDescent="0.25"/>
    <row r="276" s="1207" customFormat="1" ht="20.100000000000001" customHeight="1" x14ac:dyDescent="0.25"/>
    <row r="277" s="1207" customFormat="1" ht="20.100000000000001" customHeight="1" x14ac:dyDescent="0.25"/>
    <row r="278" s="1207" customFormat="1" ht="20.100000000000001" customHeight="1" x14ac:dyDescent="0.25"/>
    <row r="279" s="1207" customFormat="1" ht="20.100000000000001" customHeight="1" x14ac:dyDescent="0.25"/>
    <row r="280" s="1207" customFormat="1" ht="20.100000000000001" customHeight="1" x14ac:dyDescent="0.25"/>
    <row r="281" s="1207" customFormat="1" ht="20.100000000000001" customHeight="1" x14ac:dyDescent="0.25"/>
    <row r="282" s="1207" customFormat="1" ht="20.100000000000001" customHeight="1" x14ac:dyDescent="0.25"/>
    <row r="283" s="1207" customFormat="1" ht="20.100000000000001" customHeight="1" x14ac:dyDescent="0.25"/>
    <row r="284" s="1207" customFormat="1" ht="20.100000000000001" customHeight="1" x14ac:dyDescent="0.25"/>
    <row r="285" s="1207" customFormat="1" ht="20.100000000000001" customHeight="1" x14ac:dyDescent="0.25"/>
    <row r="286" s="1207" customFormat="1" ht="20.100000000000001" customHeight="1" x14ac:dyDescent="0.25"/>
    <row r="287" s="1207" customFormat="1" ht="20.100000000000001" customHeight="1" x14ac:dyDescent="0.25"/>
    <row r="288" s="1207" customFormat="1" ht="20.100000000000001" customHeight="1" x14ac:dyDescent="0.25"/>
    <row r="289" s="1207" customFormat="1" ht="20.100000000000001" customHeight="1" x14ac:dyDescent="0.25"/>
    <row r="290" s="1207" customFormat="1" ht="20.100000000000001" customHeight="1" x14ac:dyDescent="0.25"/>
    <row r="291" s="1207" customFormat="1" ht="20.100000000000001" customHeight="1" x14ac:dyDescent="0.25"/>
    <row r="292" s="1207" customFormat="1" ht="20.100000000000001" customHeight="1" x14ac:dyDescent="0.25"/>
    <row r="293" s="1207" customFormat="1" ht="20.100000000000001" customHeight="1" x14ac:dyDescent="0.25"/>
    <row r="294" s="1207" customFormat="1" ht="20.100000000000001" customHeight="1" x14ac:dyDescent="0.25"/>
    <row r="295" s="1207" customFormat="1" ht="20.100000000000001" customHeight="1" x14ac:dyDescent="0.25"/>
    <row r="296" s="1207" customFormat="1" ht="20.100000000000001" customHeight="1" x14ac:dyDescent="0.25"/>
    <row r="297" s="1207" customFormat="1" ht="20.100000000000001" customHeight="1" x14ac:dyDescent="0.25"/>
    <row r="298" s="1207" customFormat="1" ht="20.100000000000001" customHeight="1" x14ac:dyDescent="0.25"/>
    <row r="299" s="1207" customFormat="1" ht="20.100000000000001" customHeight="1" x14ac:dyDescent="0.25"/>
    <row r="300" s="1207" customFormat="1" ht="20.100000000000001" customHeight="1" x14ac:dyDescent="0.25"/>
    <row r="301" s="1207" customFormat="1" ht="20.100000000000001" customHeight="1" x14ac:dyDescent="0.25"/>
    <row r="302" s="1207" customFormat="1" ht="20.100000000000001" customHeight="1" x14ac:dyDescent="0.25"/>
    <row r="303" s="1207" customFormat="1" ht="20.100000000000001" customHeight="1" x14ac:dyDescent="0.25"/>
    <row r="304" s="1207" customFormat="1" ht="20.100000000000001" customHeight="1" x14ac:dyDescent="0.25"/>
    <row r="305" s="1207" customFormat="1" ht="20.100000000000001" customHeight="1" x14ac:dyDescent="0.25"/>
    <row r="306" s="1207" customFormat="1" ht="20.100000000000001" customHeight="1" x14ac:dyDescent="0.25"/>
    <row r="307" s="1207" customFormat="1" ht="20.100000000000001" customHeight="1" x14ac:dyDescent="0.25"/>
    <row r="308" s="1207" customFormat="1" ht="20.100000000000001" customHeight="1" x14ac:dyDescent="0.25"/>
    <row r="309" s="1207" customFormat="1" ht="20.100000000000001" customHeight="1" x14ac:dyDescent="0.25"/>
    <row r="310" s="1207" customFormat="1" ht="20.100000000000001" customHeight="1" x14ac:dyDescent="0.25"/>
    <row r="311" s="1207" customFormat="1" ht="20.100000000000001" customHeight="1" x14ac:dyDescent="0.25"/>
    <row r="312" s="1207" customFormat="1" ht="20.100000000000001" customHeight="1" x14ac:dyDescent="0.25"/>
    <row r="313" s="1207" customFormat="1" ht="20.100000000000001" customHeight="1" x14ac:dyDescent="0.25"/>
    <row r="314" s="1207" customFormat="1" ht="20.100000000000001" customHeight="1" x14ac:dyDescent="0.25"/>
    <row r="315" s="1207" customFormat="1" ht="20.100000000000001" customHeight="1" x14ac:dyDescent="0.25"/>
    <row r="316" s="1207" customFormat="1" ht="20.100000000000001" customHeight="1" x14ac:dyDescent="0.25"/>
    <row r="317" s="1207" customFormat="1" ht="20.100000000000001" customHeight="1" x14ac:dyDescent="0.25"/>
    <row r="318" s="1207" customFormat="1" ht="20.100000000000001" customHeight="1" x14ac:dyDescent="0.25"/>
    <row r="319" s="1207" customFormat="1" ht="20.100000000000001" customHeight="1" x14ac:dyDescent="0.25"/>
    <row r="320" s="1207" customFormat="1" ht="20.100000000000001" customHeight="1" x14ac:dyDescent="0.25"/>
    <row r="321" s="1207" customFormat="1" ht="20.100000000000001" customHeight="1" x14ac:dyDescent="0.25"/>
    <row r="322" s="1207" customFormat="1" ht="20.100000000000001" customHeight="1" x14ac:dyDescent="0.25"/>
    <row r="323" s="1207" customFormat="1" ht="20.100000000000001" customHeight="1" x14ac:dyDescent="0.25"/>
    <row r="324" s="1207" customFormat="1" ht="20.100000000000001" customHeight="1" x14ac:dyDescent="0.25"/>
    <row r="325" s="1207" customFormat="1" ht="20.100000000000001" customHeight="1" x14ac:dyDescent="0.25"/>
    <row r="326" s="1207" customFormat="1" ht="20.100000000000001" customHeight="1" x14ac:dyDescent="0.25"/>
    <row r="327" s="1207" customFormat="1" ht="20.100000000000001" customHeight="1" x14ac:dyDescent="0.25"/>
    <row r="328" s="1207" customFormat="1" ht="20.100000000000001" customHeight="1" x14ac:dyDescent="0.25"/>
    <row r="329" s="1207" customFormat="1" ht="20.100000000000001" customHeight="1" x14ac:dyDescent="0.25"/>
    <row r="330" s="1207" customFormat="1" ht="20.100000000000001" customHeight="1" x14ac:dyDescent="0.25"/>
    <row r="331" s="1207" customFormat="1" ht="20.100000000000001" customHeight="1" x14ac:dyDescent="0.25"/>
    <row r="332" s="1207" customFormat="1" ht="20.100000000000001" customHeight="1" x14ac:dyDescent="0.25"/>
    <row r="333" s="1207" customFormat="1" ht="20.100000000000001" customHeight="1" x14ac:dyDescent="0.25"/>
    <row r="334" s="1207" customFormat="1" ht="20.100000000000001" customHeight="1" x14ac:dyDescent="0.25"/>
    <row r="335" s="1207" customFormat="1" ht="20.100000000000001" customHeight="1" x14ac:dyDescent="0.25"/>
    <row r="336" s="1207" customFormat="1" ht="20.100000000000001" customHeight="1" x14ac:dyDescent="0.25"/>
    <row r="337" s="1207" customFormat="1" ht="20.100000000000001" customHeight="1" x14ac:dyDescent="0.25"/>
    <row r="338" s="1207" customFormat="1" ht="20.100000000000001" customHeight="1" x14ac:dyDescent="0.25"/>
  </sheetData>
  <mergeCells count="3">
    <mergeCell ref="A2:E2"/>
    <mergeCell ref="A3:F3"/>
    <mergeCell ref="A22:E22"/>
  </mergeCells>
  <hyperlinks>
    <hyperlink ref="A25" r:id="rId1" xr:uid="{A9BBEF73-978E-44D0-961F-713B8D6431E1}"/>
    <hyperlink ref="A26" r:id="rId2" xr:uid="{8B01BF2C-F1D4-4B33-8D58-2DC3C89DFA53}"/>
    <hyperlink ref="A1" location="Índice!A1" display="Voltar ao índice" xr:uid="{5D521C88-716C-413B-A92A-9E70F7550BBE}"/>
  </hyperlinks>
  <printOptions gridLinesSet="0"/>
  <pageMargins left="0.78740157480314965" right="0.78740157480314965" top="1.1811023622047245" bottom="0.78740157480314965" header="0" footer="0"/>
  <pageSetup paperSize="9" orientation="portrait" horizontalDpi="300" verticalDpi="300" r:id="rId3"/>
  <headerFooter alignWithMargins="0"/>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5F461-CECF-4E4C-B7AD-4E67F48114C0}">
  <dimension ref="A1:J325"/>
  <sheetViews>
    <sheetView showGridLines="0" workbookViewId="0">
      <selection activeCell="A2" sqref="A2"/>
    </sheetView>
  </sheetViews>
  <sheetFormatPr defaultRowHeight="12.75" x14ac:dyDescent="0.25"/>
  <cols>
    <col min="1" max="1" width="21" style="1207" customWidth="1"/>
    <col min="2" max="2" width="10.7109375" style="1207" customWidth="1"/>
    <col min="3" max="3" width="11.85546875" style="1207" customWidth="1"/>
    <col min="4" max="4" width="13.7109375" style="1207" customWidth="1"/>
    <col min="5" max="5" width="14" style="1207" customWidth="1"/>
    <col min="6" max="6" width="15.7109375" style="1207" customWidth="1"/>
    <col min="7" max="9" width="20.7109375" style="1207" customWidth="1"/>
    <col min="10" max="108" width="10.7109375" style="1207" customWidth="1"/>
    <col min="109" max="16384" width="9.140625" style="1207"/>
  </cols>
  <sheetData>
    <row r="1" spans="1:10" ht="15" customHeight="1" x14ac:dyDescent="0.25">
      <c r="A1" s="2027" t="s">
        <v>1926</v>
      </c>
    </row>
    <row r="2" spans="1:10" ht="15" customHeight="1" x14ac:dyDescent="0.25">
      <c r="A2" s="2244" t="s">
        <v>1271</v>
      </c>
      <c r="B2" s="2244"/>
      <c r="C2" s="2244"/>
      <c r="D2" s="2244"/>
      <c r="E2" s="2244"/>
    </row>
    <row r="3" spans="1:10" ht="23.25" customHeight="1" x14ac:dyDescent="0.25">
      <c r="A3" s="2245" t="s">
        <v>1270</v>
      </c>
      <c r="B3" s="2245"/>
      <c r="C3" s="2245"/>
      <c r="D3" s="2245"/>
      <c r="E3" s="2245"/>
      <c r="F3" s="2245"/>
    </row>
    <row r="4" spans="1:10" ht="12.95" customHeight="1" x14ac:dyDescent="0.25">
      <c r="A4" s="1413">
        <v>2020</v>
      </c>
      <c r="F4" s="1202" t="s">
        <v>736</v>
      </c>
      <c r="I4" s="1202"/>
    </row>
    <row r="5" spans="1:10" ht="33" customHeight="1" x14ac:dyDescent="0.25">
      <c r="A5" s="1497" t="s">
        <v>1236</v>
      </c>
      <c r="B5" s="1498" t="s">
        <v>1256</v>
      </c>
      <c r="C5" s="1498" t="s">
        <v>1255</v>
      </c>
      <c r="D5" s="1498" t="s">
        <v>1267</v>
      </c>
      <c r="E5" s="1498" t="s">
        <v>1266</v>
      </c>
      <c r="F5" s="1498" t="s">
        <v>1265</v>
      </c>
      <c r="G5" s="1412"/>
      <c r="H5" s="1412"/>
      <c r="I5" s="1412"/>
      <c r="J5" s="1412"/>
    </row>
    <row r="6" spans="1:10" ht="12.95" customHeight="1" x14ac:dyDescent="0.25"/>
    <row r="7" spans="1:10" s="1204" customFormat="1" ht="12.95" customHeight="1" x14ac:dyDescent="0.25">
      <c r="A7" s="1391" t="s">
        <v>0</v>
      </c>
      <c r="B7" s="1409">
        <f>SUM(B9:B13)</f>
        <v>886</v>
      </c>
      <c r="C7" s="1409">
        <f>SUM(C9:C13)</f>
        <v>18051.000000000015</v>
      </c>
      <c r="D7" s="1409">
        <f>SUM(D9:D13)</f>
        <v>7573516.9999999972</v>
      </c>
      <c r="E7" s="1409">
        <f>SUM(E9:E13)</f>
        <v>6351505.9999999972</v>
      </c>
      <c r="F7" s="1409">
        <f>SUM(F9:F13)</f>
        <v>2968757.4175689714</v>
      </c>
      <c r="G7" s="1403"/>
      <c r="H7" s="1403"/>
      <c r="I7" s="1403"/>
      <c r="J7" s="1403"/>
    </row>
    <row r="8" spans="1:10" s="1204" customFormat="1" ht="12.95" customHeight="1" x14ac:dyDescent="0.25">
      <c r="A8" s="1391"/>
      <c r="G8" s="1403"/>
      <c r="H8" s="1403"/>
      <c r="I8" s="1403"/>
      <c r="J8" s="1403"/>
    </row>
    <row r="9" spans="1:10" ht="12.95" customHeight="1" x14ac:dyDescent="0.25">
      <c r="A9" s="1207" t="s">
        <v>1232</v>
      </c>
      <c r="B9" s="1409">
        <v>350</v>
      </c>
      <c r="C9" s="1411">
        <v>14481.000000000016</v>
      </c>
      <c r="D9" s="1411">
        <v>1481975.0000000019</v>
      </c>
      <c r="E9" s="1411">
        <v>1173435.9999999998</v>
      </c>
      <c r="F9" s="1411">
        <v>647209.23399159277</v>
      </c>
      <c r="G9" s="1403"/>
      <c r="H9" s="1403"/>
      <c r="I9" s="1403"/>
      <c r="J9" s="1403"/>
    </row>
    <row r="10" spans="1:10" s="1204" customFormat="1" ht="12.95" customHeight="1" x14ac:dyDescent="0.25">
      <c r="A10" s="1207" t="s">
        <v>1231</v>
      </c>
      <c r="B10" s="1406">
        <v>410</v>
      </c>
      <c r="C10" s="1403">
        <v>2974</v>
      </c>
      <c r="D10" s="1403">
        <v>5359691.9999999953</v>
      </c>
      <c r="E10" s="1415">
        <v>4484731.9999999972</v>
      </c>
      <c r="F10" s="1415">
        <v>2067640.3335773784</v>
      </c>
      <c r="G10" s="1403"/>
      <c r="H10" s="1403"/>
      <c r="I10" s="1403"/>
      <c r="J10" s="1403"/>
    </row>
    <row r="11" spans="1:10" ht="12.95" customHeight="1" x14ac:dyDescent="0.25">
      <c r="A11" s="1207" t="s">
        <v>1230</v>
      </c>
      <c r="B11" s="1406">
        <v>92</v>
      </c>
      <c r="C11" s="1403">
        <v>557</v>
      </c>
      <c r="D11" s="1403">
        <v>622934.99999999977</v>
      </c>
      <c r="E11" s="1415">
        <v>591588.99999999977</v>
      </c>
      <c r="F11" s="1415">
        <v>187431.84999999992</v>
      </c>
      <c r="G11" s="1403"/>
      <c r="H11" s="1403"/>
      <c r="I11" s="1403"/>
      <c r="J11" s="1403"/>
    </row>
    <row r="12" spans="1:10" ht="12.95" customHeight="1" x14ac:dyDescent="0.25">
      <c r="A12" s="1207" t="s">
        <v>1229</v>
      </c>
      <c r="B12" s="1406">
        <v>20</v>
      </c>
      <c r="C12" s="1403">
        <v>22.000000000000007</v>
      </c>
      <c r="D12" s="1403">
        <v>33665.000000000007</v>
      </c>
      <c r="E12" s="1415">
        <v>30517</v>
      </c>
      <c r="F12" s="1415">
        <v>7600</v>
      </c>
      <c r="G12" s="1406"/>
      <c r="H12" s="1406"/>
      <c r="I12" s="1406"/>
      <c r="J12" s="1406"/>
    </row>
    <row r="13" spans="1:10" ht="12.95" customHeight="1" x14ac:dyDescent="0.25">
      <c r="A13" s="1207" t="s">
        <v>1228</v>
      </c>
      <c r="B13" s="1406">
        <v>14</v>
      </c>
      <c r="C13" s="1403">
        <v>17</v>
      </c>
      <c r="D13" s="1403">
        <v>75250</v>
      </c>
      <c r="E13" s="1415">
        <v>71232</v>
      </c>
      <c r="F13" s="1415">
        <v>58876</v>
      </c>
      <c r="G13" s="1408"/>
      <c r="H13" s="1408"/>
      <c r="I13" s="1408"/>
      <c r="J13" s="1408"/>
    </row>
    <row r="14" spans="1:10" s="1204" customFormat="1" ht="6.95" customHeight="1" thickBot="1" x14ac:dyDescent="0.3">
      <c r="A14" s="1407"/>
      <c r="B14" s="1407"/>
      <c r="C14" s="1407"/>
      <c r="D14" s="1432"/>
      <c r="E14" s="1407"/>
      <c r="F14" s="1407"/>
    </row>
    <row r="15" spans="1:10" s="1204" customFormat="1" ht="3.75" customHeight="1" thickTop="1" x14ac:dyDescent="0.25">
      <c r="D15" s="1431"/>
    </row>
    <row r="16" spans="1:10" s="1389" customFormat="1" ht="12.95" customHeight="1" x14ac:dyDescent="0.25">
      <c r="A16" s="2251" t="s">
        <v>1246</v>
      </c>
      <c r="B16" s="2251"/>
      <c r="C16" s="2251"/>
      <c r="D16" s="2251"/>
      <c r="E16" s="2251"/>
    </row>
    <row r="17" spans="1:5" ht="9" customHeight="1" x14ac:dyDescent="0.25">
      <c r="B17" s="1403"/>
      <c r="C17" s="1403"/>
      <c r="D17" s="1403"/>
    </row>
    <row r="18" spans="1:5" ht="12" customHeight="1" x14ac:dyDescent="0.25">
      <c r="A18" s="1106" t="s">
        <v>280</v>
      </c>
      <c r="B18" s="1390"/>
      <c r="C18" s="1390"/>
    </row>
    <row r="19" spans="1:5" ht="11.25" customHeight="1" x14ac:dyDescent="0.25">
      <c r="A19" s="1404" t="s">
        <v>1227</v>
      </c>
      <c r="B19" s="1390"/>
      <c r="C19" s="1390"/>
    </row>
    <row r="20" spans="1:5" ht="11.25" customHeight="1" x14ac:dyDescent="0.25">
      <c r="A20" s="1404" t="s">
        <v>1262</v>
      </c>
      <c r="B20" s="1403"/>
      <c r="C20" s="1403"/>
      <c r="D20" s="1403"/>
      <c r="E20" s="1403"/>
    </row>
    <row r="21" spans="1:5" ht="20.100000000000001" customHeight="1" x14ac:dyDescent="0.25"/>
    <row r="22" spans="1:5" ht="20.100000000000001" customHeight="1" x14ac:dyDescent="0.25"/>
    <row r="23" spans="1:5" ht="20.100000000000001" customHeight="1" x14ac:dyDescent="0.25"/>
    <row r="24" spans="1:5" ht="20.100000000000001" customHeight="1" x14ac:dyDescent="0.25"/>
    <row r="25" spans="1:5" ht="20.100000000000001" customHeight="1" x14ac:dyDescent="0.25"/>
    <row r="26" spans="1:5" ht="20.100000000000001" customHeight="1" x14ac:dyDescent="0.25"/>
    <row r="27" spans="1:5" ht="20.100000000000001" customHeight="1" x14ac:dyDescent="0.25"/>
    <row r="28" spans="1:5" ht="20.100000000000001" customHeight="1" x14ac:dyDescent="0.25"/>
    <row r="29" spans="1:5" ht="20.100000000000001" customHeight="1" x14ac:dyDescent="0.25"/>
    <row r="30" spans="1:5" ht="20.100000000000001" customHeight="1" x14ac:dyDescent="0.25"/>
    <row r="31" spans="1:5" ht="20.100000000000001" customHeight="1" x14ac:dyDescent="0.25"/>
    <row r="32" spans="1:5" ht="20.100000000000001" customHeight="1" x14ac:dyDescent="0.25"/>
    <row r="33" ht="20.100000000000001" customHeight="1" x14ac:dyDescent="0.25"/>
    <row r="34" ht="20.100000000000001" customHeight="1" x14ac:dyDescent="0.25"/>
    <row r="35" ht="20.100000000000001" customHeight="1" x14ac:dyDescent="0.25"/>
    <row r="36" ht="20.100000000000001" customHeight="1" x14ac:dyDescent="0.25"/>
    <row r="37" ht="20.100000000000001" customHeight="1" x14ac:dyDescent="0.25"/>
    <row r="38" ht="20.100000000000001" customHeight="1" x14ac:dyDescent="0.25"/>
    <row r="39" ht="20.100000000000001" customHeight="1" x14ac:dyDescent="0.25"/>
    <row r="40" ht="20.100000000000001" customHeight="1" x14ac:dyDescent="0.25"/>
    <row r="41" ht="20.100000000000001" customHeight="1" x14ac:dyDescent="0.25"/>
    <row r="42" ht="20.100000000000001" customHeight="1" x14ac:dyDescent="0.25"/>
    <row r="43" ht="20.100000000000001" customHeight="1" x14ac:dyDescent="0.25"/>
    <row r="44" ht="20.100000000000001" customHeight="1" x14ac:dyDescent="0.25"/>
    <row r="45" ht="20.100000000000001" customHeight="1" x14ac:dyDescent="0.25"/>
    <row r="46" ht="20.100000000000001" customHeight="1" x14ac:dyDescent="0.25"/>
    <row r="47" ht="20.100000000000001" customHeight="1" x14ac:dyDescent="0.25"/>
    <row r="48" ht="20.100000000000001" customHeight="1" x14ac:dyDescent="0.25"/>
    <row r="49" ht="20.100000000000001" customHeight="1" x14ac:dyDescent="0.25"/>
    <row r="50" ht="20.100000000000001" customHeight="1" x14ac:dyDescent="0.25"/>
    <row r="51" ht="20.100000000000001" customHeight="1" x14ac:dyDescent="0.25"/>
    <row r="52" ht="20.100000000000001" customHeight="1" x14ac:dyDescent="0.25"/>
    <row r="53" ht="20.100000000000001" customHeight="1" x14ac:dyDescent="0.25"/>
    <row r="54" ht="20.100000000000001" customHeight="1" x14ac:dyDescent="0.25"/>
    <row r="55" ht="20.100000000000001" customHeight="1" x14ac:dyDescent="0.25"/>
    <row r="56" ht="20.100000000000001" customHeight="1" x14ac:dyDescent="0.25"/>
    <row r="57" ht="20.100000000000001" customHeight="1" x14ac:dyDescent="0.25"/>
    <row r="58" ht="20.100000000000001" customHeight="1" x14ac:dyDescent="0.25"/>
    <row r="59" ht="20.100000000000001" customHeight="1" x14ac:dyDescent="0.25"/>
    <row r="60" ht="20.100000000000001" customHeight="1" x14ac:dyDescent="0.25"/>
    <row r="61" ht="20.100000000000001" customHeight="1" x14ac:dyDescent="0.25"/>
    <row r="62" ht="20.100000000000001" customHeight="1" x14ac:dyDescent="0.25"/>
    <row r="63" ht="20.100000000000001" customHeight="1" x14ac:dyDescent="0.25"/>
    <row r="64" ht="20.100000000000001" customHeight="1" x14ac:dyDescent="0.25"/>
    <row r="65" ht="20.100000000000001" customHeight="1" x14ac:dyDescent="0.25"/>
    <row r="66" ht="20.100000000000001" customHeight="1" x14ac:dyDescent="0.25"/>
    <row r="67" ht="20.100000000000001" customHeight="1" x14ac:dyDescent="0.25"/>
    <row r="68" ht="20.100000000000001" customHeight="1" x14ac:dyDescent="0.25"/>
    <row r="69" ht="20.100000000000001" customHeight="1" x14ac:dyDescent="0.25"/>
    <row r="70" ht="20.100000000000001" customHeight="1" x14ac:dyDescent="0.25"/>
    <row r="71" ht="20.100000000000001" customHeight="1" x14ac:dyDescent="0.25"/>
    <row r="72" ht="20.100000000000001" customHeight="1" x14ac:dyDescent="0.25"/>
    <row r="73" ht="20.100000000000001" customHeight="1" x14ac:dyDescent="0.25"/>
    <row r="74" ht="20.100000000000001" customHeight="1" x14ac:dyDescent="0.25"/>
    <row r="75" ht="20.100000000000001" customHeight="1" x14ac:dyDescent="0.25"/>
    <row r="76" ht="20.100000000000001" customHeight="1" x14ac:dyDescent="0.25"/>
    <row r="77" ht="20.100000000000001" customHeight="1" x14ac:dyDescent="0.25"/>
    <row r="78" ht="20.100000000000001" customHeight="1" x14ac:dyDescent="0.25"/>
    <row r="79" ht="20.100000000000001" customHeight="1" x14ac:dyDescent="0.25"/>
    <row r="80" ht="20.100000000000001" customHeight="1" x14ac:dyDescent="0.25"/>
    <row r="81" ht="20.100000000000001" customHeight="1" x14ac:dyDescent="0.25"/>
    <row r="82" ht="20.100000000000001" customHeight="1" x14ac:dyDescent="0.25"/>
    <row r="83" ht="20.100000000000001" customHeight="1" x14ac:dyDescent="0.25"/>
    <row r="84" ht="20.100000000000001" customHeight="1" x14ac:dyDescent="0.25"/>
    <row r="85" ht="20.100000000000001" customHeight="1" x14ac:dyDescent="0.25"/>
    <row r="86" ht="20.100000000000001" customHeight="1" x14ac:dyDescent="0.25"/>
    <row r="87" ht="20.100000000000001" customHeight="1" x14ac:dyDescent="0.25"/>
    <row r="88" ht="20.100000000000001" customHeight="1" x14ac:dyDescent="0.25"/>
    <row r="89" ht="20.100000000000001" customHeight="1" x14ac:dyDescent="0.25"/>
    <row r="90" ht="20.100000000000001" customHeight="1" x14ac:dyDescent="0.25"/>
    <row r="91" ht="20.100000000000001" customHeight="1" x14ac:dyDescent="0.25"/>
    <row r="92" ht="20.100000000000001" customHeight="1" x14ac:dyDescent="0.25"/>
    <row r="93" ht="20.100000000000001" customHeight="1" x14ac:dyDescent="0.25"/>
    <row r="94" ht="20.100000000000001" customHeight="1" x14ac:dyDescent="0.25"/>
    <row r="95" ht="20.100000000000001" customHeight="1" x14ac:dyDescent="0.25"/>
    <row r="96" ht="20.100000000000001" customHeight="1" x14ac:dyDescent="0.25"/>
    <row r="97" ht="20.100000000000001" customHeight="1" x14ac:dyDescent="0.25"/>
    <row r="98" ht="20.100000000000001" customHeight="1" x14ac:dyDescent="0.25"/>
    <row r="99" ht="20.100000000000001" customHeight="1" x14ac:dyDescent="0.25"/>
    <row r="100" ht="20.100000000000001" customHeight="1" x14ac:dyDescent="0.25"/>
    <row r="101" ht="20.100000000000001" customHeight="1" x14ac:dyDescent="0.25"/>
    <row r="102" ht="20.100000000000001" customHeight="1" x14ac:dyDescent="0.25"/>
    <row r="103" ht="20.100000000000001" customHeight="1" x14ac:dyDescent="0.25"/>
    <row r="104" ht="20.100000000000001" customHeight="1" x14ac:dyDescent="0.25"/>
    <row r="105" ht="20.100000000000001" customHeight="1" x14ac:dyDescent="0.25"/>
    <row r="106" ht="20.100000000000001" customHeight="1" x14ac:dyDescent="0.25"/>
    <row r="107" ht="20.100000000000001" customHeight="1" x14ac:dyDescent="0.25"/>
    <row r="108" ht="20.100000000000001" customHeight="1" x14ac:dyDescent="0.25"/>
    <row r="109" ht="20.100000000000001" customHeight="1" x14ac:dyDescent="0.25"/>
    <row r="110" ht="20.100000000000001" customHeight="1" x14ac:dyDescent="0.25"/>
    <row r="111" ht="20.100000000000001" customHeight="1" x14ac:dyDescent="0.25"/>
    <row r="112" ht="20.100000000000001" customHeight="1" x14ac:dyDescent="0.25"/>
    <row r="113" ht="20.100000000000001" customHeight="1" x14ac:dyDescent="0.25"/>
    <row r="114" ht="20.100000000000001" customHeight="1" x14ac:dyDescent="0.25"/>
    <row r="115" ht="20.100000000000001" customHeight="1" x14ac:dyDescent="0.25"/>
    <row r="116" ht="20.100000000000001" customHeight="1" x14ac:dyDescent="0.25"/>
    <row r="117" ht="20.100000000000001" customHeight="1" x14ac:dyDescent="0.25"/>
    <row r="118" ht="20.100000000000001" customHeight="1" x14ac:dyDescent="0.25"/>
    <row r="119" ht="20.100000000000001" customHeight="1" x14ac:dyDescent="0.25"/>
    <row r="120" ht="20.100000000000001" customHeight="1" x14ac:dyDescent="0.25"/>
    <row r="121" ht="20.100000000000001" customHeight="1" x14ac:dyDescent="0.25"/>
    <row r="122" ht="20.100000000000001" customHeight="1" x14ac:dyDescent="0.25"/>
    <row r="123" ht="20.100000000000001" customHeight="1" x14ac:dyDescent="0.25"/>
    <row r="124" ht="20.100000000000001" customHeight="1" x14ac:dyDescent="0.25"/>
    <row r="125" ht="20.100000000000001" customHeight="1" x14ac:dyDescent="0.25"/>
    <row r="126" ht="20.100000000000001" customHeight="1" x14ac:dyDescent="0.25"/>
    <row r="127" ht="20.100000000000001" customHeight="1" x14ac:dyDescent="0.25"/>
    <row r="128" ht="20.100000000000001" customHeight="1" x14ac:dyDescent="0.25"/>
    <row r="129" ht="20.100000000000001" customHeight="1" x14ac:dyDescent="0.25"/>
    <row r="130" ht="20.100000000000001" customHeight="1" x14ac:dyDescent="0.25"/>
    <row r="131" ht="20.100000000000001" customHeight="1" x14ac:dyDescent="0.25"/>
    <row r="132" ht="20.100000000000001" customHeight="1" x14ac:dyDescent="0.25"/>
    <row r="133" ht="20.100000000000001" customHeight="1" x14ac:dyDescent="0.25"/>
    <row r="134" ht="20.100000000000001" customHeight="1" x14ac:dyDescent="0.25"/>
    <row r="135" ht="20.100000000000001" customHeight="1" x14ac:dyDescent="0.25"/>
    <row r="136" ht="20.100000000000001" customHeight="1" x14ac:dyDescent="0.25"/>
    <row r="137" ht="20.100000000000001" customHeight="1" x14ac:dyDescent="0.25"/>
    <row r="138" ht="20.100000000000001" customHeight="1" x14ac:dyDescent="0.25"/>
    <row r="139" ht="20.100000000000001" customHeight="1" x14ac:dyDescent="0.25"/>
    <row r="140" ht="20.100000000000001" customHeight="1" x14ac:dyDescent="0.25"/>
    <row r="141" ht="20.100000000000001" customHeight="1" x14ac:dyDescent="0.25"/>
    <row r="142" ht="20.100000000000001" customHeight="1" x14ac:dyDescent="0.25"/>
    <row r="143" ht="20.100000000000001" customHeight="1" x14ac:dyDescent="0.25"/>
    <row r="144" ht="20.100000000000001" customHeight="1" x14ac:dyDescent="0.25"/>
    <row r="145" ht="20.100000000000001" customHeight="1" x14ac:dyDescent="0.25"/>
    <row r="146" ht="20.100000000000001" customHeight="1" x14ac:dyDescent="0.25"/>
    <row r="147" ht="20.100000000000001" customHeight="1" x14ac:dyDescent="0.25"/>
    <row r="148" ht="20.100000000000001" customHeight="1" x14ac:dyDescent="0.25"/>
    <row r="149" ht="20.100000000000001" customHeight="1" x14ac:dyDescent="0.25"/>
    <row r="150" ht="20.100000000000001" customHeight="1" x14ac:dyDescent="0.25"/>
    <row r="151" ht="20.100000000000001" customHeight="1" x14ac:dyDescent="0.25"/>
    <row r="152" ht="20.100000000000001" customHeight="1" x14ac:dyDescent="0.25"/>
    <row r="153" ht="20.100000000000001" customHeight="1" x14ac:dyDescent="0.25"/>
    <row r="154" ht="20.100000000000001" customHeight="1" x14ac:dyDescent="0.25"/>
    <row r="155" ht="20.100000000000001" customHeight="1" x14ac:dyDescent="0.25"/>
    <row r="156" ht="20.100000000000001" customHeight="1" x14ac:dyDescent="0.25"/>
    <row r="157" ht="20.100000000000001" customHeight="1" x14ac:dyDescent="0.25"/>
    <row r="158" ht="20.100000000000001" customHeight="1" x14ac:dyDescent="0.25"/>
    <row r="159" ht="20.100000000000001" customHeight="1" x14ac:dyDescent="0.25"/>
    <row r="160" ht="20.100000000000001" customHeight="1" x14ac:dyDescent="0.25"/>
    <row r="161" s="1207" customFormat="1" ht="20.100000000000001" customHeight="1" x14ac:dyDescent="0.25"/>
    <row r="162" s="1207" customFormat="1" ht="20.100000000000001" customHeight="1" x14ac:dyDescent="0.25"/>
    <row r="163" s="1207" customFormat="1" ht="20.100000000000001" customHeight="1" x14ac:dyDescent="0.25"/>
    <row r="164" s="1207" customFormat="1" ht="20.100000000000001" customHeight="1" x14ac:dyDescent="0.25"/>
    <row r="165" s="1207" customFormat="1" ht="20.100000000000001" customHeight="1" x14ac:dyDescent="0.25"/>
    <row r="166" s="1207" customFormat="1" ht="20.100000000000001" customHeight="1" x14ac:dyDescent="0.25"/>
    <row r="167" s="1207" customFormat="1" ht="20.100000000000001" customHeight="1" x14ac:dyDescent="0.25"/>
    <row r="168" s="1207" customFormat="1" ht="20.100000000000001" customHeight="1" x14ac:dyDescent="0.25"/>
    <row r="169" s="1207" customFormat="1" ht="20.100000000000001" customHeight="1" x14ac:dyDescent="0.25"/>
    <row r="170" s="1207" customFormat="1" ht="20.100000000000001" customHeight="1" x14ac:dyDescent="0.25"/>
    <row r="171" s="1207" customFormat="1" ht="20.100000000000001" customHeight="1" x14ac:dyDescent="0.25"/>
    <row r="172" s="1207" customFormat="1" ht="20.100000000000001" customHeight="1" x14ac:dyDescent="0.25"/>
    <row r="173" s="1207" customFormat="1" ht="20.100000000000001" customHeight="1" x14ac:dyDescent="0.25"/>
    <row r="174" s="1207" customFormat="1" ht="20.100000000000001" customHeight="1" x14ac:dyDescent="0.25"/>
    <row r="175" s="1207" customFormat="1" ht="20.100000000000001" customHeight="1" x14ac:dyDescent="0.25"/>
    <row r="176" s="1207" customFormat="1" ht="20.100000000000001" customHeight="1" x14ac:dyDescent="0.25"/>
    <row r="177" s="1207" customFormat="1" ht="20.100000000000001" customHeight="1" x14ac:dyDescent="0.25"/>
    <row r="178" s="1207" customFormat="1" ht="20.100000000000001" customHeight="1" x14ac:dyDescent="0.25"/>
    <row r="179" s="1207" customFormat="1" ht="20.100000000000001" customHeight="1" x14ac:dyDescent="0.25"/>
    <row r="180" s="1207" customFormat="1" ht="20.100000000000001" customHeight="1" x14ac:dyDescent="0.25"/>
    <row r="181" s="1207" customFormat="1" ht="20.100000000000001" customHeight="1" x14ac:dyDescent="0.25"/>
    <row r="182" s="1207" customFormat="1" ht="20.100000000000001" customHeight="1" x14ac:dyDescent="0.25"/>
    <row r="183" s="1207" customFormat="1" ht="20.100000000000001" customHeight="1" x14ac:dyDescent="0.25"/>
    <row r="184" s="1207" customFormat="1" ht="20.100000000000001" customHeight="1" x14ac:dyDescent="0.25"/>
    <row r="185" s="1207" customFormat="1" ht="20.100000000000001" customHeight="1" x14ac:dyDescent="0.25"/>
    <row r="186" s="1207" customFormat="1" ht="20.100000000000001" customHeight="1" x14ac:dyDescent="0.25"/>
    <row r="187" s="1207" customFormat="1" ht="20.100000000000001" customHeight="1" x14ac:dyDescent="0.25"/>
    <row r="188" s="1207" customFormat="1" ht="20.100000000000001" customHeight="1" x14ac:dyDescent="0.25"/>
    <row r="189" s="1207" customFormat="1" ht="20.100000000000001" customHeight="1" x14ac:dyDescent="0.25"/>
    <row r="190" s="1207" customFormat="1" ht="20.100000000000001" customHeight="1" x14ac:dyDescent="0.25"/>
    <row r="191" s="1207" customFormat="1" ht="20.100000000000001" customHeight="1" x14ac:dyDescent="0.25"/>
    <row r="192" s="1207" customFormat="1" ht="20.100000000000001" customHeight="1" x14ac:dyDescent="0.25"/>
    <row r="193" s="1207" customFormat="1" ht="20.100000000000001" customHeight="1" x14ac:dyDescent="0.25"/>
    <row r="194" s="1207" customFormat="1" ht="20.100000000000001" customHeight="1" x14ac:dyDescent="0.25"/>
    <row r="195" s="1207" customFormat="1" ht="20.100000000000001" customHeight="1" x14ac:dyDescent="0.25"/>
    <row r="196" s="1207" customFormat="1" ht="20.100000000000001" customHeight="1" x14ac:dyDescent="0.25"/>
    <row r="197" s="1207" customFormat="1" ht="20.100000000000001" customHeight="1" x14ac:dyDescent="0.25"/>
    <row r="198" s="1207" customFormat="1" ht="20.100000000000001" customHeight="1" x14ac:dyDescent="0.25"/>
    <row r="199" s="1207" customFormat="1" ht="20.100000000000001" customHeight="1" x14ac:dyDescent="0.25"/>
    <row r="200" s="1207" customFormat="1" ht="20.100000000000001" customHeight="1" x14ac:dyDescent="0.25"/>
    <row r="201" s="1207" customFormat="1" ht="20.100000000000001" customHeight="1" x14ac:dyDescent="0.25"/>
    <row r="202" s="1207" customFormat="1" ht="20.100000000000001" customHeight="1" x14ac:dyDescent="0.25"/>
    <row r="203" s="1207" customFormat="1" ht="20.100000000000001" customHeight="1" x14ac:dyDescent="0.25"/>
    <row r="204" s="1207" customFormat="1" ht="20.100000000000001" customHeight="1" x14ac:dyDescent="0.25"/>
    <row r="205" s="1207" customFormat="1" ht="20.100000000000001" customHeight="1" x14ac:dyDescent="0.25"/>
    <row r="206" s="1207" customFormat="1" ht="20.100000000000001" customHeight="1" x14ac:dyDescent="0.25"/>
    <row r="207" s="1207" customFormat="1" ht="20.100000000000001" customHeight="1" x14ac:dyDescent="0.25"/>
    <row r="208" s="1207" customFormat="1" ht="20.100000000000001" customHeight="1" x14ac:dyDescent="0.25"/>
    <row r="209" s="1207" customFormat="1" ht="20.100000000000001" customHeight="1" x14ac:dyDescent="0.25"/>
    <row r="210" s="1207" customFormat="1" ht="20.100000000000001" customHeight="1" x14ac:dyDescent="0.25"/>
    <row r="211" s="1207" customFormat="1" ht="20.100000000000001" customHeight="1" x14ac:dyDescent="0.25"/>
    <row r="212" s="1207" customFormat="1" ht="20.100000000000001" customHeight="1" x14ac:dyDescent="0.25"/>
    <row r="213" s="1207" customFormat="1" ht="20.100000000000001" customHeight="1" x14ac:dyDescent="0.25"/>
    <row r="214" s="1207" customFormat="1" ht="20.100000000000001" customHeight="1" x14ac:dyDescent="0.25"/>
    <row r="215" s="1207" customFormat="1" ht="20.100000000000001" customHeight="1" x14ac:dyDescent="0.25"/>
    <row r="216" s="1207" customFormat="1" ht="20.100000000000001" customHeight="1" x14ac:dyDescent="0.25"/>
    <row r="217" s="1207" customFormat="1" ht="20.100000000000001" customHeight="1" x14ac:dyDescent="0.25"/>
    <row r="218" s="1207" customFormat="1" ht="20.100000000000001" customHeight="1" x14ac:dyDescent="0.25"/>
    <row r="219" s="1207" customFormat="1" ht="20.100000000000001" customHeight="1" x14ac:dyDescent="0.25"/>
    <row r="220" s="1207" customFormat="1" ht="20.100000000000001" customHeight="1" x14ac:dyDescent="0.25"/>
    <row r="221" s="1207" customFormat="1" ht="20.100000000000001" customHeight="1" x14ac:dyDescent="0.25"/>
    <row r="222" s="1207" customFormat="1" ht="20.100000000000001" customHeight="1" x14ac:dyDescent="0.25"/>
    <row r="223" s="1207" customFormat="1" ht="20.100000000000001" customHeight="1" x14ac:dyDescent="0.25"/>
    <row r="224" s="1207" customFormat="1" ht="20.100000000000001" customHeight="1" x14ac:dyDescent="0.25"/>
    <row r="225" s="1207" customFormat="1" ht="20.100000000000001" customHeight="1" x14ac:dyDescent="0.25"/>
    <row r="226" s="1207" customFormat="1" ht="20.100000000000001" customHeight="1" x14ac:dyDescent="0.25"/>
    <row r="227" s="1207" customFormat="1" ht="20.100000000000001" customHeight="1" x14ac:dyDescent="0.25"/>
    <row r="228" s="1207" customFormat="1" ht="20.100000000000001" customHeight="1" x14ac:dyDescent="0.25"/>
    <row r="229" s="1207" customFormat="1" ht="20.100000000000001" customHeight="1" x14ac:dyDescent="0.25"/>
    <row r="230" s="1207" customFormat="1" ht="20.100000000000001" customHeight="1" x14ac:dyDescent="0.25"/>
    <row r="231" s="1207" customFormat="1" ht="20.100000000000001" customHeight="1" x14ac:dyDescent="0.25"/>
    <row r="232" s="1207" customFormat="1" ht="20.100000000000001" customHeight="1" x14ac:dyDescent="0.25"/>
    <row r="233" s="1207" customFormat="1" ht="20.100000000000001" customHeight="1" x14ac:dyDescent="0.25"/>
    <row r="234" s="1207" customFormat="1" ht="20.100000000000001" customHeight="1" x14ac:dyDescent="0.25"/>
    <row r="235" s="1207" customFormat="1" ht="20.100000000000001" customHeight="1" x14ac:dyDescent="0.25"/>
    <row r="236" s="1207" customFormat="1" ht="20.100000000000001" customHeight="1" x14ac:dyDescent="0.25"/>
    <row r="237" s="1207" customFormat="1" ht="20.100000000000001" customHeight="1" x14ac:dyDescent="0.25"/>
    <row r="238" s="1207" customFormat="1" ht="20.100000000000001" customHeight="1" x14ac:dyDescent="0.25"/>
    <row r="239" s="1207" customFormat="1" ht="20.100000000000001" customHeight="1" x14ac:dyDescent="0.25"/>
    <row r="240" s="1207" customFormat="1" ht="20.100000000000001" customHeight="1" x14ac:dyDescent="0.25"/>
    <row r="241" s="1207" customFormat="1" ht="20.100000000000001" customHeight="1" x14ac:dyDescent="0.25"/>
    <row r="242" s="1207" customFormat="1" ht="20.100000000000001" customHeight="1" x14ac:dyDescent="0.25"/>
    <row r="243" s="1207" customFormat="1" ht="20.100000000000001" customHeight="1" x14ac:dyDescent="0.25"/>
    <row r="244" s="1207" customFormat="1" ht="20.100000000000001" customHeight="1" x14ac:dyDescent="0.25"/>
    <row r="245" s="1207" customFormat="1" ht="20.100000000000001" customHeight="1" x14ac:dyDescent="0.25"/>
    <row r="246" s="1207" customFormat="1" ht="20.100000000000001" customHeight="1" x14ac:dyDescent="0.25"/>
    <row r="247" s="1207" customFormat="1" ht="20.100000000000001" customHeight="1" x14ac:dyDescent="0.25"/>
    <row r="248" s="1207" customFormat="1" ht="20.100000000000001" customHeight="1" x14ac:dyDescent="0.25"/>
    <row r="249" s="1207" customFormat="1" ht="20.100000000000001" customHeight="1" x14ac:dyDescent="0.25"/>
    <row r="250" s="1207" customFormat="1" ht="20.100000000000001" customHeight="1" x14ac:dyDescent="0.25"/>
    <row r="251" s="1207" customFormat="1" ht="20.100000000000001" customHeight="1" x14ac:dyDescent="0.25"/>
    <row r="252" s="1207" customFormat="1" ht="20.100000000000001" customHeight="1" x14ac:dyDescent="0.25"/>
    <row r="253" s="1207" customFormat="1" ht="20.100000000000001" customHeight="1" x14ac:dyDescent="0.25"/>
    <row r="254" s="1207" customFormat="1" ht="20.100000000000001" customHeight="1" x14ac:dyDescent="0.25"/>
    <row r="255" s="1207" customFormat="1" ht="20.100000000000001" customHeight="1" x14ac:dyDescent="0.25"/>
    <row r="256" s="1207" customFormat="1" ht="20.100000000000001" customHeight="1" x14ac:dyDescent="0.25"/>
    <row r="257" s="1207" customFormat="1" ht="20.100000000000001" customHeight="1" x14ac:dyDescent="0.25"/>
    <row r="258" s="1207" customFormat="1" ht="20.100000000000001" customHeight="1" x14ac:dyDescent="0.25"/>
    <row r="259" s="1207" customFormat="1" ht="20.100000000000001" customHeight="1" x14ac:dyDescent="0.25"/>
    <row r="260" s="1207" customFormat="1" ht="20.100000000000001" customHeight="1" x14ac:dyDescent="0.25"/>
    <row r="261" s="1207" customFormat="1" ht="20.100000000000001" customHeight="1" x14ac:dyDescent="0.25"/>
    <row r="262" s="1207" customFormat="1" ht="20.100000000000001" customHeight="1" x14ac:dyDescent="0.25"/>
    <row r="263" s="1207" customFormat="1" ht="20.100000000000001" customHeight="1" x14ac:dyDescent="0.25"/>
    <row r="264" s="1207" customFormat="1" ht="20.100000000000001" customHeight="1" x14ac:dyDescent="0.25"/>
    <row r="265" s="1207" customFormat="1" ht="20.100000000000001" customHeight="1" x14ac:dyDescent="0.25"/>
    <row r="266" s="1207" customFormat="1" ht="20.100000000000001" customHeight="1" x14ac:dyDescent="0.25"/>
    <row r="267" s="1207" customFormat="1" ht="20.100000000000001" customHeight="1" x14ac:dyDescent="0.25"/>
    <row r="268" s="1207" customFormat="1" ht="20.100000000000001" customHeight="1" x14ac:dyDescent="0.25"/>
    <row r="269" s="1207" customFormat="1" ht="20.100000000000001" customHeight="1" x14ac:dyDescent="0.25"/>
    <row r="270" s="1207" customFormat="1" ht="20.100000000000001" customHeight="1" x14ac:dyDescent="0.25"/>
    <row r="271" s="1207" customFormat="1" ht="20.100000000000001" customHeight="1" x14ac:dyDescent="0.25"/>
    <row r="272" s="1207" customFormat="1" ht="20.100000000000001" customHeight="1" x14ac:dyDescent="0.25"/>
    <row r="273" s="1207" customFormat="1" ht="20.100000000000001" customHeight="1" x14ac:dyDescent="0.25"/>
    <row r="274" s="1207" customFormat="1" ht="20.100000000000001" customHeight="1" x14ac:dyDescent="0.25"/>
    <row r="275" s="1207" customFormat="1" ht="20.100000000000001" customHeight="1" x14ac:dyDescent="0.25"/>
    <row r="276" s="1207" customFormat="1" ht="20.100000000000001" customHeight="1" x14ac:dyDescent="0.25"/>
    <row r="277" s="1207" customFormat="1" ht="20.100000000000001" customHeight="1" x14ac:dyDescent="0.25"/>
    <row r="278" s="1207" customFormat="1" ht="20.100000000000001" customHeight="1" x14ac:dyDescent="0.25"/>
    <row r="279" s="1207" customFormat="1" ht="20.100000000000001" customHeight="1" x14ac:dyDescent="0.25"/>
    <row r="280" s="1207" customFormat="1" ht="20.100000000000001" customHeight="1" x14ac:dyDescent="0.25"/>
    <row r="281" s="1207" customFormat="1" ht="20.100000000000001" customHeight="1" x14ac:dyDescent="0.25"/>
    <row r="282" s="1207" customFormat="1" ht="20.100000000000001" customHeight="1" x14ac:dyDescent="0.25"/>
    <row r="283" s="1207" customFormat="1" ht="20.100000000000001" customHeight="1" x14ac:dyDescent="0.25"/>
    <row r="284" s="1207" customFormat="1" ht="20.100000000000001" customHeight="1" x14ac:dyDescent="0.25"/>
    <row r="285" s="1207" customFormat="1" ht="20.100000000000001" customHeight="1" x14ac:dyDescent="0.25"/>
    <row r="286" s="1207" customFormat="1" ht="20.100000000000001" customHeight="1" x14ac:dyDescent="0.25"/>
    <row r="287" s="1207" customFormat="1" ht="20.100000000000001" customHeight="1" x14ac:dyDescent="0.25"/>
    <row r="288" s="1207" customFormat="1" ht="20.100000000000001" customHeight="1" x14ac:dyDescent="0.25"/>
    <row r="289" s="1207" customFormat="1" ht="20.100000000000001" customHeight="1" x14ac:dyDescent="0.25"/>
    <row r="290" s="1207" customFormat="1" ht="20.100000000000001" customHeight="1" x14ac:dyDescent="0.25"/>
    <row r="291" s="1207" customFormat="1" ht="20.100000000000001" customHeight="1" x14ac:dyDescent="0.25"/>
    <row r="292" s="1207" customFormat="1" ht="20.100000000000001" customHeight="1" x14ac:dyDescent="0.25"/>
    <row r="293" s="1207" customFormat="1" ht="20.100000000000001" customHeight="1" x14ac:dyDescent="0.25"/>
    <row r="294" s="1207" customFormat="1" ht="20.100000000000001" customHeight="1" x14ac:dyDescent="0.25"/>
    <row r="295" s="1207" customFormat="1" ht="20.100000000000001" customHeight="1" x14ac:dyDescent="0.25"/>
    <row r="296" s="1207" customFormat="1" ht="20.100000000000001" customHeight="1" x14ac:dyDescent="0.25"/>
    <row r="297" s="1207" customFormat="1" ht="20.100000000000001" customHeight="1" x14ac:dyDescent="0.25"/>
    <row r="298" s="1207" customFormat="1" ht="20.100000000000001" customHeight="1" x14ac:dyDescent="0.25"/>
    <row r="299" s="1207" customFormat="1" ht="20.100000000000001" customHeight="1" x14ac:dyDescent="0.25"/>
    <row r="300" s="1207" customFormat="1" ht="20.100000000000001" customHeight="1" x14ac:dyDescent="0.25"/>
    <row r="301" s="1207" customFormat="1" ht="20.100000000000001" customHeight="1" x14ac:dyDescent="0.25"/>
    <row r="302" s="1207" customFormat="1" ht="20.100000000000001" customHeight="1" x14ac:dyDescent="0.25"/>
    <row r="303" s="1207" customFormat="1" ht="20.100000000000001" customHeight="1" x14ac:dyDescent="0.25"/>
    <row r="304" s="1207" customFormat="1" ht="20.100000000000001" customHeight="1" x14ac:dyDescent="0.25"/>
    <row r="305" s="1207" customFormat="1" ht="20.100000000000001" customHeight="1" x14ac:dyDescent="0.25"/>
    <row r="306" s="1207" customFormat="1" ht="20.100000000000001" customHeight="1" x14ac:dyDescent="0.25"/>
    <row r="307" s="1207" customFormat="1" ht="20.100000000000001" customHeight="1" x14ac:dyDescent="0.25"/>
    <row r="308" s="1207" customFormat="1" ht="20.100000000000001" customHeight="1" x14ac:dyDescent="0.25"/>
    <row r="309" s="1207" customFormat="1" ht="20.100000000000001" customHeight="1" x14ac:dyDescent="0.25"/>
    <row r="310" s="1207" customFormat="1" ht="20.100000000000001" customHeight="1" x14ac:dyDescent="0.25"/>
    <row r="311" s="1207" customFormat="1" ht="20.100000000000001" customHeight="1" x14ac:dyDescent="0.25"/>
    <row r="312" s="1207" customFormat="1" ht="20.100000000000001" customHeight="1" x14ac:dyDescent="0.25"/>
    <row r="313" s="1207" customFormat="1" ht="20.100000000000001" customHeight="1" x14ac:dyDescent="0.25"/>
    <row r="314" s="1207" customFormat="1" ht="20.100000000000001" customHeight="1" x14ac:dyDescent="0.25"/>
    <row r="315" s="1207" customFormat="1" ht="20.100000000000001" customHeight="1" x14ac:dyDescent="0.25"/>
    <row r="316" s="1207" customFormat="1" ht="20.100000000000001" customHeight="1" x14ac:dyDescent="0.25"/>
    <row r="317" s="1207" customFormat="1" ht="20.100000000000001" customHeight="1" x14ac:dyDescent="0.25"/>
    <row r="318" s="1207" customFormat="1" ht="20.100000000000001" customHeight="1" x14ac:dyDescent="0.25"/>
    <row r="319" s="1207" customFormat="1" ht="20.100000000000001" customHeight="1" x14ac:dyDescent="0.25"/>
    <row r="320" s="1207" customFormat="1" ht="20.100000000000001" customHeight="1" x14ac:dyDescent="0.25"/>
    <row r="321" s="1207" customFormat="1" ht="20.100000000000001" customHeight="1" x14ac:dyDescent="0.25"/>
    <row r="322" s="1207" customFormat="1" ht="20.100000000000001" customHeight="1" x14ac:dyDescent="0.25"/>
    <row r="323" s="1207" customFormat="1" ht="20.100000000000001" customHeight="1" x14ac:dyDescent="0.25"/>
    <row r="324" s="1207" customFormat="1" ht="20.100000000000001" customHeight="1" x14ac:dyDescent="0.25"/>
    <row r="325" s="1207" customFormat="1" ht="20.100000000000001" customHeight="1" x14ac:dyDescent="0.25"/>
  </sheetData>
  <mergeCells count="3">
    <mergeCell ref="A2:E2"/>
    <mergeCell ref="A3:F3"/>
    <mergeCell ref="A16:E16"/>
  </mergeCells>
  <hyperlinks>
    <hyperlink ref="A19" r:id="rId1" xr:uid="{F0F0BF32-6446-413F-8700-0328AA13D699}"/>
    <hyperlink ref="A20" r:id="rId2" xr:uid="{249E3981-2DC1-44EF-B186-A361117CDABE}"/>
    <hyperlink ref="A1" location="Índice!A1" display="Voltar ao índice" xr:uid="{6DAD7BF6-E7D7-4C29-8CFD-D680B69A6361}"/>
  </hyperlinks>
  <printOptions gridLinesSet="0"/>
  <pageMargins left="0.78740157480314965" right="0.78740157480314965" top="1.1811023622047245" bottom="0.78740157480314965" header="0" footer="0"/>
  <pageSetup paperSize="9" orientation="portrait" horizontalDpi="300" verticalDpi="300" r:id="rId3"/>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0650F5-25A6-453D-A325-7DE988AB1618}">
  <dimension ref="A1:N29"/>
  <sheetViews>
    <sheetView showGridLines="0" workbookViewId="0">
      <selection activeCell="A2" sqref="A2:C2"/>
    </sheetView>
  </sheetViews>
  <sheetFormatPr defaultColWidth="10.5703125" defaultRowHeight="12.75" x14ac:dyDescent="0.25"/>
  <cols>
    <col min="1" max="1" width="10.5703125" style="640" customWidth="1"/>
    <col min="2" max="3" width="7.85546875" style="640" customWidth="1"/>
    <col min="4" max="8" width="7.42578125" style="640" customWidth="1"/>
    <col min="9" max="9" width="7.7109375" style="640" customWidth="1"/>
    <col min="10" max="10" width="8" style="640" customWidth="1"/>
    <col min="11" max="11" width="8.140625" style="640" customWidth="1"/>
    <col min="12" max="16384" width="10.5703125" style="640"/>
  </cols>
  <sheetData>
    <row r="1" spans="1:14" ht="15" customHeight="1" x14ac:dyDescent="0.25">
      <c r="A1" s="2027" t="s">
        <v>1926</v>
      </c>
    </row>
    <row r="2" spans="1:14" ht="15" customHeight="1" x14ac:dyDescent="0.25">
      <c r="A2" s="2082" t="s">
        <v>396</v>
      </c>
      <c r="B2" s="2082"/>
      <c r="C2" s="2082"/>
    </row>
    <row r="3" spans="1:14" ht="23.25" customHeight="1" x14ac:dyDescent="0.25">
      <c r="A3" s="2081" t="s">
        <v>395</v>
      </c>
      <c r="B3" s="2081"/>
      <c r="C3" s="2081"/>
      <c r="D3" s="2081"/>
      <c r="E3" s="2081"/>
      <c r="F3" s="2081"/>
      <c r="G3" s="2081"/>
      <c r="H3" s="2081"/>
      <c r="I3" s="2081"/>
      <c r="J3" s="2081"/>
      <c r="K3" s="2081"/>
      <c r="L3" s="2081"/>
    </row>
    <row r="4" spans="1:14" ht="12.95" customHeight="1" x14ac:dyDescent="0.25">
      <c r="A4" s="660">
        <v>2019</v>
      </c>
      <c r="B4" s="650"/>
      <c r="C4" s="642"/>
    </row>
    <row r="5" spans="1:14" ht="12.75" customHeight="1" x14ac:dyDescent="0.25">
      <c r="A5" s="848"/>
      <c r="B5" s="2083" t="s">
        <v>378</v>
      </c>
      <c r="C5" s="2075" t="s">
        <v>377</v>
      </c>
      <c r="D5" s="2074" t="s">
        <v>376</v>
      </c>
      <c r="E5" s="2074"/>
      <c r="F5" s="2074"/>
      <c r="G5" s="2075" t="s">
        <v>375</v>
      </c>
      <c r="H5" s="2076"/>
      <c r="I5" s="2076"/>
      <c r="J5" s="2075" t="s">
        <v>374</v>
      </c>
      <c r="K5" s="2075" t="s">
        <v>373</v>
      </c>
      <c r="L5" s="2077" t="s">
        <v>394</v>
      </c>
    </row>
    <row r="6" spans="1:14" ht="12.75" customHeight="1" x14ac:dyDescent="0.25">
      <c r="A6" s="850"/>
      <c r="B6" s="2083"/>
      <c r="C6" s="2075"/>
      <c r="D6" s="2075" t="s">
        <v>371</v>
      </c>
      <c r="E6" s="2075" t="s">
        <v>370</v>
      </c>
      <c r="F6" s="2075" t="s">
        <v>369</v>
      </c>
      <c r="G6" s="2075" t="s">
        <v>0</v>
      </c>
      <c r="H6" s="2075" t="s">
        <v>368</v>
      </c>
      <c r="I6" s="2075" t="s">
        <v>367</v>
      </c>
      <c r="J6" s="2076"/>
      <c r="K6" s="2076"/>
      <c r="L6" s="2078"/>
    </row>
    <row r="7" spans="1:14" ht="12.75" customHeight="1" x14ac:dyDescent="0.25">
      <c r="A7" s="851" t="s">
        <v>393</v>
      </c>
      <c r="B7" s="2083"/>
      <c r="C7" s="2075"/>
      <c r="D7" s="2075"/>
      <c r="E7" s="2075"/>
      <c r="F7" s="2075"/>
      <c r="G7" s="2075"/>
      <c r="H7" s="2075"/>
      <c r="I7" s="2075"/>
      <c r="J7" s="2076"/>
      <c r="K7" s="2076"/>
      <c r="L7" s="2078"/>
    </row>
    <row r="8" spans="1:14" ht="12.75" customHeight="1" x14ac:dyDescent="0.25">
      <c r="A8" s="851" t="s">
        <v>392</v>
      </c>
      <c r="B8" s="2083"/>
      <c r="C8" s="2075"/>
      <c r="D8" s="2075"/>
      <c r="E8" s="2075"/>
      <c r="F8" s="2075"/>
      <c r="G8" s="2075"/>
      <c r="H8" s="2075"/>
      <c r="I8" s="2075"/>
      <c r="J8" s="2076"/>
      <c r="K8" s="2076"/>
      <c r="L8" s="2078"/>
    </row>
    <row r="9" spans="1:14" ht="12.75" customHeight="1" x14ac:dyDescent="0.25">
      <c r="A9" s="851" t="s">
        <v>391</v>
      </c>
      <c r="B9" s="2083"/>
      <c r="C9" s="2075"/>
      <c r="D9" s="2075"/>
      <c r="E9" s="2075"/>
      <c r="F9" s="2075"/>
      <c r="G9" s="2075"/>
      <c r="H9" s="2075"/>
      <c r="I9" s="2075"/>
      <c r="J9" s="2076"/>
      <c r="K9" s="2076"/>
      <c r="L9" s="2078"/>
    </row>
    <row r="10" spans="1:14" ht="12.75" customHeight="1" x14ac:dyDescent="0.25">
      <c r="A10" s="850"/>
      <c r="B10" s="2083"/>
      <c r="C10" s="2075"/>
      <c r="D10" s="2075"/>
      <c r="E10" s="2075"/>
      <c r="F10" s="2075"/>
      <c r="G10" s="2075"/>
      <c r="H10" s="2075"/>
      <c r="I10" s="2075"/>
      <c r="J10" s="2076"/>
      <c r="K10" s="2076"/>
      <c r="L10" s="2078"/>
    </row>
    <row r="11" spans="1:14" ht="12.75" customHeight="1" x14ac:dyDescent="0.25">
      <c r="A11" s="849"/>
      <c r="B11" s="2084" t="s">
        <v>49</v>
      </c>
      <c r="C11" s="2074"/>
      <c r="D11" s="2074" t="s">
        <v>366</v>
      </c>
      <c r="E11" s="2074"/>
      <c r="F11" s="2074"/>
      <c r="G11" s="2074"/>
      <c r="H11" s="2074"/>
      <c r="I11" s="2074"/>
      <c r="J11" s="2074"/>
      <c r="K11" s="2079"/>
      <c r="L11" s="2080"/>
      <c r="M11" s="671"/>
      <c r="N11" s="671"/>
    </row>
    <row r="12" spans="1:14" ht="7.5" customHeight="1" x14ac:dyDescent="0.25">
      <c r="A12" s="659"/>
      <c r="B12" s="659"/>
      <c r="C12" s="659"/>
    </row>
    <row r="13" spans="1:14" ht="12" customHeight="1" x14ac:dyDescent="0.25">
      <c r="A13" s="644" t="s">
        <v>365</v>
      </c>
      <c r="B13" s="642"/>
      <c r="C13" s="642"/>
    </row>
    <row r="14" spans="1:14" ht="7.5" customHeight="1" x14ac:dyDescent="0.25">
      <c r="A14" s="642"/>
      <c r="B14" s="642"/>
      <c r="C14" s="642"/>
    </row>
    <row r="15" spans="1:14" s="656" customFormat="1" ht="15" customHeight="1" x14ac:dyDescent="0.25">
      <c r="A15" s="644" t="s">
        <v>390</v>
      </c>
      <c r="B15" s="667">
        <v>65514</v>
      </c>
      <c r="C15" s="667">
        <v>120092</v>
      </c>
      <c r="D15" s="667">
        <v>1405680.95</v>
      </c>
      <c r="E15" s="667">
        <v>1773632.433</v>
      </c>
      <c r="F15" s="667">
        <v>2790459.2480000001</v>
      </c>
      <c r="G15" s="667">
        <v>6945153.5640000002</v>
      </c>
      <c r="H15" s="667">
        <v>2736648.048</v>
      </c>
      <c r="I15" s="667">
        <v>4208505.5159999998</v>
      </c>
      <c r="J15" s="667">
        <v>539428.52899999998</v>
      </c>
      <c r="K15" s="667">
        <v>2507686.6349999998</v>
      </c>
      <c r="L15" s="669">
        <v>21.103540000000002</v>
      </c>
    </row>
    <row r="16" spans="1:14" ht="9" customHeight="1" x14ac:dyDescent="0.25">
      <c r="A16" s="644"/>
      <c r="B16" s="676"/>
      <c r="C16" s="676"/>
      <c r="D16" s="676"/>
      <c r="E16" s="676"/>
      <c r="F16" s="676"/>
      <c r="G16" s="676"/>
      <c r="H16" s="676"/>
      <c r="I16" s="676"/>
      <c r="J16" s="676"/>
      <c r="K16" s="676"/>
      <c r="L16" s="677"/>
    </row>
    <row r="17" spans="1:12" ht="15" customHeight="1" x14ac:dyDescent="0.25">
      <c r="A17" s="644" t="s">
        <v>389</v>
      </c>
      <c r="B17" s="667">
        <v>63135</v>
      </c>
      <c r="C17" s="667">
        <v>116374</v>
      </c>
      <c r="D17" s="667">
        <v>1377639.2649999999</v>
      </c>
      <c r="E17" s="667">
        <v>1737484.4369999999</v>
      </c>
      <c r="F17" s="667">
        <v>2750977.1290000002</v>
      </c>
      <c r="G17" s="667">
        <v>6814539.9189999998</v>
      </c>
      <c r="H17" s="667">
        <v>2688953.1770000001</v>
      </c>
      <c r="I17" s="667">
        <v>4125586.7420000001</v>
      </c>
      <c r="J17" s="667">
        <v>516544.56099999999</v>
      </c>
      <c r="K17" s="667">
        <v>2452616.4720000001</v>
      </c>
      <c r="L17" s="669">
        <v>21.284779999999998</v>
      </c>
    </row>
    <row r="18" spans="1:12" ht="7.5" customHeight="1" x14ac:dyDescent="0.25">
      <c r="A18" s="644"/>
      <c r="B18" s="676"/>
      <c r="C18" s="676"/>
      <c r="D18" s="667"/>
      <c r="E18" s="667"/>
      <c r="F18" s="667"/>
      <c r="G18" s="667"/>
      <c r="H18" s="667"/>
      <c r="I18" s="667"/>
      <c r="J18" s="667"/>
      <c r="K18" s="667"/>
      <c r="L18" s="669"/>
    </row>
    <row r="19" spans="1:12" ht="15" customHeight="1" x14ac:dyDescent="0.25">
      <c r="A19" s="660" t="s">
        <v>388</v>
      </c>
      <c r="B19" s="673">
        <v>18429</v>
      </c>
      <c r="C19" s="673">
        <v>35472</v>
      </c>
      <c r="D19" s="673">
        <v>378038.43400000001</v>
      </c>
      <c r="E19" s="673">
        <v>584843.60600000003</v>
      </c>
      <c r="F19" s="673">
        <v>580565.63800000004</v>
      </c>
      <c r="G19" s="673">
        <v>1772758.9</v>
      </c>
      <c r="H19" s="673">
        <v>1003994.571</v>
      </c>
      <c r="I19" s="673">
        <v>768764.32900000003</v>
      </c>
      <c r="J19" s="673">
        <v>164806.49</v>
      </c>
      <c r="K19" s="673">
        <v>625325.75300000003</v>
      </c>
      <c r="L19" s="672">
        <v>17.953380000000003</v>
      </c>
    </row>
    <row r="20" spans="1:12" ht="15" customHeight="1" x14ac:dyDescent="0.25">
      <c r="A20" s="660" t="s">
        <v>387</v>
      </c>
      <c r="B20" s="673">
        <v>10687</v>
      </c>
      <c r="C20" s="673">
        <v>16692</v>
      </c>
      <c r="D20" s="673">
        <v>123627.52800000001</v>
      </c>
      <c r="E20" s="673">
        <v>246948.89799999999</v>
      </c>
      <c r="F20" s="673">
        <v>159515.28400000001</v>
      </c>
      <c r="G20" s="673">
        <v>605400.33600000001</v>
      </c>
      <c r="H20" s="673">
        <v>348172.43400000001</v>
      </c>
      <c r="I20" s="673">
        <v>257227.902</v>
      </c>
      <c r="J20" s="673">
        <v>50588.983</v>
      </c>
      <c r="K20" s="673">
        <v>204756.671</v>
      </c>
      <c r="L20" s="672">
        <v>12.35834</v>
      </c>
    </row>
    <row r="21" spans="1:12" ht="15" customHeight="1" x14ac:dyDescent="0.25">
      <c r="A21" s="660" t="s">
        <v>386</v>
      </c>
      <c r="B21" s="673">
        <v>27877</v>
      </c>
      <c r="C21" s="673" t="s">
        <v>269</v>
      </c>
      <c r="D21" s="673" t="s">
        <v>269</v>
      </c>
      <c r="E21" s="673" t="s">
        <v>269</v>
      </c>
      <c r="F21" s="673" t="s">
        <v>269</v>
      </c>
      <c r="G21" s="673" t="s">
        <v>269</v>
      </c>
      <c r="H21" s="673" t="s">
        <v>269</v>
      </c>
      <c r="I21" s="673" t="s">
        <v>269</v>
      </c>
      <c r="J21" s="673" t="s">
        <v>269</v>
      </c>
      <c r="K21" s="673" t="s">
        <v>269</v>
      </c>
      <c r="L21" s="672" t="s">
        <v>269</v>
      </c>
    </row>
    <row r="22" spans="1:12" ht="15" customHeight="1" x14ac:dyDescent="0.25">
      <c r="A22" s="660" t="s">
        <v>385</v>
      </c>
      <c r="B22" s="673">
        <v>2858</v>
      </c>
      <c r="C22" s="675" t="s">
        <v>269</v>
      </c>
      <c r="D22" s="675" t="s">
        <v>269</v>
      </c>
      <c r="E22" s="675" t="s">
        <v>269</v>
      </c>
      <c r="F22" s="675" t="s">
        <v>269</v>
      </c>
      <c r="G22" s="675" t="s">
        <v>269</v>
      </c>
      <c r="H22" s="675" t="s">
        <v>269</v>
      </c>
      <c r="I22" s="675" t="s">
        <v>269</v>
      </c>
      <c r="J22" s="675" t="s">
        <v>269</v>
      </c>
      <c r="K22" s="675" t="s">
        <v>269</v>
      </c>
      <c r="L22" s="674" t="s">
        <v>269</v>
      </c>
    </row>
    <row r="23" spans="1:12" ht="15" customHeight="1" x14ac:dyDescent="0.25">
      <c r="A23" s="660" t="s">
        <v>384</v>
      </c>
      <c r="B23" s="673">
        <v>3284</v>
      </c>
      <c r="C23" s="673">
        <v>4841</v>
      </c>
      <c r="D23" s="673">
        <v>33357.771999999997</v>
      </c>
      <c r="E23" s="673">
        <v>73576.914000000004</v>
      </c>
      <c r="F23" s="673">
        <v>44923.625999999997</v>
      </c>
      <c r="G23" s="673">
        <v>182601.7</v>
      </c>
      <c r="H23" s="673">
        <v>80650.228000000003</v>
      </c>
      <c r="I23" s="673">
        <v>101951.47199999999</v>
      </c>
      <c r="J23" s="673">
        <v>22352.32</v>
      </c>
      <c r="K23" s="673">
        <v>64783.014999999999</v>
      </c>
      <c r="L23" s="672">
        <v>13.358120000000001</v>
      </c>
    </row>
    <row r="24" spans="1:12" ht="7.5" customHeight="1" x14ac:dyDescent="0.25">
      <c r="A24" s="660"/>
      <c r="B24" s="671"/>
      <c r="C24" s="671"/>
      <c r="D24" s="671"/>
      <c r="E24" s="671"/>
      <c r="F24" s="671"/>
      <c r="G24" s="671"/>
      <c r="H24" s="671"/>
      <c r="I24" s="671"/>
      <c r="J24" s="671"/>
      <c r="K24" s="671"/>
      <c r="L24" s="670"/>
    </row>
    <row r="25" spans="1:12" ht="15" customHeight="1" x14ac:dyDescent="0.25">
      <c r="A25" s="668" t="s">
        <v>383</v>
      </c>
      <c r="B25" s="667">
        <v>1164</v>
      </c>
      <c r="C25" s="667">
        <v>1761</v>
      </c>
      <c r="D25" s="667">
        <v>11011.343000000001</v>
      </c>
      <c r="E25" s="667">
        <v>15425.716</v>
      </c>
      <c r="F25" s="667">
        <v>11899.905000000001</v>
      </c>
      <c r="G25" s="667">
        <v>47014.756999999998</v>
      </c>
      <c r="H25" s="667">
        <v>21412.073</v>
      </c>
      <c r="I25" s="667">
        <v>25602.684000000001</v>
      </c>
      <c r="J25" s="667">
        <v>6351.1229999999996</v>
      </c>
      <c r="K25" s="667">
        <v>19767.633000000002</v>
      </c>
      <c r="L25" s="669">
        <v>11.76347</v>
      </c>
    </row>
    <row r="26" spans="1:12" ht="15" customHeight="1" x14ac:dyDescent="0.25">
      <c r="A26" s="668" t="s">
        <v>382</v>
      </c>
      <c r="B26" s="667">
        <v>1215</v>
      </c>
      <c r="C26" s="666">
        <v>1957</v>
      </c>
      <c r="D26" s="666">
        <v>17030.342000000001</v>
      </c>
      <c r="E26" s="666">
        <v>20722.28</v>
      </c>
      <c r="F26" s="666">
        <v>27582.214</v>
      </c>
      <c r="G26" s="666">
        <v>83598.888000000006</v>
      </c>
      <c r="H26" s="666">
        <v>26282.797999999999</v>
      </c>
      <c r="I26" s="666">
        <v>57316.09</v>
      </c>
      <c r="J26" s="666">
        <v>16532.845000000001</v>
      </c>
      <c r="K26" s="666">
        <v>35302.53</v>
      </c>
      <c r="L26" s="665">
        <v>18.730830000000001</v>
      </c>
    </row>
    <row r="27" spans="1:12" ht="7.5" customHeight="1" thickBot="1" x14ac:dyDescent="0.3">
      <c r="A27" s="664"/>
      <c r="B27" s="664"/>
      <c r="C27" s="664"/>
      <c r="D27" s="664"/>
      <c r="E27" s="664"/>
      <c r="F27" s="664"/>
      <c r="G27" s="664"/>
      <c r="H27" s="664"/>
      <c r="I27" s="664"/>
      <c r="J27" s="664"/>
      <c r="K27" s="664"/>
      <c r="L27" s="664"/>
    </row>
    <row r="28" spans="1:12" ht="41.25" customHeight="1" thickTop="1" x14ac:dyDescent="0.25">
      <c r="A28" s="2072" t="s">
        <v>360</v>
      </c>
      <c r="B28" s="2073"/>
      <c r="C28" s="2073"/>
      <c r="D28" s="2073"/>
      <c r="E28" s="2073"/>
      <c r="F28" s="2073"/>
      <c r="G28" s="2073"/>
      <c r="H28" s="2073"/>
      <c r="I28" s="2073"/>
      <c r="J28" s="2073"/>
    </row>
    <row r="29" spans="1:12" ht="15" customHeight="1" x14ac:dyDescent="0.25">
      <c r="A29" s="644" t="s">
        <v>359</v>
      </c>
    </row>
  </sheetData>
  <mergeCells count="18">
    <mergeCell ref="A28:J28"/>
    <mergeCell ref="B11:C11"/>
    <mergeCell ref="H6:H10"/>
    <mergeCell ref="I6:I10"/>
    <mergeCell ref="K5:K10"/>
    <mergeCell ref="L5:L10"/>
    <mergeCell ref="D11:L11"/>
    <mergeCell ref="A3:L3"/>
    <mergeCell ref="A2:C2"/>
    <mergeCell ref="D5:F5"/>
    <mergeCell ref="G5:I5"/>
    <mergeCell ref="J5:J10"/>
    <mergeCell ref="B5:B10"/>
    <mergeCell ref="C5:C10"/>
    <mergeCell ref="D6:D10"/>
    <mergeCell ref="E6:E10"/>
    <mergeCell ref="F6:F10"/>
    <mergeCell ref="G6:G10"/>
  </mergeCells>
  <hyperlinks>
    <hyperlink ref="A1" location="Índice!A1" display="Voltar ao índice" xr:uid="{2F953834-0B07-431C-9EEF-8B9949AABCBC}"/>
  </hyperlinks>
  <pageMargins left="0.78740157480314965" right="0.78740157480314965" top="1.1811023622047243" bottom="0.78740157480314965" header="0" footer="0"/>
  <pageSetup paperSize="9" orientation="portrait" horizontalDpi="300" verticalDpi="300" r:id="rId1"/>
  <headerFooter alignWithMargins="0"/>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653836-C92F-475E-BB39-61655E82E364}">
  <dimension ref="A1:T1001"/>
  <sheetViews>
    <sheetView workbookViewId="0">
      <selection activeCell="A2" sqref="A2"/>
    </sheetView>
  </sheetViews>
  <sheetFormatPr defaultRowHeight="12.75" x14ac:dyDescent="0.25"/>
  <cols>
    <col min="1" max="1" width="19" style="1389" customWidth="1"/>
    <col min="2" max="2" width="8.42578125" style="1389" customWidth="1"/>
    <col min="3" max="3" width="7.5703125" style="1389" customWidth="1"/>
    <col min="4" max="4" width="6" style="1389" customWidth="1"/>
    <col min="5" max="5" width="8.5703125" style="1389" customWidth="1"/>
    <col min="6" max="6" width="7.42578125" style="1389" customWidth="1"/>
    <col min="7" max="7" width="7.28515625" style="1389" customWidth="1"/>
    <col min="8" max="8" width="6.7109375" style="1389" customWidth="1"/>
    <col min="9" max="9" width="8.42578125" style="1389" customWidth="1"/>
    <col min="10" max="10" width="7.5703125" style="1389" customWidth="1"/>
    <col min="11" max="11" width="4.85546875" style="1389" customWidth="1"/>
    <col min="12" max="16384" width="9.140625" style="1389"/>
  </cols>
  <sheetData>
    <row r="1" spans="1:20" ht="15" customHeight="1" x14ac:dyDescent="0.25">
      <c r="A1" s="2027" t="s">
        <v>1926</v>
      </c>
    </row>
    <row r="2" spans="1:20" ht="15" customHeight="1" x14ac:dyDescent="0.25">
      <c r="A2" s="2234" t="s">
        <v>1277</v>
      </c>
      <c r="B2" s="2234"/>
      <c r="C2" s="2234"/>
      <c r="D2" s="2234"/>
      <c r="E2" s="2234"/>
      <c r="F2" s="2234"/>
      <c r="G2" s="2234"/>
      <c r="H2" s="2234"/>
      <c r="I2" s="2234"/>
      <c r="J2" s="2234"/>
    </row>
    <row r="3" spans="1:20" ht="23.25" customHeight="1" x14ac:dyDescent="0.25">
      <c r="A3" s="2253" t="s">
        <v>1276</v>
      </c>
      <c r="B3" s="2238"/>
      <c r="C3" s="2238"/>
      <c r="D3" s="2238"/>
      <c r="E3" s="2238"/>
      <c r="F3" s="2238"/>
      <c r="G3" s="2238"/>
      <c r="H3" s="2238"/>
      <c r="I3" s="2238"/>
      <c r="J3" s="2238"/>
    </row>
    <row r="4" spans="1:20" ht="12.95" customHeight="1" x14ac:dyDescent="0.25">
      <c r="A4" s="1401">
        <v>2020</v>
      </c>
      <c r="B4" s="1401"/>
      <c r="C4" s="1390"/>
      <c r="D4" s="1390"/>
      <c r="E4" s="1390"/>
      <c r="F4" s="1390"/>
      <c r="G4" s="1390"/>
      <c r="H4" s="1390"/>
      <c r="I4" s="1390"/>
      <c r="J4" s="1400" t="s">
        <v>736</v>
      </c>
      <c r="K4" s="1390"/>
    </row>
    <row r="5" spans="1:20" ht="15" customHeight="1" x14ac:dyDescent="0.25">
      <c r="A5" s="2235" t="s">
        <v>752</v>
      </c>
      <c r="B5" s="2239" t="s">
        <v>1256</v>
      </c>
      <c r="C5" s="2231" t="s">
        <v>1267</v>
      </c>
      <c r="D5" s="2232"/>
      <c r="E5" s="2232"/>
      <c r="F5" s="2233"/>
      <c r="G5" s="2231" t="s">
        <v>1266</v>
      </c>
      <c r="H5" s="2232"/>
      <c r="I5" s="2232"/>
      <c r="J5" s="2233"/>
      <c r="K5" s="1399"/>
    </row>
    <row r="6" spans="1:20" ht="7.5" customHeight="1" x14ac:dyDescent="0.25">
      <c r="A6" s="2236"/>
      <c r="B6" s="2240"/>
      <c r="C6" s="2235" t="s">
        <v>0</v>
      </c>
      <c r="D6" s="2242" t="s">
        <v>1275</v>
      </c>
      <c r="E6" s="2235" t="s">
        <v>1274</v>
      </c>
      <c r="F6" s="2242" t="s">
        <v>1177</v>
      </c>
      <c r="G6" s="2235" t="s">
        <v>0</v>
      </c>
      <c r="H6" s="2242" t="s">
        <v>1275</v>
      </c>
      <c r="I6" s="2235" t="s">
        <v>1274</v>
      </c>
      <c r="J6" s="2235" t="s">
        <v>1177</v>
      </c>
    </row>
    <row r="7" spans="1:20" ht="45" customHeight="1" x14ac:dyDescent="0.25">
      <c r="A7" s="2237"/>
      <c r="B7" s="2241"/>
      <c r="C7" s="2237"/>
      <c r="D7" s="2243"/>
      <c r="E7" s="2237"/>
      <c r="F7" s="2243"/>
      <c r="G7" s="2237"/>
      <c r="H7" s="2243"/>
      <c r="I7" s="2237"/>
      <c r="J7" s="2237"/>
      <c r="K7" s="1398"/>
    </row>
    <row r="8" spans="1:20" s="1394" customFormat="1" ht="12.95" customHeight="1" x14ac:dyDescent="0.25">
      <c r="A8" s="1396"/>
      <c r="B8" s="1397"/>
      <c r="C8" s="1396"/>
      <c r="D8" s="1396"/>
      <c r="E8" s="1396"/>
      <c r="F8" s="1396"/>
      <c r="G8" s="1396"/>
      <c r="H8" s="1396"/>
      <c r="I8" s="1396"/>
      <c r="J8" s="1396"/>
      <c r="K8" s="1395"/>
    </row>
    <row r="9" spans="1:20" s="1456" customFormat="1" ht="12.95" customHeight="1" x14ac:dyDescent="0.25">
      <c r="A9" s="1456" t="s">
        <v>390</v>
      </c>
      <c r="B9" s="1434">
        <f t="shared" ref="B9:J9" si="0">B11+B19+B21</f>
        <v>886</v>
      </c>
      <c r="C9" s="1434">
        <f t="shared" si="0"/>
        <v>7573516.9999999963</v>
      </c>
      <c r="D9" s="1434">
        <f t="shared" si="0"/>
        <v>345549</v>
      </c>
      <c r="E9" s="1434">
        <f t="shared" si="0"/>
        <v>1166669</v>
      </c>
      <c r="F9" s="1434">
        <f t="shared" si="0"/>
        <v>6061299</v>
      </c>
      <c r="G9" s="1434">
        <f t="shared" si="0"/>
        <v>6351505.9999999991</v>
      </c>
      <c r="H9" s="1434">
        <f t="shared" si="0"/>
        <v>206028</v>
      </c>
      <c r="I9" s="1434">
        <f t="shared" si="0"/>
        <v>843047.99999999988</v>
      </c>
      <c r="J9" s="1434">
        <f t="shared" si="0"/>
        <v>5302430</v>
      </c>
    </row>
    <row r="10" spans="1:20" s="1456" customFormat="1" ht="12.95" customHeight="1" x14ac:dyDescent="0.25"/>
    <row r="11" spans="1:20" s="1456" customFormat="1" ht="12.95" customHeight="1" x14ac:dyDescent="0.25">
      <c r="A11" s="1456" t="s">
        <v>899</v>
      </c>
      <c r="B11" s="1434">
        <f t="shared" ref="B11:J11" si="1">SUM(B13:B17)</f>
        <v>833</v>
      </c>
      <c r="C11" s="1434">
        <f t="shared" si="1"/>
        <v>7456312.9999999963</v>
      </c>
      <c r="D11" s="1434">
        <f t="shared" si="1"/>
        <v>318483</v>
      </c>
      <c r="E11" s="1434">
        <f t="shared" si="1"/>
        <v>1151719</v>
      </c>
      <c r="F11" s="1434">
        <f t="shared" si="1"/>
        <v>5986111</v>
      </c>
      <c r="G11" s="1434">
        <f t="shared" si="1"/>
        <v>6247846.9999999991</v>
      </c>
      <c r="H11" s="1434">
        <f t="shared" si="1"/>
        <v>183232</v>
      </c>
      <c r="I11" s="1434">
        <f t="shared" si="1"/>
        <v>832114.99999999988</v>
      </c>
      <c r="J11" s="1434">
        <f t="shared" si="1"/>
        <v>5232500</v>
      </c>
    </row>
    <row r="12" spans="1:20" s="1456" customFormat="1" ht="12.95" customHeight="1" x14ac:dyDescent="0.25"/>
    <row r="13" spans="1:20" s="1435" customFormat="1" ht="12.95" customHeight="1" x14ac:dyDescent="0.25">
      <c r="A13" s="1435" t="s">
        <v>943</v>
      </c>
      <c r="B13" s="1434">
        <v>223</v>
      </c>
      <c r="C13" s="1433">
        <v>1378492.9999999998</v>
      </c>
      <c r="D13" s="1433">
        <v>89968</v>
      </c>
      <c r="E13" s="1433">
        <v>210524.00000000003</v>
      </c>
      <c r="F13" s="1433">
        <v>1078000.9999999998</v>
      </c>
      <c r="G13" s="1433">
        <v>1167057.9999999993</v>
      </c>
      <c r="H13" s="1433">
        <v>54532</v>
      </c>
      <c r="I13" s="1433">
        <v>147165.00000000003</v>
      </c>
      <c r="J13" s="1433">
        <v>965360.99999999953</v>
      </c>
      <c r="L13" s="1456"/>
      <c r="M13" s="1456"/>
      <c r="N13" s="1456"/>
      <c r="O13" s="1456"/>
      <c r="P13" s="1456"/>
      <c r="Q13" s="1456"/>
      <c r="R13" s="1456"/>
      <c r="S13" s="1456"/>
      <c r="T13" s="1456"/>
    </row>
    <row r="14" spans="1:20" s="1435" customFormat="1" ht="12.95" customHeight="1" x14ac:dyDescent="0.25">
      <c r="A14" s="1435" t="s">
        <v>934</v>
      </c>
      <c r="B14" s="1434">
        <v>182</v>
      </c>
      <c r="C14" s="1433">
        <v>525123</v>
      </c>
      <c r="D14" s="1433">
        <v>20182</v>
      </c>
      <c r="E14" s="1433">
        <v>88827</v>
      </c>
      <c r="F14" s="1433">
        <v>416114.00000000017</v>
      </c>
      <c r="G14" s="1433">
        <v>465545.99999999988</v>
      </c>
      <c r="H14" s="1433">
        <v>18150</v>
      </c>
      <c r="I14" s="1433">
        <v>75187</v>
      </c>
      <c r="J14" s="1433">
        <v>372209.00000000006</v>
      </c>
      <c r="L14" s="1456"/>
      <c r="M14" s="1456"/>
      <c r="N14" s="1456"/>
      <c r="O14" s="1456"/>
      <c r="P14" s="1456"/>
      <c r="Q14" s="1456"/>
      <c r="R14" s="1456"/>
      <c r="S14" s="1456"/>
      <c r="T14" s="1456"/>
    </row>
    <row r="15" spans="1:20" s="1435" customFormat="1" ht="12.95" customHeight="1" x14ac:dyDescent="0.25">
      <c r="A15" s="1435" t="s">
        <v>1219</v>
      </c>
      <c r="B15" s="1434">
        <v>377</v>
      </c>
      <c r="C15" s="1433">
        <v>5347306.9999999963</v>
      </c>
      <c r="D15" s="1433">
        <v>205233</v>
      </c>
      <c r="E15" s="1464">
        <v>821515.00000000012</v>
      </c>
      <c r="F15" s="1464">
        <v>4320559</v>
      </c>
      <c r="G15" s="1433">
        <v>4474153</v>
      </c>
      <c r="H15" s="1499">
        <v>107450</v>
      </c>
      <c r="I15" s="1499">
        <v>580215.99999999988</v>
      </c>
      <c r="J15" s="1499">
        <v>3786487.0000000005</v>
      </c>
      <c r="L15" s="1456"/>
      <c r="M15" s="1456"/>
      <c r="N15" s="1456"/>
      <c r="O15" s="1456"/>
      <c r="P15" s="1456"/>
      <c r="Q15" s="1456"/>
      <c r="R15" s="1456"/>
      <c r="S15" s="1456"/>
      <c r="T15" s="1456"/>
    </row>
    <row r="16" spans="1:20" s="1435" customFormat="1" ht="12.95" customHeight="1" x14ac:dyDescent="0.25">
      <c r="A16" s="1435" t="s">
        <v>924</v>
      </c>
      <c r="B16" s="1434">
        <v>36</v>
      </c>
      <c r="C16" s="1433">
        <v>115778.99999999999</v>
      </c>
      <c r="D16" s="1433">
        <v>3100</v>
      </c>
      <c r="E16" s="1464">
        <v>22353</v>
      </c>
      <c r="F16" s="1464">
        <v>90325.999999999985</v>
      </c>
      <c r="G16" s="1433">
        <v>103652</v>
      </c>
      <c r="H16" s="1499">
        <v>3100</v>
      </c>
      <c r="I16" s="1499">
        <v>21247</v>
      </c>
      <c r="J16" s="1499">
        <v>79305</v>
      </c>
      <c r="L16" s="1456"/>
      <c r="M16" s="1456"/>
      <c r="N16" s="1456"/>
      <c r="O16" s="1456"/>
      <c r="P16" s="1456"/>
      <c r="Q16" s="1456"/>
      <c r="R16" s="1456"/>
      <c r="S16" s="1456"/>
      <c r="T16" s="1456"/>
    </row>
    <row r="17" spans="1:20" s="1435" customFormat="1" ht="12.95" customHeight="1" x14ac:dyDescent="0.25">
      <c r="A17" s="1435" t="s">
        <v>918</v>
      </c>
      <c r="B17" s="1434">
        <v>15</v>
      </c>
      <c r="C17" s="1433">
        <v>89611.000000000015</v>
      </c>
      <c r="D17" s="1500" t="s">
        <v>1273</v>
      </c>
      <c r="E17" s="1464">
        <v>8500</v>
      </c>
      <c r="F17" s="1464">
        <v>81111</v>
      </c>
      <c r="G17" s="1433">
        <v>37437.999999999985</v>
      </c>
      <c r="H17" s="1500" t="s">
        <v>1273</v>
      </c>
      <c r="I17" s="1499">
        <v>8300</v>
      </c>
      <c r="J17" s="1499">
        <v>29138</v>
      </c>
      <c r="L17" s="1456"/>
      <c r="M17" s="1456"/>
      <c r="N17" s="1456"/>
      <c r="O17" s="1456"/>
      <c r="P17" s="1456"/>
      <c r="Q17" s="1456"/>
      <c r="R17" s="1456"/>
      <c r="S17" s="1456"/>
      <c r="T17" s="1456"/>
    </row>
    <row r="18" spans="1:20" s="1435" customFormat="1" ht="12.95" customHeight="1" x14ac:dyDescent="0.25">
      <c r="B18" s="1434"/>
      <c r="C18" s="1493"/>
      <c r="D18" s="1463"/>
      <c r="E18" s="1464"/>
      <c r="F18" s="1464"/>
      <c r="G18" s="1501"/>
      <c r="H18" s="1463"/>
      <c r="I18" s="1501"/>
      <c r="J18" s="1501"/>
      <c r="L18" s="1456"/>
      <c r="M18" s="1456"/>
      <c r="N18" s="1456"/>
      <c r="O18" s="1456"/>
      <c r="P18" s="1456"/>
      <c r="Q18" s="1456"/>
      <c r="R18" s="1456"/>
      <c r="S18" s="1456"/>
      <c r="T18" s="1456"/>
    </row>
    <row r="19" spans="1:20" s="1456" customFormat="1" ht="12.95" customHeight="1" x14ac:dyDescent="0.25">
      <c r="A19" s="1456" t="s">
        <v>952</v>
      </c>
      <c r="B19" s="1434">
        <v>26</v>
      </c>
      <c r="C19" s="1434">
        <v>61390</v>
      </c>
      <c r="D19" s="1434">
        <v>14110</v>
      </c>
      <c r="E19" s="1458">
        <v>12950</v>
      </c>
      <c r="F19" s="1458">
        <v>34330</v>
      </c>
      <c r="G19" s="1502">
        <v>55696.999999999985</v>
      </c>
      <c r="H19" s="1502">
        <v>12455</v>
      </c>
      <c r="I19" s="1502">
        <v>10683</v>
      </c>
      <c r="J19" s="1502">
        <v>32559.000000000004</v>
      </c>
    </row>
    <row r="20" spans="1:20" s="1456" customFormat="1" ht="12.95" customHeight="1" x14ac:dyDescent="0.25"/>
    <row r="21" spans="1:20" s="1456" customFormat="1" ht="12.95" customHeight="1" x14ac:dyDescent="0.25">
      <c r="A21" s="1456" t="s">
        <v>871</v>
      </c>
      <c r="B21" s="1434">
        <v>27</v>
      </c>
      <c r="C21" s="1503">
        <v>55813.999999999978</v>
      </c>
      <c r="D21" s="1434">
        <v>12956</v>
      </c>
      <c r="E21" s="1458">
        <v>2000</v>
      </c>
      <c r="F21" s="1458">
        <v>40858</v>
      </c>
      <c r="G21" s="1502">
        <v>47962.000000000029</v>
      </c>
      <c r="H21" s="1434">
        <v>10341</v>
      </c>
      <c r="I21" s="1502">
        <v>250</v>
      </c>
      <c r="J21" s="1502">
        <v>37370.999999999993</v>
      </c>
    </row>
    <row r="22" spans="1:20" s="1456" customFormat="1" ht="6.95" customHeight="1" thickBot="1" x14ac:dyDescent="0.3">
      <c r="A22" s="1495"/>
      <c r="B22" s="1496"/>
      <c r="C22" s="1496"/>
      <c r="D22" s="1496"/>
      <c r="E22" s="1496"/>
      <c r="F22" s="1496"/>
      <c r="G22" s="1504" t="s">
        <v>264</v>
      </c>
      <c r="H22" s="1504"/>
      <c r="I22" s="1504"/>
      <c r="J22" s="1504"/>
    </row>
    <row r="23" spans="1:20" s="1394" customFormat="1" ht="3.75" customHeight="1" thickTop="1" x14ac:dyDescent="0.25">
      <c r="A23" s="1435"/>
      <c r="B23" s="1435"/>
      <c r="C23" s="1435"/>
      <c r="D23" s="1435"/>
      <c r="E23" s="1435"/>
      <c r="F23" s="1435"/>
      <c r="G23" s="1435"/>
      <c r="H23" s="1435"/>
      <c r="I23" s="1435"/>
      <c r="J23" s="1435"/>
      <c r="K23" s="1435"/>
    </row>
    <row r="24" spans="1:20" s="1394" customFormat="1" ht="12.95" customHeight="1" x14ac:dyDescent="0.25">
      <c r="A24" s="2252" t="s">
        <v>1246</v>
      </c>
      <c r="B24" s="2252"/>
      <c r="C24" s="2252"/>
      <c r="D24" s="2252"/>
      <c r="E24" s="2252"/>
    </row>
    <row r="25" spans="1:20" s="1394" customFormat="1" ht="9.75" customHeight="1" x14ac:dyDescent="0.25">
      <c r="A25" s="1456"/>
      <c r="B25" s="1456"/>
      <c r="C25" s="1435"/>
      <c r="D25" s="1435"/>
      <c r="E25" s="1435"/>
      <c r="F25" s="1435"/>
      <c r="G25" s="1435"/>
      <c r="H25" s="1435"/>
      <c r="I25" s="1435"/>
      <c r="J25" s="1435"/>
      <c r="K25" s="1435"/>
    </row>
    <row r="26" spans="1:20" s="1394" customFormat="1" x14ac:dyDescent="0.25">
      <c r="A26" s="1106" t="s">
        <v>280</v>
      </c>
      <c r="B26" s="1435"/>
      <c r="C26" s="1435"/>
      <c r="D26" s="1435"/>
      <c r="E26" s="1435"/>
      <c r="F26" s="1435"/>
      <c r="G26" s="1435"/>
    </row>
    <row r="27" spans="1:20" s="1394" customFormat="1" x14ac:dyDescent="0.25">
      <c r="A27" s="1404" t="s">
        <v>1239</v>
      </c>
      <c r="B27" s="1435"/>
      <c r="C27" s="1435"/>
      <c r="D27" s="1435"/>
      <c r="E27" s="1435"/>
      <c r="F27" s="1435"/>
      <c r="G27" s="1435"/>
    </row>
    <row r="28" spans="1:20" s="1394" customFormat="1" x14ac:dyDescent="0.25">
      <c r="A28" s="1404" t="s">
        <v>1272</v>
      </c>
      <c r="B28" s="1435"/>
      <c r="C28" s="1435"/>
      <c r="D28" s="1435"/>
      <c r="E28" s="1435"/>
      <c r="F28" s="1435"/>
      <c r="G28" s="1435"/>
    </row>
    <row r="29" spans="1:20" s="1394" customFormat="1" x14ac:dyDescent="0.25">
      <c r="A29" s="1435"/>
      <c r="B29" s="1435"/>
      <c r="C29" s="1435"/>
      <c r="D29" s="1435"/>
      <c r="E29" s="1435"/>
      <c r="F29" s="1435"/>
      <c r="G29" s="1435"/>
      <c r="H29" s="1435"/>
      <c r="I29" s="1435"/>
      <c r="J29" s="1435"/>
      <c r="K29" s="1435"/>
    </row>
    <row r="30" spans="1:20" s="1394" customFormat="1" x14ac:dyDescent="0.25">
      <c r="A30" s="1435"/>
      <c r="B30" s="1435"/>
      <c r="C30" s="1435"/>
      <c r="D30" s="1435"/>
      <c r="E30" s="1435"/>
      <c r="F30" s="1435"/>
      <c r="G30" s="1435"/>
      <c r="H30" s="1435"/>
      <c r="I30" s="1435"/>
      <c r="J30" s="1435"/>
      <c r="K30" s="1435"/>
    </row>
    <row r="31" spans="1:20" x14ac:dyDescent="0.25">
      <c r="A31" s="1390"/>
      <c r="B31" s="1390"/>
      <c r="C31" s="1390"/>
      <c r="D31" s="1390"/>
      <c r="E31" s="1390"/>
      <c r="F31" s="1390"/>
      <c r="G31" s="1390"/>
      <c r="H31" s="1390"/>
      <c r="I31" s="1390"/>
      <c r="J31" s="1390"/>
      <c r="K31" s="1390"/>
    </row>
    <row r="32" spans="1:20" x14ac:dyDescent="0.25">
      <c r="A32" s="1390"/>
      <c r="B32" s="1390"/>
      <c r="C32" s="1390"/>
      <c r="D32" s="1390"/>
      <c r="E32" s="1390"/>
      <c r="F32" s="1390"/>
      <c r="G32" s="1390"/>
      <c r="H32" s="1390"/>
      <c r="I32" s="1390"/>
      <c r="J32" s="1390"/>
      <c r="K32" s="1390"/>
    </row>
    <row r="33" spans="1:11" x14ac:dyDescent="0.25">
      <c r="A33" s="1390"/>
      <c r="B33" s="1390"/>
      <c r="C33" s="1390"/>
      <c r="D33" s="1390"/>
      <c r="E33" s="1390"/>
      <c r="F33" s="1390"/>
      <c r="G33" s="1390"/>
      <c r="H33" s="1390"/>
      <c r="I33" s="1390"/>
      <c r="J33" s="1390"/>
      <c r="K33" s="1390"/>
    </row>
    <row r="34" spans="1:11" x14ac:dyDescent="0.25">
      <c r="A34" s="1390"/>
      <c r="B34" s="1390"/>
      <c r="C34" s="1390"/>
      <c r="D34" s="1390"/>
      <c r="E34" s="1390"/>
      <c r="F34" s="1390"/>
      <c r="G34" s="1390"/>
      <c r="H34" s="1390"/>
      <c r="I34" s="1390"/>
      <c r="J34" s="1390"/>
      <c r="K34" s="1390"/>
    </row>
    <row r="35" spans="1:11" x14ac:dyDescent="0.25">
      <c r="A35" s="1390"/>
      <c r="B35" s="1390"/>
      <c r="C35" s="1390"/>
      <c r="D35" s="1390"/>
      <c r="E35" s="1390"/>
      <c r="F35" s="1390"/>
      <c r="G35" s="1390"/>
      <c r="H35" s="1390"/>
      <c r="I35" s="1390"/>
      <c r="J35" s="1390"/>
      <c r="K35" s="1390"/>
    </row>
    <row r="36" spans="1:11" x14ac:dyDescent="0.25">
      <c r="A36" s="1390"/>
      <c r="B36" s="1390"/>
      <c r="C36" s="1390"/>
      <c r="D36" s="1390"/>
      <c r="E36" s="1390"/>
      <c r="F36" s="1390"/>
      <c r="G36" s="1390"/>
      <c r="H36" s="1390"/>
      <c r="I36" s="1390"/>
      <c r="J36" s="1390"/>
      <c r="K36" s="1390"/>
    </row>
    <row r="37" spans="1:11" x14ac:dyDescent="0.25">
      <c r="A37" s="1390"/>
      <c r="B37" s="1390"/>
      <c r="C37" s="1390"/>
      <c r="D37" s="1390"/>
      <c r="E37" s="1390"/>
      <c r="F37" s="1390"/>
      <c r="G37" s="1390"/>
      <c r="H37" s="1390"/>
      <c r="I37" s="1390"/>
      <c r="J37" s="1390"/>
      <c r="K37" s="1390"/>
    </row>
    <row r="38" spans="1:11" x14ac:dyDescent="0.25">
      <c r="A38" s="1390"/>
      <c r="B38" s="1390"/>
      <c r="C38" s="1390"/>
      <c r="D38" s="1390"/>
      <c r="E38" s="1390"/>
      <c r="F38" s="1390"/>
      <c r="G38" s="1390"/>
      <c r="H38" s="1390"/>
      <c r="I38" s="1390"/>
      <c r="J38" s="1390"/>
      <c r="K38" s="1390"/>
    </row>
    <row r="39" spans="1:11" x14ac:dyDescent="0.25">
      <c r="A39" s="1390"/>
      <c r="B39" s="1390"/>
      <c r="C39" s="1390"/>
      <c r="D39" s="1390"/>
      <c r="E39" s="1390"/>
      <c r="F39" s="1390"/>
      <c r="G39" s="1390"/>
      <c r="H39" s="1390"/>
      <c r="I39" s="1390"/>
      <c r="J39" s="1390"/>
      <c r="K39" s="1390"/>
    </row>
    <row r="40" spans="1:11" x14ac:dyDescent="0.25">
      <c r="A40" s="1390"/>
      <c r="B40" s="1390"/>
      <c r="C40" s="1390"/>
      <c r="D40" s="1390"/>
      <c r="E40" s="1390"/>
      <c r="F40" s="1390"/>
      <c r="G40" s="1390"/>
      <c r="H40" s="1390"/>
      <c r="I40" s="1390"/>
      <c r="J40" s="1390"/>
      <c r="K40" s="1390"/>
    </row>
    <row r="41" spans="1:11" x14ac:dyDescent="0.25">
      <c r="A41" s="1390"/>
      <c r="B41" s="1390"/>
      <c r="C41" s="1390"/>
      <c r="D41" s="1390"/>
      <c r="E41" s="1390"/>
      <c r="F41" s="1390"/>
      <c r="G41" s="1390"/>
      <c r="H41" s="1390"/>
      <c r="I41" s="1390"/>
      <c r="J41" s="1390"/>
      <c r="K41" s="1390"/>
    </row>
    <row r="42" spans="1:11" x14ac:dyDescent="0.25">
      <c r="A42" s="1390"/>
      <c r="B42" s="1390"/>
      <c r="C42" s="1390"/>
      <c r="D42" s="1390"/>
      <c r="E42" s="1390"/>
      <c r="F42" s="1390"/>
      <c r="G42" s="1390"/>
      <c r="H42" s="1390"/>
      <c r="I42" s="1390"/>
      <c r="J42" s="1390"/>
      <c r="K42" s="1390"/>
    </row>
    <row r="43" spans="1:11" x14ac:dyDescent="0.25">
      <c r="A43" s="1390"/>
      <c r="B43" s="1390"/>
      <c r="C43" s="1390"/>
      <c r="D43" s="1390"/>
      <c r="E43" s="1390"/>
      <c r="F43" s="1390"/>
      <c r="G43" s="1390"/>
      <c r="H43" s="1390"/>
      <c r="I43" s="1390"/>
      <c r="J43" s="1390"/>
      <c r="K43" s="1390"/>
    </row>
    <row r="44" spans="1:11" x14ac:dyDescent="0.25">
      <c r="A44" s="1390"/>
      <c r="B44" s="1390"/>
      <c r="C44" s="1390"/>
      <c r="D44" s="1390"/>
      <c r="E44" s="1390"/>
      <c r="F44" s="1390"/>
      <c r="G44" s="1390"/>
      <c r="H44" s="1390"/>
      <c r="I44" s="1390"/>
      <c r="J44" s="1390"/>
      <c r="K44" s="1390"/>
    </row>
    <row r="45" spans="1:11" x14ac:dyDescent="0.25">
      <c r="A45" s="1390"/>
      <c r="B45" s="1390"/>
      <c r="C45" s="1390"/>
      <c r="D45" s="1390"/>
      <c r="E45" s="1390"/>
      <c r="F45" s="1390"/>
      <c r="G45" s="1390"/>
      <c r="H45" s="1390"/>
      <c r="I45" s="1390"/>
      <c r="J45" s="1390"/>
      <c r="K45" s="1390"/>
    </row>
    <row r="46" spans="1:11" x14ac:dyDescent="0.25">
      <c r="A46" s="1390"/>
      <c r="B46" s="1390"/>
      <c r="C46" s="1390"/>
      <c r="D46" s="1390"/>
      <c r="E46" s="1390"/>
      <c r="F46" s="1390"/>
      <c r="G46" s="1390"/>
      <c r="H46" s="1390"/>
      <c r="I46" s="1390"/>
      <c r="J46" s="1390"/>
      <c r="K46" s="1390"/>
    </row>
    <row r="47" spans="1:11" x14ac:dyDescent="0.25">
      <c r="A47" s="1390"/>
      <c r="B47" s="1390"/>
      <c r="C47" s="1390"/>
      <c r="D47" s="1390"/>
      <c r="E47" s="1390"/>
      <c r="F47" s="1390"/>
      <c r="G47" s="1390"/>
      <c r="H47" s="1390"/>
      <c r="I47" s="1390"/>
      <c r="J47" s="1390"/>
      <c r="K47" s="1390"/>
    </row>
    <row r="48" spans="1:11" x14ac:dyDescent="0.25">
      <c r="A48" s="1390"/>
      <c r="B48" s="1390"/>
      <c r="C48" s="1390"/>
      <c r="D48" s="1390"/>
      <c r="E48" s="1390"/>
      <c r="F48" s="1390"/>
      <c r="G48" s="1390"/>
      <c r="H48" s="1390"/>
      <c r="I48" s="1390"/>
      <c r="J48" s="1390"/>
      <c r="K48" s="1390"/>
    </row>
    <row r="49" spans="1:11" x14ac:dyDescent="0.25">
      <c r="A49" s="1390"/>
      <c r="B49" s="1390"/>
      <c r="C49" s="1390"/>
      <c r="D49" s="1390"/>
      <c r="E49" s="1390"/>
      <c r="F49" s="1390"/>
      <c r="G49" s="1390"/>
      <c r="H49" s="1390"/>
      <c r="I49" s="1390"/>
      <c r="J49" s="1390"/>
      <c r="K49" s="1390"/>
    </row>
    <row r="50" spans="1:11" x14ac:dyDescent="0.25">
      <c r="A50" s="1390"/>
      <c r="B50" s="1390"/>
      <c r="C50" s="1390"/>
      <c r="D50" s="1390"/>
      <c r="E50" s="1390"/>
      <c r="F50" s="1390"/>
      <c r="G50" s="1390"/>
      <c r="H50" s="1390"/>
      <c r="I50" s="1390"/>
      <c r="J50" s="1390"/>
      <c r="K50" s="1390"/>
    </row>
    <row r="51" spans="1:11" x14ac:dyDescent="0.25">
      <c r="A51" s="1390"/>
      <c r="B51" s="1390"/>
      <c r="C51" s="1390"/>
      <c r="D51" s="1390"/>
      <c r="E51" s="1390"/>
      <c r="F51" s="1390"/>
      <c r="G51" s="1390"/>
      <c r="H51" s="1390"/>
      <c r="I51" s="1390"/>
      <c r="J51" s="1390"/>
      <c r="K51" s="1390"/>
    </row>
    <row r="52" spans="1:11" x14ac:dyDescent="0.25">
      <c r="A52" s="1390"/>
      <c r="B52" s="1390"/>
      <c r="C52" s="1390"/>
      <c r="D52" s="1390"/>
      <c r="E52" s="1390"/>
      <c r="F52" s="1390"/>
      <c r="G52" s="1390"/>
      <c r="H52" s="1390"/>
      <c r="I52" s="1390"/>
      <c r="J52" s="1390"/>
      <c r="K52" s="1390"/>
    </row>
    <row r="53" spans="1:11" x14ac:dyDescent="0.25">
      <c r="A53" s="1390"/>
      <c r="B53" s="1390"/>
      <c r="C53" s="1390"/>
      <c r="D53" s="1390"/>
      <c r="E53" s="1390"/>
      <c r="F53" s="1390"/>
      <c r="G53" s="1390"/>
      <c r="H53" s="1390"/>
      <c r="I53" s="1390"/>
      <c r="J53" s="1390"/>
      <c r="K53" s="1390"/>
    </row>
    <row r="54" spans="1:11" x14ac:dyDescent="0.25">
      <c r="A54" s="1390"/>
      <c r="B54" s="1390"/>
      <c r="C54" s="1390"/>
      <c r="D54" s="1390"/>
      <c r="E54" s="1390"/>
      <c r="F54" s="1390"/>
      <c r="G54" s="1390"/>
      <c r="H54" s="1390"/>
      <c r="I54" s="1390"/>
      <c r="J54" s="1390"/>
      <c r="K54" s="1390"/>
    </row>
    <row r="55" spans="1:11" x14ac:dyDescent="0.25">
      <c r="A55" s="1390"/>
      <c r="B55" s="1390"/>
      <c r="C55" s="1390"/>
      <c r="D55" s="1390"/>
      <c r="E55" s="1390"/>
      <c r="F55" s="1390"/>
      <c r="G55" s="1390"/>
      <c r="H55" s="1390"/>
      <c r="I55" s="1390"/>
      <c r="J55" s="1390"/>
      <c r="K55" s="1390"/>
    </row>
    <row r="56" spans="1:11" x14ac:dyDescent="0.25">
      <c r="A56" s="1390"/>
      <c r="B56" s="1390"/>
      <c r="C56" s="1390"/>
      <c r="D56" s="1390"/>
      <c r="E56" s="1390"/>
      <c r="F56" s="1390"/>
      <c r="G56" s="1390"/>
      <c r="H56" s="1390"/>
      <c r="I56" s="1390"/>
      <c r="J56" s="1390"/>
      <c r="K56" s="1390"/>
    </row>
    <row r="57" spans="1:11" x14ac:dyDescent="0.25">
      <c r="A57" s="1390"/>
      <c r="B57" s="1390"/>
      <c r="C57" s="1390"/>
      <c r="D57" s="1390"/>
      <c r="E57" s="1390"/>
      <c r="F57" s="1390"/>
      <c r="G57" s="1390"/>
      <c r="H57" s="1390"/>
      <c r="I57" s="1390"/>
      <c r="J57" s="1390"/>
      <c r="K57" s="1390"/>
    </row>
    <row r="58" spans="1:11" x14ac:dyDescent="0.25">
      <c r="A58" s="1390"/>
      <c r="B58" s="1390"/>
      <c r="C58" s="1390"/>
      <c r="D58" s="1390"/>
      <c r="E58" s="1390"/>
      <c r="F58" s="1390"/>
      <c r="G58" s="1390"/>
      <c r="H58" s="1390"/>
      <c r="I58" s="1390"/>
      <c r="J58" s="1390"/>
      <c r="K58" s="1390"/>
    </row>
    <row r="59" spans="1:11" x14ac:dyDescent="0.25">
      <c r="A59" s="1390"/>
      <c r="B59" s="1390"/>
      <c r="C59" s="1390"/>
      <c r="D59" s="1390"/>
      <c r="E59" s="1390"/>
      <c r="F59" s="1390"/>
      <c r="G59" s="1390"/>
      <c r="H59" s="1390"/>
      <c r="I59" s="1390"/>
      <c r="J59" s="1390"/>
      <c r="K59" s="1390"/>
    </row>
    <row r="60" spans="1:11" x14ac:dyDescent="0.25">
      <c r="A60" s="1390"/>
      <c r="B60" s="1390"/>
      <c r="C60" s="1390"/>
      <c r="D60" s="1390"/>
      <c r="E60" s="1390"/>
      <c r="F60" s="1390"/>
      <c r="G60" s="1390"/>
      <c r="H60" s="1390"/>
      <c r="I60" s="1390"/>
      <c r="J60" s="1390"/>
      <c r="K60" s="1390"/>
    </row>
    <row r="61" spans="1:11" x14ac:dyDescent="0.25">
      <c r="A61" s="1390"/>
      <c r="B61" s="1390"/>
      <c r="C61" s="1390"/>
      <c r="D61" s="1390"/>
      <c r="E61" s="1390"/>
      <c r="F61" s="1390"/>
      <c r="G61" s="1390"/>
      <c r="H61" s="1390"/>
      <c r="I61" s="1390"/>
      <c r="J61" s="1390"/>
      <c r="K61" s="1390"/>
    </row>
    <row r="62" spans="1:11" x14ac:dyDescent="0.25">
      <c r="A62" s="1390"/>
      <c r="B62" s="1390"/>
      <c r="C62" s="1390"/>
      <c r="D62" s="1390"/>
      <c r="E62" s="1390"/>
      <c r="F62" s="1390"/>
      <c r="G62" s="1390"/>
      <c r="H62" s="1390"/>
      <c r="I62" s="1390"/>
      <c r="J62" s="1390"/>
      <c r="K62" s="1390"/>
    </row>
    <row r="63" spans="1:11" x14ac:dyDescent="0.25">
      <c r="A63" s="1390"/>
      <c r="B63" s="1390"/>
      <c r="C63" s="1390"/>
      <c r="D63" s="1390"/>
      <c r="E63" s="1390"/>
      <c r="F63" s="1390"/>
      <c r="G63" s="1390"/>
      <c r="H63" s="1390"/>
      <c r="I63" s="1390"/>
      <c r="J63" s="1390"/>
      <c r="K63" s="1390"/>
    </row>
    <row r="64" spans="1:11" x14ac:dyDescent="0.25">
      <c r="A64" s="1390"/>
      <c r="B64" s="1390"/>
      <c r="C64" s="1390"/>
      <c r="D64" s="1390"/>
      <c r="E64" s="1390"/>
      <c r="F64" s="1390"/>
      <c r="G64" s="1390"/>
      <c r="H64" s="1390"/>
      <c r="I64" s="1390"/>
      <c r="J64" s="1390"/>
      <c r="K64" s="1390"/>
    </row>
    <row r="65" spans="1:11" x14ac:dyDescent="0.25">
      <c r="A65" s="1390"/>
      <c r="B65" s="1390"/>
      <c r="C65" s="1390"/>
      <c r="D65" s="1390"/>
      <c r="E65" s="1390"/>
      <c r="F65" s="1390"/>
      <c r="G65" s="1390"/>
      <c r="H65" s="1390"/>
      <c r="I65" s="1390"/>
      <c r="J65" s="1390"/>
      <c r="K65" s="1390"/>
    </row>
    <row r="66" spans="1:11" x14ac:dyDescent="0.25">
      <c r="A66" s="1390"/>
      <c r="B66" s="1390"/>
      <c r="C66" s="1390"/>
      <c r="D66" s="1390"/>
      <c r="E66" s="1390"/>
      <c r="F66" s="1390"/>
      <c r="G66" s="1390"/>
      <c r="H66" s="1390"/>
      <c r="I66" s="1390"/>
      <c r="J66" s="1390"/>
      <c r="K66" s="1390"/>
    </row>
    <row r="67" spans="1:11" x14ac:dyDescent="0.25">
      <c r="A67" s="1390"/>
      <c r="B67" s="1390"/>
      <c r="C67" s="1390"/>
      <c r="D67" s="1390"/>
      <c r="E67" s="1390"/>
      <c r="F67" s="1390"/>
      <c r="G67" s="1390"/>
      <c r="H67" s="1390"/>
      <c r="I67" s="1390"/>
      <c r="J67" s="1390"/>
      <c r="K67" s="1390"/>
    </row>
    <row r="68" spans="1:11" x14ac:dyDescent="0.25">
      <c r="A68" s="1390"/>
      <c r="B68" s="1390"/>
      <c r="C68" s="1390"/>
      <c r="D68" s="1390"/>
      <c r="E68" s="1390"/>
      <c r="F68" s="1390"/>
      <c r="G68" s="1390"/>
      <c r="H68" s="1390"/>
      <c r="I68" s="1390"/>
      <c r="J68" s="1390"/>
      <c r="K68" s="1390"/>
    </row>
    <row r="69" spans="1:11" x14ac:dyDescent="0.25">
      <c r="A69" s="1390"/>
      <c r="B69" s="1390"/>
      <c r="C69" s="1390"/>
      <c r="D69" s="1390"/>
      <c r="E69" s="1390"/>
      <c r="F69" s="1390"/>
      <c r="G69" s="1390"/>
      <c r="H69" s="1390"/>
      <c r="I69" s="1390"/>
      <c r="J69" s="1390"/>
      <c r="K69" s="1390"/>
    </row>
    <row r="70" spans="1:11" x14ac:dyDescent="0.25">
      <c r="A70" s="1390"/>
      <c r="B70" s="1390"/>
      <c r="C70" s="1390"/>
      <c r="D70" s="1390"/>
      <c r="E70" s="1390"/>
      <c r="F70" s="1390"/>
      <c r="G70" s="1390"/>
      <c r="H70" s="1390"/>
      <c r="I70" s="1390"/>
      <c r="J70" s="1390"/>
      <c r="K70" s="1390"/>
    </row>
    <row r="71" spans="1:11" x14ac:dyDescent="0.25">
      <c r="A71" s="1390"/>
      <c r="B71" s="1390"/>
      <c r="C71" s="1390"/>
      <c r="D71" s="1390"/>
      <c r="E71" s="1390"/>
      <c r="F71" s="1390"/>
      <c r="G71" s="1390"/>
      <c r="H71" s="1390"/>
      <c r="I71" s="1390"/>
      <c r="J71" s="1390"/>
      <c r="K71" s="1390"/>
    </row>
    <row r="72" spans="1:11" x14ac:dyDescent="0.25">
      <c r="A72" s="1390"/>
      <c r="B72" s="1390"/>
      <c r="C72" s="1390"/>
      <c r="D72" s="1390"/>
      <c r="E72" s="1390"/>
      <c r="F72" s="1390"/>
      <c r="G72" s="1390"/>
      <c r="H72" s="1390"/>
      <c r="I72" s="1390"/>
      <c r="J72" s="1390"/>
      <c r="K72" s="1390"/>
    </row>
    <row r="73" spans="1:11" x14ac:dyDescent="0.25">
      <c r="A73" s="1390"/>
      <c r="B73" s="1390"/>
      <c r="C73" s="1390"/>
      <c r="D73" s="1390"/>
      <c r="E73" s="1390"/>
      <c r="F73" s="1390"/>
      <c r="G73" s="1390"/>
      <c r="H73" s="1390"/>
      <c r="I73" s="1390"/>
      <c r="J73" s="1390"/>
      <c r="K73" s="1390"/>
    </row>
    <row r="74" spans="1:11" x14ac:dyDescent="0.25">
      <c r="A74" s="1390"/>
      <c r="B74" s="1390"/>
      <c r="C74" s="1390"/>
      <c r="D74" s="1390"/>
      <c r="E74" s="1390"/>
      <c r="F74" s="1390"/>
      <c r="G74" s="1390"/>
      <c r="H74" s="1390"/>
      <c r="I74" s="1390"/>
      <c r="J74" s="1390"/>
      <c r="K74" s="1390"/>
    </row>
    <row r="75" spans="1:11" x14ac:dyDescent="0.25">
      <c r="A75" s="1390"/>
      <c r="B75" s="1390"/>
      <c r="C75" s="1390"/>
      <c r="D75" s="1390"/>
      <c r="E75" s="1390"/>
      <c r="F75" s="1390"/>
      <c r="G75" s="1390"/>
      <c r="H75" s="1390"/>
      <c r="I75" s="1390"/>
      <c r="J75" s="1390"/>
      <c r="K75" s="1390"/>
    </row>
    <row r="76" spans="1:11" x14ac:dyDescent="0.25">
      <c r="A76" s="1390"/>
      <c r="B76" s="1390"/>
      <c r="C76" s="1390"/>
      <c r="D76" s="1390"/>
      <c r="E76" s="1390"/>
      <c r="F76" s="1390"/>
      <c r="G76" s="1390"/>
      <c r="H76" s="1390"/>
      <c r="I76" s="1390"/>
      <c r="J76" s="1390"/>
      <c r="K76" s="1390"/>
    </row>
    <row r="77" spans="1:11" x14ac:dyDescent="0.25">
      <c r="A77" s="1390"/>
      <c r="B77" s="1390"/>
      <c r="C77" s="1390"/>
      <c r="D77" s="1390"/>
      <c r="E77" s="1390"/>
      <c r="F77" s="1390"/>
      <c r="G77" s="1390"/>
      <c r="H77" s="1390"/>
      <c r="I77" s="1390"/>
      <c r="J77" s="1390"/>
      <c r="K77" s="1390"/>
    </row>
    <row r="78" spans="1:11" x14ac:dyDescent="0.25">
      <c r="A78" s="1390"/>
      <c r="B78" s="1390"/>
      <c r="C78" s="1390"/>
      <c r="D78" s="1390"/>
      <c r="E78" s="1390"/>
      <c r="F78" s="1390"/>
      <c r="G78" s="1390"/>
      <c r="H78" s="1390"/>
      <c r="I78" s="1390"/>
      <c r="J78" s="1390"/>
      <c r="K78" s="1390"/>
    </row>
    <row r="79" spans="1:11" x14ac:dyDescent="0.25">
      <c r="A79" s="1390"/>
      <c r="B79" s="1390"/>
      <c r="C79" s="1390"/>
      <c r="D79" s="1390"/>
      <c r="E79" s="1390"/>
      <c r="F79" s="1390"/>
      <c r="G79" s="1390"/>
      <c r="H79" s="1390"/>
      <c r="I79" s="1390"/>
      <c r="J79" s="1390"/>
      <c r="K79" s="1390"/>
    </row>
    <row r="80" spans="1:11" x14ac:dyDescent="0.25">
      <c r="A80" s="1390"/>
      <c r="B80" s="1390"/>
      <c r="C80" s="1390"/>
      <c r="D80" s="1390"/>
      <c r="E80" s="1390"/>
      <c r="F80" s="1390"/>
      <c r="G80" s="1390"/>
      <c r="H80" s="1390"/>
      <c r="I80" s="1390"/>
      <c r="J80" s="1390"/>
      <c r="K80" s="1390"/>
    </row>
    <row r="81" spans="1:11" x14ac:dyDescent="0.25">
      <c r="A81" s="1390"/>
      <c r="B81" s="1390"/>
      <c r="C81" s="1390"/>
      <c r="D81" s="1390"/>
      <c r="E81" s="1390"/>
      <c r="F81" s="1390"/>
      <c r="G81" s="1390"/>
      <c r="H81" s="1390"/>
      <c r="I81" s="1390"/>
      <c r="J81" s="1390"/>
      <c r="K81" s="1390"/>
    </row>
    <row r="82" spans="1:11" x14ac:dyDescent="0.25">
      <c r="A82" s="1390"/>
      <c r="B82" s="1390"/>
      <c r="C82" s="1390"/>
      <c r="D82" s="1390"/>
      <c r="E82" s="1390"/>
      <c r="F82" s="1390"/>
      <c r="G82" s="1390"/>
      <c r="H82" s="1390"/>
      <c r="I82" s="1390"/>
      <c r="J82" s="1390"/>
      <c r="K82" s="1390"/>
    </row>
    <row r="83" spans="1:11" x14ac:dyDescent="0.25">
      <c r="A83" s="1390"/>
      <c r="B83" s="1390"/>
      <c r="C83" s="1390"/>
      <c r="D83" s="1390"/>
      <c r="E83" s="1390"/>
      <c r="F83" s="1390"/>
      <c r="G83" s="1390"/>
      <c r="H83" s="1390"/>
      <c r="I83" s="1390"/>
      <c r="J83" s="1390"/>
      <c r="K83" s="1390"/>
    </row>
    <row r="84" spans="1:11" x14ac:dyDescent="0.25">
      <c r="A84" s="1390"/>
      <c r="B84" s="1390"/>
      <c r="C84" s="1390"/>
      <c r="D84" s="1390"/>
      <c r="E84" s="1390"/>
      <c r="F84" s="1390"/>
      <c r="G84" s="1390"/>
      <c r="H84" s="1390"/>
      <c r="I84" s="1390"/>
      <c r="J84" s="1390"/>
      <c r="K84" s="1390"/>
    </row>
    <row r="85" spans="1:11" x14ac:dyDescent="0.25">
      <c r="A85" s="1390"/>
      <c r="B85" s="1390"/>
      <c r="C85" s="1390"/>
      <c r="D85" s="1390"/>
      <c r="E85" s="1390"/>
      <c r="F85" s="1390"/>
      <c r="G85" s="1390"/>
      <c r="H85" s="1390"/>
      <c r="I85" s="1390"/>
      <c r="J85" s="1390"/>
      <c r="K85" s="1390"/>
    </row>
    <row r="86" spans="1:11" x14ac:dyDescent="0.25">
      <c r="A86" s="1390"/>
      <c r="B86" s="1390"/>
      <c r="C86" s="1390"/>
      <c r="D86" s="1390"/>
      <c r="E86" s="1390"/>
      <c r="F86" s="1390"/>
      <c r="G86" s="1390"/>
      <c r="H86" s="1390"/>
      <c r="I86" s="1390"/>
      <c r="J86" s="1390"/>
      <c r="K86" s="1390"/>
    </row>
    <row r="87" spans="1:11" x14ac:dyDescent="0.25">
      <c r="A87" s="1390"/>
      <c r="B87" s="1390"/>
      <c r="C87" s="1390"/>
      <c r="D87" s="1390"/>
      <c r="E87" s="1390"/>
      <c r="F87" s="1390"/>
      <c r="G87" s="1390"/>
      <c r="H87" s="1390"/>
      <c r="I87" s="1390"/>
      <c r="J87" s="1390"/>
      <c r="K87" s="1390"/>
    </row>
    <row r="88" spans="1:11" x14ac:dyDescent="0.25">
      <c r="A88" s="1390"/>
      <c r="B88" s="1390"/>
      <c r="C88" s="1390"/>
      <c r="D88" s="1390"/>
      <c r="E88" s="1390"/>
      <c r="F88" s="1390"/>
      <c r="G88" s="1390"/>
      <c r="H88" s="1390"/>
      <c r="I88" s="1390"/>
      <c r="J88" s="1390"/>
      <c r="K88" s="1390"/>
    </row>
    <row r="89" spans="1:11" x14ac:dyDescent="0.25">
      <c r="A89" s="1390"/>
      <c r="B89" s="1390"/>
      <c r="C89" s="1390"/>
      <c r="D89" s="1390"/>
      <c r="E89" s="1390"/>
      <c r="F89" s="1390"/>
      <c r="G89" s="1390"/>
      <c r="H89" s="1390"/>
      <c r="I89" s="1390"/>
      <c r="J89" s="1390"/>
      <c r="K89" s="1390"/>
    </row>
    <row r="90" spans="1:11" x14ac:dyDescent="0.25">
      <c r="A90" s="1390"/>
      <c r="B90" s="1390"/>
      <c r="C90" s="1390"/>
      <c r="D90" s="1390"/>
      <c r="E90" s="1390"/>
      <c r="F90" s="1390"/>
      <c r="G90" s="1390"/>
      <c r="H90" s="1390"/>
      <c r="I90" s="1390"/>
      <c r="J90" s="1390"/>
      <c r="K90" s="1390"/>
    </row>
    <row r="91" spans="1:11" x14ac:dyDescent="0.25">
      <c r="A91" s="1390"/>
      <c r="B91" s="1390"/>
      <c r="C91" s="1390"/>
      <c r="D91" s="1390"/>
      <c r="E91" s="1390"/>
      <c r="F91" s="1390"/>
      <c r="G91" s="1390"/>
      <c r="H91" s="1390"/>
      <c r="I91" s="1390"/>
      <c r="J91" s="1390"/>
      <c r="K91" s="1390"/>
    </row>
    <row r="92" spans="1:11" x14ac:dyDescent="0.25">
      <c r="A92" s="1390"/>
      <c r="B92" s="1390"/>
      <c r="C92" s="1390"/>
      <c r="D92" s="1390"/>
      <c r="E92" s="1390"/>
      <c r="F92" s="1390"/>
      <c r="G92" s="1390"/>
      <c r="H92" s="1390"/>
      <c r="I92" s="1390"/>
      <c r="J92" s="1390"/>
      <c r="K92" s="1390"/>
    </row>
    <row r="93" spans="1:11" x14ac:dyDescent="0.25">
      <c r="A93" s="1390"/>
      <c r="B93" s="1390"/>
      <c r="C93" s="1390"/>
      <c r="D93" s="1390"/>
      <c r="E93" s="1390"/>
      <c r="F93" s="1390"/>
      <c r="G93" s="1390"/>
      <c r="H93" s="1390"/>
      <c r="I93" s="1390"/>
      <c r="J93" s="1390"/>
      <c r="K93" s="1390"/>
    </row>
    <row r="94" spans="1:11" x14ac:dyDescent="0.25">
      <c r="A94" s="1390"/>
      <c r="B94" s="1390"/>
      <c r="C94" s="1390"/>
      <c r="D94" s="1390"/>
      <c r="E94" s="1390"/>
      <c r="F94" s="1390"/>
      <c r="G94" s="1390"/>
      <c r="H94" s="1390"/>
      <c r="I94" s="1390"/>
      <c r="J94" s="1390"/>
      <c r="K94" s="1390"/>
    </row>
    <row r="95" spans="1:11" x14ac:dyDescent="0.25">
      <c r="A95" s="1390"/>
      <c r="B95" s="1390"/>
      <c r="C95" s="1390"/>
      <c r="D95" s="1390"/>
      <c r="E95" s="1390"/>
      <c r="F95" s="1390"/>
      <c r="G95" s="1390"/>
      <c r="H95" s="1390"/>
      <c r="I95" s="1390"/>
      <c r="J95" s="1390"/>
      <c r="K95" s="1390"/>
    </row>
    <row r="96" spans="1:11" x14ac:dyDescent="0.25">
      <c r="A96" s="1390"/>
      <c r="B96" s="1390"/>
      <c r="C96" s="1390"/>
      <c r="D96" s="1390"/>
      <c r="E96" s="1390"/>
      <c r="F96" s="1390"/>
      <c r="G96" s="1390"/>
      <c r="H96" s="1390"/>
      <c r="I96" s="1390"/>
      <c r="J96" s="1390"/>
      <c r="K96" s="1390"/>
    </row>
    <row r="97" spans="1:11" x14ac:dyDescent="0.25">
      <c r="A97" s="1390"/>
      <c r="B97" s="1390"/>
      <c r="C97" s="1390"/>
      <c r="D97" s="1390"/>
      <c r="E97" s="1390"/>
      <c r="F97" s="1390"/>
      <c r="G97" s="1390"/>
      <c r="H97" s="1390"/>
      <c r="I97" s="1390"/>
      <c r="J97" s="1390"/>
      <c r="K97" s="1390"/>
    </row>
    <row r="98" spans="1:11" x14ac:dyDescent="0.25">
      <c r="A98" s="1390"/>
      <c r="B98" s="1390"/>
      <c r="C98" s="1390"/>
      <c r="D98" s="1390"/>
      <c r="E98" s="1390"/>
      <c r="F98" s="1390"/>
      <c r="G98" s="1390"/>
      <c r="H98" s="1390"/>
      <c r="I98" s="1390"/>
      <c r="J98" s="1390"/>
      <c r="K98" s="1390"/>
    </row>
    <row r="99" spans="1:11" x14ac:dyDescent="0.25">
      <c r="A99" s="1390"/>
      <c r="B99" s="1390"/>
      <c r="C99" s="1390"/>
      <c r="D99" s="1390"/>
      <c r="E99" s="1390"/>
      <c r="F99" s="1390"/>
      <c r="G99" s="1390"/>
      <c r="H99" s="1390"/>
      <c r="I99" s="1390"/>
      <c r="J99" s="1390"/>
      <c r="K99" s="1390"/>
    </row>
    <row r="100" spans="1:11" x14ac:dyDescent="0.25">
      <c r="A100" s="1390"/>
      <c r="B100" s="1390"/>
      <c r="C100" s="1390"/>
      <c r="D100" s="1390"/>
      <c r="E100" s="1390"/>
      <c r="F100" s="1390"/>
      <c r="G100" s="1390"/>
      <c r="H100" s="1390"/>
      <c r="I100" s="1390"/>
      <c r="J100" s="1390"/>
      <c r="K100" s="1390"/>
    </row>
    <row r="101" spans="1:11" x14ac:dyDescent="0.25">
      <c r="A101" s="1390"/>
      <c r="B101" s="1390"/>
      <c r="C101" s="1390"/>
      <c r="D101" s="1390"/>
      <c r="E101" s="1390"/>
      <c r="F101" s="1390"/>
      <c r="G101" s="1390"/>
      <c r="H101" s="1390"/>
      <c r="I101" s="1390"/>
      <c r="J101" s="1390"/>
      <c r="K101" s="1390"/>
    </row>
    <row r="102" spans="1:11" x14ac:dyDescent="0.25">
      <c r="A102" s="1390"/>
      <c r="B102" s="1390"/>
      <c r="C102" s="1390"/>
      <c r="D102" s="1390"/>
      <c r="E102" s="1390"/>
      <c r="F102" s="1390"/>
      <c r="G102" s="1390"/>
      <c r="H102" s="1390"/>
      <c r="I102" s="1390"/>
      <c r="J102" s="1390"/>
      <c r="K102" s="1390"/>
    </row>
    <row r="103" spans="1:11" x14ac:dyDescent="0.25">
      <c r="A103" s="1390"/>
      <c r="B103" s="1390"/>
      <c r="C103" s="1390"/>
      <c r="D103" s="1390"/>
      <c r="E103" s="1390"/>
      <c r="F103" s="1390"/>
      <c r="G103" s="1390"/>
      <c r="H103" s="1390"/>
      <c r="I103" s="1390"/>
      <c r="J103" s="1390"/>
      <c r="K103" s="1390"/>
    </row>
    <row r="104" spans="1:11" x14ac:dyDescent="0.25">
      <c r="A104" s="1390"/>
      <c r="B104" s="1390"/>
      <c r="C104" s="1390"/>
      <c r="D104" s="1390"/>
      <c r="E104" s="1390"/>
      <c r="F104" s="1390"/>
      <c r="G104" s="1390"/>
      <c r="H104" s="1390"/>
      <c r="I104" s="1390"/>
      <c r="J104" s="1390"/>
      <c r="K104" s="1390"/>
    </row>
    <row r="105" spans="1:11" x14ac:dyDescent="0.25">
      <c r="A105" s="1390"/>
      <c r="B105" s="1390"/>
      <c r="C105" s="1390"/>
      <c r="D105" s="1390"/>
      <c r="E105" s="1390"/>
      <c r="F105" s="1390"/>
      <c r="G105" s="1390"/>
      <c r="H105" s="1390"/>
      <c r="I105" s="1390"/>
      <c r="J105" s="1390"/>
      <c r="K105" s="1390"/>
    </row>
    <row r="106" spans="1:11" x14ac:dyDescent="0.25">
      <c r="A106" s="1390"/>
      <c r="B106" s="1390"/>
      <c r="C106" s="1390"/>
      <c r="D106" s="1390"/>
      <c r="E106" s="1390"/>
      <c r="F106" s="1390"/>
      <c r="G106" s="1390"/>
      <c r="H106" s="1390"/>
      <c r="I106" s="1390"/>
      <c r="J106" s="1390"/>
      <c r="K106" s="1390"/>
    </row>
    <row r="107" spans="1:11" x14ac:dyDescent="0.25">
      <c r="A107" s="1390"/>
      <c r="B107" s="1390"/>
      <c r="C107" s="1390"/>
      <c r="D107" s="1390"/>
      <c r="E107" s="1390"/>
      <c r="F107" s="1390"/>
      <c r="G107" s="1390"/>
      <c r="H107" s="1390"/>
      <c r="I107" s="1390"/>
      <c r="J107" s="1390"/>
      <c r="K107" s="1390"/>
    </row>
    <row r="108" spans="1:11" x14ac:dyDescent="0.25">
      <c r="A108" s="1390"/>
      <c r="B108" s="1390"/>
      <c r="C108" s="1390"/>
      <c r="D108" s="1390"/>
      <c r="E108" s="1390"/>
      <c r="F108" s="1390"/>
      <c r="G108" s="1390"/>
      <c r="H108" s="1390"/>
      <c r="I108" s="1390"/>
      <c r="J108" s="1390"/>
      <c r="K108" s="1390"/>
    </row>
    <row r="109" spans="1:11" x14ac:dyDescent="0.25">
      <c r="A109" s="1390"/>
      <c r="B109" s="1390"/>
      <c r="C109" s="1390"/>
      <c r="D109" s="1390"/>
      <c r="E109" s="1390"/>
      <c r="F109" s="1390"/>
      <c r="G109" s="1390"/>
      <c r="H109" s="1390"/>
      <c r="I109" s="1390"/>
      <c r="J109" s="1390"/>
      <c r="K109" s="1390"/>
    </row>
    <row r="110" spans="1:11" x14ac:dyDescent="0.25">
      <c r="A110" s="1390"/>
      <c r="B110" s="1390"/>
      <c r="C110" s="1390"/>
      <c r="D110" s="1390"/>
      <c r="E110" s="1390"/>
      <c r="F110" s="1390"/>
      <c r="G110" s="1390"/>
      <c r="H110" s="1390"/>
      <c r="I110" s="1390"/>
      <c r="J110" s="1390"/>
      <c r="K110" s="1390"/>
    </row>
    <row r="111" spans="1:11" x14ac:dyDescent="0.25">
      <c r="A111" s="1390"/>
      <c r="B111" s="1390"/>
      <c r="C111" s="1390"/>
      <c r="D111" s="1390"/>
      <c r="E111" s="1390"/>
      <c r="F111" s="1390"/>
      <c r="G111" s="1390"/>
      <c r="H111" s="1390"/>
      <c r="I111" s="1390"/>
      <c r="J111" s="1390"/>
      <c r="K111" s="1390"/>
    </row>
    <row r="112" spans="1:11" x14ac:dyDescent="0.25">
      <c r="A112" s="1390"/>
      <c r="B112" s="1390"/>
      <c r="C112" s="1390"/>
      <c r="D112" s="1390"/>
      <c r="E112" s="1390"/>
      <c r="F112" s="1390"/>
      <c r="G112" s="1390"/>
      <c r="H112" s="1390"/>
      <c r="I112" s="1390"/>
      <c r="J112" s="1390"/>
      <c r="K112" s="1390"/>
    </row>
    <row r="113" spans="1:11" x14ac:dyDescent="0.25">
      <c r="A113" s="1390"/>
      <c r="B113" s="1390"/>
      <c r="C113" s="1390"/>
      <c r="D113" s="1390"/>
      <c r="E113" s="1390"/>
      <c r="F113" s="1390"/>
      <c r="G113" s="1390"/>
      <c r="H113" s="1390"/>
      <c r="I113" s="1390"/>
      <c r="J113" s="1390"/>
      <c r="K113" s="1390"/>
    </row>
    <row r="114" spans="1:11" x14ac:dyDescent="0.25">
      <c r="A114" s="1390"/>
      <c r="B114" s="1390"/>
      <c r="C114" s="1390"/>
      <c r="D114" s="1390"/>
      <c r="E114" s="1390"/>
      <c r="F114" s="1390"/>
      <c r="G114" s="1390"/>
      <c r="H114" s="1390"/>
      <c r="I114" s="1390"/>
      <c r="J114" s="1390"/>
      <c r="K114" s="1390"/>
    </row>
    <row r="115" spans="1:11" x14ac:dyDescent="0.25">
      <c r="A115" s="1390"/>
      <c r="B115" s="1390"/>
      <c r="C115" s="1390"/>
      <c r="D115" s="1390"/>
      <c r="E115" s="1390"/>
      <c r="F115" s="1390"/>
      <c r="G115" s="1390"/>
      <c r="H115" s="1390"/>
      <c r="I115" s="1390"/>
      <c r="J115" s="1390"/>
      <c r="K115" s="1390"/>
    </row>
    <row r="116" spans="1:11" x14ac:dyDescent="0.25">
      <c r="A116" s="1390"/>
      <c r="B116" s="1390"/>
      <c r="C116" s="1390"/>
      <c r="D116" s="1390"/>
      <c r="E116" s="1390"/>
      <c r="F116" s="1390"/>
      <c r="G116" s="1390"/>
      <c r="H116" s="1390"/>
      <c r="I116" s="1390"/>
      <c r="J116" s="1390"/>
      <c r="K116" s="1390"/>
    </row>
    <row r="117" spans="1:11" x14ac:dyDescent="0.25">
      <c r="A117" s="1390"/>
      <c r="B117" s="1390"/>
      <c r="C117" s="1390"/>
      <c r="D117" s="1390"/>
      <c r="E117" s="1390"/>
      <c r="F117" s="1390"/>
      <c r="G117" s="1390"/>
      <c r="H117" s="1390"/>
      <c r="I117" s="1390"/>
      <c r="J117" s="1390"/>
      <c r="K117" s="1390"/>
    </row>
    <row r="118" spans="1:11" x14ac:dyDescent="0.25">
      <c r="A118" s="1390"/>
      <c r="B118" s="1390"/>
      <c r="C118" s="1390"/>
      <c r="D118" s="1390"/>
      <c r="E118" s="1390"/>
      <c r="F118" s="1390"/>
      <c r="G118" s="1390"/>
      <c r="H118" s="1390"/>
      <c r="I118" s="1390"/>
      <c r="J118" s="1390"/>
      <c r="K118" s="1390"/>
    </row>
    <row r="119" spans="1:11" x14ac:dyDescent="0.25">
      <c r="A119" s="1390"/>
      <c r="B119" s="1390"/>
      <c r="C119" s="1390"/>
      <c r="D119" s="1390"/>
      <c r="E119" s="1390"/>
      <c r="F119" s="1390"/>
      <c r="G119" s="1390"/>
      <c r="H119" s="1390"/>
      <c r="I119" s="1390"/>
      <c r="J119" s="1390"/>
      <c r="K119" s="1390"/>
    </row>
    <row r="120" spans="1:11" x14ac:dyDescent="0.25">
      <c r="A120" s="1390"/>
      <c r="B120" s="1390"/>
      <c r="C120" s="1390"/>
      <c r="D120" s="1390"/>
      <c r="E120" s="1390"/>
      <c r="F120" s="1390"/>
      <c r="G120" s="1390"/>
      <c r="H120" s="1390"/>
      <c r="I120" s="1390"/>
      <c r="J120" s="1390"/>
      <c r="K120" s="1390"/>
    </row>
    <row r="121" spans="1:11" x14ac:dyDescent="0.25">
      <c r="A121" s="1390"/>
      <c r="B121" s="1390"/>
      <c r="C121" s="1390"/>
      <c r="D121" s="1390"/>
      <c r="E121" s="1390"/>
      <c r="F121" s="1390"/>
      <c r="G121" s="1390"/>
      <c r="H121" s="1390"/>
      <c r="I121" s="1390"/>
      <c r="J121" s="1390"/>
      <c r="K121" s="1390"/>
    </row>
    <row r="122" spans="1:11" x14ac:dyDescent="0.25">
      <c r="A122" s="1390"/>
      <c r="B122" s="1390"/>
      <c r="C122" s="1390"/>
      <c r="D122" s="1390"/>
      <c r="E122" s="1390"/>
      <c r="F122" s="1390"/>
      <c r="G122" s="1390"/>
      <c r="H122" s="1390"/>
      <c r="I122" s="1390"/>
      <c r="J122" s="1390"/>
      <c r="K122" s="1390"/>
    </row>
    <row r="123" spans="1:11" x14ac:dyDescent="0.25">
      <c r="A123" s="1390"/>
      <c r="B123" s="1390"/>
      <c r="C123" s="1390"/>
      <c r="D123" s="1390"/>
      <c r="E123" s="1390"/>
      <c r="F123" s="1390"/>
      <c r="G123" s="1390"/>
      <c r="H123" s="1390"/>
      <c r="I123" s="1390"/>
      <c r="J123" s="1390"/>
      <c r="K123" s="1390"/>
    </row>
    <row r="124" spans="1:11" x14ac:dyDescent="0.25">
      <c r="A124" s="1390"/>
      <c r="B124" s="1390"/>
      <c r="C124" s="1390"/>
      <c r="D124" s="1390"/>
      <c r="E124" s="1390"/>
      <c r="F124" s="1390"/>
      <c r="G124" s="1390"/>
      <c r="H124" s="1390"/>
      <c r="I124" s="1390"/>
      <c r="J124" s="1390"/>
      <c r="K124" s="1390"/>
    </row>
    <row r="125" spans="1:11" x14ac:dyDescent="0.25">
      <c r="A125" s="1390"/>
      <c r="B125" s="1390"/>
      <c r="C125" s="1390"/>
      <c r="D125" s="1390"/>
      <c r="E125" s="1390"/>
      <c r="F125" s="1390"/>
      <c r="G125" s="1390"/>
      <c r="H125" s="1390"/>
      <c r="I125" s="1390"/>
      <c r="J125" s="1390"/>
      <c r="K125" s="1390"/>
    </row>
    <row r="126" spans="1:11" x14ac:dyDescent="0.25">
      <c r="A126" s="1390"/>
      <c r="B126" s="1390"/>
      <c r="C126" s="1390"/>
      <c r="D126" s="1390"/>
      <c r="E126" s="1390"/>
      <c r="F126" s="1390"/>
      <c r="G126" s="1390"/>
      <c r="H126" s="1390"/>
      <c r="I126" s="1390"/>
      <c r="J126" s="1390"/>
      <c r="K126" s="1390"/>
    </row>
    <row r="127" spans="1:11" x14ac:dyDescent="0.25">
      <c r="A127" s="1390"/>
      <c r="B127" s="1390"/>
      <c r="C127" s="1390"/>
      <c r="D127" s="1390"/>
      <c r="E127" s="1390"/>
      <c r="F127" s="1390"/>
      <c r="G127" s="1390"/>
      <c r="H127" s="1390"/>
      <c r="I127" s="1390"/>
      <c r="J127" s="1390"/>
      <c r="K127" s="1390"/>
    </row>
    <row r="128" spans="1:11" x14ac:dyDescent="0.25">
      <c r="A128" s="1390"/>
      <c r="B128" s="1390"/>
      <c r="C128" s="1390"/>
      <c r="D128" s="1390"/>
      <c r="E128" s="1390"/>
      <c r="F128" s="1390"/>
      <c r="G128" s="1390"/>
      <c r="H128" s="1390"/>
      <c r="I128" s="1390"/>
      <c r="J128" s="1390"/>
      <c r="K128" s="1390"/>
    </row>
    <row r="129" spans="1:11" x14ac:dyDescent="0.25">
      <c r="A129" s="1390"/>
      <c r="B129" s="1390"/>
      <c r="C129" s="1390"/>
      <c r="D129" s="1390"/>
      <c r="E129" s="1390"/>
      <c r="F129" s="1390"/>
      <c r="G129" s="1390"/>
      <c r="H129" s="1390"/>
      <c r="I129" s="1390"/>
      <c r="J129" s="1390"/>
      <c r="K129" s="1390"/>
    </row>
    <row r="130" spans="1:11" x14ac:dyDescent="0.25">
      <c r="A130" s="1390"/>
      <c r="B130" s="1390"/>
      <c r="C130" s="1390"/>
      <c r="D130" s="1390"/>
      <c r="E130" s="1390"/>
      <c r="F130" s="1390"/>
      <c r="G130" s="1390"/>
      <c r="H130" s="1390"/>
      <c r="I130" s="1390"/>
      <c r="J130" s="1390"/>
      <c r="K130" s="1390"/>
    </row>
    <row r="131" spans="1:11" x14ac:dyDescent="0.25">
      <c r="A131" s="1390"/>
      <c r="B131" s="1390"/>
      <c r="C131" s="1390"/>
      <c r="D131" s="1390"/>
      <c r="E131" s="1390"/>
      <c r="F131" s="1390"/>
      <c r="G131" s="1390"/>
      <c r="H131" s="1390"/>
      <c r="I131" s="1390"/>
      <c r="J131" s="1390"/>
      <c r="K131" s="1390"/>
    </row>
    <row r="132" spans="1:11" x14ac:dyDescent="0.25">
      <c r="A132" s="1390"/>
      <c r="B132" s="1390"/>
      <c r="C132" s="1390"/>
      <c r="D132" s="1390"/>
      <c r="E132" s="1390"/>
      <c r="F132" s="1390"/>
      <c r="G132" s="1390"/>
      <c r="H132" s="1390"/>
      <c r="I132" s="1390"/>
      <c r="J132" s="1390"/>
      <c r="K132" s="1390"/>
    </row>
    <row r="133" spans="1:11" x14ac:dyDescent="0.25">
      <c r="A133" s="1390"/>
      <c r="B133" s="1390"/>
      <c r="C133" s="1390"/>
      <c r="D133" s="1390"/>
      <c r="E133" s="1390"/>
      <c r="F133" s="1390"/>
      <c r="G133" s="1390"/>
      <c r="H133" s="1390"/>
      <c r="I133" s="1390"/>
      <c r="J133" s="1390"/>
      <c r="K133" s="1390"/>
    </row>
    <row r="134" spans="1:11" x14ac:dyDescent="0.25">
      <c r="A134" s="1390"/>
      <c r="B134" s="1390"/>
      <c r="C134" s="1390"/>
      <c r="D134" s="1390"/>
      <c r="E134" s="1390"/>
      <c r="F134" s="1390"/>
      <c r="G134" s="1390"/>
      <c r="H134" s="1390"/>
      <c r="I134" s="1390"/>
      <c r="J134" s="1390"/>
      <c r="K134" s="1390"/>
    </row>
    <row r="135" spans="1:11" x14ac:dyDescent="0.25">
      <c r="A135" s="1390"/>
      <c r="B135" s="1390"/>
      <c r="C135" s="1390"/>
      <c r="D135" s="1390"/>
      <c r="E135" s="1390"/>
      <c r="F135" s="1390"/>
      <c r="G135" s="1390"/>
      <c r="H135" s="1390"/>
      <c r="I135" s="1390"/>
      <c r="J135" s="1390"/>
      <c r="K135" s="1390"/>
    </row>
    <row r="136" spans="1:11" x14ac:dyDescent="0.25">
      <c r="A136" s="1390"/>
      <c r="B136" s="1390"/>
      <c r="C136" s="1390"/>
      <c r="D136" s="1390"/>
      <c r="E136" s="1390"/>
      <c r="F136" s="1390"/>
      <c r="G136" s="1390"/>
      <c r="H136" s="1390"/>
      <c r="I136" s="1390"/>
      <c r="J136" s="1390"/>
      <c r="K136" s="1390"/>
    </row>
    <row r="137" spans="1:11" x14ac:dyDescent="0.25">
      <c r="A137" s="1390"/>
      <c r="B137" s="1390"/>
      <c r="C137" s="1390"/>
      <c r="D137" s="1390"/>
      <c r="E137" s="1390"/>
      <c r="F137" s="1390"/>
      <c r="G137" s="1390"/>
      <c r="H137" s="1390"/>
      <c r="I137" s="1390"/>
      <c r="J137" s="1390"/>
      <c r="K137" s="1390"/>
    </row>
    <row r="138" spans="1:11" x14ac:dyDescent="0.25">
      <c r="A138" s="1390"/>
      <c r="B138" s="1390"/>
      <c r="C138" s="1390"/>
      <c r="D138" s="1390"/>
      <c r="E138" s="1390"/>
      <c r="F138" s="1390"/>
      <c r="G138" s="1390"/>
      <c r="H138" s="1390"/>
      <c r="I138" s="1390"/>
      <c r="J138" s="1390"/>
      <c r="K138" s="1390"/>
    </row>
    <row r="139" spans="1:11" x14ac:dyDescent="0.25">
      <c r="A139" s="1390"/>
      <c r="B139" s="1390"/>
      <c r="C139" s="1390"/>
      <c r="D139" s="1390"/>
      <c r="E139" s="1390"/>
      <c r="F139" s="1390"/>
      <c r="G139" s="1390"/>
      <c r="H139" s="1390"/>
      <c r="I139" s="1390"/>
      <c r="J139" s="1390"/>
      <c r="K139" s="1390"/>
    </row>
    <row r="140" spans="1:11" x14ac:dyDescent="0.25">
      <c r="A140" s="1390"/>
      <c r="B140" s="1390"/>
      <c r="C140" s="1390"/>
      <c r="D140" s="1390"/>
      <c r="E140" s="1390"/>
      <c r="F140" s="1390"/>
      <c r="G140" s="1390"/>
      <c r="H140" s="1390"/>
      <c r="I140" s="1390"/>
      <c r="J140" s="1390"/>
      <c r="K140" s="1390"/>
    </row>
    <row r="141" spans="1:11" x14ac:dyDescent="0.25">
      <c r="A141" s="1390"/>
      <c r="B141" s="1390"/>
      <c r="C141" s="1390"/>
      <c r="D141" s="1390"/>
      <c r="E141" s="1390"/>
      <c r="F141" s="1390"/>
      <c r="G141" s="1390"/>
      <c r="H141" s="1390"/>
      <c r="I141" s="1390"/>
      <c r="J141" s="1390"/>
      <c r="K141" s="1390"/>
    </row>
    <row r="142" spans="1:11" x14ac:dyDescent="0.25">
      <c r="A142" s="1390"/>
      <c r="B142" s="1390"/>
      <c r="C142" s="1390"/>
      <c r="D142" s="1390"/>
      <c r="E142" s="1390"/>
      <c r="F142" s="1390"/>
      <c r="G142" s="1390"/>
      <c r="H142" s="1390"/>
      <c r="I142" s="1390"/>
      <c r="J142" s="1390"/>
      <c r="K142" s="1390"/>
    </row>
    <row r="143" spans="1:11" x14ac:dyDescent="0.25">
      <c r="A143" s="1390"/>
      <c r="B143" s="1390"/>
      <c r="C143" s="1390"/>
      <c r="D143" s="1390"/>
      <c r="E143" s="1390"/>
      <c r="F143" s="1390"/>
      <c r="G143" s="1390"/>
      <c r="H143" s="1390"/>
      <c r="I143" s="1390"/>
      <c r="J143" s="1390"/>
      <c r="K143" s="1390"/>
    </row>
    <row r="144" spans="1:11" x14ac:dyDescent="0.25">
      <c r="A144" s="1390"/>
      <c r="B144" s="1390"/>
      <c r="C144" s="1390"/>
      <c r="D144" s="1390"/>
      <c r="E144" s="1390"/>
      <c r="F144" s="1390"/>
      <c r="G144" s="1390"/>
      <c r="H144" s="1390"/>
      <c r="I144" s="1390"/>
      <c r="J144" s="1390"/>
      <c r="K144" s="1390"/>
    </row>
    <row r="145" spans="1:11" x14ac:dyDescent="0.25">
      <c r="A145" s="1390"/>
      <c r="B145" s="1390"/>
      <c r="C145" s="1390"/>
      <c r="D145" s="1390"/>
      <c r="E145" s="1390"/>
      <c r="F145" s="1390"/>
      <c r="G145" s="1390"/>
      <c r="H145" s="1390"/>
      <c r="I145" s="1390"/>
      <c r="J145" s="1390"/>
      <c r="K145" s="1390"/>
    </row>
    <row r="146" spans="1:11" x14ac:dyDescent="0.25">
      <c r="A146" s="1390"/>
      <c r="B146" s="1390"/>
      <c r="C146" s="1390"/>
      <c r="D146" s="1390"/>
      <c r="E146" s="1390"/>
      <c r="F146" s="1390"/>
      <c r="G146" s="1390"/>
      <c r="H146" s="1390"/>
      <c r="I146" s="1390"/>
      <c r="J146" s="1390"/>
      <c r="K146" s="1390"/>
    </row>
    <row r="147" spans="1:11" x14ac:dyDescent="0.25">
      <c r="A147" s="1390"/>
      <c r="B147" s="1390"/>
      <c r="C147" s="1390"/>
      <c r="D147" s="1390"/>
      <c r="E147" s="1390"/>
      <c r="F147" s="1390"/>
      <c r="G147" s="1390"/>
      <c r="H147" s="1390"/>
      <c r="I147" s="1390"/>
      <c r="J147" s="1390"/>
      <c r="K147" s="1390"/>
    </row>
    <row r="148" spans="1:11" x14ac:dyDescent="0.25">
      <c r="A148" s="1390"/>
      <c r="B148" s="1390"/>
      <c r="C148" s="1390"/>
      <c r="D148" s="1390"/>
      <c r="E148" s="1390"/>
      <c r="F148" s="1390"/>
      <c r="G148" s="1390"/>
      <c r="H148" s="1390"/>
      <c r="I148" s="1390"/>
      <c r="J148" s="1390"/>
      <c r="K148" s="1390"/>
    </row>
    <row r="149" spans="1:11" x14ac:dyDescent="0.25">
      <c r="A149" s="1390"/>
      <c r="B149" s="1390"/>
      <c r="C149" s="1390"/>
      <c r="D149" s="1390"/>
      <c r="E149" s="1390"/>
      <c r="F149" s="1390"/>
      <c r="G149" s="1390"/>
      <c r="H149" s="1390"/>
      <c r="I149" s="1390"/>
      <c r="J149" s="1390"/>
      <c r="K149" s="1390"/>
    </row>
    <row r="150" spans="1:11" x14ac:dyDescent="0.25">
      <c r="A150" s="1390"/>
      <c r="B150" s="1390"/>
      <c r="C150" s="1390"/>
      <c r="D150" s="1390"/>
      <c r="E150" s="1390"/>
      <c r="F150" s="1390"/>
      <c r="G150" s="1390"/>
      <c r="H150" s="1390"/>
      <c r="I150" s="1390"/>
      <c r="J150" s="1390"/>
      <c r="K150" s="1390"/>
    </row>
    <row r="151" spans="1:11" x14ac:dyDescent="0.25">
      <c r="A151" s="1390"/>
      <c r="B151" s="1390"/>
      <c r="C151" s="1390"/>
      <c r="D151" s="1390"/>
      <c r="E151" s="1390"/>
      <c r="F151" s="1390"/>
      <c r="G151" s="1390"/>
      <c r="H151" s="1390"/>
      <c r="I151" s="1390"/>
      <c r="J151" s="1390"/>
      <c r="K151" s="1390"/>
    </row>
    <row r="152" spans="1:11" x14ac:dyDescent="0.25">
      <c r="A152" s="1390"/>
      <c r="B152" s="1390"/>
      <c r="C152" s="1390"/>
      <c r="D152" s="1390"/>
      <c r="E152" s="1390"/>
      <c r="F152" s="1390"/>
      <c r="G152" s="1390"/>
      <c r="H152" s="1390"/>
      <c r="I152" s="1390"/>
      <c r="J152" s="1390"/>
      <c r="K152" s="1390"/>
    </row>
    <row r="153" spans="1:11" x14ac:dyDescent="0.25">
      <c r="A153" s="1390"/>
      <c r="B153" s="1390"/>
      <c r="C153" s="1390"/>
      <c r="D153" s="1390"/>
      <c r="E153" s="1390"/>
      <c r="F153" s="1390"/>
      <c r="G153" s="1390"/>
      <c r="H153" s="1390"/>
      <c r="I153" s="1390"/>
      <c r="J153" s="1390"/>
      <c r="K153" s="1390"/>
    </row>
    <row r="154" spans="1:11" x14ac:dyDescent="0.25">
      <c r="A154" s="1390"/>
      <c r="B154" s="1390"/>
      <c r="C154" s="1390"/>
      <c r="D154" s="1390"/>
      <c r="E154" s="1390"/>
      <c r="F154" s="1390"/>
      <c r="G154" s="1390"/>
      <c r="H154" s="1390"/>
      <c r="I154" s="1390"/>
      <c r="J154" s="1390"/>
      <c r="K154" s="1390"/>
    </row>
    <row r="155" spans="1:11" x14ac:dyDescent="0.25">
      <c r="A155" s="1390"/>
      <c r="B155" s="1390"/>
      <c r="C155" s="1390"/>
      <c r="D155" s="1390"/>
      <c r="E155" s="1390"/>
      <c r="F155" s="1390"/>
      <c r="G155" s="1390"/>
      <c r="H155" s="1390"/>
      <c r="I155" s="1390"/>
      <c r="J155" s="1390"/>
      <c r="K155" s="1390"/>
    </row>
    <row r="156" spans="1:11" x14ac:dyDescent="0.25">
      <c r="A156" s="1390"/>
      <c r="B156" s="1390"/>
      <c r="C156" s="1390"/>
      <c r="D156" s="1390"/>
      <c r="E156" s="1390"/>
      <c r="F156" s="1390"/>
      <c r="G156" s="1390"/>
      <c r="H156" s="1390"/>
      <c r="I156" s="1390"/>
      <c r="J156" s="1390"/>
      <c r="K156" s="1390"/>
    </row>
    <row r="157" spans="1:11" x14ac:dyDescent="0.25">
      <c r="A157" s="1390"/>
      <c r="B157" s="1390"/>
      <c r="C157" s="1390"/>
      <c r="D157" s="1390"/>
      <c r="E157" s="1390"/>
      <c r="F157" s="1390"/>
      <c r="G157" s="1390"/>
      <c r="H157" s="1390"/>
      <c r="I157" s="1390"/>
      <c r="J157" s="1390"/>
      <c r="K157" s="1390"/>
    </row>
    <row r="158" spans="1:11" x14ac:dyDescent="0.25">
      <c r="A158" s="1390"/>
      <c r="B158" s="1390"/>
      <c r="C158" s="1390"/>
      <c r="D158" s="1390"/>
      <c r="E158" s="1390"/>
      <c r="F158" s="1390"/>
      <c r="G158" s="1390"/>
      <c r="H158" s="1390"/>
      <c r="I158" s="1390"/>
      <c r="J158" s="1390"/>
      <c r="K158" s="1390"/>
    </row>
    <row r="159" spans="1:11" x14ac:dyDescent="0.25">
      <c r="A159" s="1390"/>
      <c r="B159" s="1390"/>
      <c r="C159" s="1390"/>
      <c r="D159" s="1390"/>
      <c r="E159" s="1390"/>
      <c r="F159" s="1390"/>
      <c r="G159" s="1390"/>
      <c r="H159" s="1390"/>
      <c r="I159" s="1390"/>
      <c r="J159" s="1390"/>
      <c r="K159" s="1390"/>
    </row>
    <row r="160" spans="1:11" x14ac:dyDescent="0.25">
      <c r="A160" s="1390"/>
      <c r="B160" s="1390"/>
      <c r="C160" s="1390"/>
      <c r="D160" s="1390"/>
      <c r="E160" s="1390"/>
      <c r="F160" s="1390"/>
      <c r="G160" s="1390"/>
      <c r="H160" s="1390"/>
      <c r="I160" s="1390"/>
      <c r="J160" s="1390"/>
      <c r="K160" s="1390"/>
    </row>
    <row r="161" spans="1:11" x14ac:dyDescent="0.25">
      <c r="A161" s="1390"/>
      <c r="B161" s="1390"/>
      <c r="C161" s="1390"/>
      <c r="D161" s="1390"/>
      <c r="E161" s="1390"/>
      <c r="F161" s="1390"/>
      <c r="G161" s="1390"/>
      <c r="H161" s="1390"/>
      <c r="I161" s="1390"/>
      <c r="J161" s="1390"/>
      <c r="K161" s="1390"/>
    </row>
    <row r="162" spans="1:11" x14ac:dyDescent="0.25">
      <c r="A162" s="1390"/>
      <c r="B162" s="1390"/>
      <c r="C162" s="1390"/>
      <c r="D162" s="1390"/>
      <c r="E162" s="1390"/>
      <c r="F162" s="1390"/>
      <c r="G162" s="1390"/>
      <c r="H162" s="1390"/>
      <c r="I162" s="1390"/>
      <c r="J162" s="1390"/>
      <c r="K162" s="1390"/>
    </row>
    <row r="163" spans="1:11" x14ac:dyDescent="0.25">
      <c r="A163" s="1390"/>
      <c r="B163" s="1390"/>
      <c r="C163" s="1390"/>
      <c r="D163" s="1390"/>
      <c r="E163" s="1390"/>
      <c r="F163" s="1390"/>
      <c r="G163" s="1390"/>
      <c r="H163" s="1390"/>
      <c r="I163" s="1390"/>
      <c r="J163" s="1390"/>
      <c r="K163" s="1390"/>
    </row>
    <row r="164" spans="1:11" x14ac:dyDescent="0.25">
      <c r="A164" s="1390"/>
      <c r="B164" s="1390"/>
      <c r="C164" s="1390"/>
      <c r="D164" s="1390"/>
      <c r="E164" s="1390"/>
      <c r="F164" s="1390"/>
      <c r="G164" s="1390"/>
      <c r="H164" s="1390"/>
      <c r="I164" s="1390"/>
      <c r="J164" s="1390"/>
      <c r="K164" s="1390"/>
    </row>
    <row r="165" spans="1:11" x14ac:dyDescent="0.25">
      <c r="A165" s="1390"/>
      <c r="B165" s="1390"/>
      <c r="C165" s="1390"/>
      <c r="D165" s="1390"/>
      <c r="E165" s="1390"/>
      <c r="F165" s="1390"/>
      <c r="G165" s="1390"/>
      <c r="H165" s="1390"/>
      <c r="I165" s="1390"/>
      <c r="J165" s="1390"/>
      <c r="K165" s="1390"/>
    </row>
    <row r="166" spans="1:11" x14ac:dyDescent="0.25">
      <c r="A166" s="1390"/>
      <c r="B166" s="1390"/>
      <c r="C166" s="1390"/>
      <c r="D166" s="1390"/>
      <c r="E166" s="1390"/>
      <c r="F166" s="1390"/>
      <c r="G166" s="1390"/>
      <c r="H166" s="1390"/>
      <c r="I166" s="1390"/>
      <c r="J166" s="1390"/>
      <c r="K166" s="1390"/>
    </row>
    <row r="167" spans="1:11" x14ac:dyDescent="0.25">
      <c r="A167" s="1390"/>
      <c r="B167" s="1390"/>
      <c r="C167" s="1390"/>
      <c r="D167" s="1390"/>
      <c r="E167" s="1390"/>
      <c r="F167" s="1390"/>
      <c r="G167" s="1390"/>
      <c r="H167" s="1390"/>
      <c r="I167" s="1390"/>
      <c r="J167" s="1390"/>
      <c r="K167" s="1390"/>
    </row>
    <row r="168" spans="1:11" x14ac:dyDescent="0.25">
      <c r="A168" s="1390"/>
      <c r="B168" s="1390"/>
      <c r="C168" s="1390"/>
      <c r="D168" s="1390"/>
      <c r="E168" s="1390"/>
      <c r="F168" s="1390"/>
      <c r="G168" s="1390"/>
      <c r="H168" s="1390"/>
      <c r="I168" s="1390"/>
      <c r="J168" s="1390"/>
      <c r="K168" s="1390"/>
    </row>
    <row r="169" spans="1:11" x14ac:dyDescent="0.25">
      <c r="A169" s="1390"/>
      <c r="B169" s="1390"/>
      <c r="C169" s="1390"/>
      <c r="D169" s="1390"/>
      <c r="E169" s="1390"/>
      <c r="F169" s="1390"/>
      <c r="G169" s="1390"/>
      <c r="H169" s="1390"/>
      <c r="I169" s="1390"/>
      <c r="J169" s="1390"/>
      <c r="K169" s="1390"/>
    </row>
    <row r="170" spans="1:11" x14ac:dyDescent="0.25">
      <c r="A170" s="1390"/>
      <c r="B170" s="1390"/>
      <c r="C170" s="1390"/>
      <c r="D170" s="1390"/>
      <c r="E170" s="1390"/>
      <c r="F170" s="1390"/>
      <c r="G170" s="1390"/>
      <c r="H170" s="1390"/>
      <c r="I170" s="1390"/>
      <c r="J170" s="1390"/>
      <c r="K170" s="1390"/>
    </row>
    <row r="171" spans="1:11" x14ac:dyDescent="0.25">
      <c r="A171" s="1390"/>
      <c r="B171" s="1390"/>
      <c r="C171" s="1390"/>
      <c r="D171" s="1390"/>
      <c r="E171" s="1390"/>
      <c r="F171" s="1390"/>
      <c r="G171" s="1390"/>
      <c r="H171" s="1390"/>
      <c r="I171" s="1390"/>
      <c r="J171" s="1390"/>
      <c r="K171" s="1390"/>
    </row>
    <row r="172" spans="1:11" x14ac:dyDescent="0.25">
      <c r="A172" s="1390"/>
      <c r="B172" s="1390"/>
      <c r="C172" s="1390"/>
      <c r="D172" s="1390"/>
      <c r="E172" s="1390"/>
      <c r="F172" s="1390"/>
      <c r="G172" s="1390"/>
      <c r="H172" s="1390"/>
      <c r="I172" s="1390"/>
      <c r="J172" s="1390"/>
      <c r="K172" s="1390"/>
    </row>
    <row r="173" spans="1:11" x14ac:dyDescent="0.25">
      <c r="A173" s="1390"/>
      <c r="B173" s="1390"/>
      <c r="C173" s="1390"/>
      <c r="D173" s="1390"/>
      <c r="E173" s="1390"/>
      <c r="F173" s="1390"/>
      <c r="G173" s="1390"/>
      <c r="H173" s="1390"/>
      <c r="I173" s="1390"/>
      <c r="J173" s="1390"/>
      <c r="K173" s="1390"/>
    </row>
    <row r="174" spans="1:11" x14ac:dyDescent="0.25">
      <c r="A174" s="1390"/>
      <c r="B174" s="1390"/>
      <c r="C174" s="1390"/>
      <c r="D174" s="1390"/>
      <c r="E174" s="1390"/>
      <c r="F174" s="1390"/>
      <c r="G174" s="1390"/>
      <c r="H174" s="1390"/>
      <c r="I174" s="1390"/>
      <c r="J174" s="1390"/>
      <c r="K174" s="1390"/>
    </row>
    <row r="175" spans="1:11" x14ac:dyDescent="0.25">
      <c r="A175" s="1390"/>
      <c r="B175" s="1390"/>
      <c r="C175" s="1390"/>
      <c r="D175" s="1390"/>
      <c r="E175" s="1390"/>
      <c r="F175" s="1390"/>
      <c r="G175" s="1390"/>
      <c r="H175" s="1390"/>
      <c r="I175" s="1390"/>
      <c r="J175" s="1390"/>
      <c r="K175" s="1390"/>
    </row>
    <row r="176" spans="1:11" x14ac:dyDescent="0.25">
      <c r="A176" s="1390"/>
      <c r="B176" s="1390"/>
      <c r="C176" s="1390"/>
      <c r="D176" s="1390"/>
      <c r="E176" s="1390"/>
      <c r="F176" s="1390"/>
      <c r="G176" s="1390"/>
      <c r="H176" s="1390"/>
      <c r="I176" s="1390"/>
      <c r="J176" s="1390"/>
      <c r="K176" s="1390"/>
    </row>
    <row r="177" spans="1:11" x14ac:dyDescent="0.25">
      <c r="A177" s="1390"/>
      <c r="B177" s="1390"/>
      <c r="C177" s="1390"/>
      <c r="D177" s="1390"/>
      <c r="E177" s="1390"/>
      <c r="F177" s="1390"/>
      <c r="G177" s="1390"/>
      <c r="H177" s="1390"/>
      <c r="I177" s="1390"/>
      <c r="J177" s="1390"/>
      <c r="K177" s="1390"/>
    </row>
    <row r="178" spans="1:11" x14ac:dyDescent="0.25">
      <c r="A178" s="1390"/>
      <c r="B178" s="1390"/>
      <c r="C178" s="1390"/>
      <c r="D178" s="1390"/>
      <c r="E178" s="1390"/>
      <c r="F178" s="1390"/>
      <c r="G178" s="1390"/>
      <c r="H178" s="1390"/>
      <c r="I178" s="1390"/>
      <c r="J178" s="1390"/>
      <c r="K178" s="1390"/>
    </row>
    <row r="179" spans="1:11" x14ac:dyDescent="0.25">
      <c r="A179" s="1390"/>
      <c r="B179" s="1390"/>
      <c r="C179" s="1390"/>
      <c r="D179" s="1390"/>
      <c r="E179" s="1390"/>
      <c r="F179" s="1390"/>
      <c r="G179" s="1390"/>
      <c r="H179" s="1390"/>
      <c r="I179" s="1390"/>
      <c r="J179" s="1390"/>
      <c r="K179" s="1390"/>
    </row>
    <row r="180" spans="1:11" x14ac:dyDescent="0.25">
      <c r="A180" s="1390"/>
      <c r="B180" s="1390"/>
      <c r="C180" s="1390"/>
      <c r="D180" s="1390"/>
      <c r="E180" s="1390"/>
      <c r="F180" s="1390"/>
      <c r="G180" s="1390"/>
      <c r="H180" s="1390"/>
      <c r="I180" s="1390"/>
      <c r="J180" s="1390"/>
      <c r="K180" s="1390"/>
    </row>
    <row r="181" spans="1:11" x14ac:dyDescent="0.25">
      <c r="A181" s="1390"/>
      <c r="B181" s="1390"/>
      <c r="C181" s="1390"/>
      <c r="D181" s="1390"/>
      <c r="E181" s="1390"/>
      <c r="F181" s="1390"/>
      <c r="G181" s="1390"/>
      <c r="H181" s="1390"/>
      <c r="I181" s="1390"/>
      <c r="J181" s="1390"/>
      <c r="K181" s="1390"/>
    </row>
    <row r="182" spans="1:11" x14ac:dyDescent="0.25">
      <c r="A182" s="1390"/>
      <c r="B182" s="1390"/>
      <c r="C182" s="1390"/>
      <c r="D182" s="1390"/>
      <c r="E182" s="1390"/>
      <c r="F182" s="1390"/>
      <c r="G182" s="1390"/>
      <c r="H182" s="1390"/>
      <c r="I182" s="1390"/>
      <c r="J182" s="1390"/>
      <c r="K182" s="1390"/>
    </row>
    <row r="183" spans="1:11" x14ac:dyDescent="0.25">
      <c r="A183" s="1390"/>
      <c r="B183" s="1390"/>
      <c r="C183" s="1390"/>
      <c r="D183" s="1390"/>
      <c r="E183" s="1390"/>
      <c r="F183" s="1390"/>
      <c r="G183" s="1390"/>
      <c r="H183" s="1390"/>
      <c r="I183" s="1390"/>
      <c r="J183" s="1390"/>
      <c r="K183" s="1390"/>
    </row>
    <row r="184" spans="1:11" x14ac:dyDescent="0.25">
      <c r="A184" s="1390"/>
      <c r="B184" s="1390"/>
      <c r="C184" s="1390"/>
      <c r="D184" s="1390"/>
      <c r="E184" s="1390"/>
      <c r="F184" s="1390"/>
      <c r="G184" s="1390"/>
      <c r="H184" s="1390"/>
      <c r="I184" s="1390"/>
      <c r="J184" s="1390"/>
      <c r="K184" s="1390"/>
    </row>
    <row r="185" spans="1:11" x14ac:dyDescent="0.25">
      <c r="A185" s="1390"/>
      <c r="B185" s="1390"/>
      <c r="C185" s="1390"/>
      <c r="D185" s="1390"/>
      <c r="E185" s="1390"/>
      <c r="F185" s="1390"/>
      <c r="G185" s="1390"/>
      <c r="H185" s="1390"/>
      <c r="I185" s="1390"/>
      <c r="J185" s="1390"/>
      <c r="K185" s="1390"/>
    </row>
    <row r="186" spans="1:11" x14ac:dyDescent="0.25">
      <c r="A186" s="1390"/>
      <c r="B186" s="1390"/>
      <c r="C186" s="1390"/>
      <c r="D186" s="1390"/>
      <c r="E186" s="1390"/>
      <c r="F186" s="1390"/>
      <c r="G186" s="1390"/>
      <c r="H186" s="1390"/>
      <c r="I186" s="1390"/>
      <c r="J186" s="1390"/>
      <c r="K186" s="1390"/>
    </row>
    <row r="187" spans="1:11" x14ac:dyDescent="0.25">
      <c r="A187" s="1390"/>
      <c r="B187" s="1390"/>
      <c r="C187" s="1390"/>
      <c r="D187" s="1390"/>
      <c r="E187" s="1390"/>
      <c r="F187" s="1390"/>
      <c r="G187" s="1390"/>
      <c r="H187" s="1390"/>
      <c r="I187" s="1390"/>
      <c r="J187" s="1390"/>
      <c r="K187" s="1390"/>
    </row>
    <row r="188" spans="1:11" x14ac:dyDescent="0.25">
      <c r="A188" s="1390"/>
      <c r="B188" s="1390"/>
      <c r="C188" s="1390"/>
      <c r="D188" s="1390"/>
      <c r="E188" s="1390"/>
      <c r="F188" s="1390"/>
      <c r="G188" s="1390"/>
      <c r="H188" s="1390"/>
      <c r="I188" s="1390"/>
      <c r="J188" s="1390"/>
      <c r="K188" s="1390"/>
    </row>
    <row r="189" spans="1:11" x14ac:dyDescent="0.25">
      <c r="A189" s="1390"/>
      <c r="B189" s="1390"/>
      <c r="C189" s="1390"/>
      <c r="D189" s="1390"/>
      <c r="E189" s="1390"/>
      <c r="F189" s="1390"/>
      <c r="G189" s="1390"/>
      <c r="H189" s="1390"/>
      <c r="I189" s="1390"/>
      <c r="J189" s="1390"/>
      <c r="K189" s="1390"/>
    </row>
    <row r="190" spans="1:11" x14ac:dyDescent="0.25">
      <c r="A190" s="1390"/>
      <c r="B190" s="1390"/>
      <c r="C190" s="1390"/>
      <c r="D190" s="1390"/>
      <c r="E190" s="1390"/>
      <c r="F190" s="1390"/>
      <c r="G190" s="1390"/>
      <c r="H190" s="1390"/>
      <c r="I190" s="1390"/>
      <c r="J190" s="1390"/>
      <c r="K190" s="1390"/>
    </row>
    <row r="191" spans="1:11" x14ac:dyDescent="0.25">
      <c r="A191" s="1390"/>
      <c r="B191" s="1390"/>
      <c r="C191" s="1390"/>
      <c r="D191" s="1390"/>
      <c r="E191" s="1390"/>
      <c r="F191" s="1390"/>
      <c r="G191" s="1390"/>
      <c r="H191" s="1390"/>
      <c r="I191" s="1390"/>
      <c r="J191" s="1390"/>
      <c r="K191" s="1390"/>
    </row>
    <row r="192" spans="1:11" x14ac:dyDescent="0.25">
      <c r="A192" s="1390"/>
      <c r="B192" s="1390"/>
      <c r="C192" s="1390"/>
      <c r="D192" s="1390"/>
      <c r="E192" s="1390"/>
      <c r="F192" s="1390"/>
      <c r="G192" s="1390"/>
      <c r="H192" s="1390"/>
      <c r="I192" s="1390"/>
      <c r="J192" s="1390"/>
      <c r="K192" s="1390"/>
    </row>
    <row r="193" spans="1:11" x14ac:dyDescent="0.25">
      <c r="A193" s="1390"/>
      <c r="B193" s="1390"/>
      <c r="C193" s="1390"/>
      <c r="D193" s="1390"/>
      <c r="E193" s="1390"/>
      <c r="F193" s="1390"/>
      <c r="G193" s="1390"/>
      <c r="H193" s="1390"/>
      <c r="I193" s="1390"/>
      <c r="J193" s="1390"/>
      <c r="K193" s="1390"/>
    </row>
    <row r="194" spans="1:11" x14ac:dyDescent="0.25">
      <c r="A194" s="1390"/>
      <c r="B194" s="1390"/>
      <c r="C194" s="1390"/>
      <c r="D194" s="1390"/>
      <c r="E194" s="1390"/>
      <c r="F194" s="1390"/>
      <c r="G194" s="1390"/>
      <c r="H194" s="1390"/>
      <c r="I194" s="1390"/>
      <c r="J194" s="1390"/>
      <c r="K194" s="1390"/>
    </row>
    <row r="195" spans="1:11" x14ac:dyDescent="0.25">
      <c r="A195" s="1390"/>
      <c r="B195" s="1390"/>
      <c r="C195" s="1390"/>
      <c r="D195" s="1390"/>
      <c r="E195" s="1390"/>
      <c r="F195" s="1390"/>
      <c r="G195" s="1390"/>
      <c r="H195" s="1390"/>
      <c r="I195" s="1390"/>
      <c r="J195" s="1390"/>
      <c r="K195" s="1390"/>
    </row>
    <row r="196" spans="1:11" x14ac:dyDescent="0.25">
      <c r="A196" s="1390"/>
      <c r="B196" s="1390"/>
      <c r="C196" s="1390"/>
      <c r="D196" s="1390"/>
      <c r="E196" s="1390"/>
      <c r="F196" s="1390"/>
      <c r="G196" s="1390"/>
      <c r="H196" s="1390"/>
      <c r="I196" s="1390"/>
      <c r="J196" s="1390"/>
      <c r="K196" s="1390"/>
    </row>
    <row r="197" spans="1:11" x14ac:dyDescent="0.25">
      <c r="A197" s="1390"/>
      <c r="B197" s="1390"/>
      <c r="C197" s="1390"/>
      <c r="D197" s="1390"/>
      <c r="E197" s="1390"/>
      <c r="F197" s="1390"/>
      <c r="G197" s="1390"/>
      <c r="H197" s="1390"/>
      <c r="I197" s="1390"/>
      <c r="J197" s="1390"/>
      <c r="K197" s="1390"/>
    </row>
    <row r="198" spans="1:11" x14ac:dyDescent="0.25">
      <c r="A198" s="1390"/>
      <c r="B198" s="1390"/>
      <c r="C198" s="1390"/>
      <c r="D198" s="1390"/>
      <c r="E198" s="1390"/>
      <c r="F198" s="1390"/>
      <c r="G198" s="1390"/>
      <c r="H198" s="1390"/>
      <c r="I198" s="1390"/>
      <c r="J198" s="1390"/>
      <c r="K198" s="1390"/>
    </row>
    <row r="199" spans="1:11" x14ac:dyDescent="0.25">
      <c r="A199" s="1390"/>
      <c r="B199" s="1390"/>
      <c r="C199" s="1390"/>
      <c r="D199" s="1390"/>
      <c r="E199" s="1390"/>
      <c r="F199" s="1390"/>
      <c r="G199" s="1390"/>
      <c r="H199" s="1390"/>
      <c r="I199" s="1390"/>
      <c r="J199" s="1390"/>
      <c r="K199" s="1390"/>
    </row>
    <row r="200" spans="1:11" x14ac:dyDescent="0.25">
      <c r="A200" s="1390"/>
      <c r="B200" s="1390"/>
      <c r="C200" s="1390"/>
      <c r="D200" s="1390"/>
      <c r="E200" s="1390"/>
      <c r="F200" s="1390"/>
      <c r="G200" s="1390"/>
      <c r="H200" s="1390"/>
      <c r="I200" s="1390"/>
      <c r="J200" s="1390"/>
      <c r="K200" s="1390"/>
    </row>
    <row r="201" spans="1:11" x14ac:dyDescent="0.25">
      <c r="A201" s="1390"/>
      <c r="B201" s="1390"/>
      <c r="C201" s="1390"/>
      <c r="D201" s="1390"/>
      <c r="E201" s="1390"/>
      <c r="F201" s="1390"/>
      <c r="G201" s="1390"/>
      <c r="H201" s="1390"/>
      <c r="I201" s="1390"/>
      <c r="J201" s="1390"/>
      <c r="K201" s="1390"/>
    </row>
    <row r="202" spans="1:11" x14ac:dyDescent="0.25">
      <c r="A202" s="1390"/>
      <c r="B202" s="1390"/>
      <c r="C202" s="1390"/>
      <c r="D202" s="1390"/>
      <c r="E202" s="1390"/>
      <c r="F202" s="1390"/>
      <c r="G202" s="1390"/>
      <c r="H202" s="1390"/>
      <c r="I202" s="1390"/>
      <c r="J202" s="1390"/>
      <c r="K202" s="1390"/>
    </row>
    <row r="203" spans="1:11" x14ac:dyDescent="0.25">
      <c r="A203" s="1390"/>
      <c r="B203" s="1390"/>
      <c r="C203" s="1390"/>
      <c r="D203" s="1390"/>
      <c r="E203" s="1390"/>
      <c r="F203" s="1390"/>
      <c r="G203" s="1390"/>
      <c r="H203" s="1390"/>
      <c r="I203" s="1390"/>
      <c r="J203" s="1390"/>
      <c r="K203" s="1390"/>
    </row>
    <row r="204" spans="1:11" x14ac:dyDescent="0.25">
      <c r="A204" s="1390"/>
      <c r="B204" s="1390"/>
      <c r="C204" s="1390"/>
      <c r="D204" s="1390"/>
      <c r="E204" s="1390"/>
      <c r="F204" s="1390"/>
      <c r="G204" s="1390"/>
      <c r="H204" s="1390"/>
      <c r="I204" s="1390"/>
      <c r="J204" s="1390"/>
      <c r="K204" s="1390"/>
    </row>
    <row r="205" spans="1:11" x14ac:dyDescent="0.25">
      <c r="A205" s="1390"/>
      <c r="B205" s="1390"/>
      <c r="C205" s="1390"/>
      <c r="D205" s="1390"/>
      <c r="E205" s="1390"/>
      <c r="F205" s="1390"/>
      <c r="G205" s="1390"/>
      <c r="H205" s="1390"/>
      <c r="I205" s="1390"/>
      <c r="J205" s="1390"/>
      <c r="K205" s="1390"/>
    </row>
    <row r="206" spans="1:11" x14ac:dyDescent="0.25">
      <c r="A206" s="1390"/>
      <c r="B206" s="1390"/>
      <c r="C206" s="1390"/>
      <c r="D206" s="1390"/>
      <c r="E206" s="1390"/>
      <c r="F206" s="1390"/>
      <c r="G206" s="1390"/>
      <c r="H206" s="1390"/>
      <c r="I206" s="1390"/>
      <c r="J206" s="1390"/>
      <c r="K206" s="1390"/>
    </row>
    <row r="207" spans="1:11" x14ac:dyDescent="0.25">
      <c r="A207" s="1390"/>
      <c r="B207" s="1390"/>
      <c r="C207" s="1390"/>
      <c r="D207" s="1390"/>
      <c r="E207" s="1390"/>
      <c r="F207" s="1390"/>
      <c r="G207" s="1390"/>
      <c r="H207" s="1390"/>
      <c r="I207" s="1390"/>
      <c r="J207" s="1390"/>
      <c r="K207" s="1390"/>
    </row>
    <row r="208" spans="1:11" x14ac:dyDescent="0.25">
      <c r="A208" s="1390"/>
      <c r="B208" s="1390"/>
      <c r="C208" s="1390"/>
      <c r="D208" s="1390"/>
      <c r="E208" s="1390"/>
      <c r="F208" s="1390"/>
      <c r="G208" s="1390"/>
      <c r="H208" s="1390"/>
      <c r="I208" s="1390"/>
      <c r="J208" s="1390"/>
      <c r="K208" s="1390"/>
    </row>
    <row r="209" spans="1:11" x14ac:dyDescent="0.25">
      <c r="A209" s="1390"/>
      <c r="B209" s="1390"/>
      <c r="C209" s="1390"/>
      <c r="D209" s="1390"/>
      <c r="E209" s="1390"/>
      <c r="F209" s="1390"/>
      <c r="G209" s="1390"/>
      <c r="H209" s="1390"/>
      <c r="I209" s="1390"/>
      <c r="J209" s="1390"/>
      <c r="K209" s="1390"/>
    </row>
    <row r="210" spans="1:11" x14ac:dyDescent="0.25">
      <c r="A210" s="1390"/>
      <c r="B210" s="1390"/>
      <c r="C210" s="1390"/>
      <c r="D210" s="1390"/>
      <c r="E210" s="1390"/>
      <c r="F210" s="1390"/>
      <c r="G210" s="1390"/>
      <c r="H210" s="1390"/>
      <c r="I210" s="1390"/>
      <c r="J210" s="1390"/>
      <c r="K210" s="1390"/>
    </row>
    <row r="211" spans="1:11" x14ac:dyDescent="0.25">
      <c r="A211" s="1390"/>
      <c r="B211" s="1390"/>
      <c r="C211" s="1390"/>
      <c r="D211" s="1390"/>
      <c r="E211" s="1390"/>
      <c r="F211" s="1390"/>
      <c r="G211" s="1390"/>
      <c r="H211" s="1390"/>
      <c r="I211" s="1390"/>
      <c r="J211" s="1390"/>
      <c r="K211" s="1390"/>
    </row>
    <row r="212" spans="1:11" x14ac:dyDescent="0.25">
      <c r="A212" s="1390"/>
      <c r="B212" s="1390"/>
      <c r="C212" s="1390"/>
      <c r="D212" s="1390"/>
      <c r="E212" s="1390"/>
      <c r="F212" s="1390"/>
      <c r="G212" s="1390"/>
      <c r="H212" s="1390"/>
      <c r="I212" s="1390"/>
      <c r="J212" s="1390"/>
      <c r="K212" s="1390"/>
    </row>
    <row r="213" spans="1:11" x14ac:dyDescent="0.25">
      <c r="A213" s="1390"/>
      <c r="B213" s="1390"/>
      <c r="C213" s="1390"/>
      <c r="D213" s="1390"/>
      <c r="E213" s="1390"/>
      <c r="F213" s="1390"/>
      <c r="G213" s="1390"/>
      <c r="H213" s="1390"/>
      <c r="I213" s="1390"/>
      <c r="J213" s="1390"/>
      <c r="K213" s="1390"/>
    </row>
    <row r="214" spans="1:11" x14ac:dyDescent="0.25">
      <c r="A214" s="1390"/>
      <c r="B214" s="1390"/>
      <c r="C214" s="1390"/>
      <c r="D214" s="1390"/>
      <c r="E214" s="1390"/>
      <c r="F214" s="1390"/>
      <c r="G214" s="1390"/>
      <c r="H214" s="1390"/>
      <c r="I214" s="1390"/>
      <c r="J214" s="1390"/>
      <c r="K214" s="1390"/>
    </row>
    <row r="215" spans="1:11" x14ac:dyDescent="0.25">
      <c r="A215" s="1390"/>
      <c r="B215" s="1390"/>
      <c r="C215" s="1390"/>
      <c r="D215" s="1390"/>
      <c r="E215" s="1390"/>
      <c r="F215" s="1390"/>
      <c r="G215" s="1390"/>
      <c r="H215" s="1390"/>
      <c r="I215" s="1390"/>
      <c r="J215" s="1390"/>
      <c r="K215" s="1390"/>
    </row>
    <row r="216" spans="1:11" x14ac:dyDescent="0.25">
      <c r="A216" s="1390"/>
      <c r="B216" s="1390"/>
      <c r="C216" s="1390"/>
      <c r="D216" s="1390"/>
      <c r="E216" s="1390"/>
      <c r="F216" s="1390"/>
      <c r="G216" s="1390"/>
      <c r="H216" s="1390"/>
      <c r="I216" s="1390"/>
      <c r="J216" s="1390"/>
      <c r="K216" s="1390"/>
    </row>
    <row r="217" spans="1:11" x14ac:dyDescent="0.25">
      <c r="A217" s="1390"/>
      <c r="B217" s="1390"/>
      <c r="C217" s="1390"/>
      <c r="D217" s="1390"/>
      <c r="E217" s="1390"/>
      <c r="F217" s="1390"/>
      <c r="G217" s="1390"/>
      <c r="H217" s="1390"/>
      <c r="I217" s="1390"/>
      <c r="J217" s="1390"/>
      <c r="K217" s="1390"/>
    </row>
    <row r="218" spans="1:11" x14ac:dyDescent="0.25">
      <c r="A218" s="1390"/>
      <c r="B218" s="1390"/>
      <c r="C218" s="1390"/>
      <c r="D218" s="1390"/>
      <c r="E218" s="1390"/>
      <c r="F218" s="1390"/>
      <c r="G218" s="1390"/>
      <c r="H218" s="1390"/>
      <c r="I218" s="1390"/>
      <c r="J218" s="1390"/>
      <c r="K218" s="1390"/>
    </row>
    <row r="219" spans="1:11" x14ac:dyDescent="0.25">
      <c r="A219" s="1390"/>
      <c r="B219" s="1390"/>
      <c r="C219" s="1390"/>
      <c r="D219" s="1390"/>
      <c r="E219" s="1390"/>
      <c r="F219" s="1390"/>
      <c r="G219" s="1390"/>
      <c r="H219" s="1390"/>
      <c r="I219" s="1390"/>
      <c r="J219" s="1390"/>
      <c r="K219" s="1390"/>
    </row>
    <row r="220" spans="1:11" x14ac:dyDescent="0.25">
      <c r="A220" s="1390"/>
      <c r="B220" s="1390"/>
      <c r="C220" s="1390"/>
      <c r="D220" s="1390"/>
      <c r="E220" s="1390"/>
      <c r="F220" s="1390"/>
      <c r="G220" s="1390"/>
      <c r="H220" s="1390"/>
      <c r="I220" s="1390"/>
      <c r="J220" s="1390"/>
      <c r="K220" s="1390"/>
    </row>
    <row r="221" spans="1:11" x14ac:dyDescent="0.25">
      <c r="A221" s="1390"/>
      <c r="B221" s="1390"/>
      <c r="C221" s="1390"/>
      <c r="D221" s="1390"/>
      <c r="E221" s="1390"/>
      <c r="F221" s="1390"/>
      <c r="G221" s="1390"/>
      <c r="H221" s="1390"/>
      <c r="I221" s="1390"/>
      <c r="J221" s="1390"/>
      <c r="K221" s="1390"/>
    </row>
    <row r="222" spans="1:11" x14ac:dyDescent="0.25">
      <c r="A222" s="1390"/>
      <c r="B222" s="1390"/>
      <c r="C222" s="1390"/>
      <c r="D222" s="1390"/>
      <c r="E222" s="1390"/>
      <c r="F222" s="1390"/>
      <c r="G222" s="1390"/>
      <c r="H222" s="1390"/>
      <c r="I222" s="1390"/>
      <c r="J222" s="1390"/>
      <c r="K222" s="1390"/>
    </row>
    <row r="223" spans="1:11" x14ac:dyDescent="0.25">
      <c r="A223" s="1390"/>
      <c r="B223" s="1390"/>
      <c r="C223" s="1390"/>
      <c r="D223" s="1390"/>
      <c r="E223" s="1390"/>
      <c r="F223" s="1390"/>
      <c r="G223" s="1390"/>
      <c r="H223" s="1390"/>
      <c r="I223" s="1390"/>
      <c r="J223" s="1390"/>
      <c r="K223" s="1390"/>
    </row>
    <row r="224" spans="1:11" x14ac:dyDescent="0.25">
      <c r="A224" s="1390"/>
      <c r="B224" s="1390"/>
      <c r="C224" s="1390"/>
      <c r="D224" s="1390"/>
      <c r="E224" s="1390"/>
      <c r="F224" s="1390"/>
      <c r="G224" s="1390"/>
      <c r="H224" s="1390"/>
      <c r="I224" s="1390"/>
      <c r="J224" s="1390"/>
      <c r="K224" s="1390"/>
    </row>
    <row r="225" spans="1:11" x14ac:dyDescent="0.25">
      <c r="A225" s="1390"/>
      <c r="B225" s="1390"/>
      <c r="C225" s="1390"/>
      <c r="D225" s="1390"/>
      <c r="E225" s="1390"/>
      <c r="F225" s="1390"/>
      <c r="G225" s="1390"/>
      <c r="H225" s="1390"/>
      <c r="I225" s="1390"/>
      <c r="J225" s="1390"/>
      <c r="K225" s="1390"/>
    </row>
    <row r="226" spans="1:11" x14ac:dyDescent="0.25">
      <c r="A226" s="1390"/>
      <c r="B226" s="1390"/>
      <c r="C226" s="1390"/>
      <c r="D226" s="1390"/>
      <c r="E226" s="1390"/>
      <c r="F226" s="1390"/>
      <c r="G226" s="1390"/>
      <c r="H226" s="1390"/>
      <c r="I226" s="1390"/>
      <c r="J226" s="1390"/>
      <c r="K226" s="1390"/>
    </row>
    <row r="227" spans="1:11" x14ac:dyDescent="0.25">
      <c r="A227" s="1390"/>
      <c r="B227" s="1390"/>
      <c r="C227" s="1390"/>
      <c r="D227" s="1390"/>
      <c r="E227" s="1390"/>
      <c r="F227" s="1390"/>
      <c r="G227" s="1390"/>
      <c r="H227" s="1390"/>
      <c r="I227" s="1390"/>
      <c r="J227" s="1390"/>
      <c r="K227" s="1390"/>
    </row>
    <row r="228" spans="1:11" x14ac:dyDescent="0.25">
      <c r="A228" s="1390"/>
      <c r="B228" s="1390"/>
      <c r="C228" s="1390"/>
      <c r="D228" s="1390"/>
      <c r="E228" s="1390"/>
      <c r="F228" s="1390"/>
      <c r="G228" s="1390"/>
      <c r="H228" s="1390"/>
      <c r="I228" s="1390"/>
      <c r="J228" s="1390"/>
      <c r="K228" s="1390"/>
    </row>
    <row r="229" spans="1:11" x14ac:dyDescent="0.25">
      <c r="A229" s="1390"/>
      <c r="B229" s="1390"/>
      <c r="C229" s="1390"/>
      <c r="D229" s="1390"/>
      <c r="E229" s="1390"/>
      <c r="F229" s="1390"/>
      <c r="G229" s="1390"/>
      <c r="H229" s="1390"/>
      <c r="I229" s="1390"/>
      <c r="J229" s="1390"/>
      <c r="K229" s="1390"/>
    </row>
    <row r="230" spans="1:11" x14ac:dyDescent="0.25">
      <c r="A230" s="1390"/>
      <c r="B230" s="1390"/>
      <c r="C230" s="1390"/>
      <c r="D230" s="1390"/>
      <c r="E230" s="1390"/>
      <c r="F230" s="1390"/>
      <c r="G230" s="1390"/>
      <c r="H230" s="1390"/>
      <c r="I230" s="1390"/>
      <c r="J230" s="1390"/>
      <c r="K230" s="1390"/>
    </row>
    <row r="231" spans="1:11" x14ac:dyDescent="0.25">
      <c r="A231" s="1390"/>
      <c r="B231" s="1390"/>
      <c r="C231" s="1390"/>
      <c r="D231" s="1390"/>
      <c r="E231" s="1390"/>
      <c r="F231" s="1390"/>
      <c r="G231" s="1390"/>
      <c r="H231" s="1390"/>
      <c r="I231" s="1390"/>
      <c r="J231" s="1390"/>
      <c r="K231" s="1390"/>
    </row>
    <row r="232" spans="1:11" x14ac:dyDescent="0.25">
      <c r="A232" s="1390"/>
      <c r="B232" s="1390"/>
      <c r="C232" s="1390"/>
      <c r="D232" s="1390"/>
      <c r="E232" s="1390"/>
      <c r="F232" s="1390"/>
      <c r="G232" s="1390"/>
      <c r="H232" s="1390"/>
      <c r="I232" s="1390"/>
      <c r="J232" s="1390"/>
      <c r="K232" s="1390"/>
    </row>
    <row r="233" spans="1:11" x14ac:dyDescent="0.25">
      <c r="A233" s="1390"/>
      <c r="B233" s="1390"/>
      <c r="C233" s="1390"/>
      <c r="D233" s="1390"/>
      <c r="E233" s="1390"/>
      <c r="F233" s="1390"/>
      <c r="G233" s="1390"/>
      <c r="H233" s="1390"/>
      <c r="I233" s="1390"/>
      <c r="J233" s="1390"/>
      <c r="K233" s="1390"/>
    </row>
    <row r="234" spans="1:11" x14ac:dyDescent="0.25">
      <c r="A234" s="1390"/>
      <c r="B234" s="1390"/>
      <c r="C234" s="1390"/>
      <c r="D234" s="1390"/>
      <c r="E234" s="1390"/>
      <c r="F234" s="1390"/>
      <c r="G234" s="1390"/>
      <c r="H234" s="1390"/>
      <c r="I234" s="1390"/>
      <c r="J234" s="1390"/>
      <c r="K234" s="1390"/>
    </row>
    <row r="235" spans="1:11" x14ac:dyDescent="0.25">
      <c r="A235" s="1390"/>
      <c r="B235" s="1390"/>
      <c r="C235" s="1390"/>
      <c r="D235" s="1390"/>
      <c r="E235" s="1390"/>
      <c r="F235" s="1390"/>
      <c r="G235" s="1390"/>
      <c r="H235" s="1390"/>
      <c r="I235" s="1390"/>
      <c r="J235" s="1390"/>
      <c r="K235" s="1390"/>
    </row>
    <row r="236" spans="1:11" x14ac:dyDescent="0.25">
      <c r="A236" s="1390"/>
      <c r="B236" s="1390"/>
      <c r="C236" s="1390"/>
      <c r="D236" s="1390"/>
      <c r="E236" s="1390"/>
      <c r="F236" s="1390"/>
      <c r="G236" s="1390"/>
      <c r="H236" s="1390"/>
      <c r="I236" s="1390"/>
      <c r="J236" s="1390"/>
      <c r="K236" s="1390"/>
    </row>
    <row r="237" spans="1:11" x14ac:dyDescent="0.25">
      <c r="A237" s="1390"/>
      <c r="B237" s="1390"/>
      <c r="C237" s="1390"/>
      <c r="D237" s="1390"/>
      <c r="E237" s="1390"/>
      <c r="F237" s="1390"/>
      <c r="G237" s="1390"/>
      <c r="H237" s="1390"/>
      <c r="I237" s="1390"/>
      <c r="J237" s="1390"/>
      <c r="K237" s="1390"/>
    </row>
    <row r="238" spans="1:11" x14ac:dyDescent="0.25">
      <c r="A238" s="1390"/>
      <c r="B238" s="1390"/>
      <c r="C238" s="1390"/>
      <c r="D238" s="1390"/>
      <c r="E238" s="1390"/>
      <c r="F238" s="1390"/>
      <c r="G238" s="1390"/>
      <c r="H238" s="1390"/>
      <c r="I238" s="1390"/>
      <c r="J238" s="1390"/>
      <c r="K238" s="1390"/>
    </row>
    <row r="239" spans="1:11" x14ac:dyDescent="0.25">
      <c r="A239" s="1390"/>
      <c r="B239" s="1390"/>
      <c r="C239" s="1390"/>
      <c r="D239" s="1390"/>
      <c r="E239" s="1390"/>
      <c r="F239" s="1390"/>
      <c r="G239" s="1390"/>
      <c r="H239" s="1390"/>
      <c r="I239" s="1390"/>
      <c r="J239" s="1390"/>
      <c r="K239" s="1390"/>
    </row>
    <row r="240" spans="1:11" x14ac:dyDescent="0.25">
      <c r="A240" s="1390"/>
      <c r="B240" s="1390"/>
      <c r="C240" s="1390"/>
      <c r="D240" s="1390"/>
      <c r="E240" s="1390"/>
      <c r="F240" s="1390"/>
      <c r="G240" s="1390"/>
      <c r="H240" s="1390"/>
      <c r="I240" s="1390"/>
      <c r="J240" s="1390"/>
      <c r="K240" s="1390"/>
    </row>
    <row r="241" spans="1:11" x14ac:dyDescent="0.25">
      <c r="A241" s="1390"/>
      <c r="B241" s="1390"/>
      <c r="C241" s="1390"/>
      <c r="D241" s="1390"/>
      <c r="E241" s="1390"/>
      <c r="F241" s="1390"/>
      <c r="G241" s="1390"/>
      <c r="H241" s="1390"/>
      <c r="I241" s="1390"/>
      <c r="J241" s="1390"/>
      <c r="K241" s="1390"/>
    </row>
    <row r="242" spans="1:11" x14ac:dyDescent="0.25">
      <c r="A242" s="1390"/>
      <c r="B242" s="1390"/>
      <c r="C242" s="1390"/>
      <c r="D242" s="1390"/>
      <c r="E242" s="1390"/>
      <c r="F242" s="1390"/>
      <c r="G242" s="1390"/>
      <c r="H242" s="1390"/>
      <c r="I242" s="1390"/>
      <c r="J242" s="1390"/>
      <c r="K242" s="1390"/>
    </row>
    <row r="243" spans="1:11" x14ac:dyDescent="0.25">
      <c r="A243" s="1390"/>
      <c r="B243" s="1390"/>
      <c r="C243" s="1390"/>
      <c r="D243" s="1390"/>
      <c r="E243" s="1390"/>
      <c r="F243" s="1390"/>
      <c r="G243" s="1390"/>
      <c r="H243" s="1390"/>
      <c r="I243" s="1390"/>
      <c r="J243" s="1390"/>
      <c r="K243" s="1390"/>
    </row>
    <row r="244" spans="1:11" x14ac:dyDescent="0.25">
      <c r="A244" s="1390"/>
      <c r="B244" s="1390"/>
      <c r="C244" s="1390"/>
      <c r="D244" s="1390"/>
      <c r="E244" s="1390"/>
      <c r="F244" s="1390"/>
      <c r="G244" s="1390"/>
      <c r="H244" s="1390"/>
      <c r="I244" s="1390"/>
      <c r="J244" s="1390"/>
      <c r="K244" s="1390"/>
    </row>
    <row r="245" spans="1:11" x14ac:dyDescent="0.25">
      <c r="A245" s="1390"/>
      <c r="B245" s="1390"/>
      <c r="C245" s="1390"/>
      <c r="D245" s="1390"/>
      <c r="E245" s="1390"/>
      <c r="F245" s="1390"/>
      <c r="G245" s="1390"/>
      <c r="H245" s="1390"/>
      <c r="I245" s="1390"/>
      <c r="J245" s="1390"/>
      <c r="K245" s="1390"/>
    </row>
    <row r="246" spans="1:11" x14ac:dyDescent="0.25">
      <c r="A246" s="1390"/>
      <c r="B246" s="1390"/>
      <c r="C246" s="1390"/>
      <c r="D246" s="1390"/>
      <c r="E246" s="1390"/>
      <c r="F246" s="1390"/>
      <c r="G246" s="1390"/>
      <c r="H246" s="1390"/>
      <c r="I246" s="1390"/>
      <c r="J246" s="1390"/>
      <c r="K246" s="1390"/>
    </row>
    <row r="247" spans="1:11" x14ac:dyDescent="0.25">
      <c r="A247" s="1390"/>
      <c r="B247" s="1390"/>
      <c r="C247" s="1390"/>
      <c r="D247" s="1390"/>
      <c r="E247" s="1390"/>
      <c r="F247" s="1390"/>
      <c r="G247" s="1390"/>
      <c r="H247" s="1390"/>
      <c r="I247" s="1390"/>
      <c r="J247" s="1390"/>
      <c r="K247" s="1390"/>
    </row>
    <row r="248" spans="1:11" x14ac:dyDescent="0.25">
      <c r="A248" s="1390"/>
      <c r="B248" s="1390"/>
      <c r="C248" s="1390"/>
      <c r="D248" s="1390"/>
      <c r="E248" s="1390"/>
      <c r="F248" s="1390"/>
      <c r="G248" s="1390"/>
      <c r="H248" s="1390"/>
      <c r="I248" s="1390"/>
      <c r="J248" s="1390"/>
      <c r="K248" s="1390"/>
    </row>
    <row r="249" spans="1:11" x14ac:dyDescent="0.25">
      <c r="A249" s="1390"/>
      <c r="B249" s="1390"/>
      <c r="C249" s="1390"/>
      <c r="D249" s="1390"/>
      <c r="E249" s="1390"/>
      <c r="F249" s="1390"/>
      <c r="G249" s="1390"/>
      <c r="H249" s="1390"/>
      <c r="I249" s="1390"/>
      <c r="J249" s="1390"/>
      <c r="K249" s="1390"/>
    </row>
    <row r="250" spans="1:11" x14ac:dyDescent="0.25">
      <c r="A250" s="1390"/>
      <c r="B250" s="1390"/>
      <c r="C250" s="1390"/>
      <c r="D250" s="1390"/>
      <c r="E250" s="1390"/>
      <c r="F250" s="1390"/>
      <c r="G250" s="1390"/>
      <c r="H250" s="1390"/>
      <c r="I250" s="1390"/>
      <c r="J250" s="1390"/>
      <c r="K250" s="1390"/>
    </row>
    <row r="251" spans="1:11" x14ac:dyDescent="0.25">
      <c r="A251" s="1390"/>
      <c r="B251" s="1390"/>
      <c r="C251" s="1390"/>
      <c r="D251" s="1390"/>
      <c r="E251" s="1390"/>
      <c r="F251" s="1390"/>
      <c r="G251" s="1390"/>
      <c r="H251" s="1390"/>
      <c r="I251" s="1390"/>
      <c r="J251" s="1390"/>
      <c r="K251" s="1390"/>
    </row>
    <row r="252" spans="1:11" x14ac:dyDescent="0.25">
      <c r="A252" s="1390"/>
      <c r="B252" s="1390"/>
      <c r="C252" s="1390"/>
      <c r="D252" s="1390"/>
      <c r="E252" s="1390"/>
      <c r="F252" s="1390"/>
      <c r="G252" s="1390"/>
      <c r="H252" s="1390"/>
      <c r="I252" s="1390"/>
      <c r="J252" s="1390"/>
      <c r="K252" s="1390"/>
    </row>
    <row r="253" spans="1:11" x14ac:dyDescent="0.25">
      <c r="A253" s="1390"/>
      <c r="B253" s="1390"/>
      <c r="C253" s="1390"/>
      <c r="D253" s="1390"/>
      <c r="E253" s="1390"/>
      <c r="F253" s="1390"/>
      <c r="G253" s="1390"/>
      <c r="H253" s="1390"/>
      <c r="I253" s="1390"/>
      <c r="J253" s="1390"/>
      <c r="K253" s="1390"/>
    </row>
    <row r="254" spans="1:11" x14ac:dyDescent="0.25">
      <c r="A254" s="1390"/>
      <c r="B254" s="1390"/>
      <c r="C254" s="1390"/>
      <c r="D254" s="1390"/>
      <c r="E254" s="1390"/>
      <c r="F254" s="1390"/>
      <c r="G254" s="1390"/>
      <c r="H254" s="1390"/>
      <c r="I254" s="1390"/>
      <c r="J254" s="1390"/>
      <c r="K254" s="1390"/>
    </row>
    <row r="255" spans="1:11" x14ac:dyDescent="0.25">
      <c r="A255" s="1390"/>
      <c r="B255" s="1390"/>
      <c r="C255" s="1390"/>
      <c r="D255" s="1390"/>
      <c r="E255" s="1390"/>
      <c r="F255" s="1390"/>
      <c r="G255" s="1390"/>
      <c r="H255" s="1390"/>
      <c r="I255" s="1390"/>
      <c r="J255" s="1390"/>
      <c r="K255" s="1390"/>
    </row>
    <row r="256" spans="1:11" x14ac:dyDescent="0.25">
      <c r="A256" s="1390"/>
      <c r="B256" s="1390"/>
      <c r="C256" s="1390"/>
      <c r="D256" s="1390"/>
      <c r="E256" s="1390"/>
      <c r="F256" s="1390"/>
      <c r="G256" s="1390"/>
      <c r="H256" s="1390"/>
      <c r="I256" s="1390"/>
      <c r="J256" s="1390"/>
      <c r="K256" s="1390"/>
    </row>
    <row r="257" spans="1:11" x14ac:dyDescent="0.25">
      <c r="A257" s="1390"/>
      <c r="B257" s="1390"/>
      <c r="C257" s="1390"/>
      <c r="D257" s="1390"/>
      <c r="E257" s="1390"/>
      <c r="F257" s="1390"/>
      <c r="G257" s="1390"/>
      <c r="H257" s="1390"/>
      <c r="I257" s="1390"/>
      <c r="J257" s="1390"/>
      <c r="K257" s="1390"/>
    </row>
    <row r="258" spans="1:11" x14ac:dyDescent="0.25">
      <c r="A258" s="1390"/>
      <c r="B258" s="1390"/>
      <c r="C258" s="1390"/>
      <c r="D258" s="1390"/>
      <c r="E258" s="1390"/>
      <c r="F258" s="1390"/>
      <c r="G258" s="1390"/>
      <c r="H258" s="1390"/>
      <c r="I258" s="1390"/>
      <c r="J258" s="1390"/>
      <c r="K258" s="1390"/>
    </row>
    <row r="259" spans="1:11" x14ac:dyDescent="0.25">
      <c r="A259" s="1390"/>
      <c r="B259" s="1390"/>
      <c r="C259" s="1390"/>
      <c r="D259" s="1390"/>
      <c r="E259" s="1390"/>
      <c r="F259" s="1390"/>
      <c r="G259" s="1390"/>
      <c r="H259" s="1390"/>
      <c r="I259" s="1390"/>
      <c r="J259" s="1390"/>
      <c r="K259" s="1390"/>
    </row>
    <row r="260" spans="1:11" x14ac:dyDescent="0.25">
      <c r="A260" s="1390"/>
      <c r="B260" s="1390"/>
      <c r="C260" s="1390"/>
      <c r="D260" s="1390"/>
      <c r="E260" s="1390"/>
      <c r="F260" s="1390"/>
      <c r="G260" s="1390"/>
      <c r="H260" s="1390"/>
      <c r="I260" s="1390"/>
      <c r="J260" s="1390"/>
      <c r="K260" s="1390"/>
    </row>
    <row r="261" spans="1:11" x14ac:dyDescent="0.25">
      <c r="A261" s="1390"/>
      <c r="B261" s="1390"/>
      <c r="C261" s="1390"/>
      <c r="D261" s="1390"/>
      <c r="E261" s="1390"/>
      <c r="F261" s="1390"/>
      <c r="G261" s="1390"/>
      <c r="H261" s="1390"/>
      <c r="I261" s="1390"/>
      <c r="J261" s="1390"/>
      <c r="K261" s="1390"/>
    </row>
    <row r="262" spans="1:11" x14ac:dyDescent="0.25">
      <c r="A262" s="1390"/>
      <c r="B262" s="1390"/>
      <c r="C262" s="1390"/>
      <c r="D262" s="1390"/>
      <c r="E262" s="1390"/>
      <c r="F262" s="1390"/>
      <c r="G262" s="1390"/>
      <c r="H262" s="1390"/>
      <c r="I262" s="1390"/>
      <c r="J262" s="1390"/>
      <c r="K262" s="1390"/>
    </row>
    <row r="263" spans="1:11" x14ac:dyDescent="0.25">
      <c r="A263" s="1390"/>
      <c r="B263" s="1390"/>
      <c r="C263" s="1390"/>
      <c r="D263" s="1390"/>
      <c r="E263" s="1390"/>
      <c r="F263" s="1390"/>
      <c r="G263" s="1390"/>
      <c r="H263" s="1390"/>
      <c r="I263" s="1390"/>
      <c r="J263" s="1390"/>
      <c r="K263" s="1390"/>
    </row>
    <row r="264" spans="1:11" x14ac:dyDescent="0.25">
      <c r="A264" s="1390"/>
      <c r="B264" s="1390"/>
      <c r="C264" s="1390"/>
      <c r="D264" s="1390"/>
      <c r="E264" s="1390"/>
      <c r="F264" s="1390"/>
      <c r="G264" s="1390"/>
      <c r="H264" s="1390"/>
      <c r="I264" s="1390"/>
      <c r="J264" s="1390"/>
      <c r="K264" s="1390"/>
    </row>
    <row r="265" spans="1:11" x14ac:dyDescent="0.25">
      <c r="A265" s="1390"/>
      <c r="B265" s="1390"/>
      <c r="C265" s="1390"/>
      <c r="D265" s="1390"/>
      <c r="E265" s="1390"/>
      <c r="F265" s="1390"/>
      <c r="G265" s="1390"/>
      <c r="H265" s="1390"/>
      <c r="I265" s="1390"/>
      <c r="J265" s="1390"/>
      <c r="K265" s="1390"/>
    </row>
    <row r="266" spans="1:11" x14ac:dyDescent="0.25">
      <c r="A266" s="1390"/>
      <c r="B266" s="1390"/>
      <c r="C266" s="1390"/>
      <c r="D266" s="1390"/>
      <c r="E266" s="1390"/>
      <c r="F266" s="1390"/>
      <c r="G266" s="1390"/>
      <c r="H266" s="1390"/>
      <c r="I266" s="1390"/>
      <c r="J266" s="1390"/>
      <c r="K266" s="1390"/>
    </row>
    <row r="267" spans="1:11" x14ac:dyDescent="0.25">
      <c r="A267" s="1390"/>
      <c r="B267" s="1390"/>
      <c r="C267" s="1390"/>
      <c r="D267" s="1390"/>
      <c r="E267" s="1390"/>
      <c r="F267" s="1390"/>
      <c r="G267" s="1390"/>
      <c r="H267" s="1390"/>
      <c r="I267" s="1390"/>
      <c r="J267" s="1390"/>
      <c r="K267" s="1390"/>
    </row>
    <row r="268" spans="1:11" x14ac:dyDescent="0.25">
      <c r="A268" s="1390"/>
      <c r="B268" s="1390"/>
      <c r="C268" s="1390"/>
      <c r="D268" s="1390"/>
      <c r="E268" s="1390"/>
      <c r="F268" s="1390"/>
      <c r="G268" s="1390"/>
      <c r="H268" s="1390"/>
      <c r="I268" s="1390"/>
      <c r="J268" s="1390"/>
      <c r="K268" s="1390"/>
    </row>
    <row r="269" spans="1:11" x14ac:dyDescent="0.25">
      <c r="A269" s="1390"/>
      <c r="B269" s="1390"/>
      <c r="C269" s="1390"/>
      <c r="D269" s="1390"/>
      <c r="E269" s="1390"/>
      <c r="F269" s="1390"/>
      <c r="G269" s="1390"/>
      <c r="H269" s="1390"/>
      <c r="I269" s="1390"/>
      <c r="J269" s="1390"/>
      <c r="K269" s="1390"/>
    </row>
    <row r="270" spans="1:11" x14ac:dyDescent="0.25">
      <c r="A270" s="1390"/>
      <c r="B270" s="1390"/>
      <c r="C270" s="1390"/>
      <c r="D270" s="1390"/>
      <c r="E270" s="1390"/>
      <c r="F270" s="1390"/>
      <c r="G270" s="1390"/>
      <c r="H270" s="1390"/>
      <c r="I270" s="1390"/>
      <c r="J270" s="1390"/>
      <c r="K270" s="1390"/>
    </row>
    <row r="271" spans="1:11" x14ac:dyDescent="0.25">
      <c r="A271" s="1390"/>
      <c r="B271" s="1390"/>
      <c r="C271" s="1390"/>
      <c r="D271" s="1390"/>
      <c r="E271" s="1390"/>
      <c r="F271" s="1390"/>
      <c r="G271" s="1390"/>
      <c r="H271" s="1390"/>
      <c r="I271" s="1390"/>
      <c r="J271" s="1390"/>
      <c r="K271" s="1390"/>
    </row>
    <row r="272" spans="1:11" x14ac:dyDescent="0.25">
      <c r="A272" s="1390"/>
      <c r="B272" s="1390"/>
      <c r="C272" s="1390"/>
      <c r="D272" s="1390"/>
      <c r="E272" s="1390"/>
      <c r="F272" s="1390"/>
      <c r="G272" s="1390"/>
      <c r="H272" s="1390"/>
      <c r="I272" s="1390"/>
      <c r="J272" s="1390"/>
      <c r="K272" s="1390"/>
    </row>
    <row r="273" spans="1:11" x14ac:dyDescent="0.25">
      <c r="A273" s="1390"/>
      <c r="B273" s="1390"/>
      <c r="C273" s="1390"/>
      <c r="D273" s="1390"/>
      <c r="E273" s="1390"/>
      <c r="F273" s="1390"/>
      <c r="G273" s="1390"/>
      <c r="H273" s="1390"/>
      <c r="I273" s="1390"/>
      <c r="J273" s="1390"/>
      <c r="K273" s="1390"/>
    </row>
    <row r="274" spans="1:11" x14ac:dyDescent="0.25">
      <c r="A274" s="1390"/>
      <c r="B274" s="1390"/>
      <c r="C274" s="1390"/>
      <c r="D274" s="1390"/>
      <c r="E274" s="1390"/>
      <c r="F274" s="1390"/>
      <c r="G274" s="1390"/>
      <c r="H274" s="1390"/>
      <c r="I274" s="1390"/>
      <c r="J274" s="1390"/>
      <c r="K274" s="1390"/>
    </row>
    <row r="275" spans="1:11" x14ac:dyDescent="0.25">
      <c r="A275" s="1390"/>
      <c r="B275" s="1390"/>
      <c r="C275" s="1390"/>
      <c r="D275" s="1390"/>
      <c r="E275" s="1390"/>
      <c r="F275" s="1390"/>
      <c r="G275" s="1390"/>
      <c r="H275" s="1390"/>
      <c r="I275" s="1390"/>
      <c r="J275" s="1390"/>
      <c r="K275" s="1390"/>
    </row>
    <row r="276" spans="1:11" x14ac:dyDescent="0.25">
      <c r="A276" s="1390"/>
      <c r="B276" s="1390"/>
      <c r="C276" s="1390"/>
      <c r="D276" s="1390"/>
      <c r="E276" s="1390"/>
      <c r="F276" s="1390"/>
      <c r="G276" s="1390"/>
      <c r="H276" s="1390"/>
      <c r="I276" s="1390"/>
      <c r="J276" s="1390"/>
      <c r="K276" s="1390"/>
    </row>
    <row r="277" spans="1:11" x14ac:dyDescent="0.25">
      <c r="A277" s="1390"/>
      <c r="B277" s="1390"/>
      <c r="C277" s="1390"/>
      <c r="D277" s="1390"/>
      <c r="E277" s="1390"/>
      <c r="F277" s="1390"/>
      <c r="G277" s="1390"/>
      <c r="H277" s="1390"/>
      <c r="I277" s="1390"/>
      <c r="J277" s="1390"/>
      <c r="K277" s="1390"/>
    </row>
    <row r="278" spans="1:11" x14ac:dyDescent="0.25">
      <c r="A278" s="1390"/>
      <c r="B278" s="1390"/>
      <c r="C278" s="1390"/>
      <c r="D278" s="1390"/>
      <c r="E278" s="1390"/>
      <c r="F278" s="1390"/>
      <c r="G278" s="1390"/>
      <c r="H278" s="1390"/>
      <c r="I278" s="1390"/>
      <c r="J278" s="1390"/>
      <c r="K278" s="1390"/>
    </row>
    <row r="279" spans="1:11" x14ac:dyDescent="0.25">
      <c r="A279" s="1390"/>
      <c r="B279" s="1390"/>
      <c r="C279" s="1390"/>
      <c r="D279" s="1390"/>
      <c r="E279" s="1390"/>
      <c r="F279" s="1390"/>
      <c r="G279" s="1390"/>
      <c r="H279" s="1390"/>
      <c r="I279" s="1390"/>
      <c r="J279" s="1390"/>
      <c r="K279" s="1390"/>
    </row>
    <row r="280" spans="1:11" x14ac:dyDescent="0.25">
      <c r="A280" s="1390"/>
      <c r="B280" s="1390"/>
      <c r="C280" s="1390"/>
      <c r="D280" s="1390"/>
      <c r="E280" s="1390"/>
      <c r="F280" s="1390"/>
      <c r="G280" s="1390"/>
      <c r="H280" s="1390"/>
      <c r="I280" s="1390"/>
      <c r="J280" s="1390"/>
      <c r="K280" s="1390"/>
    </row>
    <row r="281" spans="1:11" x14ac:dyDescent="0.25">
      <c r="A281" s="1390"/>
      <c r="B281" s="1390"/>
      <c r="C281" s="1390"/>
      <c r="D281" s="1390"/>
      <c r="E281" s="1390"/>
      <c r="F281" s="1390"/>
      <c r="G281" s="1390"/>
      <c r="H281" s="1390"/>
      <c r="I281" s="1390"/>
      <c r="J281" s="1390"/>
      <c r="K281" s="1390"/>
    </row>
    <row r="282" spans="1:11" x14ac:dyDescent="0.25">
      <c r="A282" s="1390"/>
      <c r="B282" s="1390"/>
      <c r="C282" s="1390"/>
      <c r="D282" s="1390"/>
      <c r="E282" s="1390"/>
      <c r="F282" s="1390"/>
      <c r="G282" s="1390"/>
      <c r="H282" s="1390"/>
      <c r="I282" s="1390"/>
      <c r="J282" s="1390"/>
      <c r="K282" s="1390"/>
    </row>
    <row r="283" spans="1:11" x14ac:dyDescent="0.25">
      <c r="A283" s="1390"/>
      <c r="B283" s="1390"/>
      <c r="C283" s="1390"/>
      <c r="D283" s="1390"/>
      <c r="E283" s="1390"/>
      <c r="F283" s="1390"/>
      <c r="G283" s="1390"/>
      <c r="H283" s="1390"/>
      <c r="I283" s="1390"/>
      <c r="J283" s="1390"/>
      <c r="K283" s="1390"/>
    </row>
    <row r="284" spans="1:11" x14ac:dyDescent="0.25">
      <c r="A284" s="1390"/>
      <c r="B284" s="1390"/>
      <c r="C284" s="1390"/>
      <c r="D284" s="1390"/>
      <c r="E284" s="1390"/>
      <c r="F284" s="1390"/>
      <c r="G284" s="1390"/>
      <c r="H284" s="1390"/>
      <c r="I284" s="1390"/>
      <c r="J284" s="1390"/>
      <c r="K284" s="1390"/>
    </row>
    <row r="285" spans="1:11" x14ac:dyDescent="0.25">
      <c r="A285" s="1390"/>
      <c r="B285" s="1390"/>
      <c r="C285" s="1390"/>
      <c r="D285" s="1390"/>
      <c r="E285" s="1390"/>
      <c r="F285" s="1390"/>
      <c r="G285" s="1390"/>
      <c r="H285" s="1390"/>
      <c r="I285" s="1390"/>
      <c r="J285" s="1390"/>
      <c r="K285" s="1390"/>
    </row>
    <row r="286" spans="1:11" x14ac:dyDescent="0.25">
      <c r="A286" s="1390"/>
      <c r="B286" s="1390"/>
      <c r="C286" s="1390"/>
      <c r="D286" s="1390"/>
      <c r="E286" s="1390"/>
      <c r="F286" s="1390"/>
      <c r="G286" s="1390"/>
      <c r="H286" s="1390"/>
      <c r="I286" s="1390"/>
      <c r="J286" s="1390"/>
      <c r="K286" s="1390"/>
    </row>
    <row r="287" spans="1:11" x14ac:dyDescent="0.25">
      <c r="A287" s="1390"/>
      <c r="B287" s="1390"/>
      <c r="C287" s="1390"/>
      <c r="D287" s="1390"/>
      <c r="E287" s="1390"/>
      <c r="F287" s="1390"/>
      <c r="G287" s="1390"/>
      <c r="H287" s="1390"/>
      <c r="I287" s="1390"/>
      <c r="J287" s="1390"/>
      <c r="K287" s="1390"/>
    </row>
    <row r="288" spans="1:11" x14ac:dyDescent="0.25">
      <c r="A288" s="1390"/>
      <c r="B288" s="1390"/>
      <c r="C288" s="1390"/>
      <c r="D288" s="1390"/>
      <c r="E288" s="1390"/>
      <c r="F288" s="1390"/>
      <c r="G288" s="1390"/>
      <c r="H288" s="1390"/>
      <c r="I288" s="1390"/>
      <c r="J288" s="1390"/>
      <c r="K288" s="1390"/>
    </row>
    <row r="289" spans="1:11" x14ac:dyDescent="0.25">
      <c r="A289" s="1390"/>
      <c r="B289" s="1390"/>
      <c r="C289" s="1390"/>
      <c r="D289" s="1390"/>
      <c r="E289" s="1390"/>
      <c r="F289" s="1390"/>
      <c r="G289" s="1390"/>
      <c r="H289" s="1390"/>
      <c r="I289" s="1390"/>
      <c r="J289" s="1390"/>
      <c r="K289" s="1390"/>
    </row>
    <row r="290" spans="1:11" x14ac:dyDescent="0.25">
      <c r="A290" s="1390"/>
      <c r="B290" s="1390"/>
      <c r="C290" s="1390"/>
      <c r="D290" s="1390"/>
      <c r="E290" s="1390"/>
      <c r="F290" s="1390"/>
      <c r="G290" s="1390"/>
      <c r="H290" s="1390"/>
      <c r="I290" s="1390"/>
      <c r="J290" s="1390"/>
      <c r="K290" s="1390"/>
    </row>
    <row r="291" spans="1:11" x14ac:dyDescent="0.25">
      <c r="A291" s="1390"/>
      <c r="B291" s="1390"/>
      <c r="C291" s="1390"/>
      <c r="D291" s="1390"/>
      <c r="E291" s="1390"/>
      <c r="F291" s="1390"/>
      <c r="G291" s="1390"/>
      <c r="H291" s="1390"/>
      <c r="I291" s="1390"/>
      <c r="J291" s="1390"/>
      <c r="K291" s="1390"/>
    </row>
    <row r="292" spans="1:11" x14ac:dyDescent="0.25">
      <c r="A292" s="1390"/>
      <c r="B292" s="1390"/>
      <c r="C292" s="1390"/>
      <c r="D292" s="1390"/>
      <c r="E292" s="1390"/>
      <c r="F292" s="1390"/>
      <c r="G292" s="1390"/>
      <c r="H292" s="1390"/>
      <c r="I292" s="1390"/>
      <c r="J292" s="1390"/>
      <c r="K292" s="1390"/>
    </row>
    <row r="293" spans="1:11" x14ac:dyDescent="0.25">
      <c r="A293" s="1390"/>
      <c r="B293" s="1390"/>
      <c r="C293" s="1390"/>
      <c r="D293" s="1390"/>
      <c r="E293" s="1390"/>
      <c r="F293" s="1390"/>
      <c r="G293" s="1390"/>
      <c r="H293" s="1390"/>
      <c r="I293" s="1390"/>
      <c r="J293" s="1390"/>
      <c r="K293" s="1390"/>
    </row>
    <row r="294" spans="1:11" x14ac:dyDescent="0.25">
      <c r="A294" s="1390"/>
      <c r="B294" s="1390"/>
      <c r="C294" s="1390"/>
      <c r="D294" s="1390"/>
      <c r="E294" s="1390"/>
      <c r="F294" s="1390"/>
      <c r="G294" s="1390"/>
      <c r="H294" s="1390"/>
      <c r="I294" s="1390"/>
      <c r="J294" s="1390"/>
      <c r="K294" s="1390"/>
    </row>
    <row r="295" spans="1:11" x14ac:dyDescent="0.25">
      <c r="A295" s="1390"/>
      <c r="B295" s="1390"/>
      <c r="C295" s="1390"/>
      <c r="D295" s="1390"/>
      <c r="E295" s="1390"/>
      <c r="F295" s="1390"/>
      <c r="G295" s="1390"/>
      <c r="H295" s="1390"/>
      <c r="I295" s="1390"/>
      <c r="J295" s="1390"/>
      <c r="K295" s="1390"/>
    </row>
    <row r="296" spans="1:11" x14ac:dyDescent="0.25">
      <c r="A296" s="1390"/>
      <c r="B296" s="1390"/>
      <c r="C296" s="1390"/>
      <c r="D296" s="1390"/>
      <c r="E296" s="1390"/>
      <c r="F296" s="1390"/>
      <c r="G296" s="1390"/>
      <c r="H296" s="1390"/>
      <c r="I296" s="1390"/>
      <c r="J296" s="1390"/>
      <c r="K296" s="1390"/>
    </row>
    <row r="297" spans="1:11" x14ac:dyDescent="0.25">
      <c r="A297" s="1390"/>
      <c r="B297" s="1390"/>
      <c r="C297" s="1390"/>
      <c r="D297" s="1390"/>
      <c r="E297" s="1390"/>
      <c r="F297" s="1390"/>
      <c r="G297" s="1390"/>
      <c r="H297" s="1390"/>
      <c r="I297" s="1390"/>
      <c r="J297" s="1390"/>
      <c r="K297" s="1390"/>
    </row>
    <row r="298" spans="1:11" x14ac:dyDescent="0.25">
      <c r="A298" s="1390"/>
      <c r="B298" s="1390"/>
      <c r="C298" s="1390"/>
      <c r="D298" s="1390"/>
      <c r="E298" s="1390"/>
      <c r="F298" s="1390"/>
      <c r="G298" s="1390"/>
      <c r="H298" s="1390"/>
      <c r="I298" s="1390"/>
      <c r="J298" s="1390"/>
      <c r="K298" s="1390"/>
    </row>
    <row r="299" spans="1:11" x14ac:dyDescent="0.25">
      <c r="A299" s="1390"/>
      <c r="B299" s="1390"/>
      <c r="C299" s="1390"/>
      <c r="D299" s="1390"/>
      <c r="E299" s="1390"/>
      <c r="F299" s="1390"/>
      <c r="G299" s="1390"/>
      <c r="H299" s="1390"/>
      <c r="I299" s="1390"/>
      <c r="J299" s="1390"/>
      <c r="K299" s="1390"/>
    </row>
    <row r="300" spans="1:11" x14ac:dyDescent="0.25">
      <c r="A300" s="1390"/>
      <c r="B300" s="1390"/>
      <c r="C300" s="1390"/>
      <c r="D300" s="1390"/>
      <c r="E300" s="1390"/>
      <c r="F300" s="1390"/>
      <c r="G300" s="1390"/>
      <c r="H300" s="1390"/>
      <c r="I300" s="1390"/>
      <c r="J300" s="1390"/>
      <c r="K300" s="1390"/>
    </row>
    <row r="301" spans="1:11" x14ac:dyDescent="0.25">
      <c r="A301" s="1390"/>
      <c r="B301" s="1390"/>
      <c r="C301" s="1390"/>
      <c r="D301" s="1390"/>
      <c r="E301" s="1390"/>
      <c r="F301" s="1390"/>
      <c r="G301" s="1390"/>
      <c r="H301" s="1390"/>
      <c r="I301" s="1390"/>
      <c r="J301" s="1390"/>
      <c r="K301" s="1390"/>
    </row>
    <row r="302" spans="1:11" x14ac:dyDescent="0.25">
      <c r="A302" s="1390"/>
      <c r="B302" s="1390"/>
      <c r="C302" s="1390"/>
      <c r="D302" s="1390"/>
      <c r="E302" s="1390"/>
      <c r="F302" s="1390"/>
      <c r="G302" s="1390"/>
      <c r="H302" s="1390"/>
      <c r="I302" s="1390"/>
      <c r="J302" s="1390"/>
      <c r="K302" s="1390"/>
    </row>
    <row r="303" spans="1:11" x14ac:dyDescent="0.25">
      <c r="A303" s="1390"/>
      <c r="B303" s="1390"/>
      <c r="C303" s="1390"/>
      <c r="D303" s="1390"/>
      <c r="E303" s="1390"/>
      <c r="F303" s="1390"/>
      <c r="G303" s="1390"/>
      <c r="H303" s="1390"/>
      <c r="I303" s="1390"/>
      <c r="J303" s="1390"/>
      <c r="K303" s="1390"/>
    </row>
    <row r="304" spans="1:11" x14ac:dyDescent="0.25">
      <c r="A304" s="1390"/>
      <c r="B304" s="1390"/>
      <c r="C304" s="1390"/>
      <c r="D304" s="1390"/>
      <c r="E304" s="1390"/>
      <c r="F304" s="1390"/>
      <c r="G304" s="1390"/>
      <c r="H304" s="1390"/>
      <c r="I304" s="1390"/>
      <c r="J304" s="1390"/>
      <c r="K304" s="1390"/>
    </row>
    <row r="305" spans="1:11" x14ac:dyDescent="0.25">
      <c r="A305" s="1390"/>
      <c r="B305" s="1390"/>
      <c r="C305" s="1390"/>
      <c r="D305" s="1390"/>
      <c r="E305" s="1390"/>
      <c r="F305" s="1390"/>
      <c r="G305" s="1390"/>
      <c r="H305" s="1390"/>
      <c r="I305" s="1390"/>
      <c r="J305" s="1390"/>
      <c r="K305" s="1390"/>
    </row>
    <row r="306" spans="1:11" x14ac:dyDescent="0.25">
      <c r="A306" s="1390"/>
      <c r="B306" s="1390"/>
      <c r="C306" s="1390"/>
      <c r="D306" s="1390"/>
      <c r="E306" s="1390"/>
      <c r="F306" s="1390"/>
      <c r="G306" s="1390"/>
      <c r="H306" s="1390"/>
      <c r="I306" s="1390"/>
      <c r="J306" s="1390"/>
      <c r="K306" s="1390"/>
    </row>
    <row r="307" spans="1:11" x14ac:dyDescent="0.25">
      <c r="A307" s="1390"/>
      <c r="B307" s="1390"/>
      <c r="C307" s="1390"/>
      <c r="D307" s="1390"/>
      <c r="E307" s="1390"/>
      <c r="F307" s="1390"/>
      <c r="G307" s="1390"/>
      <c r="H307" s="1390"/>
      <c r="I307" s="1390"/>
      <c r="J307" s="1390"/>
      <c r="K307" s="1390"/>
    </row>
    <row r="308" spans="1:11" x14ac:dyDescent="0.25">
      <c r="A308" s="1390"/>
      <c r="B308" s="1390"/>
      <c r="C308" s="1390"/>
      <c r="D308" s="1390"/>
      <c r="E308" s="1390"/>
      <c r="F308" s="1390"/>
      <c r="G308" s="1390"/>
      <c r="H308" s="1390"/>
      <c r="I308" s="1390"/>
      <c r="J308" s="1390"/>
      <c r="K308" s="1390"/>
    </row>
    <row r="309" spans="1:11" x14ac:dyDescent="0.25">
      <c r="A309" s="1390"/>
      <c r="B309" s="1390"/>
      <c r="C309" s="1390"/>
      <c r="D309" s="1390"/>
      <c r="E309" s="1390"/>
      <c r="F309" s="1390"/>
      <c r="G309" s="1390"/>
      <c r="H309" s="1390"/>
      <c r="I309" s="1390"/>
      <c r="J309" s="1390"/>
      <c r="K309" s="1390"/>
    </row>
    <row r="310" spans="1:11" x14ac:dyDescent="0.25">
      <c r="A310" s="1390"/>
      <c r="B310" s="1390"/>
      <c r="C310" s="1390"/>
      <c r="D310" s="1390"/>
      <c r="E310" s="1390"/>
      <c r="F310" s="1390"/>
      <c r="G310" s="1390"/>
      <c r="H310" s="1390"/>
      <c r="I310" s="1390"/>
      <c r="J310" s="1390"/>
      <c r="K310" s="1390"/>
    </row>
    <row r="311" spans="1:11" x14ac:dyDescent="0.25">
      <c r="A311" s="1390"/>
      <c r="B311" s="1390"/>
      <c r="C311" s="1390"/>
      <c r="D311" s="1390"/>
      <c r="E311" s="1390"/>
      <c r="F311" s="1390"/>
      <c r="G311" s="1390"/>
      <c r="H311" s="1390"/>
      <c r="I311" s="1390"/>
      <c r="J311" s="1390"/>
      <c r="K311" s="1390"/>
    </row>
    <row r="312" spans="1:11" x14ac:dyDescent="0.25">
      <c r="A312" s="1390"/>
      <c r="B312" s="1390"/>
      <c r="C312" s="1390"/>
      <c r="D312" s="1390"/>
      <c r="E312" s="1390"/>
      <c r="F312" s="1390"/>
      <c r="G312" s="1390"/>
      <c r="H312" s="1390"/>
      <c r="I312" s="1390"/>
      <c r="J312" s="1390"/>
      <c r="K312" s="1390"/>
    </row>
    <row r="313" spans="1:11" x14ac:dyDescent="0.25">
      <c r="A313" s="1390"/>
      <c r="B313" s="1390"/>
      <c r="C313" s="1390"/>
      <c r="D313" s="1390"/>
      <c r="E313" s="1390"/>
      <c r="F313" s="1390"/>
      <c r="G313" s="1390"/>
      <c r="H313" s="1390"/>
      <c r="I313" s="1390"/>
      <c r="J313" s="1390"/>
      <c r="K313" s="1390"/>
    </row>
    <row r="314" spans="1:11" x14ac:dyDescent="0.25">
      <c r="A314" s="1390"/>
      <c r="B314" s="1390"/>
      <c r="C314" s="1390"/>
      <c r="D314" s="1390"/>
      <c r="E314" s="1390"/>
      <c r="F314" s="1390"/>
      <c r="G314" s="1390"/>
      <c r="H314" s="1390"/>
      <c r="I314" s="1390"/>
      <c r="J314" s="1390"/>
      <c r="K314" s="1390"/>
    </row>
    <row r="315" spans="1:11" x14ac:dyDescent="0.25">
      <c r="A315" s="1390"/>
      <c r="B315" s="1390"/>
      <c r="C315" s="1390"/>
      <c r="D315" s="1390"/>
      <c r="E315" s="1390"/>
      <c r="F315" s="1390"/>
      <c r="G315" s="1390"/>
      <c r="H315" s="1390"/>
      <c r="I315" s="1390"/>
      <c r="J315" s="1390"/>
      <c r="K315" s="1390"/>
    </row>
    <row r="316" spans="1:11" x14ac:dyDescent="0.25">
      <c r="A316" s="1390"/>
      <c r="B316" s="1390"/>
      <c r="C316" s="1390"/>
      <c r="D316" s="1390"/>
      <c r="E316" s="1390"/>
      <c r="F316" s="1390"/>
      <c r="G316" s="1390"/>
      <c r="H316" s="1390"/>
      <c r="I316" s="1390"/>
      <c r="J316" s="1390"/>
      <c r="K316" s="1390"/>
    </row>
    <row r="317" spans="1:11" x14ac:dyDescent="0.25">
      <c r="A317" s="1390"/>
      <c r="B317" s="1390"/>
      <c r="C317" s="1390"/>
      <c r="D317" s="1390"/>
      <c r="E317" s="1390"/>
      <c r="F317" s="1390"/>
      <c r="G317" s="1390"/>
      <c r="H317" s="1390"/>
      <c r="I317" s="1390"/>
      <c r="J317" s="1390"/>
      <c r="K317" s="1390"/>
    </row>
    <row r="318" spans="1:11" x14ac:dyDescent="0.25">
      <c r="A318" s="1390"/>
      <c r="B318" s="1390"/>
      <c r="C318" s="1390"/>
      <c r="D318" s="1390"/>
      <c r="E318" s="1390"/>
      <c r="F318" s="1390"/>
      <c r="G318" s="1390"/>
      <c r="H318" s="1390"/>
      <c r="I318" s="1390"/>
      <c r="J318" s="1390"/>
      <c r="K318" s="1390"/>
    </row>
    <row r="319" spans="1:11" x14ac:dyDescent="0.25">
      <c r="A319" s="1390"/>
      <c r="B319" s="1390"/>
      <c r="C319" s="1390"/>
      <c r="D319" s="1390"/>
      <c r="E319" s="1390"/>
      <c r="F319" s="1390"/>
      <c r="G319" s="1390"/>
      <c r="H319" s="1390"/>
      <c r="I319" s="1390"/>
      <c r="J319" s="1390"/>
      <c r="K319" s="1390"/>
    </row>
    <row r="320" spans="1:11" x14ac:dyDescent="0.25">
      <c r="A320" s="1390"/>
      <c r="B320" s="1390"/>
      <c r="C320" s="1390"/>
      <c r="D320" s="1390"/>
      <c r="E320" s="1390"/>
      <c r="F320" s="1390"/>
      <c r="G320" s="1390"/>
      <c r="H320" s="1390"/>
      <c r="I320" s="1390"/>
      <c r="J320" s="1390"/>
      <c r="K320" s="1390"/>
    </row>
    <row r="321" spans="1:11" x14ac:dyDescent="0.25">
      <c r="A321" s="1390"/>
      <c r="B321" s="1390"/>
      <c r="C321" s="1390"/>
      <c r="D321" s="1390"/>
      <c r="E321" s="1390"/>
      <c r="F321" s="1390"/>
      <c r="G321" s="1390"/>
      <c r="H321" s="1390"/>
      <c r="I321" s="1390"/>
      <c r="J321" s="1390"/>
      <c r="K321" s="1390"/>
    </row>
    <row r="322" spans="1:11" x14ac:dyDescent="0.25">
      <c r="A322" s="1390"/>
      <c r="B322" s="1390"/>
      <c r="C322" s="1390"/>
      <c r="D322" s="1390"/>
      <c r="E322" s="1390"/>
      <c r="F322" s="1390"/>
      <c r="G322" s="1390"/>
      <c r="H322" s="1390"/>
      <c r="I322" s="1390"/>
      <c r="J322" s="1390"/>
      <c r="K322" s="1390"/>
    </row>
    <row r="323" spans="1:11" x14ac:dyDescent="0.25">
      <c r="A323" s="1390"/>
      <c r="B323" s="1390"/>
      <c r="C323" s="1390"/>
      <c r="D323" s="1390"/>
      <c r="E323" s="1390"/>
      <c r="F323" s="1390"/>
      <c r="G323" s="1390"/>
      <c r="H323" s="1390"/>
      <c r="I323" s="1390"/>
      <c r="J323" s="1390"/>
      <c r="K323" s="1390"/>
    </row>
    <row r="324" spans="1:11" x14ac:dyDescent="0.25">
      <c r="A324" s="1390"/>
      <c r="B324" s="1390"/>
      <c r="C324" s="1390"/>
      <c r="D324" s="1390"/>
      <c r="E324" s="1390"/>
      <c r="F324" s="1390"/>
      <c r="G324" s="1390"/>
      <c r="H324" s="1390"/>
      <c r="I324" s="1390"/>
      <c r="J324" s="1390"/>
      <c r="K324" s="1390"/>
    </row>
    <row r="325" spans="1:11" x14ac:dyDescent="0.25">
      <c r="A325" s="1390"/>
      <c r="B325" s="1390"/>
      <c r="C325" s="1390"/>
      <c r="D325" s="1390"/>
      <c r="E325" s="1390"/>
      <c r="F325" s="1390"/>
      <c r="G325" s="1390"/>
      <c r="H325" s="1390"/>
      <c r="I325" s="1390"/>
      <c r="J325" s="1390"/>
      <c r="K325" s="1390"/>
    </row>
    <row r="326" spans="1:11" x14ac:dyDescent="0.25">
      <c r="A326" s="1390"/>
      <c r="B326" s="1390"/>
      <c r="C326" s="1390"/>
      <c r="D326" s="1390"/>
      <c r="E326" s="1390"/>
      <c r="F326" s="1390"/>
      <c r="G326" s="1390"/>
      <c r="H326" s="1390"/>
      <c r="I326" s="1390"/>
      <c r="J326" s="1390"/>
      <c r="K326" s="1390"/>
    </row>
    <row r="327" spans="1:11" x14ac:dyDescent="0.25">
      <c r="A327" s="1390"/>
      <c r="B327" s="1390"/>
      <c r="C327" s="1390"/>
      <c r="D327" s="1390"/>
      <c r="E327" s="1390"/>
      <c r="F327" s="1390"/>
      <c r="G327" s="1390"/>
      <c r="H327" s="1390"/>
      <c r="I327" s="1390"/>
      <c r="J327" s="1390"/>
      <c r="K327" s="1390"/>
    </row>
    <row r="328" spans="1:11" x14ac:dyDescent="0.25">
      <c r="A328" s="1390"/>
      <c r="B328" s="1390"/>
      <c r="C328" s="1390"/>
      <c r="D328" s="1390"/>
      <c r="E328" s="1390"/>
      <c r="F328" s="1390"/>
      <c r="G328" s="1390"/>
      <c r="H328" s="1390"/>
      <c r="I328" s="1390"/>
      <c r="J328" s="1390"/>
      <c r="K328" s="1390"/>
    </row>
    <row r="329" spans="1:11" x14ac:dyDescent="0.25">
      <c r="A329" s="1390"/>
      <c r="B329" s="1390"/>
      <c r="C329" s="1390"/>
      <c r="D329" s="1390"/>
      <c r="E329" s="1390"/>
      <c r="F329" s="1390"/>
      <c r="G329" s="1390"/>
      <c r="H329" s="1390"/>
      <c r="I329" s="1390"/>
      <c r="J329" s="1390"/>
      <c r="K329" s="1390"/>
    </row>
    <row r="330" spans="1:11" x14ac:dyDescent="0.25">
      <c r="A330" s="1390"/>
      <c r="B330" s="1390"/>
      <c r="C330" s="1390"/>
      <c r="D330" s="1390"/>
      <c r="E330" s="1390"/>
      <c r="F330" s="1390"/>
      <c r="G330" s="1390"/>
      <c r="H330" s="1390"/>
      <c r="I330" s="1390"/>
      <c r="J330" s="1390"/>
      <c r="K330" s="1390"/>
    </row>
    <row r="331" spans="1:11" x14ac:dyDescent="0.25">
      <c r="A331" s="1390"/>
      <c r="B331" s="1390"/>
      <c r="C331" s="1390"/>
      <c r="D331" s="1390"/>
      <c r="E331" s="1390"/>
      <c r="F331" s="1390"/>
      <c r="G331" s="1390"/>
      <c r="H331" s="1390"/>
      <c r="I331" s="1390"/>
      <c r="J331" s="1390"/>
      <c r="K331" s="1390"/>
    </row>
    <row r="332" spans="1:11" x14ac:dyDescent="0.25">
      <c r="A332" s="1390"/>
      <c r="B332" s="1390"/>
      <c r="C332" s="1390"/>
      <c r="D332" s="1390"/>
      <c r="E332" s="1390"/>
      <c r="F332" s="1390"/>
      <c r="G332" s="1390"/>
      <c r="H332" s="1390"/>
      <c r="I332" s="1390"/>
      <c r="J332" s="1390"/>
      <c r="K332" s="1390"/>
    </row>
    <row r="333" spans="1:11" x14ac:dyDescent="0.25">
      <c r="A333" s="1390"/>
      <c r="B333" s="1390"/>
      <c r="C333" s="1390"/>
      <c r="D333" s="1390"/>
      <c r="E333" s="1390"/>
      <c r="F333" s="1390"/>
      <c r="G333" s="1390"/>
      <c r="H333" s="1390"/>
      <c r="I333" s="1390"/>
      <c r="J333" s="1390"/>
      <c r="K333" s="1390"/>
    </row>
    <row r="334" spans="1:11" x14ac:dyDescent="0.25">
      <c r="A334" s="1390"/>
      <c r="B334" s="1390"/>
      <c r="C334" s="1390"/>
      <c r="D334" s="1390"/>
      <c r="E334" s="1390"/>
      <c r="F334" s="1390"/>
      <c r="G334" s="1390"/>
      <c r="H334" s="1390"/>
      <c r="I334" s="1390"/>
      <c r="J334" s="1390"/>
      <c r="K334" s="1390"/>
    </row>
    <row r="335" spans="1:11" x14ac:dyDescent="0.25">
      <c r="A335" s="1390"/>
      <c r="B335" s="1390"/>
      <c r="C335" s="1390"/>
      <c r="D335" s="1390"/>
      <c r="E335" s="1390"/>
      <c r="F335" s="1390"/>
      <c r="G335" s="1390"/>
      <c r="H335" s="1390"/>
      <c r="I335" s="1390"/>
      <c r="J335" s="1390"/>
      <c r="K335" s="1390"/>
    </row>
    <row r="336" spans="1:11" x14ac:dyDescent="0.25">
      <c r="A336" s="1390"/>
      <c r="B336" s="1390"/>
      <c r="C336" s="1390"/>
      <c r="D336" s="1390"/>
      <c r="E336" s="1390"/>
      <c r="F336" s="1390"/>
      <c r="G336" s="1390"/>
      <c r="H336" s="1390"/>
      <c r="I336" s="1390"/>
      <c r="J336" s="1390"/>
      <c r="K336" s="1390"/>
    </row>
    <row r="337" spans="1:11" x14ac:dyDescent="0.25">
      <c r="A337" s="1390"/>
      <c r="B337" s="1390"/>
      <c r="C337" s="1390"/>
      <c r="D337" s="1390"/>
      <c r="E337" s="1390"/>
      <c r="F337" s="1390"/>
      <c r="G337" s="1390"/>
      <c r="H337" s="1390"/>
      <c r="I337" s="1390"/>
      <c r="J337" s="1390"/>
      <c r="K337" s="1390"/>
    </row>
    <row r="338" spans="1:11" x14ac:dyDescent="0.25">
      <c r="A338" s="1390"/>
      <c r="B338" s="1390"/>
      <c r="C338" s="1390"/>
      <c r="D338" s="1390"/>
      <c r="E338" s="1390"/>
      <c r="F338" s="1390"/>
      <c r="G338" s="1390"/>
      <c r="H338" s="1390"/>
      <c r="I338" s="1390"/>
      <c r="J338" s="1390"/>
      <c r="K338" s="1390"/>
    </row>
    <row r="339" spans="1:11" x14ac:dyDescent="0.25">
      <c r="A339" s="1390"/>
      <c r="B339" s="1390"/>
      <c r="C339" s="1390"/>
      <c r="D339" s="1390"/>
      <c r="E339" s="1390"/>
      <c r="F339" s="1390"/>
      <c r="G339" s="1390"/>
      <c r="H339" s="1390"/>
      <c r="I339" s="1390"/>
      <c r="J339" s="1390"/>
      <c r="K339" s="1390"/>
    </row>
    <row r="340" spans="1:11" x14ac:dyDescent="0.25">
      <c r="A340" s="1390"/>
      <c r="B340" s="1390"/>
      <c r="C340" s="1390"/>
      <c r="D340" s="1390"/>
      <c r="E340" s="1390"/>
      <c r="F340" s="1390"/>
      <c r="G340" s="1390"/>
      <c r="H340" s="1390"/>
      <c r="I340" s="1390"/>
      <c r="J340" s="1390"/>
      <c r="K340" s="1390"/>
    </row>
    <row r="341" spans="1:11" x14ac:dyDescent="0.25">
      <c r="A341" s="1390"/>
      <c r="B341" s="1390"/>
      <c r="C341" s="1390"/>
      <c r="D341" s="1390"/>
      <c r="E341" s="1390"/>
      <c r="F341" s="1390"/>
      <c r="G341" s="1390"/>
      <c r="H341" s="1390"/>
      <c r="I341" s="1390"/>
      <c r="J341" s="1390"/>
      <c r="K341" s="1390"/>
    </row>
    <row r="342" spans="1:11" x14ac:dyDescent="0.25">
      <c r="A342" s="1390"/>
      <c r="B342" s="1390"/>
      <c r="C342" s="1390"/>
      <c r="D342" s="1390"/>
      <c r="E342" s="1390"/>
      <c r="F342" s="1390"/>
      <c r="G342" s="1390"/>
      <c r="H342" s="1390"/>
      <c r="I342" s="1390"/>
      <c r="J342" s="1390"/>
      <c r="K342" s="1390"/>
    </row>
    <row r="343" spans="1:11" x14ac:dyDescent="0.25">
      <c r="A343" s="1390"/>
      <c r="B343" s="1390"/>
      <c r="C343" s="1390"/>
      <c r="D343" s="1390"/>
      <c r="E343" s="1390"/>
      <c r="F343" s="1390"/>
      <c r="G343" s="1390"/>
      <c r="H343" s="1390"/>
      <c r="I343" s="1390"/>
      <c r="J343" s="1390"/>
      <c r="K343" s="1390"/>
    </row>
    <row r="344" spans="1:11" x14ac:dyDescent="0.25">
      <c r="A344" s="1390"/>
      <c r="B344" s="1390"/>
      <c r="C344" s="1390"/>
      <c r="D344" s="1390"/>
      <c r="E344" s="1390"/>
      <c r="F344" s="1390"/>
      <c r="G344" s="1390"/>
      <c r="H344" s="1390"/>
      <c r="I344" s="1390"/>
      <c r="J344" s="1390"/>
      <c r="K344" s="1390"/>
    </row>
    <row r="345" spans="1:11" x14ac:dyDescent="0.25">
      <c r="A345" s="1390"/>
      <c r="B345" s="1390"/>
      <c r="C345" s="1390"/>
      <c r="D345" s="1390"/>
      <c r="E345" s="1390"/>
      <c r="F345" s="1390"/>
      <c r="G345" s="1390"/>
      <c r="H345" s="1390"/>
      <c r="I345" s="1390"/>
      <c r="J345" s="1390"/>
      <c r="K345" s="1390"/>
    </row>
    <row r="346" spans="1:11" x14ac:dyDescent="0.25">
      <c r="A346" s="1390"/>
      <c r="B346" s="1390"/>
      <c r="C346" s="1390"/>
      <c r="D346" s="1390"/>
      <c r="E346" s="1390"/>
      <c r="F346" s="1390"/>
      <c r="G346" s="1390"/>
      <c r="H346" s="1390"/>
      <c r="I346" s="1390"/>
      <c r="J346" s="1390"/>
      <c r="K346" s="1390"/>
    </row>
    <row r="347" spans="1:11" x14ac:dyDescent="0.25">
      <c r="A347" s="1390"/>
      <c r="B347" s="1390"/>
      <c r="C347" s="1390"/>
      <c r="D347" s="1390"/>
      <c r="E347" s="1390"/>
      <c r="F347" s="1390"/>
      <c r="G347" s="1390"/>
      <c r="H347" s="1390"/>
      <c r="I347" s="1390"/>
      <c r="J347" s="1390"/>
      <c r="K347" s="1390"/>
    </row>
    <row r="348" spans="1:11" x14ac:dyDescent="0.25">
      <c r="A348" s="1390"/>
      <c r="B348" s="1390"/>
      <c r="C348" s="1390"/>
      <c r="D348" s="1390"/>
      <c r="E348" s="1390"/>
      <c r="F348" s="1390"/>
      <c r="G348" s="1390"/>
      <c r="H348" s="1390"/>
      <c r="I348" s="1390"/>
      <c r="J348" s="1390"/>
      <c r="K348" s="1390"/>
    </row>
    <row r="349" spans="1:11" x14ac:dyDescent="0.25">
      <c r="A349" s="1390"/>
      <c r="B349" s="1390"/>
      <c r="C349" s="1390"/>
      <c r="D349" s="1390"/>
      <c r="E349" s="1390"/>
      <c r="F349" s="1390"/>
      <c r="G349" s="1390"/>
      <c r="H349" s="1390"/>
      <c r="I349" s="1390"/>
      <c r="J349" s="1390"/>
      <c r="K349" s="1390"/>
    </row>
    <row r="350" spans="1:11" x14ac:dyDescent="0.25">
      <c r="A350" s="1390"/>
      <c r="B350" s="1390"/>
      <c r="C350" s="1390"/>
      <c r="D350" s="1390"/>
      <c r="E350" s="1390"/>
      <c r="F350" s="1390"/>
      <c r="G350" s="1390"/>
      <c r="H350" s="1390"/>
      <c r="I350" s="1390"/>
      <c r="J350" s="1390"/>
      <c r="K350" s="1390"/>
    </row>
    <row r="351" spans="1:11" x14ac:dyDescent="0.25">
      <c r="A351" s="1390"/>
      <c r="B351" s="1390"/>
      <c r="C351" s="1390"/>
      <c r="D351" s="1390"/>
      <c r="E351" s="1390"/>
      <c r="F351" s="1390"/>
      <c r="G351" s="1390"/>
      <c r="H351" s="1390"/>
      <c r="I351" s="1390"/>
      <c r="J351" s="1390"/>
      <c r="K351" s="1390"/>
    </row>
    <row r="352" spans="1:11" x14ac:dyDescent="0.25">
      <c r="A352" s="1390"/>
      <c r="B352" s="1390"/>
      <c r="C352" s="1390"/>
      <c r="D352" s="1390"/>
      <c r="E352" s="1390"/>
      <c r="F352" s="1390"/>
      <c r="G352" s="1390"/>
      <c r="H352" s="1390"/>
      <c r="I352" s="1390"/>
      <c r="J352" s="1390"/>
      <c r="K352" s="1390"/>
    </row>
    <row r="353" spans="1:11" x14ac:dyDescent="0.25">
      <c r="A353" s="1390"/>
      <c r="B353" s="1390"/>
      <c r="C353" s="1390"/>
      <c r="D353" s="1390"/>
      <c r="E353" s="1390"/>
      <c r="F353" s="1390"/>
      <c r="G353" s="1390"/>
      <c r="H353" s="1390"/>
      <c r="I353" s="1390"/>
      <c r="J353" s="1390"/>
      <c r="K353" s="1390"/>
    </row>
    <row r="354" spans="1:11" x14ac:dyDescent="0.25">
      <c r="A354" s="1390"/>
      <c r="B354" s="1390"/>
      <c r="C354" s="1390"/>
      <c r="D354" s="1390"/>
      <c r="E354" s="1390"/>
      <c r="F354" s="1390"/>
      <c r="G354" s="1390"/>
      <c r="H354" s="1390"/>
      <c r="I354" s="1390"/>
      <c r="J354" s="1390"/>
      <c r="K354" s="1390"/>
    </row>
    <row r="355" spans="1:11" x14ac:dyDescent="0.25">
      <c r="A355" s="1390"/>
      <c r="B355" s="1390"/>
      <c r="C355" s="1390"/>
      <c r="D355" s="1390"/>
      <c r="E355" s="1390"/>
      <c r="F355" s="1390"/>
      <c r="G355" s="1390"/>
      <c r="H355" s="1390"/>
      <c r="I355" s="1390"/>
      <c r="J355" s="1390"/>
      <c r="K355" s="1390"/>
    </row>
    <row r="356" spans="1:11" x14ac:dyDescent="0.25">
      <c r="A356" s="1390"/>
      <c r="B356" s="1390"/>
      <c r="C356" s="1390"/>
      <c r="D356" s="1390"/>
      <c r="E356" s="1390"/>
      <c r="F356" s="1390"/>
      <c r="G356" s="1390"/>
      <c r="H356" s="1390"/>
      <c r="I356" s="1390"/>
      <c r="J356" s="1390"/>
      <c r="K356" s="1390"/>
    </row>
    <row r="357" spans="1:11" x14ac:dyDescent="0.25">
      <c r="A357" s="1390"/>
      <c r="B357" s="1390"/>
      <c r="C357" s="1390"/>
      <c r="D357" s="1390"/>
      <c r="E357" s="1390"/>
      <c r="F357" s="1390"/>
      <c r="G357" s="1390"/>
      <c r="H357" s="1390"/>
      <c r="I357" s="1390"/>
      <c r="J357" s="1390"/>
      <c r="K357" s="1390"/>
    </row>
    <row r="358" spans="1:11" x14ac:dyDescent="0.25">
      <c r="A358" s="1390"/>
      <c r="B358" s="1390"/>
      <c r="C358" s="1390"/>
      <c r="D358" s="1390"/>
      <c r="E358" s="1390"/>
      <c r="F358" s="1390"/>
      <c r="G358" s="1390"/>
      <c r="H358" s="1390"/>
      <c r="I358" s="1390"/>
      <c r="J358" s="1390"/>
      <c r="K358" s="1390"/>
    </row>
    <row r="359" spans="1:11" x14ac:dyDescent="0.25">
      <c r="A359" s="1390"/>
      <c r="B359" s="1390"/>
      <c r="C359" s="1390"/>
      <c r="D359" s="1390"/>
      <c r="E359" s="1390"/>
      <c r="F359" s="1390"/>
      <c r="G359" s="1390"/>
      <c r="H359" s="1390"/>
      <c r="I359" s="1390"/>
      <c r="J359" s="1390"/>
      <c r="K359" s="1390"/>
    </row>
    <row r="360" spans="1:11" x14ac:dyDescent="0.25">
      <c r="A360" s="1390"/>
      <c r="B360" s="1390"/>
      <c r="C360" s="1390"/>
      <c r="D360" s="1390"/>
      <c r="E360" s="1390"/>
      <c r="F360" s="1390"/>
      <c r="G360" s="1390"/>
      <c r="H360" s="1390"/>
      <c r="I360" s="1390"/>
      <c r="J360" s="1390"/>
      <c r="K360" s="1390"/>
    </row>
    <row r="361" spans="1:11" x14ac:dyDescent="0.25">
      <c r="A361" s="1390"/>
      <c r="B361" s="1390"/>
      <c r="C361" s="1390"/>
      <c r="D361" s="1390"/>
      <c r="E361" s="1390"/>
      <c r="F361" s="1390"/>
      <c r="G361" s="1390"/>
      <c r="H361" s="1390"/>
      <c r="I361" s="1390"/>
      <c r="J361" s="1390"/>
      <c r="K361" s="1390"/>
    </row>
    <row r="362" spans="1:11" x14ac:dyDescent="0.25">
      <c r="A362" s="1390"/>
      <c r="B362" s="1390"/>
      <c r="C362" s="1390"/>
      <c r="D362" s="1390"/>
      <c r="E362" s="1390"/>
      <c r="F362" s="1390"/>
      <c r="G362" s="1390"/>
      <c r="H362" s="1390"/>
      <c r="I362" s="1390"/>
      <c r="J362" s="1390"/>
      <c r="K362" s="1390"/>
    </row>
    <row r="363" spans="1:11" x14ac:dyDescent="0.25">
      <c r="A363" s="1390"/>
      <c r="B363" s="1390"/>
      <c r="C363" s="1390"/>
      <c r="D363" s="1390"/>
      <c r="E363" s="1390"/>
      <c r="F363" s="1390"/>
      <c r="G363" s="1390"/>
      <c r="H363" s="1390"/>
      <c r="I363" s="1390"/>
      <c r="J363" s="1390"/>
      <c r="K363" s="1390"/>
    </row>
    <row r="364" spans="1:11" x14ac:dyDescent="0.25">
      <c r="A364" s="1390"/>
      <c r="B364" s="1390"/>
      <c r="C364" s="1390"/>
      <c r="D364" s="1390"/>
      <c r="E364" s="1390"/>
      <c r="F364" s="1390"/>
      <c r="G364" s="1390"/>
      <c r="H364" s="1390"/>
      <c r="I364" s="1390"/>
      <c r="J364" s="1390"/>
      <c r="K364" s="1390"/>
    </row>
    <row r="365" spans="1:11" x14ac:dyDescent="0.25">
      <c r="A365" s="1390"/>
      <c r="B365" s="1390"/>
      <c r="C365" s="1390"/>
      <c r="D365" s="1390"/>
      <c r="E365" s="1390"/>
      <c r="F365" s="1390"/>
      <c r="G365" s="1390"/>
      <c r="H365" s="1390"/>
      <c r="I365" s="1390"/>
      <c r="J365" s="1390"/>
      <c r="K365" s="1390"/>
    </row>
    <row r="366" spans="1:11" x14ac:dyDescent="0.25">
      <c r="A366" s="1390"/>
      <c r="B366" s="1390"/>
      <c r="C366" s="1390"/>
      <c r="D366" s="1390"/>
      <c r="E366" s="1390"/>
      <c r="F366" s="1390"/>
      <c r="G366" s="1390"/>
      <c r="H366" s="1390"/>
      <c r="I366" s="1390"/>
      <c r="J366" s="1390"/>
      <c r="K366" s="1390"/>
    </row>
    <row r="367" spans="1:11" x14ac:dyDescent="0.25">
      <c r="A367" s="1390"/>
      <c r="B367" s="1390"/>
      <c r="C367" s="1390"/>
      <c r="D367" s="1390"/>
      <c r="E367" s="1390"/>
      <c r="F367" s="1390"/>
      <c r="G367" s="1390"/>
      <c r="H367" s="1390"/>
      <c r="I367" s="1390"/>
      <c r="J367" s="1390"/>
      <c r="K367" s="1390"/>
    </row>
    <row r="368" spans="1:11" x14ac:dyDescent="0.25">
      <c r="A368" s="1390"/>
      <c r="B368" s="1390"/>
      <c r="C368" s="1390"/>
      <c r="D368" s="1390"/>
      <c r="E368" s="1390"/>
      <c r="F368" s="1390"/>
      <c r="G368" s="1390"/>
      <c r="H368" s="1390"/>
      <c r="I368" s="1390"/>
      <c r="J368" s="1390"/>
      <c r="K368" s="1390"/>
    </row>
    <row r="369" spans="1:11" x14ac:dyDescent="0.25">
      <c r="A369" s="1390"/>
      <c r="B369" s="1390"/>
      <c r="C369" s="1390"/>
      <c r="D369" s="1390"/>
      <c r="E369" s="1390"/>
      <c r="F369" s="1390"/>
      <c r="G369" s="1390"/>
      <c r="H369" s="1390"/>
      <c r="I369" s="1390"/>
      <c r="J369" s="1390"/>
      <c r="K369" s="1390"/>
    </row>
    <row r="370" spans="1:11" x14ac:dyDescent="0.25">
      <c r="A370" s="1390"/>
      <c r="B370" s="1390"/>
      <c r="C370" s="1390"/>
      <c r="D370" s="1390"/>
      <c r="E370" s="1390"/>
      <c r="F370" s="1390"/>
      <c r="G370" s="1390"/>
      <c r="H370" s="1390"/>
      <c r="I370" s="1390"/>
      <c r="J370" s="1390"/>
      <c r="K370" s="1390"/>
    </row>
    <row r="371" spans="1:11" x14ac:dyDescent="0.25">
      <c r="A371" s="1390"/>
      <c r="B371" s="1390"/>
      <c r="C371" s="1390"/>
      <c r="D371" s="1390"/>
      <c r="E371" s="1390"/>
      <c r="F371" s="1390"/>
      <c r="G371" s="1390"/>
      <c r="H371" s="1390"/>
      <c r="I371" s="1390"/>
      <c r="J371" s="1390"/>
      <c r="K371" s="1390"/>
    </row>
    <row r="372" spans="1:11" x14ac:dyDescent="0.25">
      <c r="A372" s="1390"/>
      <c r="B372" s="1390"/>
      <c r="C372" s="1390"/>
      <c r="D372" s="1390"/>
      <c r="E372" s="1390"/>
      <c r="F372" s="1390"/>
      <c r="G372" s="1390"/>
      <c r="H372" s="1390"/>
      <c r="I372" s="1390"/>
      <c r="J372" s="1390"/>
      <c r="K372" s="1390"/>
    </row>
    <row r="373" spans="1:11" x14ac:dyDescent="0.25">
      <c r="A373" s="1390"/>
      <c r="B373" s="1390"/>
      <c r="C373" s="1390"/>
      <c r="D373" s="1390"/>
      <c r="E373" s="1390"/>
      <c r="F373" s="1390"/>
      <c r="G373" s="1390"/>
      <c r="H373" s="1390"/>
      <c r="I373" s="1390"/>
      <c r="J373" s="1390"/>
      <c r="K373" s="1390"/>
    </row>
    <row r="374" spans="1:11" x14ac:dyDescent="0.25">
      <c r="A374" s="1390"/>
      <c r="B374" s="1390"/>
      <c r="C374" s="1390"/>
      <c r="D374" s="1390"/>
      <c r="E374" s="1390"/>
      <c r="F374" s="1390"/>
      <c r="G374" s="1390"/>
      <c r="H374" s="1390"/>
      <c r="I374" s="1390"/>
      <c r="J374" s="1390"/>
      <c r="K374" s="1390"/>
    </row>
    <row r="375" spans="1:11" x14ac:dyDescent="0.25">
      <c r="A375" s="1390"/>
      <c r="B375" s="1390"/>
      <c r="C375" s="1390"/>
      <c r="D375" s="1390"/>
      <c r="E375" s="1390"/>
      <c r="F375" s="1390"/>
      <c r="G375" s="1390"/>
      <c r="H375" s="1390"/>
      <c r="I375" s="1390"/>
      <c r="J375" s="1390"/>
      <c r="K375" s="1390"/>
    </row>
    <row r="376" spans="1:11" x14ac:dyDescent="0.25">
      <c r="A376" s="1390"/>
      <c r="B376" s="1390"/>
      <c r="C376" s="1390"/>
      <c r="D376" s="1390"/>
      <c r="E376" s="1390"/>
      <c r="F376" s="1390"/>
      <c r="G376" s="1390"/>
      <c r="H376" s="1390"/>
      <c r="I376" s="1390"/>
      <c r="J376" s="1390"/>
      <c r="K376" s="1390"/>
    </row>
    <row r="377" spans="1:11" x14ac:dyDescent="0.25">
      <c r="A377" s="1390"/>
      <c r="B377" s="1390"/>
      <c r="C377" s="1390"/>
      <c r="D377" s="1390"/>
      <c r="E377" s="1390"/>
      <c r="F377" s="1390"/>
      <c r="G377" s="1390"/>
      <c r="H377" s="1390"/>
      <c r="I377" s="1390"/>
      <c r="J377" s="1390"/>
      <c r="K377" s="1390"/>
    </row>
    <row r="378" spans="1:11" x14ac:dyDescent="0.25">
      <c r="A378" s="1390"/>
      <c r="B378" s="1390"/>
      <c r="C378" s="1390"/>
      <c r="D378" s="1390"/>
      <c r="E378" s="1390"/>
      <c r="F378" s="1390"/>
      <c r="G378" s="1390"/>
      <c r="H378" s="1390"/>
      <c r="I378" s="1390"/>
      <c r="J378" s="1390"/>
      <c r="K378" s="1390"/>
    </row>
    <row r="379" spans="1:11" x14ac:dyDescent="0.25">
      <c r="A379" s="1390"/>
      <c r="B379" s="1390"/>
      <c r="C379" s="1390"/>
      <c r="D379" s="1390"/>
      <c r="E379" s="1390"/>
      <c r="F379" s="1390"/>
      <c r="G379" s="1390"/>
      <c r="H379" s="1390"/>
      <c r="I379" s="1390"/>
      <c r="J379" s="1390"/>
      <c r="K379" s="1390"/>
    </row>
    <row r="380" spans="1:11" x14ac:dyDescent="0.25">
      <c r="A380" s="1390"/>
      <c r="B380" s="1390"/>
      <c r="C380" s="1390"/>
      <c r="D380" s="1390"/>
      <c r="E380" s="1390"/>
      <c r="F380" s="1390"/>
      <c r="G380" s="1390"/>
      <c r="H380" s="1390"/>
      <c r="I380" s="1390"/>
      <c r="J380" s="1390"/>
      <c r="K380" s="1390"/>
    </row>
    <row r="381" spans="1:11" x14ac:dyDescent="0.25">
      <c r="A381" s="1390"/>
      <c r="B381" s="1390"/>
      <c r="C381" s="1390"/>
      <c r="D381" s="1390"/>
      <c r="E381" s="1390"/>
      <c r="F381" s="1390"/>
      <c r="G381" s="1390"/>
      <c r="H381" s="1390"/>
      <c r="I381" s="1390"/>
      <c r="J381" s="1390"/>
      <c r="K381" s="1390"/>
    </row>
    <row r="382" spans="1:11" x14ac:dyDescent="0.25">
      <c r="A382" s="1390"/>
      <c r="B382" s="1390"/>
      <c r="C382" s="1390"/>
      <c r="D382" s="1390"/>
      <c r="E382" s="1390"/>
      <c r="F382" s="1390"/>
      <c r="G382" s="1390"/>
      <c r="H382" s="1390"/>
      <c r="I382" s="1390"/>
      <c r="J382" s="1390"/>
      <c r="K382" s="1390"/>
    </row>
    <row r="383" spans="1:11" x14ac:dyDescent="0.25">
      <c r="A383" s="1390"/>
      <c r="B383" s="1390"/>
      <c r="C383" s="1390"/>
      <c r="D383" s="1390"/>
      <c r="E383" s="1390"/>
      <c r="F383" s="1390"/>
      <c r="G383" s="1390"/>
      <c r="H383" s="1390"/>
      <c r="I383" s="1390"/>
      <c r="J383" s="1390"/>
      <c r="K383" s="1390"/>
    </row>
    <row r="384" spans="1:11" x14ac:dyDescent="0.25">
      <c r="A384" s="1390"/>
      <c r="B384" s="1390"/>
      <c r="C384" s="1390"/>
      <c r="D384" s="1390"/>
      <c r="E384" s="1390"/>
      <c r="F384" s="1390"/>
      <c r="G384" s="1390"/>
      <c r="H384" s="1390"/>
      <c r="I384" s="1390"/>
      <c r="J384" s="1390"/>
      <c r="K384" s="1390"/>
    </row>
    <row r="385" spans="1:11" x14ac:dyDescent="0.25">
      <c r="A385" s="1390"/>
      <c r="B385" s="1390"/>
      <c r="C385" s="1390"/>
      <c r="D385" s="1390"/>
      <c r="E385" s="1390"/>
      <c r="F385" s="1390"/>
      <c r="G385" s="1390"/>
      <c r="H385" s="1390"/>
      <c r="I385" s="1390"/>
      <c r="J385" s="1390"/>
      <c r="K385" s="1390"/>
    </row>
    <row r="386" spans="1:11" x14ac:dyDescent="0.25">
      <c r="A386" s="1390"/>
      <c r="B386" s="1390"/>
      <c r="C386" s="1390"/>
      <c r="D386" s="1390"/>
      <c r="E386" s="1390"/>
      <c r="F386" s="1390"/>
      <c r="G386" s="1390"/>
      <c r="H386" s="1390"/>
      <c r="I386" s="1390"/>
      <c r="J386" s="1390"/>
      <c r="K386" s="1390"/>
    </row>
    <row r="387" spans="1:11" x14ac:dyDescent="0.25">
      <c r="A387" s="1390"/>
      <c r="B387" s="1390"/>
      <c r="C387" s="1390"/>
      <c r="D387" s="1390"/>
      <c r="E387" s="1390"/>
      <c r="F387" s="1390"/>
      <c r="G387" s="1390"/>
      <c r="H387" s="1390"/>
      <c r="I387" s="1390"/>
      <c r="J387" s="1390"/>
      <c r="K387" s="1390"/>
    </row>
    <row r="388" spans="1:11" x14ac:dyDescent="0.25">
      <c r="A388" s="1390"/>
      <c r="B388" s="1390"/>
      <c r="C388" s="1390"/>
      <c r="D388" s="1390"/>
      <c r="E388" s="1390"/>
      <c r="F388" s="1390"/>
      <c r="G388" s="1390"/>
      <c r="H388" s="1390"/>
      <c r="I388" s="1390"/>
      <c r="J388" s="1390"/>
      <c r="K388" s="1390"/>
    </row>
    <row r="389" spans="1:11" x14ac:dyDescent="0.25">
      <c r="A389" s="1390"/>
      <c r="B389" s="1390"/>
      <c r="C389" s="1390"/>
      <c r="D389" s="1390"/>
      <c r="E389" s="1390"/>
      <c r="F389" s="1390"/>
      <c r="G389" s="1390"/>
      <c r="H389" s="1390"/>
      <c r="I389" s="1390"/>
      <c r="J389" s="1390"/>
      <c r="K389" s="1390"/>
    </row>
    <row r="390" spans="1:11" x14ac:dyDescent="0.25">
      <c r="A390" s="1390"/>
      <c r="B390" s="1390"/>
      <c r="C390" s="1390"/>
      <c r="D390" s="1390"/>
      <c r="E390" s="1390"/>
      <c r="F390" s="1390"/>
      <c r="G390" s="1390"/>
      <c r="H390" s="1390"/>
      <c r="I390" s="1390"/>
      <c r="J390" s="1390"/>
      <c r="K390" s="1390"/>
    </row>
    <row r="391" spans="1:11" x14ac:dyDescent="0.25">
      <c r="A391" s="1390"/>
      <c r="B391" s="1390"/>
      <c r="C391" s="1390"/>
      <c r="D391" s="1390"/>
      <c r="E391" s="1390"/>
      <c r="F391" s="1390"/>
      <c r="G391" s="1390"/>
      <c r="H391" s="1390"/>
      <c r="I391" s="1390"/>
      <c r="J391" s="1390"/>
      <c r="K391" s="1390"/>
    </row>
    <row r="392" spans="1:11" x14ac:dyDescent="0.25">
      <c r="A392" s="1390"/>
      <c r="B392" s="1390"/>
      <c r="C392" s="1390"/>
      <c r="D392" s="1390"/>
      <c r="E392" s="1390"/>
      <c r="F392" s="1390"/>
      <c r="G392" s="1390"/>
      <c r="H392" s="1390"/>
      <c r="I392" s="1390"/>
      <c r="J392" s="1390"/>
      <c r="K392" s="1390"/>
    </row>
    <row r="393" spans="1:11" x14ac:dyDescent="0.25">
      <c r="A393" s="1390"/>
      <c r="B393" s="1390"/>
      <c r="C393" s="1390"/>
      <c r="D393" s="1390"/>
      <c r="E393" s="1390"/>
      <c r="F393" s="1390"/>
      <c r="G393" s="1390"/>
      <c r="H393" s="1390"/>
      <c r="I393" s="1390"/>
      <c r="J393" s="1390"/>
      <c r="K393" s="1390"/>
    </row>
    <row r="394" spans="1:11" x14ac:dyDescent="0.25">
      <c r="A394" s="1390"/>
      <c r="B394" s="1390"/>
      <c r="C394" s="1390"/>
      <c r="D394" s="1390"/>
      <c r="E394" s="1390"/>
      <c r="F394" s="1390"/>
      <c r="G394" s="1390"/>
      <c r="H394" s="1390"/>
      <c r="I394" s="1390"/>
      <c r="J394" s="1390"/>
      <c r="K394" s="1390"/>
    </row>
    <row r="395" spans="1:11" x14ac:dyDescent="0.25">
      <c r="A395" s="1390"/>
      <c r="B395" s="1390"/>
      <c r="C395" s="1390"/>
      <c r="D395" s="1390"/>
      <c r="E395" s="1390"/>
      <c r="F395" s="1390"/>
      <c r="G395" s="1390"/>
      <c r="H395" s="1390"/>
      <c r="I395" s="1390"/>
      <c r="J395" s="1390"/>
      <c r="K395" s="1390"/>
    </row>
    <row r="396" spans="1:11" x14ac:dyDescent="0.25">
      <c r="A396" s="1390"/>
      <c r="B396" s="1390"/>
      <c r="C396" s="1390"/>
      <c r="D396" s="1390"/>
      <c r="E396" s="1390"/>
      <c r="F396" s="1390"/>
      <c r="G396" s="1390"/>
      <c r="H396" s="1390"/>
      <c r="I396" s="1390"/>
      <c r="J396" s="1390"/>
      <c r="K396" s="1390"/>
    </row>
    <row r="397" spans="1:11" x14ac:dyDescent="0.25">
      <c r="A397" s="1390"/>
      <c r="B397" s="1390"/>
      <c r="C397" s="1390"/>
      <c r="D397" s="1390"/>
      <c r="E397" s="1390"/>
      <c r="F397" s="1390"/>
      <c r="G397" s="1390"/>
      <c r="H397" s="1390"/>
      <c r="I397" s="1390"/>
      <c r="J397" s="1390"/>
      <c r="K397" s="1390"/>
    </row>
    <row r="398" spans="1:11" x14ac:dyDescent="0.25">
      <c r="A398" s="1390"/>
      <c r="B398" s="1390"/>
      <c r="C398" s="1390"/>
      <c r="D398" s="1390"/>
      <c r="E398" s="1390"/>
      <c r="F398" s="1390"/>
      <c r="G398" s="1390"/>
      <c r="H398" s="1390"/>
      <c r="I398" s="1390"/>
      <c r="J398" s="1390"/>
      <c r="K398" s="1390"/>
    </row>
    <row r="399" spans="1:11" x14ac:dyDescent="0.25">
      <c r="A399" s="1390"/>
      <c r="B399" s="1390"/>
      <c r="C399" s="1390"/>
      <c r="D399" s="1390"/>
      <c r="E399" s="1390"/>
      <c r="F399" s="1390"/>
      <c r="G399" s="1390"/>
      <c r="H399" s="1390"/>
      <c r="I399" s="1390"/>
      <c r="J399" s="1390"/>
      <c r="K399" s="1390"/>
    </row>
    <row r="400" spans="1:11" x14ac:dyDescent="0.25">
      <c r="A400" s="1390"/>
      <c r="B400" s="1390"/>
      <c r="C400" s="1390"/>
      <c r="D400" s="1390"/>
      <c r="E400" s="1390"/>
      <c r="F400" s="1390"/>
      <c r="G400" s="1390"/>
      <c r="H400" s="1390"/>
      <c r="I400" s="1390"/>
      <c r="J400" s="1390"/>
      <c r="K400" s="1390"/>
    </row>
    <row r="401" spans="1:11" x14ac:dyDescent="0.25">
      <c r="A401" s="1390"/>
      <c r="B401" s="1390"/>
      <c r="C401" s="1390"/>
      <c r="D401" s="1390"/>
      <c r="E401" s="1390"/>
      <c r="F401" s="1390"/>
      <c r="G401" s="1390"/>
      <c r="H401" s="1390"/>
      <c r="I401" s="1390"/>
      <c r="J401" s="1390"/>
      <c r="K401" s="1390"/>
    </row>
    <row r="402" spans="1:11" x14ac:dyDescent="0.25">
      <c r="A402" s="1390"/>
      <c r="B402" s="1390"/>
      <c r="C402" s="1390"/>
      <c r="D402" s="1390"/>
      <c r="E402" s="1390"/>
      <c r="F402" s="1390"/>
      <c r="G402" s="1390"/>
      <c r="H402" s="1390"/>
      <c r="I402" s="1390"/>
      <c r="J402" s="1390"/>
      <c r="K402" s="1390"/>
    </row>
    <row r="403" spans="1:11" x14ac:dyDescent="0.25">
      <c r="A403" s="1390"/>
      <c r="B403" s="1390"/>
      <c r="C403" s="1390"/>
      <c r="D403" s="1390"/>
      <c r="E403" s="1390"/>
      <c r="F403" s="1390"/>
      <c r="G403" s="1390"/>
      <c r="H403" s="1390"/>
      <c r="I403" s="1390"/>
      <c r="J403" s="1390"/>
      <c r="K403" s="1390"/>
    </row>
    <row r="404" spans="1:11" x14ac:dyDescent="0.25">
      <c r="A404" s="1390"/>
      <c r="B404" s="1390"/>
      <c r="C404" s="1390"/>
      <c r="D404" s="1390"/>
      <c r="E404" s="1390"/>
      <c r="F404" s="1390"/>
      <c r="G404" s="1390"/>
      <c r="H404" s="1390"/>
      <c r="I404" s="1390"/>
      <c r="J404" s="1390"/>
      <c r="K404" s="1390"/>
    </row>
    <row r="405" spans="1:11" x14ac:dyDescent="0.25">
      <c r="A405" s="1390"/>
      <c r="B405" s="1390"/>
      <c r="C405" s="1390"/>
      <c r="D405" s="1390"/>
      <c r="E405" s="1390"/>
      <c r="F405" s="1390"/>
      <c r="G405" s="1390"/>
      <c r="H405" s="1390"/>
      <c r="I405" s="1390"/>
      <c r="J405" s="1390"/>
      <c r="K405" s="1390"/>
    </row>
    <row r="406" spans="1:11" x14ac:dyDescent="0.25">
      <c r="A406" s="1390"/>
      <c r="B406" s="1390"/>
      <c r="C406" s="1390"/>
      <c r="D406" s="1390"/>
      <c r="E406" s="1390"/>
      <c r="F406" s="1390"/>
      <c r="G406" s="1390"/>
      <c r="H406" s="1390"/>
      <c r="I406" s="1390"/>
      <c r="J406" s="1390"/>
      <c r="K406" s="1390"/>
    </row>
    <row r="407" spans="1:11" x14ac:dyDescent="0.25">
      <c r="A407" s="1390"/>
      <c r="B407" s="1390"/>
      <c r="C407" s="1390"/>
      <c r="D407" s="1390"/>
      <c r="E407" s="1390"/>
      <c r="F407" s="1390"/>
      <c r="G407" s="1390"/>
      <c r="H407" s="1390"/>
      <c r="I407" s="1390"/>
      <c r="J407" s="1390"/>
      <c r="K407" s="1390"/>
    </row>
    <row r="408" spans="1:11" x14ac:dyDescent="0.25">
      <c r="A408" s="1390"/>
      <c r="B408" s="1390"/>
      <c r="C408" s="1390"/>
      <c r="D408" s="1390"/>
      <c r="E408" s="1390"/>
      <c r="F408" s="1390"/>
      <c r="G408" s="1390"/>
      <c r="H408" s="1390"/>
      <c r="I408" s="1390"/>
      <c r="J408" s="1390"/>
      <c r="K408" s="1390"/>
    </row>
    <row r="409" spans="1:11" x14ac:dyDescent="0.25">
      <c r="A409" s="1390"/>
      <c r="B409" s="1390"/>
      <c r="C409" s="1390"/>
      <c r="D409" s="1390"/>
      <c r="E409" s="1390"/>
      <c r="F409" s="1390"/>
      <c r="G409" s="1390"/>
      <c r="H409" s="1390"/>
      <c r="I409" s="1390"/>
      <c r="J409" s="1390"/>
      <c r="K409" s="1390"/>
    </row>
    <row r="410" spans="1:11" x14ac:dyDescent="0.25">
      <c r="A410" s="1390"/>
      <c r="B410" s="1390"/>
      <c r="C410" s="1390"/>
      <c r="D410" s="1390"/>
      <c r="E410" s="1390"/>
      <c r="F410" s="1390"/>
      <c r="G410" s="1390"/>
      <c r="H410" s="1390"/>
      <c r="I410" s="1390"/>
      <c r="J410" s="1390"/>
      <c r="K410" s="1390"/>
    </row>
    <row r="411" spans="1:11" x14ac:dyDescent="0.25">
      <c r="A411" s="1390"/>
      <c r="B411" s="1390"/>
      <c r="C411" s="1390"/>
      <c r="D411" s="1390"/>
      <c r="E411" s="1390"/>
      <c r="F411" s="1390"/>
      <c r="G411" s="1390"/>
      <c r="H411" s="1390"/>
      <c r="I411" s="1390"/>
      <c r="J411" s="1390"/>
      <c r="K411" s="1390"/>
    </row>
    <row r="412" spans="1:11" x14ac:dyDescent="0.25">
      <c r="A412" s="1390"/>
      <c r="B412" s="1390"/>
      <c r="C412" s="1390"/>
      <c r="D412" s="1390"/>
      <c r="E412" s="1390"/>
      <c r="F412" s="1390"/>
      <c r="G412" s="1390"/>
      <c r="H412" s="1390"/>
      <c r="I412" s="1390"/>
      <c r="J412" s="1390"/>
      <c r="K412" s="1390"/>
    </row>
    <row r="413" spans="1:11" x14ac:dyDescent="0.25">
      <c r="A413" s="1390"/>
      <c r="B413" s="1390"/>
      <c r="C413" s="1390"/>
      <c r="D413" s="1390"/>
      <c r="E413" s="1390"/>
      <c r="F413" s="1390"/>
      <c r="G413" s="1390"/>
      <c r="H413" s="1390"/>
      <c r="I413" s="1390"/>
      <c r="J413" s="1390"/>
      <c r="K413" s="1390"/>
    </row>
    <row r="414" spans="1:11" x14ac:dyDescent="0.25">
      <c r="A414" s="1390"/>
      <c r="B414" s="1390"/>
      <c r="C414" s="1390"/>
      <c r="D414" s="1390"/>
      <c r="E414" s="1390"/>
      <c r="F414" s="1390"/>
      <c r="G414" s="1390"/>
      <c r="H414" s="1390"/>
      <c r="I414" s="1390"/>
      <c r="J414" s="1390"/>
      <c r="K414" s="1390"/>
    </row>
    <row r="415" spans="1:11" x14ac:dyDescent="0.25">
      <c r="A415" s="1390"/>
      <c r="B415" s="1390"/>
      <c r="C415" s="1390"/>
      <c r="D415" s="1390"/>
      <c r="E415" s="1390"/>
      <c r="F415" s="1390"/>
      <c r="G415" s="1390"/>
      <c r="H415" s="1390"/>
      <c r="I415" s="1390"/>
      <c r="J415" s="1390"/>
      <c r="K415" s="1390"/>
    </row>
    <row r="416" spans="1:11" x14ac:dyDescent="0.25">
      <c r="A416" s="1390"/>
      <c r="B416" s="1390"/>
      <c r="C416" s="1390"/>
      <c r="D416" s="1390"/>
      <c r="E416" s="1390"/>
      <c r="F416" s="1390"/>
      <c r="G416" s="1390"/>
      <c r="H416" s="1390"/>
      <c r="I416" s="1390"/>
      <c r="J416" s="1390"/>
      <c r="K416" s="1390"/>
    </row>
    <row r="417" spans="1:11" x14ac:dyDescent="0.25">
      <c r="A417" s="1390"/>
      <c r="B417" s="1390"/>
      <c r="C417" s="1390"/>
      <c r="D417" s="1390"/>
      <c r="E417" s="1390"/>
      <c r="F417" s="1390"/>
      <c r="G417" s="1390"/>
      <c r="H417" s="1390"/>
      <c r="I417" s="1390"/>
      <c r="J417" s="1390"/>
      <c r="K417" s="1390"/>
    </row>
    <row r="418" spans="1:11" x14ac:dyDescent="0.25">
      <c r="A418" s="1390"/>
      <c r="B418" s="1390"/>
      <c r="C418" s="1390"/>
      <c r="D418" s="1390"/>
      <c r="E418" s="1390"/>
      <c r="F418" s="1390"/>
      <c r="G418" s="1390"/>
      <c r="H418" s="1390"/>
      <c r="I418" s="1390"/>
      <c r="J418" s="1390"/>
      <c r="K418" s="1390"/>
    </row>
    <row r="419" spans="1:11" x14ac:dyDescent="0.25">
      <c r="A419" s="1390"/>
      <c r="B419" s="1390"/>
      <c r="C419" s="1390"/>
      <c r="D419" s="1390"/>
      <c r="E419" s="1390"/>
      <c r="F419" s="1390"/>
      <c r="G419" s="1390"/>
      <c r="H419" s="1390"/>
      <c r="I419" s="1390"/>
      <c r="J419" s="1390"/>
      <c r="K419" s="1390"/>
    </row>
    <row r="420" spans="1:11" x14ac:dyDescent="0.25">
      <c r="A420" s="1390"/>
      <c r="B420" s="1390"/>
      <c r="C420" s="1390"/>
      <c r="D420" s="1390"/>
      <c r="E420" s="1390"/>
      <c r="F420" s="1390"/>
      <c r="G420" s="1390"/>
      <c r="H420" s="1390"/>
      <c r="I420" s="1390"/>
      <c r="J420" s="1390"/>
      <c r="K420" s="1390"/>
    </row>
    <row r="421" spans="1:11" x14ac:dyDescent="0.25">
      <c r="A421" s="1390"/>
      <c r="B421" s="1390"/>
      <c r="C421" s="1390"/>
      <c r="D421" s="1390"/>
      <c r="E421" s="1390"/>
      <c r="F421" s="1390"/>
      <c r="G421" s="1390"/>
      <c r="H421" s="1390"/>
      <c r="I421" s="1390"/>
      <c r="J421" s="1390"/>
      <c r="K421" s="1390"/>
    </row>
    <row r="422" spans="1:11" x14ac:dyDescent="0.25">
      <c r="A422" s="1390"/>
      <c r="B422" s="1390"/>
      <c r="C422" s="1390"/>
      <c r="D422" s="1390"/>
      <c r="E422" s="1390"/>
      <c r="F422" s="1390"/>
      <c r="G422" s="1390"/>
      <c r="H422" s="1390"/>
      <c r="I422" s="1390"/>
      <c r="J422" s="1390"/>
      <c r="K422" s="1390"/>
    </row>
    <row r="423" spans="1:11" x14ac:dyDescent="0.25">
      <c r="A423" s="1390"/>
      <c r="B423" s="1390"/>
      <c r="C423" s="1390"/>
      <c r="D423" s="1390"/>
      <c r="E423" s="1390"/>
      <c r="F423" s="1390"/>
      <c r="G423" s="1390"/>
      <c r="H423" s="1390"/>
      <c r="I423" s="1390"/>
      <c r="J423" s="1390"/>
      <c r="K423" s="1390"/>
    </row>
    <row r="424" spans="1:11" x14ac:dyDescent="0.25">
      <c r="A424" s="1390"/>
      <c r="B424" s="1390"/>
      <c r="C424" s="1390"/>
      <c r="D424" s="1390"/>
      <c r="E424" s="1390"/>
      <c r="F424" s="1390"/>
      <c r="G424" s="1390"/>
      <c r="H424" s="1390"/>
      <c r="I424" s="1390"/>
      <c r="J424" s="1390"/>
      <c r="K424" s="1390"/>
    </row>
    <row r="425" spans="1:11" x14ac:dyDescent="0.25">
      <c r="A425" s="1390"/>
      <c r="B425" s="1390"/>
      <c r="C425" s="1390"/>
      <c r="D425" s="1390"/>
      <c r="E425" s="1390"/>
      <c r="F425" s="1390"/>
      <c r="G425" s="1390"/>
      <c r="H425" s="1390"/>
      <c r="I425" s="1390"/>
      <c r="J425" s="1390"/>
      <c r="K425" s="1390"/>
    </row>
    <row r="426" spans="1:11" x14ac:dyDescent="0.25">
      <c r="A426" s="1390"/>
      <c r="B426" s="1390"/>
      <c r="C426" s="1390"/>
      <c r="D426" s="1390"/>
      <c r="E426" s="1390"/>
      <c r="F426" s="1390"/>
      <c r="G426" s="1390"/>
      <c r="H426" s="1390"/>
      <c r="I426" s="1390"/>
      <c r="J426" s="1390"/>
      <c r="K426" s="1390"/>
    </row>
    <row r="427" spans="1:11" x14ac:dyDescent="0.25">
      <c r="A427" s="1390"/>
      <c r="B427" s="1390"/>
      <c r="C427" s="1390"/>
      <c r="D427" s="1390"/>
      <c r="E427" s="1390"/>
      <c r="F427" s="1390"/>
      <c r="G427" s="1390"/>
      <c r="H427" s="1390"/>
      <c r="I427" s="1390"/>
      <c r="J427" s="1390"/>
      <c r="K427" s="1390"/>
    </row>
    <row r="428" spans="1:11" x14ac:dyDescent="0.25">
      <c r="A428" s="1390"/>
      <c r="B428" s="1390"/>
      <c r="C428" s="1390"/>
      <c r="D428" s="1390"/>
      <c r="E428" s="1390"/>
      <c r="F428" s="1390"/>
      <c r="G428" s="1390"/>
      <c r="H428" s="1390"/>
      <c r="I428" s="1390"/>
      <c r="J428" s="1390"/>
      <c r="K428" s="1390"/>
    </row>
    <row r="429" spans="1:11" x14ac:dyDescent="0.25">
      <c r="A429" s="1390"/>
      <c r="B429" s="1390"/>
      <c r="C429" s="1390"/>
      <c r="D429" s="1390"/>
      <c r="E429" s="1390"/>
      <c r="F429" s="1390"/>
      <c r="G429" s="1390"/>
      <c r="H429" s="1390"/>
      <c r="I429" s="1390"/>
      <c r="J429" s="1390"/>
      <c r="K429" s="1390"/>
    </row>
    <row r="430" spans="1:11" x14ac:dyDescent="0.25">
      <c r="A430" s="1390"/>
      <c r="B430" s="1390"/>
      <c r="C430" s="1390"/>
      <c r="D430" s="1390"/>
      <c r="E430" s="1390"/>
      <c r="F430" s="1390"/>
      <c r="G430" s="1390"/>
      <c r="H430" s="1390"/>
      <c r="I430" s="1390"/>
      <c r="J430" s="1390"/>
      <c r="K430" s="1390"/>
    </row>
    <row r="431" spans="1:11" x14ac:dyDescent="0.25">
      <c r="A431" s="1390"/>
      <c r="B431" s="1390"/>
      <c r="C431" s="1390"/>
      <c r="D431" s="1390"/>
      <c r="E431" s="1390"/>
      <c r="F431" s="1390"/>
      <c r="G431" s="1390"/>
      <c r="H431" s="1390"/>
      <c r="I431" s="1390"/>
      <c r="J431" s="1390"/>
      <c r="K431" s="1390"/>
    </row>
    <row r="432" spans="1:11" x14ac:dyDescent="0.25">
      <c r="A432" s="1390"/>
      <c r="B432" s="1390"/>
      <c r="C432" s="1390"/>
      <c r="D432" s="1390"/>
      <c r="E432" s="1390"/>
      <c r="F432" s="1390"/>
      <c r="G432" s="1390"/>
      <c r="H432" s="1390"/>
      <c r="I432" s="1390"/>
      <c r="J432" s="1390"/>
      <c r="K432" s="1390"/>
    </row>
    <row r="433" spans="1:11" x14ac:dyDescent="0.25">
      <c r="A433" s="1390"/>
      <c r="B433" s="1390"/>
      <c r="C433" s="1390"/>
      <c r="D433" s="1390"/>
      <c r="E433" s="1390"/>
      <c r="F433" s="1390"/>
      <c r="G433" s="1390"/>
      <c r="H433" s="1390"/>
      <c r="I433" s="1390"/>
      <c r="J433" s="1390"/>
      <c r="K433" s="1390"/>
    </row>
    <row r="434" spans="1:11" x14ac:dyDescent="0.25">
      <c r="A434" s="1390"/>
      <c r="B434" s="1390"/>
      <c r="C434" s="1390"/>
      <c r="D434" s="1390"/>
      <c r="E434" s="1390"/>
      <c r="F434" s="1390"/>
      <c r="G434" s="1390"/>
      <c r="H434" s="1390"/>
      <c r="I434" s="1390"/>
      <c r="J434" s="1390"/>
      <c r="K434" s="1390"/>
    </row>
    <row r="435" spans="1:11" x14ac:dyDescent="0.25">
      <c r="A435" s="1390"/>
      <c r="B435" s="1390"/>
      <c r="C435" s="1390"/>
      <c r="D435" s="1390"/>
      <c r="E435" s="1390"/>
      <c r="F435" s="1390"/>
      <c r="G435" s="1390"/>
      <c r="H435" s="1390"/>
      <c r="I435" s="1390"/>
      <c r="J435" s="1390"/>
      <c r="K435" s="1390"/>
    </row>
    <row r="436" spans="1:11" x14ac:dyDescent="0.25">
      <c r="A436" s="1390"/>
      <c r="B436" s="1390"/>
      <c r="C436" s="1390"/>
      <c r="D436" s="1390"/>
      <c r="E436" s="1390"/>
      <c r="F436" s="1390"/>
      <c r="G436" s="1390"/>
      <c r="H436" s="1390"/>
      <c r="I436" s="1390"/>
      <c r="J436" s="1390"/>
      <c r="K436" s="1390"/>
    </row>
    <row r="437" spans="1:11" x14ac:dyDescent="0.25">
      <c r="A437" s="1390"/>
      <c r="B437" s="1390"/>
      <c r="C437" s="1390"/>
      <c r="D437" s="1390"/>
      <c r="E437" s="1390"/>
      <c r="F437" s="1390"/>
      <c r="G437" s="1390"/>
      <c r="H437" s="1390"/>
      <c r="I437" s="1390"/>
      <c r="J437" s="1390"/>
      <c r="K437" s="1390"/>
    </row>
    <row r="438" spans="1:11" x14ac:dyDescent="0.25">
      <c r="A438" s="1390"/>
      <c r="B438" s="1390"/>
      <c r="C438" s="1390"/>
      <c r="D438" s="1390"/>
      <c r="E438" s="1390"/>
      <c r="F438" s="1390"/>
      <c r="G438" s="1390"/>
      <c r="H438" s="1390"/>
      <c r="I438" s="1390"/>
      <c r="J438" s="1390"/>
      <c r="K438" s="1390"/>
    </row>
    <row r="439" spans="1:11" x14ac:dyDescent="0.25">
      <c r="A439" s="1390"/>
      <c r="B439" s="1390"/>
      <c r="C439" s="1390"/>
      <c r="D439" s="1390"/>
      <c r="E439" s="1390"/>
      <c r="F439" s="1390"/>
      <c r="G439" s="1390"/>
      <c r="H439" s="1390"/>
      <c r="I439" s="1390"/>
      <c r="J439" s="1390"/>
      <c r="K439" s="1390"/>
    </row>
    <row r="440" spans="1:11" x14ac:dyDescent="0.25">
      <c r="A440" s="1390"/>
      <c r="B440" s="1390"/>
      <c r="C440" s="1390"/>
      <c r="D440" s="1390"/>
      <c r="E440" s="1390"/>
      <c r="F440" s="1390"/>
      <c r="G440" s="1390"/>
      <c r="H440" s="1390"/>
      <c r="I440" s="1390"/>
      <c r="J440" s="1390"/>
      <c r="K440" s="1390"/>
    </row>
    <row r="441" spans="1:11" x14ac:dyDescent="0.25">
      <c r="A441" s="1390"/>
      <c r="B441" s="1390"/>
      <c r="C441" s="1390"/>
      <c r="D441" s="1390"/>
      <c r="E441" s="1390"/>
      <c r="F441" s="1390"/>
      <c r="G441" s="1390"/>
      <c r="H441" s="1390"/>
      <c r="I441" s="1390"/>
      <c r="J441" s="1390"/>
      <c r="K441" s="1390"/>
    </row>
    <row r="442" spans="1:11" x14ac:dyDescent="0.25">
      <c r="A442" s="1390"/>
      <c r="B442" s="1390"/>
      <c r="C442" s="1390"/>
      <c r="D442" s="1390"/>
      <c r="E442" s="1390"/>
      <c r="F442" s="1390"/>
      <c r="G442" s="1390"/>
      <c r="H442" s="1390"/>
      <c r="I442" s="1390"/>
      <c r="J442" s="1390"/>
      <c r="K442" s="1390"/>
    </row>
    <row r="443" spans="1:11" x14ac:dyDescent="0.25">
      <c r="A443" s="1390"/>
      <c r="B443" s="1390"/>
      <c r="C443" s="1390"/>
      <c r="D443" s="1390"/>
      <c r="E443" s="1390"/>
      <c r="F443" s="1390"/>
      <c r="G443" s="1390"/>
      <c r="H443" s="1390"/>
      <c r="I443" s="1390"/>
      <c r="J443" s="1390"/>
      <c r="K443" s="1390"/>
    </row>
    <row r="444" spans="1:11" x14ac:dyDescent="0.25">
      <c r="A444" s="1390"/>
      <c r="B444" s="1390"/>
      <c r="C444" s="1390"/>
      <c r="D444" s="1390"/>
      <c r="E444" s="1390"/>
      <c r="F444" s="1390"/>
      <c r="G444" s="1390"/>
      <c r="H444" s="1390"/>
      <c r="I444" s="1390"/>
      <c r="J444" s="1390"/>
      <c r="K444" s="1390"/>
    </row>
    <row r="445" spans="1:11" x14ac:dyDescent="0.25">
      <c r="A445" s="1390"/>
      <c r="B445" s="1390"/>
      <c r="C445" s="1390"/>
      <c r="D445" s="1390"/>
      <c r="E445" s="1390"/>
      <c r="F445" s="1390"/>
      <c r="G445" s="1390"/>
      <c r="H445" s="1390"/>
      <c r="I445" s="1390"/>
      <c r="J445" s="1390"/>
      <c r="K445" s="1390"/>
    </row>
    <row r="446" spans="1:11" x14ac:dyDescent="0.25">
      <c r="A446" s="1390"/>
      <c r="B446" s="1390"/>
      <c r="C446" s="1390"/>
      <c r="D446" s="1390"/>
      <c r="E446" s="1390"/>
      <c r="F446" s="1390"/>
      <c r="G446" s="1390"/>
      <c r="H446" s="1390"/>
      <c r="I446" s="1390"/>
      <c r="J446" s="1390"/>
      <c r="K446" s="1390"/>
    </row>
    <row r="447" spans="1:11" x14ac:dyDescent="0.25">
      <c r="A447" s="1390"/>
      <c r="B447" s="1390"/>
      <c r="C447" s="1390"/>
      <c r="D447" s="1390"/>
      <c r="E447" s="1390"/>
      <c r="F447" s="1390"/>
      <c r="G447" s="1390"/>
      <c r="H447" s="1390"/>
      <c r="I447" s="1390"/>
      <c r="J447" s="1390"/>
      <c r="K447" s="1390"/>
    </row>
    <row r="448" spans="1:11" x14ac:dyDescent="0.25">
      <c r="A448" s="1390"/>
      <c r="B448" s="1390"/>
      <c r="C448" s="1390"/>
      <c r="D448" s="1390"/>
      <c r="E448" s="1390"/>
      <c r="F448" s="1390"/>
      <c r="G448" s="1390"/>
      <c r="H448" s="1390"/>
      <c r="I448" s="1390"/>
      <c r="J448" s="1390"/>
      <c r="K448" s="1390"/>
    </row>
    <row r="449" spans="1:11" x14ac:dyDescent="0.25">
      <c r="A449" s="1390"/>
      <c r="B449" s="1390"/>
      <c r="C449" s="1390"/>
      <c r="D449" s="1390"/>
      <c r="E449" s="1390"/>
      <c r="F449" s="1390"/>
      <c r="G449" s="1390"/>
      <c r="H449" s="1390"/>
      <c r="I449" s="1390"/>
      <c r="J449" s="1390"/>
      <c r="K449" s="1390"/>
    </row>
    <row r="450" spans="1:11" x14ac:dyDescent="0.25">
      <c r="A450" s="1390"/>
      <c r="B450" s="1390"/>
      <c r="C450" s="1390"/>
      <c r="D450" s="1390"/>
      <c r="E450" s="1390"/>
      <c r="F450" s="1390"/>
      <c r="G450" s="1390"/>
      <c r="H450" s="1390"/>
      <c r="I450" s="1390"/>
      <c r="J450" s="1390"/>
      <c r="K450" s="1390"/>
    </row>
    <row r="451" spans="1:11" x14ac:dyDescent="0.25">
      <c r="A451" s="1390"/>
      <c r="B451" s="1390"/>
      <c r="C451" s="1390"/>
      <c r="D451" s="1390"/>
      <c r="E451" s="1390"/>
      <c r="F451" s="1390"/>
      <c r="G451" s="1390"/>
      <c r="H451" s="1390"/>
      <c r="I451" s="1390"/>
      <c r="J451" s="1390"/>
      <c r="K451" s="1390"/>
    </row>
    <row r="452" spans="1:11" x14ac:dyDescent="0.25">
      <c r="A452" s="1390"/>
      <c r="B452" s="1390"/>
      <c r="C452" s="1390"/>
      <c r="D452" s="1390"/>
      <c r="E452" s="1390"/>
      <c r="F452" s="1390"/>
      <c r="G452" s="1390"/>
      <c r="H452" s="1390"/>
      <c r="I452" s="1390"/>
      <c r="J452" s="1390"/>
      <c r="K452" s="1390"/>
    </row>
    <row r="453" spans="1:11" x14ac:dyDescent="0.25">
      <c r="A453" s="1390"/>
      <c r="B453" s="1390"/>
      <c r="C453" s="1390"/>
      <c r="D453" s="1390"/>
      <c r="E453" s="1390"/>
      <c r="F453" s="1390"/>
      <c r="G453" s="1390"/>
      <c r="H453" s="1390"/>
      <c r="I453" s="1390"/>
      <c r="J453" s="1390"/>
      <c r="K453" s="1390"/>
    </row>
    <row r="454" spans="1:11" x14ac:dyDescent="0.25">
      <c r="A454" s="1390"/>
      <c r="B454" s="1390"/>
      <c r="C454" s="1390"/>
      <c r="D454" s="1390"/>
      <c r="E454" s="1390"/>
      <c r="F454" s="1390"/>
      <c r="G454" s="1390"/>
      <c r="H454" s="1390"/>
      <c r="I454" s="1390"/>
      <c r="J454" s="1390"/>
      <c r="K454" s="1390"/>
    </row>
    <row r="455" spans="1:11" x14ac:dyDescent="0.25">
      <c r="A455" s="1390"/>
      <c r="B455" s="1390"/>
      <c r="C455" s="1390"/>
      <c r="D455" s="1390"/>
      <c r="E455" s="1390"/>
      <c r="F455" s="1390"/>
      <c r="G455" s="1390"/>
      <c r="H455" s="1390"/>
      <c r="I455" s="1390"/>
      <c r="J455" s="1390"/>
      <c r="K455" s="1390"/>
    </row>
    <row r="456" spans="1:11" x14ac:dyDescent="0.25">
      <c r="A456" s="1390"/>
      <c r="B456" s="1390"/>
      <c r="C456" s="1390"/>
      <c r="D456" s="1390"/>
      <c r="E456" s="1390"/>
      <c r="F456" s="1390"/>
      <c r="G456" s="1390"/>
      <c r="H456" s="1390"/>
      <c r="I456" s="1390"/>
      <c r="J456" s="1390"/>
      <c r="K456" s="1390"/>
    </row>
    <row r="457" spans="1:11" x14ac:dyDescent="0.25">
      <c r="A457" s="1390"/>
      <c r="B457" s="1390"/>
      <c r="C457" s="1390"/>
      <c r="D457" s="1390"/>
      <c r="E457" s="1390"/>
      <c r="F457" s="1390"/>
      <c r="G457" s="1390"/>
      <c r="H457" s="1390"/>
      <c r="I457" s="1390"/>
      <c r="J457" s="1390"/>
      <c r="K457" s="1390"/>
    </row>
    <row r="458" spans="1:11" x14ac:dyDescent="0.25">
      <c r="A458" s="1390"/>
      <c r="B458" s="1390"/>
      <c r="C458" s="1390"/>
      <c r="D458" s="1390"/>
      <c r="E458" s="1390"/>
      <c r="F458" s="1390"/>
      <c r="G458" s="1390"/>
      <c r="H458" s="1390"/>
      <c r="I458" s="1390"/>
      <c r="J458" s="1390"/>
      <c r="K458" s="1390"/>
    </row>
    <row r="459" spans="1:11" x14ac:dyDescent="0.25">
      <c r="A459" s="1390"/>
      <c r="B459" s="1390"/>
      <c r="C459" s="1390"/>
      <c r="D459" s="1390"/>
      <c r="E459" s="1390"/>
      <c r="F459" s="1390"/>
      <c r="G459" s="1390"/>
      <c r="H459" s="1390"/>
      <c r="I459" s="1390"/>
      <c r="J459" s="1390"/>
      <c r="K459" s="1390"/>
    </row>
    <row r="460" spans="1:11" x14ac:dyDescent="0.25">
      <c r="A460" s="1390"/>
      <c r="B460" s="1390"/>
      <c r="C460" s="1390"/>
      <c r="D460" s="1390"/>
      <c r="E460" s="1390"/>
      <c r="F460" s="1390"/>
      <c r="G460" s="1390"/>
      <c r="H460" s="1390"/>
      <c r="I460" s="1390"/>
      <c r="J460" s="1390"/>
      <c r="K460" s="1390"/>
    </row>
    <row r="461" spans="1:11" x14ac:dyDescent="0.25">
      <c r="A461" s="1390"/>
      <c r="B461" s="1390"/>
      <c r="C461" s="1390"/>
      <c r="D461" s="1390"/>
      <c r="E461" s="1390"/>
      <c r="F461" s="1390"/>
      <c r="G461" s="1390"/>
      <c r="H461" s="1390"/>
      <c r="I461" s="1390"/>
      <c r="J461" s="1390"/>
      <c r="K461" s="1390"/>
    </row>
    <row r="462" spans="1:11" x14ac:dyDescent="0.25">
      <c r="A462" s="1390"/>
      <c r="B462" s="1390"/>
      <c r="C462" s="1390"/>
      <c r="D462" s="1390"/>
      <c r="E462" s="1390"/>
      <c r="F462" s="1390"/>
      <c r="G462" s="1390"/>
      <c r="H462" s="1390"/>
      <c r="I462" s="1390"/>
      <c r="J462" s="1390"/>
      <c r="K462" s="1390"/>
    </row>
    <row r="463" spans="1:11" x14ac:dyDescent="0.25">
      <c r="A463" s="1390"/>
      <c r="B463" s="1390"/>
      <c r="C463" s="1390"/>
      <c r="D463" s="1390"/>
      <c r="E463" s="1390"/>
      <c r="F463" s="1390"/>
      <c r="G463" s="1390"/>
      <c r="H463" s="1390"/>
      <c r="I463" s="1390"/>
      <c r="J463" s="1390"/>
      <c r="K463" s="1390"/>
    </row>
    <row r="464" spans="1:11" x14ac:dyDescent="0.25">
      <c r="A464" s="1390"/>
      <c r="B464" s="1390"/>
      <c r="C464" s="1390"/>
      <c r="D464" s="1390"/>
      <c r="E464" s="1390"/>
      <c r="F464" s="1390"/>
      <c r="G464" s="1390"/>
      <c r="H464" s="1390"/>
      <c r="I464" s="1390"/>
      <c r="J464" s="1390"/>
      <c r="K464" s="1390"/>
    </row>
    <row r="465" spans="1:11" x14ac:dyDescent="0.25">
      <c r="A465" s="1390"/>
      <c r="B465" s="1390"/>
      <c r="C465" s="1390"/>
      <c r="D465" s="1390"/>
      <c r="E465" s="1390"/>
      <c r="F465" s="1390"/>
      <c r="G465" s="1390"/>
      <c r="H465" s="1390"/>
      <c r="I465" s="1390"/>
      <c r="J465" s="1390"/>
      <c r="K465" s="1390"/>
    </row>
    <row r="466" spans="1:11" x14ac:dyDescent="0.25">
      <c r="A466" s="1390"/>
      <c r="B466" s="1390"/>
      <c r="C466" s="1390"/>
      <c r="D466" s="1390"/>
      <c r="E466" s="1390"/>
      <c r="F466" s="1390"/>
      <c r="G466" s="1390"/>
      <c r="H466" s="1390"/>
      <c r="I466" s="1390"/>
      <c r="J466" s="1390"/>
      <c r="K466" s="1390"/>
    </row>
    <row r="467" spans="1:11" x14ac:dyDescent="0.25">
      <c r="A467" s="1390"/>
      <c r="B467" s="1390"/>
      <c r="C467" s="1390"/>
      <c r="D467" s="1390"/>
      <c r="E467" s="1390"/>
      <c r="F467" s="1390"/>
      <c r="G467" s="1390"/>
      <c r="H467" s="1390"/>
      <c r="I467" s="1390"/>
      <c r="J467" s="1390"/>
      <c r="K467" s="1390"/>
    </row>
    <row r="468" spans="1:11" x14ac:dyDescent="0.25">
      <c r="A468" s="1390"/>
      <c r="B468" s="1390"/>
      <c r="C468" s="1390"/>
      <c r="D468" s="1390"/>
      <c r="E468" s="1390"/>
      <c r="F468" s="1390"/>
      <c r="G468" s="1390"/>
      <c r="H468" s="1390"/>
      <c r="I468" s="1390"/>
      <c r="J468" s="1390"/>
      <c r="K468" s="1390"/>
    </row>
    <row r="469" spans="1:11" x14ac:dyDescent="0.25">
      <c r="A469" s="1390"/>
      <c r="B469" s="1390"/>
      <c r="C469" s="1390"/>
      <c r="D469" s="1390"/>
      <c r="E469" s="1390"/>
      <c r="F469" s="1390"/>
      <c r="G469" s="1390"/>
      <c r="H469" s="1390"/>
      <c r="I469" s="1390"/>
      <c r="J469" s="1390"/>
      <c r="K469" s="1390"/>
    </row>
    <row r="470" spans="1:11" x14ac:dyDescent="0.25">
      <c r="A470" s="1390"/>
      <c r="B470" s="1390"/>
      <c r="C470" s="1390"/>
      <c r="D470" s="1390"/>
      <c r="E470" s="1390"/>
      <c r="F470" s="1390"/>
      <c r="G470" s="1390"/>
      <c r="H470" s="1390"/>
      <c r="I470" s="1390"/>
      <c r="J470" s="1390"/>
      <c r="K470" s="1390"/>
    </row>
    <row r="471" spans="1:11" x14ac:dyDescent="0.25">
      <c r="A471" s="1390"/>
      <c r="B471" s="1390"/>
      <c r="C471" s="1390"/>
      <c r="D471" s="1390"/>
      <c r="E471" s="1390"/>
      <c r="F471" s="1390"/>
      <c r="G471" s="1390"/>
      <c r="H471" s="1390"/>
      <c r="I471" s="1390"/>
      <c r="J471" s="1390"/>
      <c r="K471" s="1390"/>
    </row>
    <row r="472" spans="1:11" x14ac:dyDescent="0.25">
      <c r="A472" s="1390"/>
      <c r="B472" s="1390"/>
      <c r="C472" s="1390"/>
      <c r="D472" s="1390"/>
      <c r="E472" s="1390"/>
      <c r="F472" s="1390"/>
      <c r="G472" s="1390"/>
      <c r="H472" s="1390"/>
      <c r="I472" s="1390"/>
      <c r="J472" s="1390"/>
      <c r="K472" s="1390"/>
    </row>
    <row r="473" spans="1:11" x14ac:dyDescent="0.25">
      <c r="A473" s="1390"/>
      <c r="B473" s="1390"/>
      <c r="C473" s="1390"/>
      <c r="D473" s="1390"/>
      <c r="E473" s="1390"/>
      <c r="F473" s="1390"/>
      <c r="G473" s="1390"/>
      <c r="H473" s="1390"/>
      <c r="I473" s="1390"/>
      <c r="J473" s="1390"/>
      <c r="K473" s="1390"/>
    </row>
    <row r="474" spans="1:11" x14ac:dyDescent="0.25">
      <c r="A474" s="1390"/>
      <c r="B474" s="1390"/>
      <c r="C474" s="1390"/>
      <c r="D474" s="1390"/>
      <c r="E474" s="1390"/>
      <c r="F474" s="1390"/>
      <c r="G474" s="1390"/>
      <c r="H474" s="1390"/>
      <c r="I474" s="1390"/>
      <c r="J474" s="1390"/>
      <c r="K474" s="1390"/>
    </row>
    <row r="475" spans="1:11" x14ac:dyDescent="0.25">
      <c r="A475" s="1390"/>
      <c r="B475" s="1390"/>
      <c r="C475" s="1390"/>
      <c r="D475" s="1390"/>
      <c r="E475" s="1390"/>
      <c r="F475" s="1390"/>
      <c r="G475" s="1390"/>
      <c r="H475" s="1390"/>
      <c r="I475" s="1390"/>
      <c r="J475" s="1390"/>
      <c r="K475" s="1390"/>
    </row>
    <row r="476" spans="1:11" x14ac:dyDescent="0.25">
      <c r="A476" s="1390"/>
      <c r="B476" s="1390"/>
      <c r="C476" s="1390"/>
      <c r="D476" s="1390"/>
      <c r="E476" s="1390"/>
      <c r="F476" s="1390"/>
      <c r="G476" s="1390"/>
      <c r="H476" s="1390"/>
      <c r="I476" s="1390"/>
      <c r="J476" s="1390"/>
      <c r="K476" s="1390"/>
    </row>
    <row r="477" spans="1:11" x14ac:dyDescent="0.25">
      <c r="A477" s="1390"/>
      <c r="B477" s="1390"/>
      <c r="C477" s="1390"/>
      <c r="D477" s="1390"/>
      <c r="E477" s="1390"/>
      <c r="F477" s="1390"/>
      <c r="G477" s="1390"/>
      <c r="H477" s="1390"/>
      <c r="I477" s="1390"/>
      <c r="J477" s="1390"/>
      <c r="K477" s="1390"/>
    </row>
    <row r="478" spans="1:11" x14ac:dyDescent="0.25">
      <c r="A478" s="1390"/>
      <c r="B478" s="1390"/>
      <c r="C478" s="1390"/>
      <c r="D478" s="1390"/>
      <c r="E478" s="1390"/>
      <c r="F478" s="1390"/>
      <c r="G478" s="1390"/>
      <c r="H478" s="1390"/>
      <c r="I478" s="1390"/>
      <c r="J478" s="1390"/>
      <c r="K478" s="1390"/>
    </row>
    <row r="479" spans="1:11" x14ac:dyDescent="0.25">
      <c r="A479" s="1390"/>
      <c r="B479" s="1390"/>
      <c r="C479" s="1390"/>
      <c r="D479" s="1390"/>
      <c r="E479" s="1390"/>
      <c r="F479" s="1390"/>
      <c r="G479" s="1390"/>
      <c r="H479" s="1390"/>
      <c r="I479" s="1390"/>
      <c r="J479" s="1390"/>
      <c r="K479" s="1390"/>
    </row>
    <row r="480" spans="1:11" x14ac:dyDescent="0.25">
      <c r="A480" s="1390"/>
      <c r="B480" s="1390"/>
      <c r="C480" s="1390"/>
      <c r="D480" s="1390"/>
      <c r="E480" s="1390"/>
      <c r="F480" s="1390"/>
      <c r="G480" s="1390"/>
      <c r="H480" s="1390"/>
      <c r="I480" s="1390"/>
      <c r="J480" s="1390"/>
      <c r="K480" s="1390"/>
    </row>
    <row r="481" spans="1:11" x14ac:dyDescent="0.25">
      <c r="A481" s="1390"/>
      <c r="B481" s="1390"/>
      <c r="C481" s="1390"/>
      <c r="D481" s="1390"/>
      <c r="E481" s="1390"/>
      <c r="F481" s="1390"/>
      <c r="G481" s="1390"/>
      <c r="H481" s="1390"/>
      <c r="I481" s="1390"/>
      <c r="J481" s="1390"/>
      <c r="K481" s="1390"/>
    </row>
    <row r="482" spans="1:11" x14ac:dyDescent="0.25">
      <c r="A482" s="1390"/>
      <c r="B482" s="1390"/>
      <c r="C482" s="1390"/>
      <c r="D482" s="1390"/>
      <c r="E482" s="1390"/>
      <c r="F482" s="1390"/>
      <c r="G482" s="1390"/>
      <c r="H482" s="1390"/>
      <c r="I482" s="1390"/>
      <c r="J482" s="1390"/>
      <c r="K482" s="1390"/>
    </row>
    <row r="483" spans="1:11" x14ac:dyDescent="0.25">
      <c r="A483" s="1390"/>
      <c r="B483" s="1390"/>
      <c r="C483" s="1390"/>
      <c r="D483" s="1390"/>
      <c r="E483" s="1390"/>
      <c r="F483" s="1390"/>
      <c r="G483" s="1390"/>
      <c r="H483" s="1390"/>
      <c r="I483" s="1390"/>
      <c r="J483" s="1390"/>
      <c r="K483" s="1390"/>
    </row>
    <row r="484" spans="1:11" x14ac:dyDescent="0.25">
      <c r="A484" s="1390"/>
      <c r="B484" s="1390"/>
      <c r="C484" s="1390"/>
      <c r="D484" s="1390"/>
      <c r="E484" s="1390"/>
      <c r="F484" s="1390"/>
      <c r="G484" s="1390"/>
      <c r="H484" s="1390"/>
      <c r="I484" s="1390"/>
      <c r="J484" s="1390"/>
      <c r="K484" s="1390"/>
    </row>
    <row r="485" spans="1:11" x14ac:dyDescent="0.25">
      <c r="A485" s="1390"/>
      <c r="B485" s="1390"/>
      <c r="C485" s="1390"/>
      <c r="D485" s="1390"/>
      <c r="E485" s="1390"/>
      <c r="F485" s="1390"/>
      <c r="G485" s="1390"/>
      <c r="H485" s="1390"/>
      <c r="I485" s="1390"/>
      <c r="J485" s="1390"/>
      <c r="K485" s="1390"/>
    </row>
    <row r="486" spans="1:11" x14ac:dyDescent="0.25">
      <c r="A486" s="1390"/>
      <c r="B486" s="1390"/>
      <c r="C486" s="1390"/>
      <c r="D486" s="1390"/>
      <c r="E486" s="1390"/>
      <c r="F486" s="1390"/>
      <c r="G486" s="1390"/>
      <c r="H486" s="1390"/>
      <c r="I486" s="1390"/>
      <c r="J486" s="1390"/>
      <c r="K486" s="1390"/>
    </row>
    <row r="487" spans="1:11" x14ac:dyDescent="0.25">
      <c r="A487" s="1390"/>
      <c r="B487" s="1390"/>
      <c r="C487" s="1390"/>
      <c r="D487" s="1390"/>
      <c r="E487" s="1390"/>
      <c r="F487" s="1390"/>
      <c r="G487" s="1390"/>
      <c r="H487" s="1390"/>
      <c r="I487" s="1390"/>
      <c r="J487" s="1390"/>
      <c r="K487" s="1390"/>
    </row>
    <row r="488" spans="1:11" x14ac:dyDescent="0.25">
      <c r="A488" s="1390"/>
      <c r="B488" s="1390"/>
      <c r="C488" s="1390"/>
      <c r="D488" s="1390"/>
      <c r="E488" s="1390"/>
      <c r="F488" s="1390"/>
      <c r="G488" s="1390"/>
      <c r="H488" s="1390"/>
      <c r="I488" s="1390"/>
      <c r="J488" s="1390"/>
      <c r="K488" s="1390"/>
    </row>
    <row r="489" spans="1:11" x14ac:dyDescent="0.25">
      <c r="A489" s="1390"/>
      <c r="B489" s="1390"/>
      <c r="C489" s="1390"/>
      <c r="D489" s="1390"/>
      <c r="E489" s="1390"/>
      <c r="F489" s="1390"/>
      <c r="G489" s="1390"/>
      <c r="H489" s="1390"/>
      <c r="I489" s="1390"/>
      <c r="J489" s="1390"/>
      <c r="K489" s="1390"/>
    </row>
    <row r="490" spans="1:11" x14ac:dyDescent="0.25">
      <c r="A490" s="1390"/>
      <c r="B490" s="1390"/>
      <c r="C490" s="1390"/>
      <c r="D490" s="1390"/>
      <c r="E490" s="1390"/>
      <c r="F490" s="1390"/>
      <c r="G490" s="1390"/>
      <c r="H490" s="1390"/>
      <c r="I490" s="1390"/>
      <c r="J490" s="1390"/>
      <c r="K490" s="1390"/>
    </row>
    <row r="491" spans="1:11" x14ac:dyDescent="0.25">
      <c r="A491" s="1390"/>
      <c r="B491" s="1390"/>
      <c r="C491" s="1390"/>
      <c r="D491" s="1390"/>
      <c r="E491" s="1390"/>
      <c r="F491" s="1390"/>
      <c r="G491" s="1390"/>
      <c r="H491" s="1390"/>
      <c r="I491" s="1390"/>
      <c r="J491" s="1390"/>
      <c r="K491" s="1390"/>
    </row>
    <row r="492" spans="1:11" x14ac:dyDescent="0.25">
      <c r="A492" s="1390"/>
      <c r="B492" s="1390"/>
      <c r="C492" s="1390"/>
      <c r="D492" s="1390"/>
      <c r="E492" s="1390"/>
      <c r="F492" s="1390"/>
      <c r="G492" s="1390"/>
      <c r="H492" s="1390"/>
      <c r="I492" s="1390"/>
      <c r="J492" s="1390"/>
      <c r="K492" s="1390"/>
    </row>
    <row r="493" spans="1:11" x14ac:dyDescent="0.25">
      <c r="A493" s="1390"/>
      <c r="B493" s="1390"/>
      <c r="C493" s="1390"/>
      <c r="D493" s="1390"/>
      <c r="E493" s="1390"/>
      <c r="F493" s="1390"/>
      <c r="G493" s="1390"/>
      <c r="H493" s="1390"/>
      <c r="I493" s="1390"/>
      <c r="J493" s="1390"/>
      <c r="K493" s="1390"/>
    </row>
    <row r="494" spans="1:11" x14ac:dyDescent="0.25">
      <c r="A494" s="1390"/>
      <c r="B494" s="1390"/>
      <c r="C494" s="1390"/>
      <c r="D494" s="1390"/>
      <c r="E494" s="1390"/>
      <c r="F494" s="1390"/>
      <c r="G494" s="1390"/>
      <c r="H494" s="1390"/>
      <c r="I494" s="1390"/>
      <c r="J494" s="1390"/>
      <c r="K494" s="1390"/>
    </row>
    <row r="495" spans="1:11" x14ac:dyDescent="0.25">
      <c r="A495" s="1390"/>
      <c r="B495" s="1390"/>
      <c r="C495" s="1390"/>
      <c r="D495" s="1390"/>
      <c r="E495" s="1390"/>
      <c r="F495" s="1390"/>
      <c r="G495" s="1390"/>
      <c r="H495" s="1390"/>
      <c r="I495" s="1390"/>
      <c r="J495" s="1390"/>
      <c r="K495" s="1390"/>
    </row>
    <row r="496" spans="1:11" x14ac:dyDescent="0.25">
      <c r="A496" s="1390"/>
      <c r="B496" s="1390"/>
      <c r="C496" s="1390"/>
      <c r="D496" s="1390"/>
      <c r="E496" s="1390"/>
      <c r="F496" s="1390"/>
      <c r="G496" s="1390"/>
      <c r="H496" s="1390"/>
      <c r="I496" s="1390"/>
      <c r="J496" s="1390"/>
      <c r="K496" s="1390"/>
    </row>
    <row r="497" spans="1:11" x14ac:dyDescent="0.25">
      <c r="A497" s="1390"/>
      <c r="B497" s="1390"/>
      <c r="C497" s="1390"/>
      <c r="D497" s="1390"/>
      <c r="E497" s="1390"/>
      <c r="F497" s="1390"/>
      <c r="G497" s="1390"/>
      <c r="H497" s="1390"/>
      <c r="I497" s="1390"/>
      <c r="J497" s="1390"/>
      <c r="K497" s="1390"/>
    </row>
    <row r="498" spans="1:11" x14ac:dyDescent="0.25">
      <c r="A498" s="1390"/>
      <c r="B498" s="1390"/>
      <c r="C498" s="1390"/>
      <c r="D498" s="1390"/>
      <c r="E498" s="1390"/>
      <c r="F498" s="1390"/>
      <c r="G498" s="1390"/>
      <c r="H498" s="1390"/>
      <c r="I498" s="1390"/>
      <c r="J498" s="1390"/>
      <c r="K498" s="1390"/>
    </row>
    <row r="499" spans="1:11" x14ac:dyDescent="0.25">
      <c r="A499" s="1390"/>
      <c r="B499" s="1390"/>
      <c r="C499" s="1390"/>
      <c r="D499" s="1390"/>
      <c r="E499" s="1390"/>
      <c r="F499" s="1390"/>
      <c r="G499" s="1390"/>
      <c r="H499" s="1390"/>
      <c r="I499" s="1390"/>
      <c r="J499" s="1390"/>
      <c r="K499" s="1390"/>
    </row>
    <row r="500" spans="1:11" x14ac:dyDescent="0.25">
      <c r="A500" s="1390"/>
      <c r="B500" s="1390"/>
      <c r="C500" s="1390"/>
      <c r="D500" s="1390"/>
      <c r="E500" s="1390"/>
      <c r="F500" s="1390"/>
      <c r="G500" s="1390"/>
      <c r="H500" s="1390"/>
      <c r="I500" s="1390"/>
      <c r="J500" s="1390"/>
      <c r="K500" s="1390"/>
    </row>
    <row r="501" spans="1:11" x14ac:dyDescent="0.25">
      <c r="A501" s="1390"/>
      <c r="B501" s="1390"/>
      <c r="C501" s="1390"/>
      <c r="D501" s="1390"/>
      <c r="E501" s="1390"/>
      <c r="F501" s="1390"/>
      <c r="G501" s="1390"/>
      <c r="H501" s="1390"/>
      <c r="I501" s="1390"/>
      <c r="J501" s="1390"/>
      <c r="K501" s="1390"/>
    </row>
    <row r="502" spans="1:11" x14ac:dyDescent="0.25">
      <c r="A502" s="1390"/>
      <c r="B502" s="1390"/>
      <c r="C502" s="1390"/>
      <c r="D502" s="1390"/>
      <c r="E502" s="1390"/>
      <c r="F502" s="1390"/>
      <c r="G502" s="1390"/>
      <c r="H502" s="1390"/>
      <c r="I502" s="1390"/>
      <c r="J502" s="1390"/>
      <c r="K502" s="1390"/>
    </row>
    <row r="503" spans="1:11" x14ac:dyDescent="0.25">
      <c r="A503" s="1390"/>
      <c r="B503" s="1390"/>
      <c r="C503" s="1390"/>
      <c r="D503" s="1390"/>
      <c r="E503" s="1390"/>
      <c r="F503" s="1390"/>
      <c r="G503" s="1390"/>
      <c r="H503" s="1390"/>
      <c r="I503" s="1390"/>
      <c r="J503" s="1390"/>
      <c r="K503" s="1390"/>
    </row>
    <row r="504" spans="1:11" x14ac:dyDescent="0.25">
      <c r="A504" s="1390"/>
      <c r="B504" s="1390"/>
      <c r="C504" s="1390"/>
      <c r="D504" s="1390"/>
      <c r="E504" s="1390"/>
      <c r="F504" s="1390"/>
      <c r="G504" s="1390"/>
      <c r="H504" s="1390"/>
      <c r="I504" s="1390"/>
      <c r="J504" s="1390"/>
      <c r="K504" s="1390"/>
    </row>
    <row r="505" spans="1:11" x14ac:dyDescent="0.25">
      <c r="A505" s="1390"/>
      <c r="B505" s="1390"/>
      <c r="C505" s="1390"/>
      <c r="D505" s="1390"/>
      <c r="E505" s="1390"/>
      <c r="F505" s="1390"/>
      <c r="G505" s="1390"/>
      <c r="H505" s="1390"/>
      <c r="I505" s="1390"/>
      <c r="J505" s="1390"/>
      <c r="K505" s="1390"/>
    </row>
    <row r="506" spans="1:11" x14ac:dyDescent="0.25">
      <c r="A506" s="1390"/>
      <c r="B506" s="1390"/>
      <c r="C506" s="1390"/>
      <c r="D506" s="1390"/>
      <c r="E506" s="1390"/>
      <c r="F506" s="1390"/>
      <c r="G506" s="1390"/>
      <c r="H506" s="1390"/>
      <c r="I506" s="1390"/>
      <c r="J506" s="1390"/>
      <c r="K506" s="1390"/>
    </row>
    <row r="507" spans="1:11" x14ac:dyDescent="0.25">
      <c r="A507" s="1390"/>
      <c r="B507" s="1390"/>
      <c r="C507" s="1390"/>
      <c r="D507" s="1390"/>
      <c r="E507" s="1390"/>
      <c r="F507" s="1390"/>
      <c r="G507" s="1390"/>
      <c r="H507" s="1390"/>
      <c r="I507" s="1390"/>
      <c r="J507" s="1390"/>
      <c r="K507" s="1390"/>
    </row>
    <row r="508" spans="1:11" x14ac:dyDescent="0.25">
      <c r="A508" s="1390"/>
      <c r="B508" s="1390"/>
      <c r="C508" s="1390"/>
      <c r="D508" s="1390"/>
      <c r="E508" s="1390"/>
      <c r="F508" s="1390"/>
      <c r="G508" s="1390"/>
      <c r="H508" s="1390"/>
      <c r="I508" s="1390"/>
      <c r="J508" s="1390"/>
      <c r="K508" s="1390"/>
    </row>
    <row r="509" spans="1:11" x14ac:dyDescent="0.25">
      <c r="A509" s="1390"/>
      <c r="B509" s="1390"/>
      <c r="C509" s="1390"/>
      <c r="D509" s="1390"/>
      <c r="E509" s="1390"/>
      <c r="F509" s="1390"/>
      <c r="G509" s="1390"/>
      <c r="H509" s="1390"/>
      <c r="I509" s="1390"/>
      <c r="J509" s="1390"/>
      <c r="K509" s="1390"/>
    </row>
    <row r="510" spans="1:11" x14ac:dyDescent="0.25">
      <c r="A510" s="1390"/>
      <c r="B510" s="1390"/>
      <c r="C510" s="1390"/>
      <c r="D510" s="1390"/>
      <c r="E510" s="1390"/>
      <c r="F510" s="1390"/>
      <c r="G510" s="1390"/>
      <c r="H510" s="1390"/>
      <c r="I510" s="1390"/>
      <c r="J510" s="1390"/>
      <c r="K510" s="1390"/>
    </row>
    <row r="511" spans="1:11" x14ac:dyDescent="0.25">
      <c r="A511" s="1390"/>
      <c r="B511" s="1390"/>
      <c r="C511" s="1390"/>
      <c r="D511" s="1390"/>
      <c r="E511" s="1390"/>
      <c r="F511" s="1390"/>
      <c r="G511" s="1390"/>
      <c r="H511" s="1390"/>
      <c r="I511" s="1390"/>
      <c r="J511" s="1390"/>
      <c r="K511" s="1390"/>
    </row>
    <row r="512" spans="1:11" x14ac:dyDescent="0.25">
      <c r="A512" s="1390"/>
      <c r="B512" s="1390"/>
      <c r="C512" s="1390"/>
      <c r="D512" s="1390"/>
      <c r="E512" s="1390"/>
      <c r="F512" s="1390"/>
      <c r="G512" s="1390"/>
      <c r="H512" s="1390"/>
      <c r="I512" s="1390"/>
      <c r="J512" s="1390"/>
      <c r="K512" s="1390"/>
    </row>
    <row r="513" spans="1:11" x14ac:dyDescent="0.25">
      <c r="A513" s="1390"/>
      <c r="B513" s="1390"/>
      <c r="C513" s="1390"/>
      <c r="D513" s="1390"/>
      <c r="E513" s="1390"/>
      <c r="F513" s="1390"/>
      <c r="G513" s="1390"/>
      <c r="H513" s="1390"/>
      <c r="I513" s="1390"/>
      <c r="J513" s="1390"/>
      <c r="K513" s="1390"/>
    </row>
    <row r="514" spans="1:11" x14ac:dyDescent="0.25">
      <c r="A514" s="1390"/>
      <c r="B514" s="1390"/>
      <c r="C514" s="1390"/>
      <c r="D514" s="1390"/>
      <c r="E514" s="1390"/>
      <c r="F514" s="1390"/>
      <c r="G514" s="1390"/>
      <c r="H514" s="1390"/>
      <c r="I514" s="1390"/>
      <c r="J514" s="1390"/>
      <c r="K514" s="1390"/>
    </row>
    <row r="515" spans="1:11" x14ac:dyDescent="0.25">
      <c r="A515" s="1390"/>
      <c r="B515" s="1390"/>
      <c r="C515" s="1390"/>
      <c r="D515" s="1390"/>
      <c r="E515" s="1390"/>
      <c r="F515" s="1390"/>
      <c r="G515" s="1390"/>
      <c r="H515" s="1390"/>
      <c r="I515" s="1390"/>
      <c r="J515" s="1390"/>
      <c r="K515" s="1390"/>
    </row>
    <row r="516" spans="1:11" x14ac:dyDescent="0.25">
      <c r="A516" s="1390"/>
      <c r="B516" s="1390"/>
      <c r="C516" s="1390"/>
      <c r="D516" s="1390"/>
      <c r="E516" s="1390"/>
      <c r="F516" s="1390"/>
      <c r="G516" s="1390"/>
      <c r="H516" s="1390"/>
      <c r="I516" s="1390"/>
      <c r="J516" s="1390"/>
      <c r="K516" s="1390"/>
    </row>
    <row r="517" spans="1:11" x14ac:dyDescent="0.25">
      <c r="A517" s="1390"/>
      <c r="B517" s="1390"/>
      <c r="C517" s="1390"/>
      <c r="D517" s="1390"/>
      <c r="E517" s="1390"/>
      <c r="F517" s="1390"/>
      <c r="G517" s="1390"/>
      <c r="H517" s="1390"/>
      <c r="I517" s="1390"/>
      <c r="J517" s="1390"/>
      <c r="K517" s="1390"/>
    </row>
    <row r="518" spans="1:11" x14ac:dyDescent="0.25">
      <c r="A518" s="1390"/>
      <c r="B518" s="1390"/>
      <c r="C518" s="1390"/>
      <c r="D518" s="1390"/>
      <c r="E518" s="1390"/>
      <c r="F518" s="1390"/>
      <c r="G518" s="1390"/>
      <c r="H518" s="1390"/>
      <c r="I518" s="1390"/>
      <c r="J518" s="1390"/>
      <c r="K518" s="1390"/>
    </row>
    <row r="519" spans="1:11" x14ac:dyDescent="0.25">
      <c r="A519" s="1390"/>
      <c r="B519" s="1390"/>
      <c r="C519" s="1390"/>
      <c r="D519" s="1390"/>
      <c r="E519" s="1390"/>
      <c r="F519" s="1390"/>
      <c r="G519" s="1390"/>
      <c r="H519" s="1390"/>
      <c r="I519" s="1390"/>
      <c r="J519" s="1390"/>
      <c r="K519" s="1390"/>
    </row>
    <row r="520" spans="1:11" x14ac:dyDescent="0.25">
      <c r="A520" s="1390"/>
      <c r="B520" s="1390"/>
      <c r="C520" s="1390"/>
      <c r="D520" s="1390"/>
      <c r="E520" s="1390"/>
      <c r="F520" s="1390"/>
      <c r="G520" s="1390"/>
      <c r="H520" s="1390"/>
      <c r="I520" s="1390"/>
      <c r="J520" s="1390"/>
      <c r="K520" s="1390"/>
    </row>
    <row r="521" spans="1:11" x14ac:dyDescent="0.25">
      <c r="A521" s="1390"/>
      <c r="B521" s="1390"/>
      <c r="C521" s="1390"/>
      <c r="D521" s="1390"/>
      <c r="E521" s="1390"/>
      <c r="F521" s="1390"/>
      <c r="G521" s="1390"/>
      <c r="H521" s="1390"/>
      <c r="I521" s="1390"/>
      <c r="J521" s="1390"/>
      <c r="K521" s="1390"/>
    </row>
    <row r="522" spans="1:11" x14ac:dyDescent="0.25">
      <c r="A522" s="1390"/>
      <c r="B522" s="1390"/>
      <c r="C522" s="1390"/>
      <c r="D522" s="1390"/>
      <c r="E522" s="1390"/>
      <c r="F522" s="1390"/>
      <c r="G522" s="1390"/>
      <c r="H522" s="1390"/>
      <c r="I522" s="1390"/>
      <c r="J522" s="1390"/>
      <c r="K522" s="1390"/>
    </row>
    <row r="523" spans="1:11" x14ac:dyDescent="0.25">
      <c r="A523" s="1390"/>
      <c r="B523" s="1390"/>
      <c r="C523" s="1390"/>
      <c r="D523" s="1390"/>
      <c r="E523" s="1390"/>
      <c r="F523" s="1390"/>
      <c r="G523" s="1390"/>
      <c r="H523" s="1390"/>
      <c r="I523" s="1390"/>
      <c r="J523" s="1390"/>
      <c r="K523" s="1390"/>
    </row>
    <row r="524" spans="1:11" x14ac:dyDescent="0.25">
      <c r="A524" s="1390"/>
      <c r="B524" s="1390"/>
      <c r="C524" s="1390"/>
      <c r="D524" s="1390"/>
      <c r="E524" s="1390"/>
      <c r="F524" s="1390"/>
      <c r="G524" s="1390"/>
      <c r="H524" s="1390"/>
      <c r="I524" s="1390"/>
      <c r="J524" s="1390"/>
      <c r="K524" s="1390"/>
    </row>
    <row r="525" spans="1:11" x14ac:dyDescent="0.25">
      <c r="A525" s="1390"/>
      <c r="B525" s="1390"/>
      <c r="C525" s="1390"/>
      <c r="D525" s="1390"/>
      <c r="E525" s="1390"/>
      <c r="F525" s="1390"/>
      <c r="G525" s="1390"/>
      <c r="H525" s="1390"/>
      <c r="I525" s="1390"/>
      <c r="J525" s="1390"/>
      <c r="K525" s="1390"/>
    </row>
    <row r="526" spans="1:11" x14ac:dyDescent="0.25">
      <c r="A526" s="1390"/>
      <c r="B526" s="1390"/>
      <c r="C526" s="1390"/>
      <c r="D526" s="1390"/>
      <c r="E526" s="1390"/>
      <c r="F526" s="1390"/>
      <c r="G526" s="1390"/>
      <c r="H526" s="1390"/>
      <c r="I526" s="1390"/>
      <c r="J526" s="1390"/>
      <c r="K526" s="1390"/>
    </row>
    <row r="527" spans="1:11" x14ac:dyDescent="0.25">
      <c r="A527" s="1390"/>
      <c r="B527" s="1390"/>
      <c r="C527" s="1390"/>
      <c r="D527" s="1390"/>
      <c r="E527" s="1390"/>
      <c r="F527" s="1390"/>
      <c r="G527" s="1390"/>
      <c r="H527" s="1390"/>
      <c r="I527" s="1390"/>
      <c r="J527" s="1390"/>
      <c r="K527" s="1390"/>
    </row>
    <row r="528" spans="1:11" x14ac:dyDescent="0.25">
      <c r="A528" s="1390"/>
      <c r="B528" s="1390"/>
      <c r="C528" s="1390"/>
      <c r="D528" s="1390"/>
      <c r="E528" s="1390"/>
      <c r="F528" s="1390"/>
      <c r="G528" s="1390"/>
      <c r="H528" s="1390"/>
      <c r="I528" s="1390"/>
      <c r="J528" s="1390"/>
      <c r="K528" s="1390"/>
    </row>
    <row r="529" spans="1:11" x14ac:dyDescent="0.25">
      <c r="A529" s="1390"/>
      <c r="B529" s="1390"/>
      <c r="C529" s="1390"/>
      <c r="D529" s="1390"/>
      <c r="E529" s="1390"/>
      <c r="F529" s="1390"/>
      <c r="G529" s="1390"/>
      <c r="H529" s="1390"/>
      <c r="I529" s="1390"/>
      <c r="J529" s="1390"/>
      <c r="K529" s="1390"/>
    </row>
    <row r="530" spans="1:11" x14ac:dyDescent="0.25">
      <c r="A530" s="1390"/>
      <c r="B530" s="1390"/>
      <c r="C530" s="1390"/>
      <c r="D530" s="1390"/>
      <c r="E530" s="1390"/>
      <c r="F530" s="1390"/>
      <c r="G530" s="1390"/>
      <c r="H530" s="1390"/>
      <c r="I530" s="1390"/>
      <c r="J530" s="1390"/>
      <c r="K530" s="1390"/>
    </row>
    <row r="531" spans="1:11" x14ac:dyDescent="0.25">
      <c r="A531" s="1390"/>
      <c r="B531" s="1390"/>
      <c r="C531" s="1390"/>
      <c r="D531" s="1390"/>
      <c r="E531" s="1390"/>
      <c r="F531" s="1390"/>
      <c r="G531" s="1390"/>
      <c r="H531" s="1390"/>
      <c r="I531" s="1390"/>
      <c r="J531" s="1390"/>
      <c r="K531" s="1390"/>
    </row>
    <row r="532" spans="1:11" x14ac:dyDescent="0.25">
      <c r="A532" s="1390"/>
      <c r="B532" s="1390"/>
      <c r="C532" s="1390"/>
      <c r="D532" s="1390"/>
      <c r="E532" s="1390"/>
      <c r="F532" s="1390"/>
      <c r="G532" s="1390"/>
      <c r="H532" s="1390"/>
      <c r="I532" s="1390"/>
      <c r="J532" s="1390"/>
      <c r="K532" s="1390"/>
    </row>
    <row r="533" spans="1:11" x14ac:dyDescent="0.25">
      <c r="A533" s="1390"/>
      <c r="B533" s="1390"/>
      <c r="C533" s="1390"/>
      <c r="D533" s="1390"/>
      <c r="E533" s="1390"/>
      <c r="F533" s="1390"/>
      <c r="G533" s="1390"/>
      <c r="H533" s="1390"/>
      <c r="I533" s="1390"/>
      <c r="J533" s="1390"/>
      <c r="K533" s="1390"/>
    </row>
    <row r="534" spans="1:11" x14ac:dyDescent="0.25">
      <c r="A534" s="1390"/>
      <c r="B534" s="1390"/>
      <c r="C534" s="1390"/>
      <c r="D534" s="1390"/>
      <c r="E534" s="1390"/>
      <c r="F534" s="1390"/>
      <c r="G534" s="1390"/>
      <c r="H534" s="1390"/>
      <c r="I534" s="1390"/>
      <c r="J534" s="1390"/>
      <c r="K534" s="1390"/>
    </row>
    <row r="535" spans="1:11" x14ac:dyDescent="0.25">
      <c r="A535" s="1390"/>
      <c r="B535" s="1390"/>
      <c r="C535" s="1390"/>
      <c r="D535" s="1390"/>
      <c r="E535" s="1390"/>
      <c r="F535" s="1390"/>
      <c r="G535" s="1390"/>
      <c r="H535" s="1390"/>
      <c r="I535" s="1390"/>
      <c r="J535" s="1390"/>
      <c r="K535" s="1390"/>
    </row>
    <row r="536" spans="1:11" x14ac:dyDescent="0.25">
      <c r="A536" s="1390"/>
      <c r="B536" s="1390"/>
      <c r="C536" s="1390"/>
      <c r="D536" s="1390"/>
      <c r="E536" s="1390"/>
      <c r="F536" s="1390"/>
      <c r="G536" s="1390"/>
      <c r="H536" s="1390"/>
      <c r="I536" s="1390"/>
      <c r="J536" s="1390"/>
      <c r="K536" s="1390"/>
    </row>
    <row r="537" spans="1:11" x14ac:dyDescent="0.25">
      <c r="A537" s="1390"/>
      <c r="B537" s="1390"/>
      <c r="C537" s="1390"/>
      <c r="D537" s="1390"/>
      <c r="E537" s="1390"/>
      <c r="F537" s="1390"/>
      <c r="G537" s="1390"/>
      <c r="H537" s="1390"/>
      <c r="I537" s="1390"/>
      <c r="J537" s="1390"/>
      <c r="K537" s="1390"/>
    </row>
    <row r="538" spans="1:11" x14ac:dyDescent="0.25">
      <c r="A538" s="1390"/>
      <c r="B538" s="1390"/>
      <c r="C538" s="1390"/>
      <c r="D538" s="1390"/>
      <c r="E538" s="1390"/>
      <c r="F538" s="1390"/>
      <c r="G538" s="1390"/>
      <c r="H538" s="1390"/>
      <c r="I538" s="1390"/>
      <c r="J538" s="1390"/>
      <c r="K538" s="1390"/>
    </row>
    <row r="539" spans="1:11" x14ac:dyDescent="0.25">
      <c r="A539" s="1390"/>
      <c r="B539" s="1390"/>
      <c r="C539" s="1390"/>
      <c r="D539" s="1390"/>
      <c r="E539" s="1390"/>
      <c r="F539" s="1390"/>
      <c r="G539" s="1390"/>
      <c r="H539" s="1390"/>
      <c r="I539" s="1390"/>
      <c r="J539" s="1390"/>
      <c r="K539" s="1390"/>
    </row>
    <row r="540" spans="1:11" x14ac:dyDescent="0.25">
      <c r="A540" s="1390"/>
      <c r="B540" s="1390"/>
      <c r="C540" s="1390"/>
      <c r="D540" s="1390"/>
      <c r="E540" s="1390"/>
      <c r="F540" s="1390"/>
      <c r="G540" s="1390"/>
      <c r="H540" s="1390"/>
      <c r="I540" s="1390"/>
      <c r="J540" s="1390"/>
      <c r="K540" s="1390"/>
    </row>
    <row r="541" spans="1:11" x14ac:dyDescent="0.25">
      <c r="A541" s="1390"/>
      <c r="B541" s="1390"/>
      <c r="C541" s="1390"/>
      <c r="D541" s="1390"/>
      <c r="E541" s="1390"/>
      <c r="F541" s="1390"/>
      <c r="G541" s="1390"/>
      <c r="H541" s="1390"/>
      <c r="I541" s="1390"/>
      <c r="J541" s="1390"/>
      <c r="K541" s="1390"/>
    </row>
    <row r="542" spans="1:11" x14ac:dyDescent="0.25">
      <c r="A542" s="1390"/>
      <c r="B542" s="1390"/>
      <c r="C542" s="1390"/>
      <c r="D542" s="1390"/>
      <c r="E542" s="1390"/>
      <c r="F542" s="1390"/>
      <c r="G542" s="1390"/>
      <c r="H542" s="1390"/>
      <c r="I542" s="1390"/>
      <c r="J542" s="1390"/>
      <c r="K542" s="1390"/>
    </row>
    <row r="543" spans="1:11" x14ac:dyDescent="0.25">
      <c r="A543" s="1390"/>
      <c r="B543" s="1390"/>
      <c r="C543" s="1390"/>
      <c r="D543" s="1390"/>
      <c r="E543" s="1390"/>
      <c r="F543" s="1390"/>
      <c r="G543" s="1390"/>
      <c r="H543" s="1390"/>
      <c r="I543" s="1390"/>
      <c r="J543" s="1390"/>
      <c r="K543" s="1390"/>
    </row>
    <row r="544" spans="1:11" x14ac:dyDescent="0.25">
      <c r="A544" s="1390"/>
      <c r="B544" s="1390"/>
      <c r="C544" s="1390"/>
      <c r="D544" s="1390"/>
      <c r="E544" s="1390"/>
      <c r="F544" s="1390"/>
      <c r="G544" s="1390"/>
      <c r="H544" s="1390"/>
      <c r="I544" s="1390"/>
      <c r="J544" s="1390"/>
      <c r="K544" s="1390"/>
    </row>
    <row r="545" spans="1:11" x14ac:dyDescent="0.25">
      <c r="A545" s="1390"/>
      <c r="B545" s="1390"/>
      <c r="C545" s="1390"/>
      <c r="D545" s="1390"/>
      <c r="E545" s="1390"/>
      <c r="F545" s="1390"/>
      <c r="G545" s="1390"/>
      <c r="H545" s="1390"/>
      <c r="I545" s="1390"/>
      <c r="J545" s="1390"/>
      <c r="K545" s="1390"/>
    </row>
    <row r="546" spans="1:11" x14ac:dyDescent="0.25">
      <c r="A546" s="1390"/>
      <c r="B546" s="1390"/>
      <c r="C546" s="1390"/>
      <c r="D546" s="1390"/>
      <c r="E546" s="1390"/>
      <c r="F546" s="1390"/>
      <c r="G546" s="1390"/>
      <c r="H546" s="1390"/>
      <c r="I546" s="1390"/>
      <c r="J546" s="1390"/>
      <c r="K546" s="1390"/>
    </row>
    <row r="547" spans="1:11" x14ac:dyDescent="0.25">
      <c r="A547" s="1390"/>
      <c r="B547" s="1390"/>
      <c r="C547" s="1390"/>
      <c r="D547" s="1390"/>
      <c r="E547" s="1390"/>
      <c r="F547" s="1390"/>
      <c r="G547" s="1390"/>
      <c r="H547" s="1390"/>
      <c r="I547" s="1390"/>
      <c r="J547" s="1390"/>
      <c r="K547" s="1390"/>
    </row>
    <row r="548" spans="1:11" x14ac:dyDescent="0.25">
      <c r="A548" s="1390"/>
      <c r="B548" s="1390"/>
      <c r="C548" s="1390"/>
      <c r="D548" s="1390"/>
      <c r="E548" s="1390"/>
      <c r="F548" s="1390"/>
      <c r="G548" s="1390"/>
      <c r="H548" s="1390"/>
      <c r="I548" s="1390"/>
      <c r="J548" s="1390"/>
      <c r="K548" s="1390"/>
    </row>
    <row r="549" spans="1:11" x14ac:dyDescent="0.25">
      <c r="A549" s="1390"/>
      <c r="B549" s="1390"/>
      <c r="C549" s="1390"/>
      <c r="D549" s="1390"/>
      <c r="E549" s="1390"/>
      <c r="F549" s="1390"/>
      <c r="G549" s="1390"/>
      <c r="H549" s="1390"/>
      <c r="I549" s="1390"/>
      <c r="J549" s="1390"/>
      <c r="K549" s="1390"/>
    </row>
    <row r="550" spans="1:11" x14ac:dyDescent="0.25">
      <c r="A550" s="1390"/>
      <c r="B550" s="1390"/>
      <c r="C550" s="1390"/>
      <c r="D550" s="1390"/>
      <c r="E550" s="1390"/>
      <c r="F550" s="1390"/>
      <c r="G550" s="1390"/>
      <c r="H550" s="1390"/>
      <c r="I550" s="1390"/>
      <c r="J550" s="1390"/>
      <c r="K550" s="1390"/>
    </row>
    <row r="551" spans="1:11" x14ac:dyDescent="0.25">
      <c r="A551" s="1390"/>
      <c r="B551" s="1390"/>
      <c r="C551" s="1390"/>
      <c r="D551" s="1390"/>
      <c r="E551" s="1390"/>
      <c r="F551" s="1390"/>
      <c r="G551" s="1390"/>
      <c r="H551" s="1390"/>
      <c r="I551" s="1390"/>
      <c r="J551" s="1390"/>
      <c r="K551" s="1390"/>
    </row>
    <row r="552" spans="1:11" x14ac:dyDescent="0.25">
      <c r="A552" s="1390"/>
      <c r="B552" s="1390"/>
      <c r="C552" s="1390"/>
      <c r="D552" s="1390"/>
      <c r="E552" s="1390"/>
      <c r="F552" s="1390"/>
      <c r="G552" s="1390"/>
      <c r="H552" s="1390"/>
      <c r="I552" s="1390"/>
      <c r="J552" s="1390"/>
      <c r="K552" s="1390"/>
    </row>
    <row r="553" spans="1:11" x14ac:dyDescent="0.25">
      <c r="A553" s="1390"/>
      <c r="B553" s="1390"/>
      <c r="C553" s="1390"/>
      <c r="D553" s="1390"/>
      <c r="E553" s="1390"/>
      <c r="F553" s="1390"/>
      <c r="G553" s="1390"/>
      <c r="H553" s="1390"/>
      <c r="I553" s="1390"/>
      <c r="J553" s="1390"/>
      <c r="K553" s="1390"/>
    </row>
    <row r="554" spans="1:11" x14ac:dyDescent="0.25">
      <c r="A554" s="1390"/>
      <c r="B554" s="1390"/>
      <c r="C554" s="1390"/>
      <c r="D554" s="1390"/>
      <c r="E554" s="1390"/>
      <c r="F554" s="1390"/>
      <c r="G554" s="1390"/>
      <c r="H554" s="1390"/>
      <c r="I554" s="1390"/>
      <c r="J554" s="1390"/>
      <c r="K554" s="1390"/>
    </row>
    <row r="555" spans="1:11" x14ac:dyDescent="0.25">
      <c r="A555" s="1390"/>
      <c r="B555" s="1390"/>
      <c r="C555" s="1390"/>
      <c r="D555" s="1390"/>
      <c r="E555" s="1390"/>
      <c r="F555" s="1390"/>
      <c r="G555" s="1390"/>
      <c r="H555" s="1390"/>
      <c r="I555" s="1390"/>
      <c r="J555" s="1390"/>
      <c r="K555" s="1390"/>
    </row>
    <row r="556" spans="1:11" x14ac:dyDescent="0.25">
      <c r="A556" s="1390"/>
      <c r="B556" s="1390"/>
      <c r="C556" s="1390"/>
      <c r="D556" s="1390"/>
      <c r="E556" s="1390"/>
      <c r="F556" s="1390"/>
      <c r="G556" s="1390"/>
      <c r="H556" s="1390"/>
      <c r="I556" s="1390"/>
      <c r="J556" s="1390"/>
      <c r="K556" s="1390"/>
    </row>
    <row r="557" spans="1:11" x14ac:dyDescent="0.25">
      <c r="A557" s="1390"/>
      <c r="B557" s="1390"/>
      <c r="C557" s="1390"/>
      <c r="D557" s="1390"/>
      <c r="E557" s="1390"/>
      <c r="F557" s="1390"/>
      <c r="G557" s="1390"/>
      <c r="H557" s="1390"/>
      <c r="I557" s="1390"/>
      <c r="J557" s="1390"/>
      <c r="K557" s="1390"/>
    </row>
    <row r="558" spans="1:11" x14ac:dyDescent="0.25">
      <c r="A558" s="1390"/>
      <c r="B558" s="1390"/>
      <c r="C558" s="1390"/>
      <c r="D558" s="1390"/>
      <c r="E558" s="1390"/>
      <c r="F558" s="1390"/>
      <c r="G558" s="1390"/>
      <c r="H558" s="1390"/>
      <c r="I558" s="1390"/>
      <c r="J558" s="1390"/>
      <c r="K558" s="1390"/>
    </row>
    <row r="559" spans="1:11" x14ac:dyDescent="0.25">
      <c r="A559" s="1390"/>
      <c r="B559" s="1390"/>
      <c r="C559" s="1390"/>
      <c r="D559" s="1390"/>
      <c r="E559" s="1390"/>
      <c r="F559" s="1390"/>
      <c r="G559" s="1390"/>
      <c r="H559" s="1390"/>
      <c r="I559" s="1390"/>
      <c r="J559" s="1390"/>
      <c r="K559" s="1390"/>
    </row>
    <row r="560" spans="1:11" x14ac:dyDescent="0.25">
      <c r="A560" s="1390"/>
      <c r="B560" s="1390"/>
      <c r="C560" s="1390"/>
      <c r="D560" s="1390"/>
      <c r="E560" s="1390"/>
      <c r="F560" s="1390"/>
      <c r="G560" s="1390"/>
      <c r="H560" s="1390"/>
      <c r="I560" s="1390"/>
      <c r="J560" s="1390"/>
      <c r="K560" s="1390"/>
    </row>
    <row r="561" spans="1:11" x14ac:dyDescent="0.25">
      <c r="A561" s="1390"/>
      <c r="B561" s="1390"/>
      <c r="C561" s="1390"/>
      <c r="D561" s="1390"/>
      <c r="E561" s="1390"/>
      <c r="F561" s="1390"/>
      <c r="G561" s="1390"/>
      <c r="H561" s="1390"/>
      <c r="I561" s="1390"/>
      <c r="J561" s="1390"/>
      <c r="K561" s="1390"/>
    </row>
    <row r="562" spans="1:11" x14ac:dyDescent="0.25">
      <c r="A562" s="1390"/>
      <c r="B562" s="1390"/>
      <c r="C562" s="1390"/>
      <c r="D562" s="1390"/>
      <c r="E562" s="1390"/>
      <c r="F562" s="1390"/>
      <c r="G562" s="1390"/>
      <c r="H562" s="1390"/>
      <c r="I562" s="1390"/>
      <c r="J562" s="1390"/>
      <c r="K562" s="1390"/>
    </row>
    <row r="563" spans="1:11" x14ac:dyDescent="0.25">
      <c r="A563" s="1390"/>
      <c r="B563" s="1390"/>
      <c r="C563" s="1390"/>
      <c r="D563" s="1390"/>
      <c r="E563" s="1390"/>
      <c r="F563" s="1390"/>
      <c r="G563" s="1390"/>
      <c r="H563" s="1390"/>
      <c r="I563" s="1390"/>
      <c r="J563" s="1390"/>
      <c r="K563" s="1390"/>
    </row>
    <row r="564" spans="1:11" x14ac:dyDescent="0.25">
      <c r="A564" s="1390"/>
      <c r="B564" s="1390"/>
      <c r="C564" s="1390"/>
      <c r="D564" s="1390"/>
      <c r="E564" s="1390"/>
      <c r="F564" s="1390"/>
      <c r="G564" s="1390"/>
      <c r="H564" s="1390"/>
      <c r="I564" s="1390"/>
      <c r="J564" s="1390"/>
      <c r="K564" s="1390"/>
    </row>
    <row r="565" spans="1:11" x14ac:dyDescent="0.25">
      <c r="A565" s="1390"/>
      <c r="B565" s="1390"/>
      <c r="C565" s="1390"/>
      <c r="D565" s="1390"/>
      <c r="E565" s="1390"/>
      <c r="F565" s="1390"/>
      <c r="G565" s="1390"/>
      <c r="H565" s="1390"/>
      <c r="I565" s="1390"/>
      <c r="J565" s="1390"/>
      <c r="K565" s="1390"/>
    </row>
    <row r="566" spans="1:11" x14ac:dyDescent="0.25">
      <c r="A566" s="1390"/>
      <c r="B566" s="1390"/>
      <c r="C566" s="1390"/>
      <c r="D566" s="1390"/>
      <c r="E566" s="1390"/>
      <c r="F566" s="1390"/>
      <c r="G566" s="1390"/>
      <c r="H566" s="1390"/>
      <c r="I566" s="1390"/>
      <c r="J566" s="1390"/>
      <c r="K566" s="1390"/>
    </row>
    <row r="567" spans="1:11" x14ac:dyDescent="0.25">
      <c r="A567" s="1390"/>
      <c r="B567" s="1390"/>
      <c r="C567" s="1390"/>
      <c r="D567" s="1390"/>
      <c r="E567" s="1390"/>
      <c r="F567" s="1390"/>
      <c r="G567" s="1390"/>
      <c r="H567" s="1390"/>
      <c r="I567" s="1390"/>
      <c r="J567" s="1390"/>
      <c r="K567" s="1390"/>
    </row>
    <row r="568" spans="1:11" x14ac:dyDescent="0.25">
      <c r="A568" s="1390"/>
      <c r="B568" s="1390"/>
      <c r="C568" s="1390"/>
      <c r="D568" s="1390"/>
      <c r="E568" s="1390"/>
      <c r="F568" s="1390"/>
      <c r="G568" s="1390"/>
      <c r="H568" s="1390"/>
      <c r="I568" s="1390"/>
      <c r="J568" s="1390"/>
      <c r="K568" s="1390"/>
    </row>
    <row r="569" spans="1:11" x14ac:dyDescent="0.25">
      <c r="A569" s="1390"/>
      <c r="B569" s="1390"/>
      <c r="C569" s="1390"/>
      <c r="D569" s="1390"/>
      <c r="E569" s="1390"/>
      <c r="F569" s="1390"/>
      <c r="G569" s="1390"/>
      <c r="H569" s="1390"/>
      <c r="I569" s="1390"/>
      <c r="J569" s="1390"/>
      <c r="K569" s="1390"/>
    </row>
    <row r="570" spans="1:11" x14ac:dyDescent="0.25">
      <c r="A570" s="1390"/>
      <c r="B570" s="1390"/>
      <c r="C570" s="1390"/>
      <c r="D570" s="1390"/>
      <c r="E570" s="1390"/>
      <c r="F570" s="1390"/>
      <c r="G570" s="1390"/>
      <c r="H570" s="1390"/>
      <c r="I570" s="1390"/>
      <c r="J570" s="1390"/>
      <c r="K570" s="1390"/>
    </row>
    <row r="571" spans="1:11" x14ac:dyDescent="0.25">
      <c r="A571" s="1390"/>
      <c r="B571" s="1390"/>
      <c r="C571" s="1390"/>
      <c r="D571" s="1390"/>
      <c r="E571" s="1390"/>
      <c r="F571" s="1390"/>
      <c r="G571" s="1390"/>
      <c r="H571" s="1390"/>
      <c r="I571" s="1390"/>
      <c r="J571" s="1390"/>
      <c r="K571" s="1390"/>
    </row>
    <row r="572" spans="1:11" x14ac:dyDescent="0.25">
      <c r="A572" s="1390"/>
      <c r="B572" s="1390"/>
      <c r="C572" s="1390"/>
      <c r="D572" s="1390"/>
      <c r="E572" s="1390"/>
      <c r="F572" s="1390"/>
      <c r="G572" s="1390"/>
      <c r="H572" s="1390"/>
      <c r="I572" s="1390"/>
      <c r="J572" s="1390"/>
      <c r="K572" s="1390"/>
    </row>
    <row r="573" spans="1:11" x14ac:dyDescent="0.25">
      <c r="A573" s="1390"/>
      <c r="B573" s="1390"/>
      <c r="C573" s="1390"/>
      <c r="D573" s="1390"/>
      <c r="E573" s="1390"/>
      <c r="F573" s="1390"/>
      <c r="G573" s="1390"/>
      <c r="H573" s="1390"/>
      <c r="I573" s="1390"/>
      <c r="J573" s="1390"/>
      <c r="K573" s="1390"/>
    </row>
    <row r="574" spans="1:11" x14ac:dyDescent="0.25">
      <c r="A574" s="1390"/>
      <c r="B574" s="1390"/>
      <c r="C574" s="1390"/>
      <c r="D574" s="1390"/>
      <c r="E574" s="1390"/>
      <c r="F574" s="1390"/>
      <c r="G574" s="1390"/>
      <c r="H574" s="1390"/>
      <c r="I574" s="1390"/>
      <c r="J574" s="1390"/>
      <c r="K574" s="1390"/>
    </row>
    <row r="575" spans="1:11" x14ac:dyDescent="0.25">
      <c r="A575" s="1390"/>
      <c r="B575" s="1390"/>
      <c r="C575" s="1390"/>
      <c r="D575" s="1390"/>
      <c r="E575" s="1390"/>
      <c r="F575" s="1390"/>
      <c r="G575" s="1390"/>
      <c r="H575" s="1390"/>
      <c r="I575" s="1390"/>
      <c r="J575" s="1390"/>
      <c r="K575" s="1390"/>
    </row>
    <row r="576" spans="1:11" x14ac:dyDescent="0.25">
      <c r="A576" s="1390"/>
      <c r="B576" s="1390"/>
      <c r="C576" s="1390"/>
      <c r="D576" s="1390"/>
      <c r="E576" s="1390"/>
      <c r="F576" s="1390"/>
      <c r="G576" s="1390"/>
      <c r="H576" s="1390"/>
      <c r="I576" s="1390"/>
      <c r="J576" s="1390"/>
      <c r="K576" s="1390"/>
    </row>
    <row r="577" spans="1:11" x14ac:dyDescent="0.25">
      <c r="A577" s="1390"/>
      <c r="B577" s="1390"/>
      <c r="C577" s="1390"/>
      <c r="D577" s="1390"/>
      <c r="E577" s="1390"/>
      <c r="F577" s="1390"/>
      <c r="G577" s="1390"/>
      <c r="H577" s="1390"/>
      <c r="I577" s="1390"/>
      <c r="J577" s="1390"/>
      <c r="K577" s="1390"/>
    </row>
    <row r="578" spans="1:11" x14ac:dyDescent="0.25">
      <c r="A578" s="1390"/>
      <c r="B578" s="1390"/>
      <c r="C578" s="1390"/>
      <c r="D578" s="1390"/>
      <c r="E578" s="1390"/>
      <c r="F578" s="1390"/>
      <c r="G578" s="1390"/>
      <c r="H578" s="1390"/>
      <c r="I578" s="1390"/>
      <c r="J578" s="1390"/>
      <c r="K578" s="1390"/>
    </row>
    <row r="579" spans="1:11" x14ac:dyDescent="0.25">
      <c r="A579" s="1390"/>
      <c r="B579" s="1390"/>
      <c r="C579" s="1390"/>
      <c r="D579" s="1390"/>
      <c r="E579" s="1390"/>
      <c r="F579" s="1390"/>
      <c r="G579" s="1390"/>
      <c r="H579" s="1390"/>
      <c r="I579" s="1390"/>
      <c r="J579" s="1390"/>
      <c r="K579" s="1390"/>
    </row>
    <row r="580" spans="1:11" x14ac:dyDescent="0.25">
      <c r="A580" s="1390"/>
      <c r="B580" s="1390"/>
      <c r="C580" s="1390"/>
      <c r="D580" s="1390"/>
      <c r="E580" s="1390"/>
      <c r="F580" s="1390"/>
      <c r="G580" s="1390"/>
      <c r="H580" s="1390"/>
      <c r="I580" s="1390"/>
      <c r="J580" s="1390"/>
      <c r="K580" s="1390"/>
    </row>
    <row r="581" spans="1:11" x14ac:dyDescent="0.25">
      <c r="A581" s="1390"/>
      <c r="B581" s="1390"/>
      <c r="C581" s="1390"/>
      <c r="D581" s="1390"/>
      <c r="E581" s="1390"/>
      <c r="F581" s="1390"/>
      <c r="G581" s="1390"/>
      <c r="H581" s="1390"/>
      <c r="I581" s="1390"/>
      <c r="J581" s="1390"/>
      <c r="K581" s="1390"/>
    </row>
    <row r="582" spans="1:11" x14ac:dyDescent="0.25">
      <c r="A582" s="1390"/>
      <c r="B582" s="1390"/>
      <c r="C582" s="1390"/>
      <c r="D582" s="1390"/>
      <c r="E582" s="1390"/>
      <c r="F582" s="1390"/>
      <c r="G582" s="1390"/>
      <c r="H582" s="1390"/>
      <c r="I582" s="1390"/>
      <c r="J582" s="1390"/>
      <c r="K582" s="1390"/>
    </row>
    <row r="583" spans="1:11" x14ac:dyDescent="0.25">
      <c r="A583" s="1390"/>
      <c r="B583" s="1390"/>
      <c r="C583" s="1390"/>
      <c r="D583" s="1390"/>
      <c r="E583" s="1390"/>
      <c r="F583" s="1390"/>
      <c r="G583" s="1390"/>
      <c r="H583" s="1390"/>
      <c r="I583" s="1390"/>
      <c r="J583" s="1390"/>
      <c r="K583" s="1390"/>
    </row>
    <row r="584" spans="1:11" x14ac:dyDescent="0.25">
      <c r="A584" s="1390"/>
      <c r="B584" s="1390"/>
      <c r="C584" s="1390"/>
      <c r="D584" s="1390"/>
      <c r="E584" s="1390"/>
      <c r="F584" s="1390"/>
      <c r="G584" s="1390"/>
      <c r="H584" s="1390"/>
      <c r="I584" s="1390"/>
      <c r="J584" s="1390"/>
      <c r="K584" s="1390"/>
    </row>
    <row r="585" spans="1:11" x14ac:dyDescent="0.25">
      <c r="A585" s="1390"/>
      <c r="B585" s="1390"/>
      <c r="C585" s="1390"/>
      <c r="D585" s="1390"/>
      <c r="E585" s="1390"/>
      <c r="F585" s="1390"/>
      <c r="G585" s="1390"/>
      <c r="H585" s="1390"/>
      <c r="I585" s="1390"/>
      <c r="J585" s="1390"/>
      <c r="K585" s="1390"/>
    </row>
    <row r="586" spans="1:11" x14ac:dyDescent="0.25">
      <c r="A586" s="1390"/>
      <c r="B586" s="1390"/>
      <c r="C586" s="1390"/>
      <c r="D586" s="1390"/>
      <c r="E586" s="1390"/>
      <c r="F586" s="1390"/>
      <c r="G586" s="1390"/>
      <c r="H586" s="1390"/>
      <c r="I586" s="1390"/>
      <c r="J586" s="1390"/>
      <c r="K586" s="1390"/>
    </row>
    <row r="587" spans="1:11" x14ac:dyDescent="0.25">
      <c r="A587" s="1390"/>
      <c r="B587" s="1390"/>
      <c r="C587" s="1390"/>
      <c r="D587" s="1390"/>
      <c r="E587" s="1390"/>
      <c r="F587" s="1390"/>
      <c r="G587" s="1390"/>
      <c r="H587" s="1390"/>
      <c r="I587" s="1390"/>
      <c r="J587" s="1390"/>
      <c r="K587" s="1390"/>
    </row>
    <row r="588" spans="1:11" x14ac:dyDescent="0.25">
      <c r="A588" s="1390"/>
      <c r="B588" s="1390"/>
      <c r="C588" s="1390"/>
      <c r="D588" s="1390"/>
      <c r="E588" s="1390"/>
      <c r="F588" s="1390"/>
      <c r="G588" s="1390"/>
      <c r="H588" s="1390"/>
      <c r="I588" s="1390"/>
      <c r="J588" s="1390"/>
      <c r="K588" s="1390"/>
    </row>
    <row r="589" spans="1:11" x14ac:dyDescent="0.25">
      <c r="A589" s="1390"/>
      <c r="B589" s="1390"/>
      <c r="C589" s="1390"/>
      <c r="D589" s="1390"/>
      <c r="E589" s="1390"/>
      <c r="F589" s="1390"/>
      <c r="G589" s="1390"/>
      <c r="H589" s="1390"/>
      <c r="I589" s="1390"/>
      <c r="J589" s="1390"/>
      <c r="K589" s="1390"/>
    </row>
    <row r="590" spans="1:11" x14ac:dyDescent="0.25">
      <c r="A590" s="1390"/>
      <c r="B590" s="1390"/>
      <c r="C590" s="1390"/>
      <c r="D590" s="1390"/>
      <c r="E590" s="1390"/>
      <c r="F590" s="1390"/>
      <c r="G590" s="1390"/>
      <c r="H590" s="1390"/>
      <c r="I590" s="1390"/>
      <c r="J590" s="1390"/>
      <c r="K590" s="1390"/>
    </row>
    <row r="591" spans="1:11" x14ac:dyDescent="0.25">
      <c r="A591" s="1390"/>
      <c r="B591" s="1390"/>
      <c r="C591" s="1390"/>
      <c r="D591" s="1390"/>
      <c r="E591" s="1390"/>
      <c r="F591" s="1390"/>
      <c r="G591" s="1390"/>
      <c r="H591" s="1390"/>
      <c r="I591" s="1390"/>
      <c r="J591" s="1390"/>
      <c r="K591" s="1390"/>
    </row>
    <row r="592" spans="1:11" x14ac:dyDescent="0.25">
      <c r="A592" s="1390"/>
      <c r="B592" s="1390"/>
      <c r="C592" s="1390"/>
      <c r="D592" s="1390"/>
      <c r="E592" s="1390"/>
      <c r="F592" s="1390"/>
      <c r="G592" s="1390"/>
      <c r="H592" s="1390"/>
      <c r="I592" s="1390"/>
      <c r="J592" s="1390"/>
      <c r="K592" s="1390"/>
    </row>
    <row r="593" spans="1:11" x14ac:dyDescent="0.25">
      <c r="A593" s="1390"/>
      <c r="B593" s="1390"/>
      <c r="C593" s="1390"/>
      <c r="D593" s="1390"/>
      <c r="E593" s="1390"/>
      <c r="F593" s="1390"/>
      <c r="G593" s="1390"/>
      <c r="H593" s="1390"/>
      <c r="I593" s="1390"/>
      <c r="J593" s="1390"/>
      <c r="K593" s="1390"/>
    </row>
    <row r="594" spans="1:11" x14ac:dyDescent="0.25">
      <c r="A594" s="1390"/>
      <c r="B594" s="1390"/>
      <c r="C594" s="1390"/>
      <c r="D594" s="1390"/>
      <c r="E594" s="1390"/>
      <c r="F594" s="1390"/>
      <c r="G594" s="1390"/>
      <c r="H594" s="1390"/>
      <c r="I594" s="1390"/>
      <c r="J594" s="1390"/>
      <c r="K594" s="1390"/>
    </row>
    <row r="595" spans="1:11" x14ac:dyDescent="0.25">
      <c r="A595" s="1390"/>
      <c r="B595" s="1390"/>
      <c r="C595" s="1390"/>
      <c r="D595" s="1390"/>
      <c r="E595" s="1390"/>
      <c r="F595" s="1390"/>
      <c r="G595" s="1390"/>
      <c r="H595" s="1390"/>
      <c r="I595" s="1390"/>
      <c r="J595" s="1390"/>
      <c r="K595" s="1390"/>
    </row>
    <row r="596" spans="1:11" x14ac:dyDescent="0.25">
      <c r="A596" s="1390"/>
      <c r="B596" s="1390"/>
      <c r="C596" s="1390"/>
      <c r="D596" s="1390"/>
      <c r="E596" s="1390"/>
      <c r="F596" s="1390"/>
      <c r="G596" s="1390"/>
      <c r="H596" s="1390"/>
      <c r="I596" s="1390"/>
      <c r="J596" s="1390"/>
      <c r="K596" s="1390"/>
    </row>
    <row r="597" spans="1:11" x14ac:dyDescent="0.25">
      <c r="A597" s="1390"/>
      <c r="B597" s="1390"/>
      <c r="C597" s="1390"/>
      <c r="D597" s="1390"/>
      <c r="E597" s="1390"/>
      <c r="F597" s="1390"/>
      <c r="G597" s="1390"/>
      <c r="H597" s="1390"/>
      <c r="I597" s="1390"/>
      <c r="J597" s="1390"/>
      <c r="K597" s="1390"/>
    </row>
    <row r="598" spans="1:11" x14ac:dyDescent="0.25">
      <c r="A598" s="1390"/>
      <c r="B598" s="1390"/>
      <c r="C598" s="1390"/>
      <c r="D598" s="1390"/>
      <c r="E598" s="1390"/>
      <c r="F598" s="1390"/>
      <c r="G598" s="1390"/>
      <c r="H598" s="1390"/>
      <c r="I598" s="1390"/>
      <c r="J598" s="1390"/>
      <c r="K598" s="1390"/>
    </row>
    <row r="599" spans="1:11" x14ac:dyDescent="0.25">
      <c r="A599" s="1390"/>
      <c r="B599" s="1390"/>
      <c r="C599" s="1390"/>
      <c r="D599" s="1390"/>
      <c r="E599" s="1390"/>
      <c r="F599" s="1390"/>
      <c r="G599" s="1390"/>
      <c r="H599" s="1390"/>
      <c r="I599" s="1390"/>
      <c r="J599" s="1390"/>
      <c r="K599" s="1390"/>
    </row>
    <row r="600" spans="1:11" x14ac:dyDescent="0.25">
      <c r="A600" s="1390"/>
      <c r="B600" s="1390"/>
      <c r="C600" s="1390"/>
      <c r="D600" s="1390"/>
      <c r="E600" s="1390"/>
      <c r="F600" s="1390"/>
      <c r="G600" s="1390"/>
      <c r="H600" s="1390"/>
      <c r="I600" s="1390"/>
      <c r="J600" s="1390"/>
      <c r="K600" s="1390"/>
    </row>
    <row r="601" spans="1:11" x14ac:dyDescent="0.25">
      <c r="A601" s="1390"/>
      <c r="B601" s="1390"/>
      <c r="C601" s="1390"/>
      <c r="D601" s="1390"/>
      <c r="E601" s="1390"/>
      <c r="F601" s="1390"/>
      <c r="G601" s="1390"/>
      <c r="H601" s="1390"/>
      <c r="I601" s="1390"/>
      <c r="J601" s="1390"/>
      <c r="K601" s="1390"/>
    </row>
    <row r="602" spans="1:11" x14ac:dyDescent="0.25">
      <c r="A602" s="1390"/>
      <c r="B602" s="1390"/>
      <c r="C602" s="1390"/>
      <c r="D602" s="1390"/>
      <c r="E602" s="1390"/>
      <c r="F602" s="1390"/>
      <c r="G602" s="1390"/>
      <c r="H602" s="1390"/>
      <c r="I602" s="1390"/>
      <c r="J602" s="1390"/>
      <c r="K602" s="1390"/>
    </row>
    <row r="603" spans="1:11" x14ac:dyDescent="0.25">
      <c r="A603" s="1390"/>
      <c r="B603" s="1390"/>
      <c r="C603" s="1390"/>
      <c r="D603" s="1390"/>
      <c r="E603" s="1390"/>
      <c r="F603" s="1390"/>
      <c r="G603" s="1390"/>
      <c r="H603" s="1390"/>
      <c r="I603" s="1390"/>
      <c r="J603" s="1390"/>
      <c r="K603" s="1390"/>
    </row>
    <row r="604" spans="1:11" x14ac:dyDescent="0.25">
      <c r="A604" s="1390"/>
      <c r="B604" s="1390"/>
      <c r="C604" s="1390"/>
      <c r="D604" s="1390"/>
      <c r="E604" s="1390"/>
      <c r="F604" s="1390"/>
      <c r="G604" s="1390"/>
      <c r="H604" s="1390"/>
      <c r="I604" s="1390"/>
      <c r="J604" s="1390"/>
      <c r="K604" s="1390"/>
    </row>
    <row r="605" spans="1:11" x14ac:dyDescent="0.25">
      <c r="A605" s="1390"/>
      <c r="B605" s="1390"/>
      <c r="C605" s="1390"/>
      <c r="D605" s="1390"/>
      <c r="E605" s="1390"/>
      <c r="F605" s="1390"/>
      <c r="G605" s="1390"/>
      <c r="H605" s="1390"/>
      <c r="I605" s="1390"/>
      <c r="J605" s="1390"/>
      <c r="K605" s="1390"/>
    </row>
    <row r="606" spans="1:11" x14ac:dyDescent="0.25">
      <c r="A606" s="1390"/>
      <c r="B606" s="1390"/>
      <c r="C606" s="1390"/>
      <c r="D606" s="1390"/>
      <c r="E606" s="1390"/>
      <c r="F606" s="1390"/>
      <c r="G606" s="1390"/>
      <c r="H606" s="1390"/>
      <c r="I606" s="1390"/>
      <c r="J606" s="1390"/>
      <c r="K606" s="1390"/>
    </row>
    <row r="607" spans="1:11" x14ac:dyDescent="0.25">
      <c r="A607" s="1390"/>
      <c r="B607" s="1390"/>
      <c r="C607" s="1390"/>
      <c r="D607" s="1390"/>
      <c r="E607" s="1390"/>
      <c r="F607" s="1390"/>
      <c r="G607" s="1390"/>
      <c r="H607" s="1390"/>
      <c r="I607" s="1390"/>
      <c r="J607" s="1390"/>
      <c r="K607" s="1390"/>
    </row>
    <row r="608" spans="1:11" x14ac:dyDescent="0.25">
      <c r="A608" s="1390"/>
      <c r="B608" s="1390"/>
      <c r="C608" s="1390"/>
      <c r="D608" s="1390"/>
      <c r="E608" s="1390"/>
      <c r="F608" s="1390"/>
      <c r="G608" s="1390"/>
      <c r="H608" s="1390"/>
      <c r="I608" s="1390"/>
      <c r="J608" s="1390"/>
      <c r="K608" s="1390"/>
    </row>
    <row r="609" spans="1:11" x14ac:dyDescent="0.25">
      <c r="A609" s="1390"/>
      <c r="B609" s="1390"/>
      <c r="C609" s="1390"/>
      <c r="D609" s="1390"/>
      <c r="E609" s="1390"/>
      <c r="F609" s="1390"/>
      <c r="G609" s="1390"/>
      <c r="H609" s="1390"/>
      <c r="I609" s="1390"/>
      <c r="J609" s="1390"/>
      <c r="K609" s="1390"/>
    </row>
    <row r="610" spans="1:11" x14ac:dyDescent="0.25">
      <c r="A610" s="1390"/>
      <c r="B610" s="1390"/>
      <c r="C610" s="1390"/>
      <c r="D610" s="1390"/>
      <c r="E610" s="1390"/>
      <c r="F610" s="1390"/>
      <c r="G610" s="1390"/>
      <c r="H610" s="1390"/>
      <c r="I610" s="1390"/>
      <c r="J610" s="1390"/>
      <c r="K610" s="1390"/>
    </row>
    <row r="611" spans="1:11" x14ac:dyDescent="0.25">
      <c r="A611" s="1390"/>
      <c r="B611" s="1390"/>
      <c r="C611" s="1390"/>
      <c r="D611" s="1390"/>
      <c r="E611" s="1390"/>
      <c r="F611" s="1390"/>
      <c r="G611" s="1390"/>
      <c r="H611" s="1390"/>
      <c r="I611" s="1390"/>
      <c r="J611" s="1390"/>
      <c r="K611" s="1390"/>
    </row>
    <row r="612" spans="1:11" x14ac:dyDescent="0.25">
      <c r="A612" s="1390"/>
      <c r="B612" s="1390"/>
      <c r="C612" s="1390"/>
      <c r="D612" s="1390"/>
      <c r="E612" s="1390"/>
      <c r="F612" s="1390"/>
      <c r="G612" s="1390"/>
      <c r="H612" s="1390"/>
      <c r="I612" s="1390"/>
      <c r="J612" s="1390"/>
      <c r="K612" s="1390"/>
    </row>
    <row r="613" spans="1:11" x14ac:dyDescent="0.25">
      <c r="A613" s="1390"/>
      <c r="B613" s="1390"/>
      <c r="C613" s="1390"/>
      <c r="D613" s="1390"/>
      <c r="E613" s="1390"/>
      <c r="F613" s="1390"/>
      <c r="G613" s="1390"/>
      <c r="H613" s="1390"/>
      <c r="I613" s="1390"/>
      <c r="J613" s="1390"/>
      <c r="K613" s="1390"/>
    </row>
    <row r="614" spans="1:11" x14ac:dyDescent="0.25">
      <c r="A614" s="1390"/>
      <c r="B614" s="1390"/>
      <c r="C614" s="1390"/>
      <c r="D614" s="1390"/>
      <c r="E614" s="1390"/>
      <c r="F614" s="1390"/>
      <c r="G614" s="1390"/>
      <c r="H614" s="1390"/>
      <c r="I614" s="1390"/>
      <c r="J614" s="1390"/>
      <c r="K614" s="1390"/>
    </row>
    <row r="615" spans="1:11" x14ac:dyDescent="0.25">
      <c r="A615" s="1390"/>
      <c r="B615" s="1390"/>
      <c r="C615" s="1390"/>
      <c r="D615" s="1390"/>
      <c r="E615" s="1390"/>
      <c r="F615" s="1390"/>
      <c r="G615" s="1390"/>
      <c r="H615" s="1390"/>
      <c r="I615" s="1390"/>
      <c r="J615" s="1390"/>
      <c r="K615" s="1390"/>
    </row>
    <row r="616" spans="1:11" x14ac:dyDescent="0.25">
      <c r="A616" s="1390"/>
      <c r="B616" s="1390"/>
      <c r="C616" s="1390"/>
      <c r="D616" s="1390"/>
      <c r="E616" s="1390"/>
      <c r="F616" s="1390"/>
      <c r="G616" s="1390"/>
      <c r="H616" s="1390"/>
      <c r="I616" s="1390"/>
      <c r="J616" s="1390"/>
      <c r="K616" s="1390"/>
    </row>
    <row r="617" spans="1:11" x14ac:dyDescent="0.25">
      <c r="A617" s="1390"/>
      <c r="B617" s="1390"/>
      <c r="C617" s="1390"/>
      <c r="D617" s="1390"/>
      <c r="E617" s="1390"/>
      <c r="F617" s="1390"/>
      <c r="G617" s="1390"/>
      <c r="H617" s="1390"/>
      <c r="I617" s="1390"/>
      <c r="J617" s="1390"/>
      <c r="K617" s="1390"/>
    </row>
    <row r="618" spans="1:11" x14ac:dyDescent="0.25">
      <c r="A618" s="1390"/>
      <c r="B618" s="1390"/>
      <c r="C618" s="1390"/>
      <c r="D618" s="1390"/>
      <c r="E618" s="1390"/>
      <c r="F618" s="1390"/>
      <c r="G618" s="1390"/>
      <c r="H618" s="1390"/>
      <c r="I618" s="1390"/>
      <c r="J618" s="1390"/>
      <c r="K618" s="1390"/>
    </row>
    <row r="619" spans="1:11" x14ac:dyDescent="0.25">
      <c r="A619" s="1390"/>
      <c r="B619" s="1390"/>
      <c r="C619" s="1390"/>
      <c r="D619" s="1390"/>
      <c r="E619" s="1390"/>
      <c r="F619" s="1390"/>
      <c r="G619" s="1390"/>
      <c r="H619" s="1390"/>
      <c r="I619" s="1390"/>
      <c r="J619" s="1390"/>
      <c r="K619" s="1390"/>
    </row>
    <row r="620" spans="1:11" x14ac:dyDescent="0.25">
      <c r="A620" s="1390"/>
      <c r="B620" s="1390"/>
      <c r="C620" s="1390"/>
      <c r="D620" s="1390"/>
      <c r="E620" s="1390"/>
      <c r="F620" s="1390"/>
      <c r="G620" s="1390"/>
      <c r="H620" s="1390"/>
      <c r="I620" s="1390"/>
      <c r="J620" s="1390"/>
      <c r="K620" s="1390"/>
    </row>
    <row r="621" spans="1:11" x14ac:dyDescent="0.25">
      <c r="A621" s="1390"/>
      <c r="B621" s="1390"/>
      <c r="C621" s="1390"/>
      <c r="D621" s="1390"/>
      <c r="E621" s="1390"/>
      <c r="F621" s="1390"/>
      <c r="G621" s="1390"/>
      <c r="H621" s="1390"/>
      <c r="I621" s="1390"/>
      <c r="J621" s="1390"/>
      <c r="K621" s="1390"/>
    </row>
    <row r="622" spans="1:11" x14ac:dyDescent="0.25">
      <c r="A622" s="1390"/>
      <c r="B622" s="1390"/>
      <c r="C622" s="1390"/>
      <c r="D622" s="1390"/>
      <c r="E622" s="1390"/>
      <c r="F622" s="1390"/>
      <c r="G622" s="1390"/>
      <c r="H622" s="1390"/>
      <c r="I622" s="1390"/>
      <c r="J622" s="1390"/>
      <c r="K622" s="1390"/>
    </row>
    <row r="623" spans="1:11" x14ac:dyDescent="0.25">
      <c r="A623" s="1390"/>
      <c r="B623" s="1390"/>
      <c r="C623" s="1390"/>
      <c r="D623" s="1390"/>
      <c r="E623" s="1390"/>
      <c r="F623" s="1390"/>
      <c r="G623" s="1390"/>
      <c r="H623" s="1390"/>
      <c r="I623" s="1390"/>
      <c r="J623" s="1390"/>
      <c r="K623" s="1390"/>
    </row>
    <row r="624" spans="1:11" x14ac:dyDescent="0.25">
      <c r="A624" s="1390"/>
      <c r="B624" s="1390"/>
      <c r="C624" s="1390"/>
      <c r="D624" s="1390"/>
      <c r="E624" s="1390"/>
      <c r="F624" s="1390"/>
      <c r="G624" s="1390"/>
      <c r="H624" s="1390"/>
      <c r="I624" s="1390"/>
      <c r="J624" s="1390"/>
      <c r="K624" s="1390"/>
    </row>
    <row r="625" spans="1:11" x14ac:dyDescent="0.25">
      <c r="A625" s="1390"/>
      <c r="B625" s="1390"/>
      <c r="C625" s="1390"/>
      <c r="D625" s="1390"/>
      <c r="E625" s="1390"/>
      <c r="F625" s="1390"/>
      <c r="G625" s="1390"/>
      <c r="H625" s="1390"/>
      <c r="I625" s="1390"/>
      <c r="J625" s="1390"/>
      <c r="K625" s="1390"/>
    </row>
    <row r="626" spans="1:11" x14ac:dyDescent="0.25">
      <c r="A626" s="1390"/>
      <c r="B626" s="1390"/>
      <c r="C626" s="1390"/>
      <c r="D626" s="1390"/>
      <c r="E626" s="1390"/>
      <c r="F626" s="1390"/>
      <c r="G626" s="1390"/>
      <c r="H626" s="1390"/>
      <c r="I626" s="1390"/>
      <c r="J626" s="1390"/>
      <c r="K626" s="1390"/>
    </row>
    <row r="627" spans="1:11" x14ac:dyDescent="0.25">
      <c r="A627" s="1390"/>
      <c r="B627" s="1390"/>
      <c r="C627" s="1390"/>
      <c r="D627" s="1390"/>
      <c r="E627" s="1390"/>
      <c r="F627" s="1390"/>
      <c r="G627" s="1390"/>
      <c r="H627" s="1390"/>
      <c r="I627" s="1390"/>
      <c r="J627" s="1390"/>
      <c r="K627" s="1390"/>
    </row>
    <row r="628" spans="1:11" x14ac:dyDescent="0.25">
      <c r="A628" s="1390"/>
      <c r="B628" s="1390"/>
      <c r="C628" s="1390"/>
      <c r="D628" s="1390"/>
      <c r="E628" s="1390"/>
      <c r="F628" s="1390"/>
      <c r="G628" s="1390"/>
      <c r="H628" s="1390"/>
      <c r="I628" s="1390"/>
      <c r="J628" s="1390"/>
      <c r="K628" s="1390"/>
    </row>
    <row r="629" spans="1:11" x14ac:dyDescent="0.25">
      <c r="A629" s="1390"/>
      <c r="B629" s="1390"/>
      <c r="C629" s="1390"/>
      <c r="D629" s="1390"/>
      <c r="E629" s="1390"/>
      <c r="F629" s="1390"/>
      <c r="G629" s="1390"/>
      <c r="H629" s="1390"/>
      <c r="I629" s="1390"/>
      <c r="J629" s="1390"/>
      <c r="K629" s="1390"/>
    </row>
    <row r="630" spans="1:11" x14ac:dyDescent="0.25">
      <c r="A630" s="1390"/>
      <c r="B630" s="1390"/>
      <c r="C630" s="1390"/>
      <c r="D630" s="1390"/>
      <c r="E630" s="1390"/>
      <c r="F630" s="1390"/>
      <c r="G630" s="1390"/>
      <c r="H630" s="1390"/>
      <c r="I630" s="1390"/>
      <c r="J630" s="1390"/>
      <c r="K630" s="1390"/>
    </row>
    <row r="631" spans="1:11" x14ac:dyDescent="0.25">
      <c r="A631" s="1390"/>
      <c r="B631" s="1390"/>
      <c r="C631" s="1390"/>
      <c r="D631" s="1390"/>
      <c r="E631" s="1390"/>
      <c r="F631" s="1390"/>
      <c r="G631" s="1390"/>
      <c r="H631" s="1390"/>
      <c r="I631" s="1390"/>
      <c r="J631" s="1390"/>
      <c r="K631" s="1390"/>
    </row>
    <row r="632" spans="1:11" x14ac:dyDescent="0.25">
      <c r="A632" s="1390"/>
      <c r="B632" s="1390"/>
      <c r="C632" s="1390"/>
      <c r="D632" s="1390"/>
      <c r="E632" s="1390"/>
      <c r="F632" s="1390"/>
      <c r="G632" s="1390"/>
      <c r="H632" s="1390"/>
      <c r="I632" s="1390"/>
      <c r="J632" s="1390"/>
      <c r="K632" s="1390"/>
    </row>
    <row r="633" spans="1:11" x14ac:dyDescent="0.25">
      <c r="A633" s="1390"/>
      <c r="B633" s="1390"/>
      <c r="C633" s="1390"/>
      <c r="D633" s="1390"/>
      <c r="E633" s="1390"/>
      <c r="F633" s="1390"/>
      <c r="G633" s="1390"/>
      <c r="H633" s="1390"/>
      <c r="I633" s="1390"/>
      <c r="J633" s="1390"/>
      <c r="K633" s="1390"/>
    </row>
    <row r="634" spans="1:11" x14ac:dyDescent="0.25">
      <c r="A634" s="1390"/>
      <c r="B634" s="1390"/>
      <c r="C634" s="1390"/>
      <c r="D634" s="1390"/>
      <c r="E634" s="1390"/>
      <c r="F634" s="1390"/>
      <c r="G634" s="1390"/>
      <c r="H634" s="1390"/>
      <c r="I634" s="1390"/>
      <c r="J634" s="1390"/>
      <c r="K634" s="1390"/>
    </row>
    <row r="635" spans="1:11" x14ac:dyDescent="0.25">
      <c r="A635" s="1390"/>
      <c r="B635" s="1390"/>
      <c r="C635" s="1390"/>
      <c r="D635" s="1390"/>
      <c r="E635" s="1390"/>
      <c r="F635" s="1390"/>
      <c r="G635" s="1390"/>
      <c r="H635" s="1390"/>
      <c r="I635" s="1390"/>
      <c r="J635" s="1390"/>
      <c r="K635" s="1390"/>
    </row>
    <row r="636" spans="1:11" x14ac:dyDescent="0.25">
      <c r="A636" s="1390"/>
      <c r="B636" s="1390"/>
      <c r="C636" s="1390"/>
      <c r="D636" s="1390"/>
      <c r="E636" s="1390"/>
      <c r="F636" s="1390"/>
      <c r="G636" s="1390"/>
      <c r="H636" s="1390"/>
      <c r="I636" s="1390"/>
      <c r="J636" s="1390"/>
      <c r="K636" s="1390"/>
    </row>
    <row r="637" spans="1:11" x14ac:dyDescent="0.25">
      <c r="A637" s="1390"/>
      <c r="B637" s="1390"/>
      <c r="C637" s="1390"/>
      <c r="D637" s="1390"/>
      <c r="E637" s="1390"/>
      <c r="F637" s="1390"/>
      <c r="G637" s="1390"/>
      <c r="H637" s="1390"/>
      <c r="I637" s="1390"/>
      <c r="J637" s="1390"/>
      <c r="K637" s="1390"/>
    </row>
    <row r="638" spans="1:11" x14ac:dyDescent="0.25">
      <c r="A638" s="1390"/>
      <c r="B638" s="1390"/>
      <c r="C638" s="1390"/>
      <c r="D638" s="1390"/>
      <c r="E638" s="1390"/>
      <c r="F638" s="1390"/>
      <c r="G638" s="1390"/>
      <c r="H638" s="1390"/>
      <c r="I638" s="1390"/>
      <c r="J638" s="1390"/>
      <c r="K638" s="1390"/>
    </row>
    <row r="639" spans="1:11" x14ac:dyDescent="0.25">
      <c r="A639" s="1390"/>
      <c r="B639" s="1390"/>
      <c r="C639" s="1390"/>
      <c r="D639" s="1390"/>
      <c r="E639" s="1390"/>
      <c r="F639" s="1390"/>
      <c r="G639" s="1390"/>
      <c r="H639" s="1390"/>
      <c r="I639" s="1390"/>
      <c r="J639" s="1390"/>
      <c r="K639" s="1390"/>
    </row>
    <row r="640" spans="1:11" x14ac:dyDescent="0.25">
      <c r="A640" s="1390"/>
      <c r="B640" s="1390"/>
      <c r="C640" s="1390"/>
      <c r="D640" s="1390"/>
      <c r="E640" s="1390"/>
      <c r="F640" s="1390"/>
      <c r="G640" s="1390"/>
      <c r="H640" s="1390"/>
      <c r="I640" s="1390"/>
      <c r="J640" s="1390"/>
      <c r="K640" s="1390"/>
    </row>
    <row r="641" spans="1:11" x14ac:dyDescent="0.25">
      <c r="A641" s="1390"/>
      <c r="B641" s="1390"/>
      <c r="C641" s="1390"/>
      <c r="D641" s="1390"/>
      <c r="E641" s="1390"/>
      <c r="F641" s="1390"/>
      <c r="G641" s="1390"/>
      <c r="H641" s="1390"/>
      <c r="I641" s="1390"/>
      <c r="J641" s="1390"/>
      <c r="K641" s="1390"/>
    </row>
    <row r="642" spans="1:11" x14ac:dyDescent="0.25">
      <c r="A642" s="1390"/>
      <c r="B642" s="1390"/>
      <c r="C642" s="1390"/>
      <c r="D642" s="1390"/>
      <c r="E642" s="1390"/>
      <c r="F642" s="1390"/>
      <c r="G642" s="1390"/>
      <c r="H642" s="1390"/>
      <c r="I642" s="1390"/>
      <c r="J642" s="1390"/>
      <c r="K642" s="1390"/>
    </row>
    <row r="643" spans="1:11" x14ac:dyDescent="0.25">
      <c r="A643" s="1390"/>
      <c r="B643" s="1390"/>
      <c r="C643" s="1390"/>
      <c r="D643" s="1390"/>
      <c r="E643" s="1390"/>
      <c r="F643" s="1390"/>
      <c r="G643" s="1390"/>
      <c r="H643" s="1390"/>
      <c r="I643" s="1390"/>
      <c r="J643" s="1390"/>
      <c r="K643" s="1390"/>
    </row>
    <row r="644" spans="1:11" x14ac:dyDescent="0.25">
      <c r="A644" s="1390"/>
      <c r="B644" s="1390"/>
      <c r="C644" s="1390"/>
      <c r="D644" s="1390"/>
      <c r="E644" s="1390"/>
      <c r="F644" s="1390"/>
      <c r="G644" s="1390"/>
      <c r="H644" s="1390"/>
      <c r="I644" s="1390"/>
      <c r="J644" s="1390"/>
      <c r="K644" s="1390"/>
    </row>
    <row r="645" spans="1:11" x14ac:dyDescent="0.25">
      <c r="A645" s="1390"/>
      <c r="B645" s="1390"/>
      <c r="C645" s="1390"/>
      <c r="D645" s="1390"/>
      <c r="E645" s="1390"/>
      <c r="F645" s="1390"/>
      <c r="G645" s="1390"/>
      <c r="H645" s="1390"/>
      <c r="I645" s="1390"/>
      <c r="J645" s="1390"/>
      <c r="K645" s="1390"/>
    </row>
    <row r="646" spans="1:11" x14ac:dyDescent="0.25">
      <c r="A646" s="1390"/>
      <c r="B646" s="1390"/>
      <c r="C646" s="1390"/>
      <c r="D646" s="1390"/>
      <c r="E646" s="1390"/>
      <c r="F646" s="1390"/>
      <c r="G646" s="1390"/>
      <c r="H646" s="1390"/>
      <c r="I646" s="1390"/>
      <c r="J646" s="1390"/>
      <c r="K646" s="1390"/>
    </row>
    <row r="647" spans="1:11" x14ac:dyDescent="0.25">
      <c r="A647" s="1390"/>
      <c r="B647" s="1390"/>
      <c r="C647" s="1390"/>
      <c r="D647" s="1390"/>
      <c r="E647" s="1390"/>
      <c r="F647" s="1390"/>
      <c r="G647" s="1390"/>
      <c r="H647" s="1390"/>
      <c r="I647" s="1390"/>
      <c r="J647" s="1390"/>
      <c r="K647" s="1390"/>
    </row>
    <row r="648" spans="1:11" x14ac:dyDescent="0.25">
      <c r="A648" s="1390"/>
      <c r="B648" s="1390"/>
      <c r="C648" s="1390"/>
      <c r="D648" s="1390"/>
      <c r="E648" s="1390"/>
      <c r="F648" s="1390"/>
      <c r="G648" s="1390"/>
      <c r="H648" s="1390"/>
      <c r="I648" s="1390"/>
      <c r="J648" s="1390"/>
      <c r="K648" s="1390"/>
    </row>
    <row r="649" spans="1:11" x14ac:dyDescent="0.25">
      <c r="A649" s="1390"/>
      <c r="B649" s="1390"/>
      <c r="C649" s="1390"/>
      <c r="D649" s="1390"/>
      <c r="E649" s="1390"/>
      <c r="F649" s="1390"/>
      <c r="G649" s="1390"/>
      <c r="H649" s="1390"/>
      <c r="I649" s="1390"/>
      <c r="J649" s="1390"/>
      <c r="K649" s="1390"/>
    </row>
    <row r="650" spans="1:11" x14ac:dyDescent="0.25">
      <c r="A650" s="1390"/>
      <c r="B650" s="1390"/>
      <c r="C650" s="1390"/>
      <c r="D650" s="1390"/>
      <c r="E650" s="1390"/>
      <c r="F650" s="1390"/>
      <c r="G650" s="1390"/>
      <c r="H650" s="1390"/>
      <c r="I650" s="1390"/>
      <c r="J650" s="1390"/>
      <c r="K650" s="1390"/>
    </row>
    <row r="651" spans="1:11" x14ac:dyDescent="0.25">
      <c r="A651" s="1390"/>
      <c r="B651" s="1390"/>
      <c r="C651" s="1390"/>
      <c r="D651" s="1390"/>
      <c r="E651" s="1390"/>
      <c r="F651" s="1390"/>
      <c r="G651" s="1390"/>
      <c r="H651" s="1390"/>
      <c r="I651" s="1390"/>
      <c r="J651" s="1390"/>
      <c r="K651" s="1390"/>
    </row>
    <row r="652" spans="1:11" x14ac:dyDescent="0.25">
      <c r="A652" s="1390"/>
      <c r="B652" s="1390"/>
      <c r="C652" s="1390"/>
      <c r="D652" s="1390"/>
      <c r="E652" s="1390"/>
      <c r="F652" s="1390"/>
      <c r="G652" s="1390"/>
      <c r="H652" s="1390"/>
      <c r="I652" s="1390"/>
      <c r="J652" s="1390"/>
      <c r="K652" s="1390"/>
    </row>
    <row r="653" spans="1:11" x14ac:dyDescent="0.25">
      <c r="A653" s="1390"/>
      <c r="B653" s="1390"/>
      <c r="C653" s="1390"/>
      <c r="D653" s="1390"/>
      <c r="E653" s="1390"/>
      <c r="F653" s="1390"/>
      <c r="G653" s="1390"/>
      <c r="H653" s="1390"/>
      <c r="I653" s="1390"/>
      <c r="J653" s="1390"/>
      <c r="K653" s="1390"/>
    </row>
    <row r="654" spans="1:11" x14ac:dyDescent="0.25">
      <c r="A654" s="1390"/>
      <c r="B654" s="1390"/>
      <c r="C654" s="1390"/>
      <c r="D654" s="1390"/>
      <c r="E654" s="1390"/>
      <c r="F654" s="1390"/>
      <c r="G654" s="1390"/>
      <c r="H654" s="1390"/>
      <c r="I654" s="1390"/>
      <c r="J654" s="1390"/>
      <c r="K654" s="1390"/>
    </row>
    <row r="655" spans="1:11" x14ac:dyDescent="0.25">
      <c r="A655" s="1390"/>
      <c r="B655" s="1390"/>
      <c r="C655" s="1390"/>
      <c r="D655" s="1390"/>
      <c r="E655" s="1390"/>
      <c r="F655" s="1390"/>
      <c r="G655" s="1390"/>
      <c r="H655" s="1390"/>
      <c r="I655" s="1390"/>
      <c r="J655" s="1390"/>
      <c r="K655" s="1390"/>
    </row>
    <row r="656" spans="1:11" x14ac:dyDescent="0.25">
      <c r="A656" s="1390"/>
      <c r="B656" s="1390"/>
      <c r="C656" s="1390"/>
      <c r="D656" s="1390"/>
      <c r="E656" s="1390"/>
      <c r="F656" s="1390"/>
      <c r="G656" s="1390"/>
      <c r="H656" s="1390"/>
      <c r="I656" s="1390"/>
      <c r="J656" s="1390"/>
      <c r="K656" s="1390"/>
    </row>
    <row r="657" spans="1:11" x14ac:dyDescent="0.25">
      <c r="A657" s="1390"/>
      <c r="B657" s="1390"/>
      <c r="C657" s="1390"/>
      <c r="D657" s="1390"/>
      <c r="E657" s="1390"/>
      <c r="F657" s="1390"/>
      <c r="G657" s="1390"/>
      <c r="H657" s="1390"/>
      <c r="I657" s="1390"/>
      <c r="J657" s="1390"/>
      <c r="K657" s="1390"/>
    </row>
    <row r="658" spans="1:11" x14ac:dyDescent="0.25">
      <c r="A658" s="1390"/>
      <c r="B658" s="1390"/>
      <c r="C658" s="1390"/>
      <c r="D658" s="1390"/>
      <c r="E658" s="1390"/>
      <c r="F658" s="1390"/>
      <c r="G658" s="1390"/>
      <c r="H658" s="1390"/>
      <c r="I658" s="1390"/>
      <c r="J658" s="1390"/>
      <c r="K658" s="1390"/>
    </row>
    <row r="659" spans="1:11" x14ac:dyDescent="0.25">
      <c r="A659" s="1390"/>
      <c r="B659" s="1390"/>
      <c r="C659" s="1390"/>
      <c r="D659" s="1390"/>
      <c r="E659" s="1390"/>
      <c r="F659" s="1390"/>
      <c r="G659" s="1390"/>
      <c r="H659" s="1390"/>
      <c r="I659" s="1390"/>
      <c r="J659" s="1390"/>
      <c r="K659" s="1390"/>
    </row>
    <row r="660" spans="1:11" x14ac:dyDescent="0.25">
      <c r="A660" s="1390"/>
      <c r="B660" s="1390"/>
      <c r="C660" s="1390"/>
      <c r="D660" s="1390"/>
      <c r="E660" s="1390"/>
      <c r="F660" s="1390"/>
      <c r="G660" s="1390"/>
      <c r="H660" s="1390"/>
      <c r="I660" s="1390"/>
      <c r="J660" s="1390"/>
      <c r="K660" s="1390"/>
    </row>
    <row r="661" spans="1:11" x14ac:dyDescent="0.25">
      <c r="A661" s="1390"/>
      <c r="B661" s="1390"/>
      <c r="C661" s="1390"/>
      <c r="D661" s="1390"/>
      <c r="E661" s="1390"/>
      <c r="F661" s="1390"/>
      <c r="G661" s="1390"/>
      <c r="H661" s="1390"/>
      <c r="I661" s="1390"/>
      <c r="J661" s="1390"/>
      <c r="K661" s="1390"/>
    </row>
    <row r="662" spans="1:11" x14ac:dyDescent="0.25">
      <c r="A662" s="1390"/>
      <c r="B662" s="1390"/>
      <c r="C662" s="1390"/>
      <c r="D662" s="1390"/>
      <c r="E662" s="1390"/>
      <c r="F662" s="1390"/>
      <c r="G662" s="1390"/>
      <c r="H662" s="1390"/>
      <c r="I662" s="1390"/>
      <c r="J662" s="1390"/>
      <c r="K662" s="1390"/>
    </row>
    <row r="663" spans="1:11" x14ac:dyDescent="0.25">
      <c r="A663" s="1390"/>
      <c r="B663" s="1390"/>
      <c r="C663" s="1390"/>
      <c r="D663" s="1390"/>
      <c r="E663" s="1390"/>
      <c r="F663" s="1390"/>
      <c r="G663" s="1390"/>
      <c r="H663" s="1390"/>
      <c r="I663" s="1390"/>
      <c r="J663" s="1390"/>
      <c r="K663" s="1390"/>
    </row>
    <row r="664" spans="1:11" x14ac:dyDescent="0.25">
      <c r="A664" s="1390"/>
      <c r="B664" s="1390"/>
      <c r="C664" s="1390"/>
      <c r="D664" s="1390"/>
      <c r="E664" s="1390"/>
      <c r="F664" s="1390"/>
      <c r="G664" s="1390"/>
      <c r="H664" s="1390"/>
      <c r="I664" s="1390"/>
      <c r="J664" s="1390"/>
      <c r="K664" s="1390"/>
    </row>
    <row r="665" spans="1:11" x14ac:dyDescent="0.25">
      <c r="A665" s="1390"/>
      <c r="B665" s="1390"/>
      <c r="C665" s="1390"/>
      <c r="D665" s="1390"/>
      <c r="E665" s="1390"/>
      <c r="F665" s="1390"/>
      <c r="G665" s="1390"/>
      <c r="H665" s="1390"/>
      <c r="I665" s="1390"/>
      <c r="J665" s="1390"/>
      <c r="K665" s="1390"/>
    </row>
    <row r="666" spans="1:11" x14ac:dyDescent="0.25">
      <c r="A666" s="1390"/>
      <c r="B666" s="1390"/>
      <c r="C666" s="1390"/>
      <c r="D666" s="1390"/>
      <c r="E666" s="1390"/>
      <c r="F666" s="1390"/>
      <c r="G666" s="1390"/>
      <c r="H666" s="1390"/>
      <c r="I666" s="1390"/>
      <c r="J666" s="1390"/>
      <c r="K666" s="1390"/>
    </row>
    <row r="667" spans="1:11" x14ac:dyDescent="0.25">
      <c r="A667" s="1390"/>
      <c r="B667" s="1390"/>
      <c r="C667" s="1390"/>
      <c r="D667" s="1390"/>
      <c r="E667" s="1390"/>
      <c r="F667" s="1390"/>
      <c r="G667" s="1390"/>
      <c r="H667" s="1390"/>
      <c r="I667" s="1390"/>
      <c r="J667" s="1390"/>
      <c r="K667" s="1390"/>
    </row>
    <row r="668" spans="1:11" x14ac:dyDescent="0.25">
      <c r="A668" s="1390"/>
      <c r="B668" s="1390"/>
      <c r="C668" s="1390"/>
      <c r="D668" s="1390"/>
      <c r="E668" s="1390"/>
      <c r="F668" s="1390"/>
      <c r="G668" s="1390"/>
      <c r="H668" s="1390"/>
      <c r="I668" s="1390"/>
      <c r="J668" s="1390"/>
      <c r="K668" s="1390"/>
    </row>
    <row r="669" spans="1:11" x14ac:dyDescent="0.25">
      <c r="A669" s="1390"/>
      <c r="B669" s="1390"/>
      <c r="C669" s="1390"/>
      <c r="D669" s="1390"/>
      <c r="E669" s="1390"/>
      <c r="F669" s="1390"/>
      <c r="G669" s="1390"/>
      <c r="H669" s="1390"/>
      <c r="I669" s="1390"/>
      <c r="J669" s="1390"/>
      <c r="K669" s="1390"/>
    </row>
    <row r="670" spans="1:11" x14ac:dyDescent="0.25">
      <c r="A670" s="1390"/>
      <c r="B670" s="1390"/>
      <c r="C670" s="1390"/>
      <c r="D670" s="1390"/>
      <c r="E670" s="1390"/>
      <c r="F670" s="1390"/>
      <c r="G670" s="1390"/>
      <c r="H670" s="1390"/>
      <c r="I670" s="1390"/>
      <c r="J670" s="1390"/>
      <c r="K670" s="1390"/>
    </row>
    <row r="671" spans="1:11" x14ac:dyDescent="0.25">
      <c r="A671" s="1390"/>
      <c r="B671" s="1390"/>
      <c r="C671" s="1390"/>
      <c r="D671" s="1390"/>
      <c r="E671" s="1390"/>
      <c r="F671" s="1390"/>
      <c r="G671" s="1390"/>
      <c r="H671" s="1390"/>
      <c r="I671" s="1390"/>
      <c r="J671" s="1390"/>
      <c r="K671" s="1390"/>
    </row>
    <row r="672" spans="1:11" x14ac:dyDescent="0.25">
      <c r="A672" s="1390"/>
      <c r="B672" s="1390"/>
      <c r="C672" s="1390"/>
      <c r="D672" s="1390"/>
      <c r="E672" s="1390"/>
      <c r="F672" s="1390"/>
      <c r="G672" s="1390"/>
      <c r="H672" s="1390"/>
      <c r="I672" s="1390"/>
      <c r="J672" s="1390"/>
      <c r="K672" s="1390"/>
    </row>
    <row r="673" spans="1:11" x14ac:dyDescent="0.25">
      <c r="A673" s="1390"/>
      <c r="B673" s="1390"/>
      <c r="C673" s="1390"/>
      <c r="D673" s="1390"/>
      <c r="E673" s="1390"/>
      <c r="F673" s="1390"/>
      <c r="G673" s="1390"/>
      <c r="H673" s="1390"/>
      <c r="I673" s="1390"/>
      <c r="J673" s="1390"/>
      <c r="K673" s="1390"/>
    </row>
    <row r="674" spans="1:11" x14ac:dyDescent="0.25">
      <c r="A674" s="1390"/>
      <c r="B674" s="1390"/>
      <c r="C674" s="1390"/>
      <c r="D674" s="1390"/>
      <c r="E674" s="1390"/>
      <c r="F674" s="1390"/>
      <c r="G674" s="1390"/>
      <c r="H674" s="1390"/>
      <c r="I674" s="1390"/>
      <c r="J674" s="1390"/>
      <c r="K674" s="1390"/>
    </row>
    <row r="675" spans="1:11" x14ac:dyDescent="0.25">
      <c r="A675" s="1390"/>
      <c r="B675" s="1390"/>
      <c r="C675" s="1390"/>
      <c r="D675" s="1390"/>
      <c r="E675" s="1390"/>
      <c r="F675" s="1390"/>
      <c r="G675" s="1390"/>
      <c r="H675" s="1390"/>
      <c r="I675" s="1390"/>
      <c r="J675" s="1390"/>
      <c r="K675" s="1390"/>
    </row>
    <row r="676" spans="1:11" x14ac:dyDescent="0.25">
      <c r="A676" s="1390"/>
      <c r="B676" s="1390"/>
      <c r="C676" s="1390"/>
      <c r="D676" s="1390"/>
      <c r="E676" s="1390"/>
      <c r="F676" s="1390"/>
      <c r="G676" s="1390"/>
      <c r="H676" s="1390"/>
      <c r="I676" s="1390"/>
      <c r="J676" s="1390"/>
      <c r="K676" s="1390"/>
    </row>
    <row r="677" spans="1:11" x14ac:dyDescent="0.25">
      <c r="A677" s="1390"/>
      <c r="B677" s="1390"/>
      <c r="C677" s="1390"/>
      <c r="D677" s="1390"/>
      <c r="E677" s="1390"/>
      <c r="F677" s="1390"/>
      <c r="G677" s="1390"/>
      <c r="H677" s="1390"/>
      <c r="I677" s="1390"/>
      <c r="J677" s="1390"/>
      <c r="K677" s="1390"/>
    </row>
    <row r="678" spans="1:11" x14ac:dyDescent="0.25">
      <c r="A678" s="1390"/>
      <c r="B678" s="1390"/>
      <c r="C678" s="1390"/>
      <c r="D678" s="1390"/>
      <c r="E678" s="1390"/>
      <c r="F678" s="1390"/>
      <c r="G678" s="1390"/>
      <c r="H678" s="1390"/>
      <c r="I678" s="1390"/>
      <c r="J678" s="1390"/>
      <c r="K678" s="1390"/>
    </row>
    <row r="679" spans="1:11" x14ac:dyDescent="0.25">
      <c r="A679" s="1390"/>
      <c r="B679" s="1390"/>
      <c r="C679" s="1390"/>
      <c r="D679" s="1390"/>
      <c r="E679" s="1390"/>
      <c r="F679" s="1390"/>
      <c r="G679" s="1390"/>
      <c r="H679" s="1390"/>
      <c r="I679" s="1390"/>
      <c r="J679" s="1390"/>
      <c r="K679" s="1390"/>
    </row>
    <row r="680" spans="1:11" x14ac:dyDescent="0.25">
      <c r="A680" s="1390"/>
      <c r="B680" s="1390"/>
      <c r="C680" s="1390"/>
      <c r="D680" s="1390"/>
      <c r="E680" s="1390"/>
      <c r="F680" s="1390"/>
      <c r="G680" s="1390"/>
      <c r="H680" s="1390"/>
      <c r="I680" s="1390"/>
      <c r="J680" s="1390"/>
      <c r="K680" s="1390"/>
    </row>
    <row r="681" spans="1:11" x14ac:dyDescent="0.25">
      <c r="A681" s="1390"/>
      <c r="B681" s="1390"/>
      <c r="C681" s="1390"/>
      <c r="D681" s="1390"/>
      <c r="E681" s="1390"/>
      <c r="F681" s="1390"/>
      <c r="G681" s="1390"/>
      <c r="H681" s="1390"/>
      <c r="I681" s="1390"/>
      <c r="J681" s="1390"/>
      <c r="K681" s="1390"/>
    </row>
    <row r="682" spans="1:11" x14ac:dyDescent="0.25">
      <c r="A682" s="1390"/>
      <c r="B682" s="1390"/>
      <c r="C682" s="1390"/>
      <c r="D682" s="1390"/>
      <c r="E682" s="1390"/>
      <c r="F682" s="1390"/>
      <c r="G682" s="1390"/>
      <c r="H682" s="1390"/>
      <c r="I682" s="1390"/>
      <c r="J682" s="1390"/>
      <c r="K682" s="1390"/>
    </row>
    <row r="683" spans="1:11" x14ac:dyDescent="0.25">
      <c r="A683" s="1390"/>
      <c r="B683" s="1390"/>
      <c r="C683" s="1390"/>
      <c r="D683" s="1390"/>
      <c r="E683" s="1390"/>
      <c r="F683" s="1390"/>
      <c r="G683" s="1390"/>
      <c r="H683" s="1390"/>
      <c r="I683" s="1390"/>
      <c r="J683" s="1390"/>
      <c r="K683" s="1390"/>
    </row>
    <row r="684" spans="1:11" x14ac:dyDescent="0.25">
      <c r="A684" s="1390"/>
      <c r="B684" s="1390"/>
      <c r="C684" s="1390"/>
      <c r="D684" s="1390"/>
      <c r="E684" s="1390"/>
      <c r="F684" s="1390"/>
      <c r="G684" s="1390"/>
      <c r="H684" s="1390"/>
      <c r="I684" s="1390"/>
      <c r="J684" s="1390"/>
      <c r="K684" s="1390"/>
    </row>
    <row r="685" spans="1:11" x14ac:dyDescent="0.25">
      <c r="A685" s="1390"/>
      <c r="B685" s="1390"/>
      <c r="C685" s="1390"/>
      <c r="D685" s="1390"/>
      <c r="E685" s="1390"/>
      <c r="F685" s="1390"/>
      <c r="G685" s="1390"/>
      <c r="H685" s="1390"/>
      <c r="I685" s="1390"/>
      <c r="J685" s="1390"/>
      <c r="K685" s="1390"/>
    </row>
    <row r="686" spans="1:11" x14ac:dyDescent="0.25">
      <c r="A686" s="1390"/>
      <c r="B686" s="1390"/>
      <c r="C686" s="1390"/>
      <c r="D686" s="1390"/>
      <c r="E686" s="1390"/>
      <c r="F686" s="1390"/>
      <c r="G686" s="1390"/>
      <c r="H686" s="1390"/>
      <c r="I686" s="1390"/>
      <c r="J686" s="1390"/>
      <c r="K686" s="1390"/>
    </row>
    <row r="687" spans="1:11" x14ac:dyDescent="0.25">
      <c r="A687" s="1390"/>
      <c r="B687" s="1390"/>
      <c r="C687" s="1390"/>
      <c r="D687" s="1390"/>
      <c r="E687" s="1390"/>
      <c r="F687" s="1390"/>
      <c r="G687" s="1390"/>
      <c r="H687" s="1390"/>
      <c r="I687" s="1390"/>
      <c r="J687" s="1390"/>
      <c r="K687" s="1390"/>
    </row>
    <row r="688" spans="1:11" x14ac:dyDescent="0.25">
      <c r="A688" s="1390"/>
      <c r="B688" s="1390"/>
      <c r="C688" s="1390"/>
      <c r="D688" s="1390"/>
      <c r="E688" s="1390"/>
      <c r="F688" s="1390"/>
      <c r="G688" s="1390"/>
      <c r="H688" s="1390"/>
      <c r="I688" s="1390"/>
      <c r="J688" s="1390"/>
      <c r="K688" s="1390"/>
    </row>
    <row r="689" spans="1:11" x14ac:dyDescent="0.25">
      <c r="A689" s="1390"/>
      <c r="B689" s="1390"/>
      <c r="C689" s="1390"/>
      <c r="D689" s="1390"/>
      <c r="E689" s="1390"/>
      <c r="F689" s="1390"/>
      <c r="G689" s="1390"/>
      <c r="H689" s="1390"/>
      <c r="I689" s="1390"/>
      <c r="J689" s="1390"/>
      <c r="K689" s="1390"/>
    </row>
    <row r="690" spans="1:11" x14ac:dyDescent="0.25">
      <c r="A690" s="1390"/>
      <c r="B690" s="1390"/>
      <c r="C690" s="1390"/>
      <c r="D690" s="1390"/>
      <c r="E690" s="1390"/>
      <c r="F690" s="1390"/>
      <c r="G690" s="1390"/>
      <c r="H690" s="1390"/>
      <c r="I690" s="1390"/>
      <c r="J690" s="1390"/>
      <c r="K690" s="1390"/>
    </row>
    <row r="691" spans="1:11" x14ac:dyDescent="0.25">
      <c r="A691" s="1390"/>
      <c r="B691" s="1390"/>
      <c r="C691" s="1390"/>
      <c r="D691" s="1390"/>
      <c r="E691" s="1390"/>
      <c r="F691" s="1390"/>
      <c r="G691" s="1390"/>
      <c r="H691" s="1390"/>
      <c r="I691" s="1390"/>
      <c r="J691" s="1390"/>
      <c r="K691" s="1390"/>
    </row>
    <row r="692" spans="1:11" x14ac:dyDescent="0.25">
      <c r="A692" s="1390"/>
      <c r="B692" s="1390"/>
      <c r="C692" s="1390"/>
      <c r="D692" s="1390"/>
      <c r="E692" s="1390"/>
      <c r="F692" s="1390"/>
      <c r="G692" s="1390"/>
      <c r="H692" s="1390"/>
      <c r="I692" s="1390"/>
      <c r="J692" s="1390"/>
      <c r="K692" s="1390"/>
    </row>
    <row r="693" spans="1:11" x14ac:dyDescent="0.25">
      <c r="A693" s="1390"/>
      <c r="B693" s="1390"/>
      <c r="C693" s="1390"/>
      <c r="D693" s="1390"/>
      <c r="E693" s="1390"/>
      <c r="F693" s="1390"/>
      <c r="G693" s="1390"/>
      <c r="H693" s="1390"/>
      <c r="I693" s="1390"/>
      <c r="J693" s="1390"/>
      <c r="K693" s="1390"/>
    </row>
    <row r="694" spans="1:11" x14ac:dyDescent="0.25">
      <c r="A694" s="1390"/>
      <c r="B694" s="1390"/>
      <c r="C694" s="1390"/>
      <c r="D694" s="1390"/>
      <c r="E694" s="1390"/>
      <c r="F694" s="1390"/>
      <c r="G694" s="1390"/>
      <c r="H694" s="1390"/>
      <c r="I694" s="1390"/>
      <c r="J694" s="1390"/>
      <c r="K694" s="1390"/>
    </row>
    <row r="695" spans="1:11" x14ac:dyDescent="0.25">
      <c r="A695" s="1390"/>
      <c r="B695" s="1390"/>
      <c r="C695" s="1390"/>
      <c r="D695" s="1390"/>
      <c r="E695" s="1390"/>
      <c r="F695" s="1390"/>
      <c r="G695" s="1390"/>
      <c r="H695" s="1390"/>
      <c r="I695" s="1390"/>
      <c r="J695" s="1390"/>
      <c r="K695" s="1390"/>
    </row>
    <row r="696" spans="1:11" x14ac:dyDescent="0.25">
      <c r="A696" s="1390"/>
      <c r="B696" s="1390"/>
      <c r="C696" s="1390"/>
      <c r="D696" s="1390"/>
      <c r="E696" s="1390"/>
      <c r="F696" s="1390"/>
      <c r="G696" s="1390"/>
      <c r="H696" s="1390"/>
      <c r="I696" s="1390"/>
      <c r="J696" s="1390"/>
      <c r="K696" s="1390"/>
    </row>
    <row r="697" spans="1:11" x14ac:dyDescent="0.25">
      <c r="A697" s="1390"/>
      <c r="B697" s="1390"/>
      <c r="C697" s="1390"/>
      <c r="D697" s="1390"/>
      <c r="E697" s="1390"/>
      <c r="F697" s="1390"/>
      <c r="G697" s="1390"/>
      <c r="H697" s="1390"/>
      <c r="I697" s="1390"/>
      <c r="J697" s="1390"/>
      <c r="K697" s="1390"/>
    </row>
    <row r="698" spans="1:11" x14ac:dyDescent="0.25">
      <c r="A698" s="1390"/>
      <c r="B698" s="1390"/>
      <c r="C698" s="1390"/>
      <c r="D698" s="1390"/>
      <c r="E698" s="1390"/>
      <c r="F698" s="1390"/>
      <c r="G698" s="1390"/>
      <c r="H698" s="1390"/>
      <c r="I698" s="1390"/>
      <c r="J698" s="1390"/>
      <c r="K698" s="1390"/>
    </row>
    <row r="699" spans="1:11" x14ac:dyDescent="0.25">
      <c r="A699" s="1390"/>
      <c r="B699" s="1390"/>
      <c r="C699" s="1390"/>
      <c r="D699" s="1390"/>
      <c r="E699" s="1390"/>
      <c r="F699" s="1390"/>
      <c r="G699" s="1390"/>
      <c r="H699" s="1390"/>
      <c r="I699" s="1390"/>
      <c r="J699" s="1390"/>
      <c r="K699" s="1390"/>
    </row>
    <row r="700" spans="1:11" x14ac:dyDescent="0.25">
      <c r="A700" s="1390"/>
      <c r="B700" s="1390"/>
      <c r="C700" s="1390"/>
      <c r="D700" s="1390"/>
      <c r="E700" s="1390"/>
      <c r="F700" s="1390"/>
      <c r="G700" s="1390"/>
      <c r="H700" s="1390"/>
      <c r="I700" s="1390"/>
      <c r="J700" s="1390"/>
      <c r="K700" s="1390"/>
    </row>
    <row r="701" spans="1:11" x14ac:dyDescent="0.25">
      <c r="A701" s="1390"/>
      <c r="B701" s="1390"/>
      <c r="C701" s="1390"/>
      <c r="D701" s="1390"/>
      <c r="E701" s="1390"/>
      <c r="F701" s="1390"/>
      <c r="G701" s="1390"/>
      <c r="H701" s="1390"/>
      <c r="I701" s="1390"/>
      <c r="J701" s="1390"/>
      <c r="K701" s="1390"/>
    </row>
    <row r="702" spans="1:11" x14ac:dyDescent="0.25">
      <c r="A702" s="1390"/>
      <c r="B702" s="1390"/>
      <c r="C702" s="1390"/>
      <c r="D702" s="1390"/>
      <c r="E702" s="1390"/>
      <c r="F702" s="1390"/>
      <c r="G702" s="1390"/>
      <c r="H702" s="1390"/>
      <c r="I702" s="1390"/>
      <c r="J702" s="1390"/>
      <c r="K702" s="1390"/>
    </row>
    <row r="703" spans="1:11" x14ac:dyDescent="0.25">
      <c r="A703" s="1390"/>
      <c r="B703" s="1390"/>
      <c r="C703" s="1390"/>
      <c r="D703" s="1390"/>
      <c r="E703" s="1390"/>
      <c r="F703" s="1390"/>
      <c r="G703" s="1390"/>
      <c r="H703" s="1390"/>
      <c r="I703" s="1390"/>
      <c r="J703" s="1390"/>
      <c r="K703" s="1390"/>
    </row>
    <row r="704" spans="1:11" x14ac:dyDescent="0.25">
      <c r="A704" s="1390"/>
      <c r="B704" s="1390"/>
      <c r="C704" s="1390"/>
      <c r="D704" s="1390"/>
      <c r="E704" s="1390"/>
      <c r="F704" s="1390"/>
      <c r="G704" s="1390"/>
      <c r="H704" s="1390"/>
      <c r="I704" s="1390"/>
      <c r="J704" s="1390"/>
      <c r="K704" s="1390"/>
    </row>
    <row r="705" spans="1:11" x14ac:dyDescent="0.25">
      <c r="A705" s="1390"/>
      <c r="B705" s="1390"/>
      <c r="C705" s="1390"/>
      <c r="D705" s="1390"/>
      <c r="E705" s="1390"/>
      <c r="F705" s="1390"/>
      <c r="G705" s="1390"/>
      <c r="H705" s="1390"/>
      <c r="I705" s="1390"/>
      <c r="J705" s="1390"/>
      <c r="K705" s="1390"/>
    </row>
    <row r="706" spans="1:11" x14ac:dyDescent="0.25">
      <c r="A706" s="1390"/>
      <c r="B706" s="1390"/>
      <c r="C706" s="1390"/>
      <c r="D706" s="1390"/>
      <c r="E706" s="1390"/>
      <c r="F706" s="1390"/>
      <c r="G706" s="1390"/>
      <c r="H706" s="1390"/>
      <c r="I706" s="1390"/>
      <c r="J706" s="1390"/>
      <c r="K706" s="1390"/>
    </row>
    <row r="707" spans="1:11" x14ac:dyDescent="0.25">
      <c r="A707" s="1390"/>
      <c r="B707" s="1390"/>
      <c r="C707" s="1390"/>
      <c r="D707" s="1390"/>
      <c r="E707" s="1390"/>
      <c r="F707" s="1390"/>
      <c r="G707" s="1390"/>
      <c r="H707" s="1390"/>
      <c r="I707" s="1390"/>
      <c r="J707" s="1390"/>
      <c r="K707" s="1390"/>
    </row>
    <row r="708" spans="1:11" x14ac:dyDescent="0.25">
      <c r="A708" s="1390"/>
      <c r="B708" s="1390"/>
      <c r="C708" s="1390"/>
      <c r="D708" s="1390"/>
      <c r="E708" s="1390"/>
      <c r="F708" s="1390"/>
      <c r="G708" s="1390"/>
      <c r="H708" s="1390"/>
      <c r="I708" s="1390"/>
      <c r="J708" s="1390"/>
      <c r="K708" s="1390"/>
    </row>
    <row r="709" spans="1:11" x14ac:dyDescent="0.25">
      <c r="A709" s="1390"/>
      <c r="B709" s="1390"/>
      <c r="C709" s="1390"/>
      <c r="D709" s="1390"/>
      <c r="E709" s="1390"/>
      <c r="F709" s="1390"/>
      <c r="G709" s="1390"/>
      <c r="H709" s="1390"/>
      <c r="I709" s="1390"/>
      <c r="J709" s="1390"/>
      <c r="K709" s="1390"/>
    </row>
    <row r="710" spans="1:11" x14ac:dyDescent="0.25">
      <c r="A710" s="1390"/>
      <c r="B710" s="1390"/>
      <c r="C710" s="1390"/>
      <c r="D710" s="1390"/>
      <c r="E710" s="1390"/>
      <c r="F710" s="1390"/>
      <c r="G710" s="1390"/>
      <c r="H710" s="1390"/>
      <c r="I710" s="1390"/>
      <c r="J710" s="1390"/>
      <c r="K710" s="1390"/>
    </row>
    <row r="711" spans="1:11" x14ac:dyDescent="0.25">
      <c r="A711" s="1390"/>
      <c r="B711" s="1390"/>
      <c r="C711" s="1390"/>
      <c r="D711" s="1390"/>
      <c r="E711" s="1390"/>
      <c r="F711" s="1390"/>
      <c r="G711" s="1390"/>
      <c r="H711" s="1390"/>
      <c r="I711" s="1390"/>
      <c r="J711" s="1390"/>
      <c r="K711" s="1390"/>
    </row>
    <row r="712" spans="1:11" x14ac:dyDescent="0.25">
      <c r="A712" s="1390"/>
      <c r="B712" s="1390"/>
      <c r="C712" s="1390"/>
      <c r="D712" s="1390"/>
      <c r="E712" s="1390"/>
      <c r="F712" s="1390"/>
      <c r="G712" s="1390"/>
      <c r="H712" s="1390"/>
      <c r="I712" s="1390"/>
      <c r="J712" s="1390"/>
      <c r="K712" s="1390"/>
    </row>
    <row r="713" spans="1:11" x14ac:dyDescent="0.25">
      <c r="A713" s="1390"/>
      <c r="B713" s="1390"/>
      <c r="C713" s="1390"/>
      <c r="D713" s="1390"/>
      <c r="E713" s="1390"/>
      <c r="F713" s="1390"/>
      <c r="G713" s="1390"/>
      <c r="H713" s="1390"/>
      <c r="I713" s="1390"/>
      <c r="J713" s="1390"/>
      <c r="K713" s="1390"/>
    </row>
    <row r="714" spans="1:11" x14ac:dyDescent="0.25">
      <c r="A714" s="1390"/>
      <c r="B714" s="1390"/>
      <c r="C714" s="1390"/>
      <c r="D714" s="1390"/>
      <c r="E714" s="1390"/>
      <c r="F714" s="1390"/>
      <c r="G714" s="1390"/>
      <c r="H714" s="1390"/>
      <c r="I714" s="1390"/>
      <c r="J714" s="1390"/>
      <c r="K714" s="1390"/>
    </row>
    <row r="715" spans="1:11" x14ac:dyDescent="0.25">
      <c r="A715" s="1390"/>
      <c r="B715" s="1390"/>
      <c r="C715" s="1390"/>
      <c r="D715" s="1390"/>
      <c r="E715" s="1390"/>
      <c r="F715" s="1390"/>
      <c r="G715" s="1390"/>
      <c r="H715" s="1390"/>
      <c r="I715" s="1390"/>
      <c r="J715" s="1390"/>
      <c r="K715" s="1390"/>
    </row>
    <row r="716" spans="1:11" x14ac:dyDescent="0.25">
      <c r="A716" s="1390"/>
      <c r="B716" s="1390"/>
      <c r="C716" s="1390"/>
      <c r="D716" s="1390"/>
      <c r="E716" s="1390"/>
      <c r="F716" s="1390"/>
      <c r="G716" s="1390"/>
      <c r="H716" s="1390"/>
      <c r="I716" s="1390"/>
      <c r="J716" s="1390"/>
      <c r="K716" s="1390"/>
    </row>
    <row r="717" spans="1:11" x14ac:dyDescent="0.25">
      <c r="A717" s="1390"/>
      <c r="B717" s="1390"/>
      <c r="C717" s="1390"/>
      <c r="D717" s="1390"/>
      <c r="E717" s="1390"/>
      <c r="F717" s="1390"/>
      <c r="G717" s="1390"/>
      <c r="H717" s="1390"/>
      <c r="I717" s="1390"/>
      <c r="J717" s="1390"/>
      <c r="K717" s="1390"/>
    </row>
    <row r="718" spans="1:11" x14ac:dyDescent="0.25">
      <c r="A718" s="1390"/>
      <c r="B718" s="1390"/>
      <c r="C718" s="1390"/>
      <c r="D718" s="1390"/>
      <c r="E718" s="1390"/>
      <c r="F718" s="1390"/>
      <c r="G718" s="1390"/>
      <c r="H718" s="1390"/>
      <c r="I718" s="1390"/>
      <c r="J718" s="1390"/>
      <c r="K718" s="1390"/>
    </row>
    <row r="719" spans="1:11" x14ac:dyDescent="0.25">
      <c r="A719" s="1390"/>
      <c r="B719" s="1390"/>
      <c r="C719" s="1390"/>
      <c r="D719" s="1390"/>
      <c r="E719" s="1390"/>
      <c r="F719" s="1390"/>
      <c r="G719" s="1390"/>
      <c r="H719" s="1390"/>
      <c r="I719" s="1390"/>
      <c r="J719" s="1390"/>
      <c r="K719" s="1390"/>
    </row>
    <row r="720" spans="1:11" x14ac:dyDescent="0.25">
      <c r="A720" s="1390"/>
      <c r="B720" s="1390"/>
      <c r="C720" s="1390"/>
      <c r="D720" s="1390"/>
      <c r="E720" s="1390"/>
      <c r="F720" s="1390"/>
      <c r="G720" s="1390"/>
      <c r="H720" s="1390"/>
      <c r="I720" s="1390"/>
      <c r="J720" s="1390"/>
      <c r="K720" s="1390"/>
    </row>
    <row r="721" spans="1:11" x14ac:dyDescent="0.25">
      <c r="A721" s="1390"/>
      <c r="B721" s="1390"/>
      <c r="C721" s="1390"/>
      <c r="D721" s="1390"/>
      <c r="E721" s="1390"/>
      <c r="F721" s="1390"/>
      <c r="G721" s="1390"/>
      <c r="H721" s="1390"/>
      <c r="I721" s="1390"/>
      <c r="J721" s="1390"/>
      <c r="K721" s="1390"/>
    </row>
    <row r="722" spans="1:11" x14ac:dyDescent="0.25">
      <c r="A722" s="1390"/>
      <c r="B722" s="1390"/>
      <c r="C722" s="1390"/>
      <c r="D722" s="1390"/>
      <c r="E722" s="1390"/>
      <c r="F722" s="1390"/>
      <c r="G722" s="1390"/>
      <c r="H722" s="1390"/>
      <c r="I722" s="1390"/>
      <c r="J722" s="1390"/>
      <c r="K722" s="1390"/>
    </row>
    <row r="723" spans="1:11" x14ac:dyDescent="0.25">
      <c r="A723" s="1390"/>
      <c r="B723" s="1390"/>
      <c r="C723" s="1390"/>
      <c r="D723" s="1390"/>
      <c r="E723" s="1390"/>
      <c r="F723" s="1390"/>
      <c r="G723" s="1390"/>
      <c r="H723" s="1390"/>
      <c r="I723" s="1390"/>
      <c r="J723" s="1390"/>
      <c r="K723" s="1390"/>
    </row>
    <row r="724" spans="1:11" x14ac:dyDescent="0.25">
      <c r="A724" s="1390"/>
      <c r="B724" s="1390"/>
      <c r="C724" s="1390"/>
      <c r="D724" s="1390"/>
      <c r="E724" s="1390"/>
      <c r="F724" s="1390"/>
      <c r="G724" s="1390"/>
      <c r="H724" s="1390"/>
      <c r="I724" s="1390"/>
      <c r="J724" s="1390"/>
      <c r="K724" s="1390"/>
    </row>
    <row r="725" spans="1:11" x14ac:dyDescent="0.25">
      <c r="A725" s="1390"/>
      <c r="B725" s="1390"/>
      <c r="C725" s="1390"/>
      <c r="D725" s="1390"/>
      <c r="E725" s="1390"/>
      <c r="F725" s="1390"/>
      <c r="G725" s="1390"/>
      <c r="H725" s="1390"/>
      <c r="I725" s="1390"/>
      <c r="J725" s="1390"/>
      <c r="K725" s="1390"/>
    </row>
    <row r="726" spans="1:11" x14ac:dyDescent="0.25">
      <c r="A726" s="1390"/>
      <c r="B726" s="1390"/>
      <c r="C726" s="1390"/>
      <c r="D726" s="1390"/>
      <c r="E726" s="1390"/>
      <c r="F726" s="1390"/>
      <c r="G726" s="1390"/>
      <c r="H726" s="1390"/>
      <c r="I726" s="1390"/>
      <c r="J726" s="1390"/>
      <c r="K726" s="1390"/>
    </row>
    <row r="727" spans="1:11" x14ac:dyDescent="0.25">
      <c r="A727" s="1390"/>
      <c r="B727" s="1390"/>
      <c r="C727" s="1390"/>
      <c r="D727" s="1390"/>
      <c r="E727" s="1390"/>
      <c r="F727" s="1390"/>
      <c r="G727" s="1390"/>
      <c r="H727" s="1390"/>
      <c r="I727" s="1390"/>
      <c r="J727" s="1390"/>
      <c r="K727" s="1390"/>
    </row>
    <row r="728" spans="1:11" x14ac:dyDescent="0.25">
      <c r="A728" s="1390"/>
      <c r="B728" s="1390"/>
      <c r="C728" s="1390"/>
      <c r="D728" s="1390"/>
      <c r="E728" s="1390"/>
      <c r="F728" s="1390"/>
      <c r="G728" s="1390"/>
      <c r="H728" s="1390"/>
      <c r="I728" s="1390"/>
      <c r="J728" s="1390"/>
      <c r="K728" s="1390"/>
    </row>
    <row r="729" spans="1:11" x14ac:dyDescent="0.25">
      <c r="A729" s="1390"/>
      <c r="B729" s="1390"/>
      <c r="C729" s="1390"/>
      <c r="D729" s="1390"/>
      <c r="E729" s="1390"/>
      <c r="F729" s="1390"/>
      <c r="G729" s="1390"/>
      <c r="H729" s="1390"/>
      <c r="I729" s="1390"/>
      <c r="J729" s="1390"/>
      <c r="K729" s="1390"/>
    </row>
    <row r="730" spans="1:11" x14ac:dyDescent="0.25">
      <c r="A730" s="1390"/>
      <c r="B730" s="1390"/>
      <c r="C730" s="1390"/>
      <c r="D730" s="1390"/>
      <c r="E730" s="1390"/>
      <c r="F730" s="1390"/>
      <c r="G730" s="1390"/>
      <c r="H730" s="1390"/>
      <c r="I730" s="1390"/>
      <c r="J730" s="1390"/>
      <c r="K730" s="1390"/>
    </row>
    <row r="731" spans="1:11" x14ac:dyDescent="0.25">
      <c r="A731" s="1390"/>
      <c r="B731" s="1390"/>
      <c r="C731" s="1390"/>
      <c r="D731" s="1390"/>
      <c r="E731" s="1390"/>
      <c r="F731" s="1390"/>
      <c r="G731" s="1390"/>
      <c r="H731" s="1390"/>
      <c r="I731" s="1390"/>
      <c r="J731" s="1390"/>
      <c r="K731" s="1390"/>
    </row>
    <row r="732" spans="1:11" x14ac:dyDescent="0.25">
      <c r="A732" s="1390"/>
      <c r="B732" s="1390"/>
      <c r="C732" s="1390"/>
      <c r="D732" s="1390"/>
      <c r="E732" s="1390"/>
      <c r="F732" s="1390"/>
      <c r="G732" s="1390"/>
      <c r="H732" s="1390"/>
      <c r="I732" s="1390"/>
      <c r="J732" s="1390"/>
      <c r="K732" s="1390"/>
    </row>
    <row r="733" spans="1:11" x14ac:dyDescent="0.25">
      <c r="A733" s="1390"/>
      <c r="B733" s="1390"/>
      <c r="C733" s="1390"/>
      <c r="D733" s="1390"/>
      <c r="E733" s="1390"/>
      <c r="F733" s="1390"/>
      <c r="G733" s="1390"/>
      <c r="H733" s="1390"/>
      <c r="I733" s="1390"/>
      <c r="J733" s="1390"/>
      <c r="K733" s="1390"/>
    </row>
    <row r="734" spans="1:11" x14ac:dyDescent="0.25">
      <c r="A734" s="1390"/>
      <c r="B734" s="1390"/>
      <c r="C734" s="1390"/>
      <c r="D734" s="1390"/>
      <c r="E734" s="1390"/>
      <c r="F734" s="1390"/>
      <c r="G734" s="1390"/>
      <c r="H734" s="1390"/>
      <c r="I734" s="1390"/>
      <c r="J734" s="1390"/>
      <c r="K734" s="1390"/>
    </row>
    <row r="735" spans="1:11" x14ac:dyDescent="0.25">
      <c r="A735" s="1390"/>
      <c r="B735" s="1390"/>
      <c r="C735" s="1390"/>
      <c r="D735" s="1390"/>
      <c r="E735" s="1390"/>
      <c r="F735" s="1390"/>
      <c r="G735" s="1390"/>
      <c r="H735" s="1390"/>
      <c r="I735" s="1390"/>
      <c r="J735" s="1390"/>
      <c r="K735" s="1390"/>
    </row>
    <row r="736" spans="1:11" x14ac:dyDescent="0.25">
      <c r="A736" s="1390"/>
      <c r="B736" s="1390"/>
      <c r="C736" s="1390"/>
      <c r="D736" s="1390"/>
      <c r="E736" s="1390"/>
      <c r="F736" s="1390"/>
      <c r="G736" s="1390"/>
      <c r="H736" s="1390"/>
      <c r="I736" s="1390"/>
      <c r="J736" s="1390"/>
      <c r="K736" s="1390"/>
    </row>
    <row r="737" spans="1:11" x14ac:dyDescent="0.25">
      <c r="A737" s="1390"/>
      <c r="B737" s="1390"/>
      <c r="C737" s="1390"/>
      <c r="D737" s="1390"/>
      <c r="E737" s="1390"/>
      <c r="F737" s="1390"/>
      <c r="G737" s="1390"/>
      <c r="H737" s="1390"/>
      <c r="I737" s="1390"/>
      <c r="J737" s="1390"/>
      <c r="K737" s="1390"/>
    </row>
    <row r="738" spans="1:11" x14ac:dyDescent="0.25">
      <c r="A738" s="1390"/>
      <c r="B738" s="1390"/>
      <c r="C738" s="1390"/>
      <c r="D738" s="1390"/>
      <c r="E738" s="1390"/>
      <c r="F738" s="1390"/>
      <c r="G738" s="1390"/>
      <c r="H738" s="1390"/>
      <c r="I738" s="1390"/>
      <c r="J738" s="1390"/>
      <c r="K738" s="1390"/>
    </row>
    <row r="739" spans="1:11" x14ac:dyDescent="0.25">
      <c r="A739" s="1390"/>
      <c r="B739" s="1390"/>
      <c r="C739" s="1390"/>
      <c r="D739" s="1390"/>
      <c r="E739" s="1390"/>
      <c r="F739" s="1390"/>
      <c r="G739" s="1390"/>
      <c r="H739" s="1390"/>
      <c r="I739" s="1390"/>
      <c r="J739" s="1390"/>
      <c r="K739" s="1390"/>
    </row>
    <row r="740" spans="1:11" x14ac:dyDescent="0.25">
      <c r="A740" s="1390"/>
      <c r="B740" s="1390"/>
      <c r="C740" s="1390"/>
      <c r="D740" s="1390"/>
      <c r="E740" s="1390"/>
      <c r="F740" s="1390"/>
      <c r="G740" s="1390"/>
      <c r="H740" s="1390"/>
      <c r="I740" s="1390"/>
      <c r="J740" s="1390"/>
      <c r="K740" s="1390"/>
    </row>
    <row r="741" spans="1:11" x14ac:dyDescent="0.25">
      <c r="A741" s="1390"/>
      <c r="B741" s="1390"/>
      <c r="C741" s="1390"/>
      <c r="D741" s="1390"/>
      <c r="E741" s="1390"/>
      <c r="F741" s="1390"/>
      <c r="G741" s="1390"/>
      <c r="H741" s="1390"/>
      <c r="I741" s="1390"/>
      <c r="J741" s="1390"/>
      <c r="K741" s="1390"/>
    </row>
    <row r="742" spans="1:11" x14ac:dyDescent="0.25">
      <c r="A742" s="1390"/>
      <c r="B742" s="1390"/>
      <c r="C742" s="1390"/>
      <c r="D742" s="1390"/>
      <c r="E742" s="1390"/>
      <c r="F742" s="1390"/>
      <c r="G742" s="1390"/>
      <c r="H742" s="1390"/>
      <c r="I742" s="1390"/>
      <c r="J742" s="1390"/>
      <c r="K742" s="1390"/>
    </row>
    <row r="743" spans="1:11" x14ac:dyDescent="0.25">
      <c r="A743" s="1390"/>
      <c r="B743" s="1390"/>
      <c r="C743" s="1390"/>
      <c r="D743" s="1390"/>
      <c r="E743" s="1390"/>
      <c r="F743" s="1390"/>
      <c r="G743" s="1390"/>
      <c r="H743" s="1390"/>
      <c r="I743" s="1390"/>
      <c r="J743" s="1390"/>
      <c r="K743" s="1390"/>
    </row>
    <row r="744" spans="1:11" x14ac:dyDescent="0.25">
      <c r="A744" s="1390"/>
      <c r="B744" s="1390"/>
      <c r="C744" s="1390"/>
      <c r="D744" s="1390"/>
      <c r="E744" s="1390"/>
      <c r="F744" s="1390"/>
      <c r="G744" s="1390"/>
      <c r="H744" s="1390"/>
      <c r="I744" s="1390"/>
      <c r="J744" s="1390"/>
      <c r="K744" s="1390"/>
    </row>
    <row r="745" spans="1:11" x14ac:dyDescent="0.25">
      <c r="A745" s="1390"/>
      <c r="B745" s="1390"/>
      <c r="C745" s="1390"/>
      <c r="D745" s="1390"/>
      <c r="E745" s="1390"/>
      <c r="F745" s="1390"/>
      <c r="G745" s="1390"/>
      <c r="H745" s="1390"/>
      <c r="I745" s="1390"/>
      <c r="J745" s="1390"/>
      <c r="K745" s="1390"/>
    </row>
    <row r="746" spans="1:11" x14ac:dyDescent="0.25">
      <c r="A746" s="1390"/>
      <c r="B746" s="1390"/>
      <c r="C746" s="1390"/>
      <c r="D746" s="1390"/>
      <c r="E746" s="1390"/>
      <c r="F746" s="1390"/>
      <c r="G746" s="1390"/>
      <c r="H746" s="1390"/>
      <c r="I746" s="1390"/>
      <c r="J746" s="1390"/>
      <c r="K746" s="1390"/>
    </row>
    <row r="747" spans="1:11" x14ac:dyDescent="0.25">
      <c r="A747" s="1390"/>
      <c r="B747" s="1390"/>
      <c r="C747" s="1390"/>
      <c r="D747" s="1390"/>
      <c r="E747" s="1390"/>
      <c r="F747" s="1390"/>
      <c r="G747" s="1390"/>
      <c r="H747" s="1390"/>
      <c r="I747" s="1390"/>
      <c r="J747" s="1390"/>
      <c r="K747" s="1390"/>
    </row>
    <row r="748" spans="1:11" x14ac:dyDescent="0.25">
      <c r="A748" s="1390"/>
      <c r="B748" s="1390"/>
      <c r="C748" s="1390"/>
      <c r="D748" s="1390"/>
      <c r="E748" s="1390"/>
      <c r="F748" s="1390"/>
      <c r="G748" s="1390"/>
      <c r="H748" s="1390"/>
      <c r="I748" s="1390"/>
      <c r="J748" s="1390"/>
      <c r="K748" s="1390"/>
    </row>
    <row r="749" spans="1:11" x14ac:dyDescent="0.25">
      <c r="A749" s="1390"/>
      <c r="B749" s="1390"/>
      <c r="C749" s="1390"/>
      <c r="D749" s="1390"/>
      <c r="E749" s="1390"/>
      <c r="F749" s="1390"/>
      <c r="G749" s="1390"/>
      <c r="H749" s="1390"/>
      <c r="I749" s="1390"/>
      <c r="J749" s="1390"/>
      <c r="K749" s="1390"/>
    </row>
    <row r="750" spans="1:11" x14ac:dyDescent="0.25">
      <c r="A750" s="1390"/>
      <c r="B750" s="1390"/>
      <c r="C750" s="1390"/>
      <c r="D750" s="1390"/>
      <c r="E750" s="1390"/>
      <c r="F750" s="1390"/>
      <c r="G750" s="1390"/>
      <c r="H750" s="1390"/>
      <c r="I750" s="1390"/>
      <c r="J750" s="1390"/>
      <c r="K750" s="1390"/>
    </row>
    <row r="751" spans="1:11" x14ac:dyDescent="0.25">
      <c r="A751" s="1390"/>
      <c r="B751" s="1390"/>
      <c r="C751" s="1390"/>
      <c r="D751" s="1390"/>
      <c r="E751" s="1390"/>
      <c r="F751" s="1390"/>
      <c r="G751" s="1390"/>
      <c r="H751" s="1390"/>
      <c r="I751" s="1390"/>
      <c r="J751" s="1390"/>
      <c r="K751" s="1390"/>
    </row>
    <row r="752" spans="1:11" x14ac:dyDescent="0.25">
      <c r="A752" s="1390"/>
      <c r="B752" s="1390"/>
      <c r="C752" s="1390"/>
      <c r="D752" s="1390"/>
      <c r="E752" s="1390"/>
      <c r="F752" s="1390"/>
      <c r="G752" s="1390"/>
      <c r="H752" s="1390"/>
      <c r="I752" s="1390"/>
      <c r="J752" s="1390"/>
      <c r="K752" s="1390"/>
    </row>
    <row r="753" spans="1:11" x14ac:dyDescent="0.25">
      <c r="A753" s="1390"/>
      <c r="B753" s="1390"/>
      <c r="C753" s="1390"/>
      <c r="D753" s="1390"/>
      <c r="E753" s="1390"/>
      <c r="F753" s="1390"/>
      <c r="G753" s="1390"/>
      <c r="H753" s="1390"/>
      <c r="I753" s="1390"/>
      <c r="J753" s="1390"/>
      <c r="K753" s="1390"/>
    </row>
    <row r="754" spans="1:11" x14ac:dyDescent="0.25">
      <c r="A754" s="1390"/>
      <c r="B754" s="1390"/>
      <c r="C754" s="1390"/>
      <c r="D754" s="1390"/>
      <c r="E754" s="1390"/>
      <c r="F754" s="1390"/>
      <c r="G754" s="1390"/>
      <c r="H754" s="1390"/>
      <c r="I754" s="1390"/>
      <c r="J754" s="1390"/>
      <c r="K754" s="1390"/>
    </row>
    <row r="755" spans="1:11" x14ac:dyDescent="0.25">
      <c r="A755" s="1390"/>
      <c r="B755" s="1390"/>
      <c r="C755" s="1390"/>
      <c r="D755" s="1390"/>
      <c r="E755" s="1390"/>
      <c r="F755" s="1390"/>
      <c r="G755" s="1390"/>
      <c r="H755" s="1390"/>
      <c r="I755" s="1390"/>
      <c r="J755" s="1390"/>
      <c r="K755" s="1390"/>
    </row>
    <row r="756" spans="1:11" x14ac:dyDescent="0.25">
      <c r="A756" s="1390"/>
      <c r="B756" s="1390"/>
      <c r="C756" s="1390"/>
      <c r="D756" s="1390"/>
      <c r="E756" s="1390"/>
      <c r="F756" s="1390"/>
      <c r="G756" s="1390"/>
      <c r="H756" s="1390"/>
      <c r="I756" s="1390"/>
      <c r="J756" s="1390"/>
      <c r="K756" s="1390"/>
    </row>
    <row r="757" spans="1:11" x14ac:dyDescent="0.25">
      <c r="A757" s="1390"/>
      <c r="B757" s="1390"/>
      <c r="C757" s="1390"/>
      <c r="D757" s="1390"/>
      <c r="E757" s="1390"/>
      <c r="F757" s="1390"/>
      <c r="G757" s="1390"/>
      <c r="H757" s="1390"/>
      <c r="I757" s="1390"/>
      <c r="J757" s="1390"/>
      <c r="K757" s="1390"/>
    </row>
    <row r="758" spans="1:11" x14ac:dyDescent="0.25">
      <c r="A758" s="1390"/>
      <c r="B758" s="1390"/>
      <c r="C758" s="1390"/>
      <c r="D758" s="1390"/>
      <c r="E758" s="1390"/>
      <c r="F758" s="1390"/>
      <c r="G758" s="1390"/>
      <c r="H758" s="1390"/>
      <c r="I758" s="1390"/>
      <c r="J758" s="1390"/>
      <c r="K758" s="1390"/>
    </row>
    <row r="759" spans="1:11" x14ac:dyDescent="0.25">
      <c r="A759" s="1390"/>
      <c r="B759" s="1390"/>
      <c r="C759" s="1390"/>
      <c r="D759" s="1390"/>
      <c r="E759" s="1390"/>
      <c r="F759" s="1390"/>
      <c r="G759" s="1390"/>
      <c r="H759" s="1390"/>
      <c r="I759" s="1390"/>
      <c r="J759" s="1390"/>
      <c r="K759" s="1390"/>
    </row>
    <row r="760" spans="1:11" x14ac:dyDescent="0.25">
      <c r="A760" s="1390"/>
      <c r="B760" s="1390"/>
      <c r="C760" s="1390"/>
      <c r="D760" s="1390"/>
      <c r="E760" s="1390"/>
      <c r="F760" s="1390"/>
      <c r="G760" s="1390"/>
      <c r="H760" s="1390"/>
      <c r="I760" s="1390"/>
      <c r="J760" s="1390"/>
      <c r="K760" s="1390"/>
    </row>
    <row r="761" spans="1:11" x14ac:dyDescent="0.25">
      <c r="A761" s="1390"/>
      <c r="B761" s="1390"/>
      <c r="C761" s="1390"/>
      <c r="D761" s="1390"/>
      <c r="E761" s="1390"/>
      <c r="F761" s="1390"/>
      <c r="G761" s="1390"/>
      <c r="H761" s="1390"/>
      <c r="I761" s="1390"/>
      <c r="J761" s="1390"/>
      <c r="K761" s="1390"/>
    </row>
    <row r="762" spans="1:11" x14ac:dyDescent="0.25">
      <c r="A762" s="1390"/>
      <c r="B762" s="1390"/>
      <c r="C762" s="1390"/>
      <c r="D762" s="1390"/>
      <c r="E762" s="1390"/>
      <c r="F762" s="1390"/>
      <c r="G762" s="1390"/>
      <c r="H762" s="1390"/>
      <c r="I762" s="1390"/>
      <c r="J762" s="1390"/>
      <c r="K762" s="1390"/>
    </row>
    <row r="763" spans="1:11" x14ac:dyDescent="0.25">
      <c r="A763" s="1390"/>
      <c r="B763" s="1390"/>
      <c r="C763" s="1390"/>
      <c r="D763" s="1390"/>
      <c r="E763" s="1390"/>
      <c r="F763" s="1390"/>
      <c r="G763" s="1390"/>
      <c r="H763" s="1390"/>
      <c r="I763" s="1390"/>
      <c r="J763" s="1390"/>
      <c r="K763" s="1390"/>
    </row>
    <row r="764" spans="1:11" x14ac:dyDescent="0.25">
      <c r="A764" s="1390"/>
      <c r="B764" s="1390"/>
      <c r="C764" s="1390"/>
      <c r="D764" s="1390"/>
      <c r="E764" s="1390"/>
      <c r="F764" s="1390"/>
      <c r="G764" s="1390"/>
      <c r="H764" s="1390"/>
      <c r="I764" s="1390"/>
      <c r="J764" s="1390"/>
      <c r="K764" s="1390"/>
    </row>
    <row r="765" spans="1:11" x14ac:dyDescent="0.25">
      <c r="A765" s="1390"/>
      <c r="B765" s="1390"/>
      <c r="C765" s="1390"/>
      <c r="D765" s="1390"/>
      <c r="E765" s="1390"/>
      <c r="F765" s="1390"/>
      <c r="G765" s="1390"/>
      <c r="H765" s="1390"/>
      <c r="I765" s="1390"/>
      <c r="J765" s="1390"/>
      <c r="K765" s="1390"/>
    </row>
    <row r="766" spans="1:11" x14ac:dyDescent="0.25">
      <c r="A766" s="1390"/>
      <c r="B766" s="1390"/>
      <c r="C766" s="1390"/>
      <c r="D766" s="1390"/>
      <c r="E766" s="1390"/>
      <c r="F766" s="1390"/>
      <c r="G766" s="1390"/>
      <c r="H766" s="1390"/>
      <c r="I766" s="1390"/>
      <c r="J766" s="1390"/>
      <c r="K766" s="1390"/>
    </row>
    <row r="767" spans="1:11" x14ac:dyDescent="0.25">
      <c r="A767" s="1390"/>
      <c r="B767" s="1390"/>
      <c r="C767" s="1390"/>
      <c r="D767" s="1390"/>
      <c r="E767" s="1390"/>
      <c r="F767" s="1390"/>
      <c r="G767" s="1390"/>
      <c r="H767" s="1390"/>
      <c r="I767" s="1390"/>
      <c r="J767" s="1390"/>
      <c r="K767" s="1390"/>
    </row>
    <row r="768" spans="1:11" x14ac:dyDescent="0.25">
      <c r="A768" s="1390"/>
      <c r="B768" s="1390"/>
      <c r="C768" s="1390"/>
      <c r="D768" s="1390"/>
      <c r="E768" s="1390"/>
      <c r="F768" s="1390"/>
      <c r="G768" s="1390"/>
      <c r="H768" s="1390"/>
      <c r="I768" s="1390"/>
      <c r="J768" s="1390"/>
      <c r="K768" s="1390"/>
    </row>
    <row r="769" spans="1:11" x14ac:dyDescent="0.25">
      <c r="A769" s="1390"/>
      <c r="B769" s="1390"/>
      <c r="C769" s="1390"/>
      <c r="D769" s="1390"/>
      <c r="E769" s="1390"/>
      <c r="F769" s="1390"/>
      <c r="G769" s="1390"/>
      <c r="H769" s="1390"/>
      <c r="I769" s="1390"/>
      <c r="J769" s="1390"/>
      <c r="K769" s="1390"/>
    </row>
    <row r="770" spans="1:11" x14ac:dyDescent="0.25">
      <c r="A770" s="1390"/>
      <c r="B770" s="1390"/>
      <c r="C770" s="1390"/>
      <c r="D770" s="1390"/>
      <c r="E770" s="1390"/>
      <c r="F770" s="1390"/>
      <c r="G770" s="1390"/>
      <c r="H770" s="1390"/>
      <c r="I770" s="1390"/>
      <c r="J770" s="1390"/>
      <c r="K770" s="1390"/>
    </row>
    <row r="771" spans="1:11" x14ac:dyDescent="0.25">
      <c r="A771" s="1390"/>
      <c r="B771" s="1390"/>
      <c r="C771" s="1390"/>
      <c r="D771" s="1390"/>
      <c r="E771" s="1390"/>
      <c r="F771" s="1390"/>
      <c r="G771" s="1390"/>
      <c r="H771" s="1390"/>
      <c r="I771" s="1390"/>
      <c r="J771" s="1390"/>
      <c r="K771" s="1390"/>
    </row>
    <row r="772" spans="1:11" x14ac:dyDescent="0.25">
      <c r="A772" s="1390"/>
      <c r="B772" s="1390"/>
      <c r="C772" s="1390"/>
      <c r="D772" s="1390"/>
      <c r="E772" s="1390"/>
      <c r="F772" s="1390"/>
      <c r="G772" s="1390"/>
      <c r="H772" s="1390"/>
      <c r="I772" s="1390"/>
      <c r="J772" s="1390"/>
      <c r="K772" s="1390"/>
    </row>
    <row r="773" spans="1:11" x14ac:dyDescent="0.25">
      <c r="A773" s="1390"/>
      <c r="B773" s="1390"/>
      <c r="C773" s="1390"/>
      <c r="D773" s="1390"/>
      <c r="E773" s="1390"/>
      <c r="F773" s="1390"/>
      <c r="G773" s="1390"/>
      <c r="H773" s="1390"/>
      <c r="I773" s="1390"/>
      <c r="J773" s="1390"/>
      <c r="K773" s="1390"/>
    </row>
    <row r="774" spans="1:11" x14ac:dyDescent="0.25">
      <c r="A774" s="1390"/>
      <c r="B774" s="1390"/>
      <c r="C774" s="1390"/>
      <c r="D774" s="1390"/>
      <c r="E774" s="1390"/>
      <c r="F774" s="1390"/>
      <c r="G774" s="1390"/>
      <c r="H774" s="1390"/>
      <c r="I774" s="1390"/>
      <c r="J774" s="1390"/>
      <c r="K774" s="1390"/>
    </row>
    <row r="775" spans="1:11" x14ac:dyDescent="0.25">
      <c r="A775" s="1390"/>
      <c r="B775" s="1390"/>
      <c r="C775" s="1390"/>
      <c r="D775" s="1390"/>
      <c r="E775" s="1390"/>
      <c r="F775" s="1390"/>
      <c r="G775" s="1390"/>
      <c r="H775" s="1390"/>
      <c r="I775" s="1390"/>
      <c r="J775" s="1390"/>
      <c r="K775" s="1390"/>
    </row>
    <row r="776" spans="1:11" x14ac:dyDescent="0.25">
      <c r="A776" s="1390"/>
      <c r="B776" s="1390"/>
      <c r="C776" s="1390"/>
      <c r="D776" s="1390"/>
      <c r="E776" s="1390"/>
      <c r="F776" s="1390"/>
      <c r="G776" s="1390"/>
      <c r="H776" s="1390"/>
      <c r="I776" s="1390"/>
      <c r="J776" s="1390"/>
      <c r="K776" s="1390"/>
    </row>
    <row r="777" spans="1:11" x14ac:dyDescent="0.25">
      <c r="A777" s="1390"/>
      <c r="B777" s="1390"/>
      <c r="C777" s="1390"/>
      <c r="D777" s="1390"/>
      <c r="E777" s="1390"/>
      <c r="F777" s="1390"/>
      <c r="G777" s="1390"/>
      <c r="H777" s="1390"/>
      <c r="I777" s="1390"/>
      <c r="J777" s="1390"/>
      <c r="K777" s="1390"/>
    </row>
    <row r="778" spans="1:11" x14ac:dyDescent="0.25">
      <c r="A778" s="1390"/>
      <c r="B778" s="1390"/>
      <c r="C778" s="1390"/>
      <c r="D778" s="1390"/>
      <c r="E778" s="1390"/>
      <c r="F778" s="1390"/>
      <c r="G778" s="1390"/>
      <c r="H778" s="1390"/>
      <c r="I778" s="1390"/>
      <c r="J778" s="1390"/>
      <c r="K778" s="1390"/>
    </row>
    <row r="779" spans="1:11" x14ac:dyDescent="0.25">
      <c r="A779" s="1390"/>
      <c r="B779" s="1390"/>
      <c r="C779" s="1390"/>
      <c r="D779" s="1390"/>
      <c r="E779" s="1390"/>
      <c r="F779" s="1390"/>
      <c r="G779" s="1390"/>
      <c r="H779" s="1390"/>
      <c r="I779" s="1390"/>
      <c r="J779" s="1390"/>
      <c r="K779" s="1390"/>
    </row>
    <row r="780" spans="1:11" x14ac:dyDescent="0.25">
      <c r="A780" s="1390"/>
      <c r="B780" s="1390"/>
      <c r="C780" s="1390"/>
      <c r="D780" s="1390"/>
      <c r="E780" s="1390"/>
      <c r="F780" s="1390"/>
      <c r="G780" s="1390"/>
      <c r="H780" s="1390"/>
      <c r="I780" s="1390"/>
      <c r="J780" s="1390"/>
      <c r="K780" s="1390"/>
    </row>
    <row r="781" spans="1:11" x14ac:dyDescent="0.25">
      <c r="A781" s="1390"/>
      <c r="B781" s="1390"/>
      <c r="C781" s="1390"/>
      <c r="D781" s="1390"/>
      <c r="E781" s="1390"/>
      <c r="F781" s="1390"/>
      <c r="G781" s="1390"/>
      <c r="H781" s="1390"/>
      <c r="I781" s="1390"/>
      <c r="J781" s="1390"/>
      <c r="K781" s="1390"/>
    </row>
    <row r="782" spans="1:11" x14ac:dyDescent="0.25">
      <c r="A782" s="1390"/>
      <c r="B782" s="1390"/>
      <c r="C782" s="1390"/>
      <c r="D782" s="1390"/>
      <c r="E782" s="1390"/>
      <c r="F782" s="1390"/>
      <c r="G782" s="1390"/>
      <c r="H782" s="1390"/>
      <c r="I782" s="1390"/>
      <c r="J782" s="1390"/>
      <c r="K782" s="1390"/>
    </row>
    <row r="783" spans="1:11" x14ac:dyDescent="0.25">
      <c r="A783" s="1390"/>
      <c r="B783" s="1390"/>
      <c r="C783" s="1390"/>
      <c r="D783" s="1390"/>
      <c r="E783" s="1390"/>
      <c r="F783" s="1390"/>
      <c r="G783" s="1390"/>
      <c r="H783" s="1390"/>
      <c r="I783" s="1390"/>
      <c r="J783" s="1390"/>
      <c r="K783" s="1390"/>
    </row>
    <row r="784" spans="1:11" x14ac:dyDescent="0.25">
      <c r="A784" s="1390"/>
      <c r="B784" s="1390"/>
      <c r="C784" s="1390"/>
      <c r="D784" s="1390"/>
      <c r="E784" s="1390"/>
      <c r="F784" s="1390"/>
      <c r="G784" s="1390"/>
      <c r="H784" s="1390"/>
      <c r="I784" s="1390"/>
      <c r="J784" s="1390"/>
      <c r="K784" s="1390"/>
    </row>
    <row r="785" spans="1:11" x14ac:dyDescent="0.25">
      <c r="A785" s="1390"/>
      <c r="B785" s="1390"/>
      <c r="C785" s="1390"/>
      <c r="D785" s="1390"/>
      <c r="E785" s="1390"/>
      <c r="F785" s="1390"/>
      <c r="G785" s="1390"/>
      <c r="H785" s="1390"/>
      <c r="I785" s="1390"/>
      <c r="J785" s="1390"/>
      <c r="K785" s="1390"/>
    </row>
    <row r="786" spans="1:11" x14ac:dyDescent="0.25">
      <c r="A786" s="1390"/>
      <c r="B786" s="1390"/>
      <c r="C786" s="1390"/>
      <c r="D786" s="1390"/>
      <c r="E786" s="1390"/>
      <c r="F786" s="1390"/>
      <c r="G786" s="1390"/>
      <c r="H786" s="1390"/>
      <c r="I786" s="1390"/>
      <c r="J786" s="1390"/>
      <c r="K786" s="1390"/>
    </row>
    <row r="787" spans="1:11" x14ac:dyDescent="0.25">
      <c r="A787" s="1390"/>
      <c r="B787" s="1390"/>
      <c r="C787" s="1390"/>
      <c r="D787" s="1390"/>
      <c r="E787" s="1390"/>
      <c r="F787" s="1390"/>
      <c r="G787" s="1390"/>
      <c r="H787" s="1390"/>
      <c r="I787" s="1390"/>
      <c r="J787" s="1390"/>
      <c r="K787" s="1390"/>
    </row>
    <row r="788" spans="1:11" x14ac:dyDescent="0.25">
      <c r="A788" s="1390"/>
      <c r="B788" s="1390"/>
      <c r="C788" s="1390"/>
      <c r="D788" s="1390"/>
      <c r="E788" s="1390"/>
      <c r="F788" s="1390"/>
      <c r="G788" s="1390"/>
      <c r="H788" s="1390"/>
      <c r="I788" s="1390"/>
      <c r="J788" s="1390"/>
      <c r="K788" s="1390"/>
    </row>
    <row r="789" spans="1:11" x14ac:dyDescent="0.25">
      <c r="A789" s="1390"/>
      <c r="B789" s="1390"/>
      <c r="C789" s="1390"/>
      <c r="D789" s="1390"/>
      <c r="E789" s="1390"/>
      <c r="F789" s="1390"/>
      <c r="G789" s="1390"/>
      <c r="H789" s="1390"/>
      <c r="I789" s="1390"/>
      <c r="J789" s="1390"/>
      <c r="K789" s="1390"/>
    </row>
    <row r="790" spans="1:11" x14ac:dyDescent="0.25">
      <c r="A790" s="1390"/>
      <c r="B790" s="1390"/>
      <c r="C790" s="1390"/>
      <c r="D790" s="1390"/>
      <c r="E790" s="1390"/>
      <c r="F790" s="1390"/>
      <c r="G790" s="1390"/>
      <c r="H790" s="1390"/>
      <c r="I790" s="1390"/>
      <c r="J790" s="1390"/>
      <c r="K790" s="1390"/>
    </row>
    <row r="791" spans="1:11" x14ac:dyDescent="0.25">
      <c r="A791" s="1390"/>
      <c r="B791" s="1390"/>
      <c r="C791" s="1390"/>
      <c r="D791" s="1390"/>
      <c r="E791" s="1390"/>
      <c r="F791" s="1390"/>
      <c r="G791" s="1390"/>
      <c r="H791" s="1390"/>
      <c r="I791" s="1390"/>
      <c r="J791" s="1390"/>
      <c r="K791" s="1390"/>
    </row>
    <row r="792" spans="1:11" x14ac:dyDescent="0.25">
      <c r="A792" s="1390"/>
      <c r="B792" s="1390"/>
      <c r="C792" s="1390"/>
      <c r="D792" s="1390"/>
      <c r="E792" s="1390"/>
      <c r="F792" s="1390"/>
      <c r="G792" s="1390"/>
      <c r="H792" s="1390"/>
      <c r="I792" s="1390"/>
      <c r="J792" s="1390"/>
      <c r="K792" s="1390"/>
    </row>
    <row r="793" spans="1:11" x14ac:dyDescent="0.25">
      <c r="A793" s="1390"/>
      <c r="B793" s="1390"/>
      <c r="C793" s="1390"/>
      <c r="D793" s="1390"/>
      <c r="E793" s="1390"/>
      <c r="F793" s="1390"/>
      <c r="G793" s="1390"/>
      <c r="H793" s="1390"/>
      <c r="I793" s="1390"/>
      <c r="J793" s="1390"/>
      <c r="K793" s="1390"/>
    </row>
    <row r="794" spans="1:11" x14ac:dyDescent="0.25">
      <c r="A794" s="1390"/>
      <c r="B794" s="1390"/>
      <c r="C794" s="1390"/>
      <c r="D794" s="1390"/>
      <c r="E794" s="1390"/>
      <c r="F794" s="1390"/>
      <c r="G794" s="1390"/>
      <c r="H794" s="1390"/>
      <c r="I794" s="1390"/>
      <c r="J794" s="1390"/>
      <c r="K794" s="1390"/>
    </row>
    <row r="795" spans="1:11" x14ac:dyDescent="0.25">
      <c r="A795" s="1390"/>
      <c r="B795" s="1390"/>
      <c r="C795" s="1390"/>
      <c r="D795" s="1390"/>
      <c r="E795" s="1390"/>
      <c r="F795" s="1390"/>
      <c r="G795" s="1390"/>
      <c r="H795" s="1390"/>
      <c r="I795" s="1390"/>
      <c r="J795" s="1390"/>
      <c r="K795" s="1390"/>
    </row>
    <row r="796" spans="1:11" x14ac:dyDescent="0.25">
      <c r="A796" s="1390"/>
      <c r="B796" s="1390"/>
      <c r="C796" s="1390"/>
      <c r="D796" s="1390"/>
      <c r="E796" s="1390"/>
      <c r="F796" s="1390"/>
      <c r="G796" s="1390"/>
      <c r="H796" s="1390"/>
      <c r="I796" s="1390"/>
      <c r="J796" s="1390"/>
      <c r="K796" s="1390"/>
    </row>
    <row r="797" spans="1:11" x14ac:dyDescent="0.25">
      <c r="A797" s="1390"/>
      <c r="B797" s="1390"/>
      <c r="C797" s="1390"/>
      <c r="D797" s="1390"/>
      <c r="E797" s="1390"/>
      <c r="F797" s="1390"/>
      <c r="G797" s="1390"/>
      <c r="H797" s="1390"/>
      <c r="I797" s="1390"/>
      <c r="J797" s="1390"/>
      <c r="K797" s="1390"/>
    </row>
    <row r="798" spans="1:11" x14ac:dyDescent="0.25">
      <c r="A798" s="1390"/>
      <c r="B798" s="1390"/>
      <c r="C798" s="1390"/>
      <c r="D798" s="1390"/>
      <c r="E798" s="1390"/>
      <c r="F798" s="1390"/>
      <c r="G798" s="1390"/>
      <c r="H798" s="1390"/>
      <c r="I798" s="1390"/>
      <c r="J798" s="1390"/>
      <c r="K798" s="1390"/>
    </row>
    <row r="799" spans="1:11" x14ac:dyDescent="0.25">
      <c r="A799" s="1390"/>
      <c r="B799" s="1390"/>
      <c r="C799" s="1390"/>
      <c r="D799" s="1390"/>
      <c r="E799" s="1390"/>
      <c r="F799" s="1390"/>
      <c r="G799" s="1390"/>
      <c r="H799" s="1390"/>
      <c r="I799" s="1390"/>
      <c r="J799" s="1390"/>
      <c r="K799" s="1390"/>
    </row>
    <row r="800" spans="1:11" x14ac:dyDescent="0.25">
      <c r="A800" s="1390"/>
      <c r="B800" s="1390"/>
      <c r="C800" s="1390"/>
      <c r="D800" s="1390"/>
      <c r="E800" s="1390"/>
      <c r="F800" s="1390"/>
      <c r="G800" s="1390"/>
      <c r="H800" s="1390"/>
      <c r="I800" s="1390"/>
      <c r="J800" s="1390"/>
      <c r="K800" s="1390"/>
    </row>
    <row r="801" spans="1:11" x14ac:dyDescent="0.25">
      <c r="A801" s="1390"/>
      <c r="B801" s="1390"/>
      <c r="C801" s="1390"/>
      <c r="D801" s="1390"/>
      <c r="E801" s="1390"/>
      <c r="F801" s="1390"/>
      <c r="G801" s="1390"/>
      <c r="H801" s="1390"/>
      <c r="I801" s="1390"/>
      <c r="J801" s="1390"/>
      <c r="K801" s="1390"/>
    </row>
    <row r="802" spans="1:11" x14ac:dyDescent="0.25">
      <c r="A802" s="1390"/>
      <c r="B802" s="1390"/>
      <c r="C802" s="1390"/>
      <c r="D802" s="1390"/>
      <c r="E802" s="1390"/>
      <c r="F802" s="1390"/>
      <c r="G802" s="1390"/>
      <c r="H802" s="1390"/>
      <c r="I802" s="1390"/>
      <c r="J802" s="1390"/>
      <c r="K802" s="1390"/>
    </row>
    <row r="803" spans="1:11" x14ac:dyDescent="0.25">
      <c r="A803" s="1390"/>
      <c r="B803" s="1390"/>
      <c r="C803" s="1390"/>
      <c r="D803" s="1390"/>
      <c r="E803" s="1390"/>
      <c r="F803" s="1390"/>
      <c r="G803" s="1390"/>
      <c r="H803" s="1390"/>
      <c r="I803" s="1390"/>
      <c r="J803" s="1390"/>
      <c r="K803" s="1390"/>
    </row>
    <row r="804" spans="1:11" x14ac:dyDescent="0.25">
      <c r="A804" s="1390"/>
      <c r="B804" s="1390"/>
      <c r="C804" s="1390"/>
      <c r="D804" s="1390"/>
      <c r="E804" s="1390"/>
      <c r="F804" s="1390"/>
      <c r="G804" s="1390"/>
      <c r="H804" s="1390"/>
      <c r="I804" s="1390"/>
      <c r="J804" s="1390"/>
      <c r="K804" s="1390"/>
    </row>
    <row r="805" spans="1:11" x14ac:dyDescent="0.25">
      <c r="A805" s="1390"/>
      <c r="B805" s="1390"/>
      <c r="C805" s="1390"/>
      <c r="D805" s="1390"/>
      <c r="E805" s="1390"/>
      <c r="F805" s="1390"/>
      <c r="G805" s="1390"/>
      <c r="H805" s="1390"/>
      <c r="I805" s="1390"/>
      <c r="J805" s="1390"/>
      <c r="K805" s="1390"/>
    </row>
    <row r="806" spans="1:11" x14ac:dyDescent="0.25">
      <c r="A806" s="1390"/>
      <c r="B806" s="1390"/>
      <c r="C806" s="1390"/>
      <c r="D806" s="1390"/>
      <c r="E806" s="1390"/>
      <c r="F806" s="1390"/>
      <c r="G806" s="1390"/>
      <c r="H806" s="1390"/>
      <c r="I806" s="1390"/>
      <c r="J806" s="1390"/>
      <c r="K806" s="1390"/>
    </row>
    <row r="807" spans="1:11" x14ac:dyDescent="0.25">
      <c r="A807" s="1390"/>
      <c r="B807" s="1390"/>
      <c r="C807" s="1390"/>
      <c r="D807" s="1390"/>
      <c r="E807" s="1390"/>
      <c r="F807" s="1390"/>
      <c r="G807" s="1390"/>
      <c r="H807" s="1390"/>
      <c r="I807" s="1390"/>
      <c r="J807" s="1390"/>
      <c r="K807" s="1390"/>
    </row>
    <row r="808" spans="1:11" x14ac:dyDescent="0.25">
      <c r="A808" s="1390"/>
      <c r="B808" s="1390"/>
      <c r="C808" s="1390"/>
      <c r="D808" s="1390"/>
      <c r="E808" s="1390"/>
      <c r="F808" s="1390"/>
      <c r="G808" s="1390"/>
      <c r="H808" s="1390"/>
      <c r="I808" s="1390"/>
      <c r="J808" s="1390"/>
      <c r="K808" s="1390"/>
    </row>
    <row r="809" spans="1:11" x14ac:dyDescent="0.25">
      <c r="A809" s="1390"/>
      <c r="B809" s="1390"/>
      <c r="C809" s="1390"/>
      <c r="D809" s="1390"/>
      <c r="E809" s="1390"/>
      <c r="F809" s="1390"/>
      <c r="G809" s="1390"/>
      <c r="H809" s="1390"/>
      <c r="I809" s="1390"/>
      <c r="J809" s="1390"/>
      <c r="K809" s="1390"/>
    </row>
    <row r="810" spans="1:11" x14ac:dyDescent="0.25">
      <c r="A810" s="1390"/>
      <c r="B810" s="1390"/>
      <c r="C810" s="1390"/>
      <c r="D810" s="1390"/>
      <c r="E810" s="1390"/>
      <c r="F810" s="1390"/>
      <c r="G810" s="1390"/>
      <c r="H810" s="1390"/>
      <c r="I810" s="1390"/>
      <c r="J810" s="1390"/>
      <c r="K810" s="1390"/>
    </row>
    <row r="811" spans="1:11" x14ac:dyDescent="0.25">
      <c r="A811" s="1390"/>
      <c r="B811" s="1390"/>
      <c r="C811" s="1390"/>
      <c r="D811" s="1390"/>
      <c r="E811" s="1390"/>
      <c r="F811" s="1390"/>
      <c r="G811" s="1390"/>
      <c r="H811" s="1390"/>
      <c r="I811" s="1390"/>
      <c r="J811" s="1390"/>
      <c r="K811" s="1390"/>
    </row>
    <row r="812" spans="1:11" x14ac:dyDescent="0.25">
      <c r="A812" s="1390"/>
      <c r="B812" s="1390"/>
      <c r="C812" s="1390"/>
      <c r="D812" s="1390"/>
      <c r="E812" s="1390"/>
      <c r="F812" s="1390"/>
      <c r="G812" s="1390"/>
      <c r="H812" s="1390"/>
      <c r="I812" s="1390"/>
      <c r="J812" s="1390"/>
      <c r="K812" s="1390"/>
    </row>
    <row r="813" spans="1:11" x14ac:dyDescent="0.25">
      <c r="A813" s="1390"/>
      <c r="B813" s="1390"/>
      <c r="C813" s="1390"/>
      <c r="D813" s="1390"/>
      <c r="E813" s="1390"/>
      <c r="F813" s="1390"/>
      <c r="G813" s="1390"/>
      <c r="H813" s="1390"/>
      <c r="I813" s="1390"/>
      <c r="J813" s="1390"/>
      <c r="K813" s="1390"/>
    </row>
    <row r="814" spans="1:11" x14ac:dyDescent="0.25">
      <c r="A814" s="1390"/>
      <c r="B814" s="1390"/>
      <c r="C814" s="1390"/>
      <c r="D814" s="1390"/>
      <c r="E814" s="1390"/>
      <c r="F814" s="1390"/>
      <c r="G814" s="1390"/>
      <c r="H814" s="1390"/>
      <c r="I814" s="1390"/>
      <c r="J814" s="1390"/>
      <c r="K814" s="1390"/>
    </row>
    <row r="815" spans="1:11" x14ac:dyDescent="0.25">
      <c r="A815" s="1390"/>
      <c r="B815" s="1390"/>
      <c r="C815" s="1390"/>
      <c r="D815" s="1390"/>
      <c r="E815" s="1390"/>
      <c r="F815" s="1390"/>
      <c r="G815" s="1390"/>
      <c r="H815" s="1390"/>
      <c r="I815" s="1390"/>
      <c r="J815" s="1390"/>
      <c r="K815" s="1390"/>
    </row>
    <row r="816" spans="1:11" x14ac:dyDescent="0.25">
      <c r="A816" s="1390"/>
      <c r="B816" s="1390"/>
      <c r="C816" s="1390"/>
      <c r="D816" s="1390"/>
      <c r="E816" s="1390"/>
      <c r="F816" s="1390"/>
      <c r="G816" s="1390"/>
      <c r="H816" s="1390"/>
      <c r="I816" s="1390"/>
      <c r="J816" s="1390"/>
      <c r="K816" s="1390"/>
    </row>
    <row r="817" spans="1:11" x14ac:dyDescent="0.25">
      <c r="A817" s="1390"/>
      <c r="B817" s="1390"/>
      <c r="C817" s="1390"/>
      <c r="D817" s="1390"/>
      <c r="E817" s="1390"/>
      <c r="F817" s="1390"/>
      <c r="G817" s="1390"/>
      <c r="H817" s="1390"/>
      <c r="I817" s="1390"/>
      <c r="J817" s="1390"/>
      <c r="K817" s="1390"/>
    </row>
    <row r="818" spans="1:11" x14ac:dyDescent="0.25">
      <c r="A818" s="1390"/>
      <c r="B818" s="1390"/>
      <c r="C818" s="1390"/>
      <c r="D818" s="1390"/>
      <c r="E818" s="1390"/>
      <c r="F818" s="1390"/>
      <c r="G818" s="1390"/>
      <c r="H818" s="1390"/>
      <c r="I818" s="1390"/>
      <c r="J818" s="1390"/>
      <c r="K818" s="1390"/>
    </row>
    <row r="819" spans="1:11" x14ac:dyDescent="0.25">
      <c r="A819" s="1390"/>
      <c r="B819" s="1390"/>
      <c r="C819" s="1390"/>
      <c r="D819" s="1390"/>
      <c r="E819" s="1390"/>
      <c r="F819" s="1390"/>
      <c r="G819" s="1390"/>
      <c r="H819" s="1390"/>
      <c r="I819" s="1390"/>
      <c r="J819" s="1390"/>
      <c r="K819" s="1390"/>
    </row>
    <row r="820" spans="1:11" x14ac:dyDescent="0.25">
      <c r="A820" s="1390"/>
      <c r="B820" s="1390"/>
      <c r="C820" s="1390"/>
      <c r="D820" s="1390"/>
      <c r="E820" s="1390"/>
      <c r="F820" s="1390"/>
      <c r="G820" s="1390"/>
      <c r="H820" s="1390"/>
      <c r="I820" s="1390"/>
      <c r="J820" s="1390"/>
      <c r="K820" s="1390"/>
    </row>
    <row r="821" spans="1:11" x14ac:dyDescent="0.25">
      <c r="A821" s="1390"/>
      <c r="B821" s="1390"/>
      <c r="C821" s="1390"/>
      <c r="D821" s="1390"/>
      <c r="E821" s="1390"/>
      <c r="F821" s="1390"/>
      <c r="G821" s="1390"/>
      <c r="H821" s="1390"/>
      <c r="I821" s="1390"/>
      <c r="J821" s="1390"/>
      <c r="K821" s="1390"/>
    </row>
    <row r="822" spans="1:11" x14ac:dyDescent="0.25">
      <c r="A822" s="1390"/>
      <c r="B822" s="1390"/>
      <c r="C822" s="1390"/>
      <c r="D822" s="1390"/>
      <c r="E822" s="1390"/>
      <c r="F822" s="1390"/>
      <c r="G822" s="1390"/>
      <c r="H822" s="1390"/>
      <c r="I822" s="1390"/>
      <c r="J822" s="1390"/>
      <c r="K822" s="1390"/>
    </row>
    <row r="823" spans="1:11" x14ac:dyDescent="0.25">
      <c r="A823" s="1390"/>
      <c r="B823" s="1390"/>
      <c r="C823" s="1390"/>
      <c r="D823" s="1390"/>
      <c r="E823" s="1390"/>
      <c r="F823" s="1390"/>
      <c r="G823" s="1390"/>
      <c r="H823" s="1390"/>
      <c r="I823" s="1390"/>
      <c r="J823" s="1390"/>
      <c r="K823" s="1390"/>
    </row>
    <row r="824" spans="1:11" x14ac:dyDescent="0.25">
      <c r="A824" s="1390"/>
      <c r="B824" s="1390"/>
      <c r="C824" s="1390"/>
      <c r="D824" s="1390"/>
      <c r="E824" s="1390"/>
      <c r="F824" s="1390"/>
      <c r="G824" s="1390"/>
      <c r="H824" s="1390"/>
      <c r="I824" s="1390"/>
      <c r="J824" s="1390"/>
      <c r="K824" s="1390"/>
    </row>
    <row r="825" spans="1:11" x14ac:dyDescent="0.25">
      <c r="A825" s="1390"/>
      <c r="B825" s="1390"/>
      <c r="C825" s="1390"/>
      <c r="D825" s="1390"/>
      <c r="E825" s="1390"/>
      <c r="F825" s="1390"/>
      <c r="G825" s="1390"/>
      <c r="H825" s="1390"/>
      <c r="I825" s="1390"/>
      <c r="J825" s="1390"/>
      <c r="K825" s="1390"/>
    </row>
    <row r="826" spans="1:11" x14ac:dyDescent="0.25">
      <c r="A826" s="1390"/>
      <c r="B826" s="1390"/>
      <c r="C826" s="1390"/>
      <c r="D826" s="1390"/>
      <c r="E826" s="1390"/>
      <c r="F826" s="1390"/>
      <c r="G826" s="1390"/>
      <c r="H826" s="1390"/>
      <c r="I826" s="1390"/>
      <c r="J826" s="1390"/>
      <c r="K826" s="1390"/>
    </row>
    <row r="827" spans="1:11" x14ac:dyDescent="0.25">
      <c r="A827" s="1390"/>
      <c r="B827" s="1390"/>
      <c r="C827" s="1390"/>
      <c r="D827" s="1390"/>
      <c r="E827" s="1390"/>
      <c r="F827" s="1390"/>
      <c r="G827" s="1390"/>
      <c r="H827" s="1390"/>
      <c r="I827" s="1390"/>
      <c r="J827" s="1390"/>
      <c r="K827" s="1390"/>
    </row>
    <row r="828" spans="1:11" x14ac:dyDescent="0.25">
      <c r="A828" s="1390"/>
      <c r="B828" s="1390"/>
      <c r="C828" s="1390"/>
      <c r="D828" s="1390"/>
      <c r="E828" s="1390"/>
      <c r="F828" s="1390"/>
      <c r="G828" s="1390"/>
      <c r="H828" s="1390"/>
      <c r="I828" s="1390"/>
      <c r="J828" s="1390"/>
      <c r="K828" s="1390"/>
    </row>
    <row r="829" spans="1:11" x14ac:dyDescent="0.25">
      <c r="A829" s="1390"/>
      <c r="B829" s="1390"/>
      <c r="C829" s="1390"/>
      <c r="D829" s="1390"/>
      <c r="E829" s="1390"/>
      <c r="F829" s="1390"/>
      <c r="G829" s="1390"/>
      <c r="H829" s="1390"/>
      <c r="I829" s="1390"/>
      <c r="J829" s="1390"/>
      <c r="K829" s="1390"/>
    </row>
    <row r="830" spans="1:11" x14ac:dyDescent="0.25">
      <c r="A830" s="1390"/>
      <c r="B830" s="1390"/>
      <c r="C830" s="1390"/>
      <c r="D830" s="1390"/>
      <c r="E830" s="1390"/>
      <c r="F830" s="1390"/>
      <c r="G830" s="1390"/>
      <c r="H830" s="1390"/>
      <c r="I830" s="1390"/>
      <c r="J830" s="1390"/>
      <c r="K830" s="1390"/>
    </row>
    <row r="831" spans="1:11" x14ac:dyDescent="0.25">
      <c r="A831" s="1390"/>
      <c r="B831" s="1390"/>
      <c r="C831" s="1390"/>
      <c r="D831" s="1390"/>
      <c r="E831" s="1390"/>
      <c r="F831" s="1390"/>
      <c r="G831" s="1390"/>
      <c r="H831" s="1390"/>
      <c r="I831" s="1390"/>
      <c r="J831" s="1390"/>
      <c r="K831" s="1390"/>
    </row>
    <row r="832" spans="1:11" x14ac:dyDescent="0.25">
      <c r="A832" s="1390"/>
      <c r="B832" s="1390"/>
      <c r="C832" s="1390"/>
      <c r="D832" s="1390"/>
      <c r="E832" s="1390"/>
      <c r="F832" s="1390"/>
      <c r="G832" s="1390"/>
      <c r="H832" s="1390"/>
      <c r="I832" s="1390"/>
      <c r="J832" s="1390"/>
      <c r="K832" s="1390"/>
    </row>
    <row r="833" spans="1:11" x14ac:dyDescent="0.25">
      <c r="A833" s="1390"/>
      <c r="B833" s="1390"/>
      <c r="C833" s="1390"/>
      <c r="D833" s="1390"/>
      <c r="E833" s="1390"/>
      <c r="F833" s="1390"/>
      <c r="G833" s="1390"/>
      <c r="H833" s="1390"/>
      <c r="I833" s="1390"/>
      <c r="J833" s="1390"/>
      <c r="K833" s="1390"/>
    </row>
    <row r="834" spans="1:11" x14ac:dyDescent="0.25">
      <c r="A834" s="1390"/>
      <c r="B834" s="1390"/>
      <c r="C834" s="1390"/>
      <c r="D834" s="1390"/>
      <c r="E834" s="1390"/>
      <c r="F834" s="1390"/>
      <c r="G834" s="1390"/>
      <c r="H834" s="1390"/>
      <c r="I834" s="1390"/>
      <c r="J834" s="1390"/>
      <c r="K834" s="1390"/>
    </row>
    <row r="835" spans="1:11" x14ac:dyDescent="0.25">
      <c r="A835" s="1390"/>
      <c r="B835" s="1390"/>
      <c r="C835" s="1390"/>
      <c r="D835" s="1390"/>
      <c r="E835" s="1390"/>
      <c r="F835" s="1390"/>
      <c r="G835" s="1390"/>
      <c r="H835" s="1390"/>
      <c r="I835" s="1390"/>
      <c r="J835" s="1390"/>
      <c r="K835" s="1390"/>
    </row>
    <row r="836" spans="1:11" x14ac:dyDescent="0.25">
      <c r="A836" s="1390"/>
      <c r="B836" s="1390"/>
      <c r="C836" s="1390"/>
      <c r="D836" s="1390"/>
      <c r="E836" s="1390"/>
      <c r="F836" s="1390"/>
      <c r="G836" s="1390"/>
      <c r="H836" s="1390"/>
      <c r="I836" s="1390"/>
      <c r="J836" s="1390"/>
      <c r="K836" s="1390"/>
    </row>
    <row r="837" spans="1:11" x14ac:dyDescent="0.25">
      <c r="A837" s="1390"/>
      <c r="B837" s="1390"/>
      <c r="C837" s="1390"/>
      <c r="D837" s="1390"/>
      <c r="E837" s="1390"/>
      <c r="F837" s="1390"/>
      <c r="G837" s="1390"/>
      <c r="H837" s="1390"/>
      <c r="I837" s="1390"/>
      <c r="J837" s="1390"/>
      <c r="K837" s="1390"/>
    </row>
    <row r="838" spans="1:11" x14ac:dyDescent="0.25">
      <c r="A838" s="1390"/>
      <c r="B838" s="1390"/>
      <c r="C838" s="1390"/>
      <c r="D838" s="1390"/>
      <c r="E838" s="1390"/>
      <c r="F838" s="1390"/>
      <c r="G838" s="1390"/>
      <c r="H838" s="1390"/>
      <c r="I838" s="1390"/>
      <c r="J838" s="1390"/>
      <c r="K838" s="1390"/>
    </row>
    <row r="839" spans="1:11" x14ac:dyDescent="0.25">
      <c r="A839" s="1390"/>
      <c r="B839" s="1390"/>
      <c r="C839" s="1390"/>
      <c r="D839" s="1390"/>
      <c r="E839" s="1390"/>
      <c r="F839" s="1390"/>
      <c r="G839" s="1390"/>
      <c r="H839" s="1390"/>
      <c r="I839" s="1390"/>
      <c r="J839" s="1390"/>
      <c r="K839" s="1390"/>
    </row>
    <row r="840" spans="1:11" x14ac:dyDescent="0.25">
      <c r="A840" s="1390"/>
      <c r="B840" s="1390"/>
      <c r="C840" s="1390"/>
      <c r="D840" s="1390"/>
      <c r="E840" s="1390"/>
      <c r="F840" s="1390"/>
      <c r="G840" s="1390"/>
      <c r="H840" s="1390"/>
      <c r="I840" s="1390"/>
      <c r="J840" s="1390"/>
      <c r="K840" s="1390"/>
    </row>
    <row r="841" spans="1:11" x14ac:dyDescent="0.25">
      <c r="A841" s="1390"/>
      <c r="B841" s="1390"/>
      <c r="C841" s="1390"/>
      <c r="D841" s="1390"/>
      <c r="E841" s="1390"/>
      <c r="F841" s="1390"/>
      <c r="G841" s="1390"/>
      <c r="H841" s="1390"/>
      <c r="I841" s="1390"/>
      <c r="J841" s="1390"/>
      <c r="K841" s="1390"/>
    </row>
    <row r="842" spans="1:11" x14ac:dyDescent="0.25">
      <c r="A842" s="1390"/>
      <c r="B842" s="1390"/>
      <c r="C842" s="1390"/>
      <c r="D842" s="1390"/>
      <c r="E842" s="1390"/>
      <c r="F842" s="1390"/>
      <c r="G842" s="1390"/>
      <c r="H842" s="1390"/>
      <c r="I842" s="1390"/>
      <c r="J842" s="1390"/>
      <c r="K842" s="1390"/>
    </row>
    <row r="843" spans="1:11" x14ac:dyDescent="0.25">
      <c r="A843" s="1390"/>
      <c r="B843" s="1390"/>
      <c r="C843" s="1390"/>
      <c r="D843" s="1390"/>
      <c r="E843" s="1390"/>
      <c r="F843" s="1390"/>
      <c r="G843" s="1390"/>
      <c r="H843" s="1390"/>
      <c r="I843" s="1390"/>
      <c r="J843" s="1390"/>
      <c r="K843" s="1390"/>
    </row>
    <row r="844" spans="1:11" x14ac:dyDescent="0.25">
      <c r="A844" s="1390"/>
      <c r="B844" s="1390"/>
      <c r="C844" s="1390"/>
      <c r="D844" s="1390"/>
      <c r="E844" s="1390"/>
      <c r="F844" s="1390"/>
      <c r="G844" s="1390"/>
      <c r="H844" s="1390"/>
      <c r="I844" s="1390"/>
      <c r="J844" s="1390"/>
      <c r="K844" s="1390"/>
    </row>
    <row r="845" spans="1:11" x14ac:dyDescent="0.25">
      <c r="A845" s="1390"/>
      <c r="B845" s="1390"/>
      <c r="C845" s="1390"/>
      <c r="D845" s="1390"/>
      <c r="E845" s="1390"/>
      <c r="F845" s="1390"/>
      <c r="G845" s="1390"/>
      <c r="H845" s="1390"/>
      <c r="I845" s="1390"/>
      <c r="J845" s="1390"/>
      <c r="K845" s="1390"/>
    </row>
    <row r="846" spans="1:11" x14ac:dyDescent="0.25">
      <c r="A846" s="1390"/>
      <c r="B846" s="1390"/>
      <c r="C846" s="1390"/>
      <c r="D846" s="1390"/>
      <c r="E846" s="1390"/>
      <c r="F846" s="1390"/>
      <c r="G846" s="1390"/>
      <c r="H846" s="1390"/>
      <c r="I846" s="1390"/>
      <c r="J846" s="1390"/>
      <c r="K846" s="1390"/>
    </row>
    <row r="847" spans="1:11" x14ac:dyDescent="0.25">
      <c r="A847" s="1390"/>
      <c r="B847" s="1390"/>
      <c r="C847" s="1390"/>
      <c r="D847" s="1390"/>
      <c r="E847" s="1390"/>
      <c r="F847" s="1390"/>
      <c r="G847" s="1390"/>
      <c r="H847" s="1390"/>
      <c r="I847" s="1390"/>
      <c r="J847" s="1390"/>
      <c r="K847" s="1390"/>
    </row>
    <row r="848" spans="1:11" x14ac:dyDescent="0.25">
      <c r="A848" s="1390"/>
      <c r="B848" s="1390"/>
      <c r="C848" s="1390"/>
      <c r="D848" s="1390"/>
      <c r="E848" s="1390"/>
      <c r="F848" s="1390"/>
      <c r="G848" s="1390"/>
      <c r="H848" s="1390"/>
      <c r="I848" s="1390"/>
      <c r="J848" s="1390"/>
      <c r="K848" s="1390"/>
    </row>
    <row r="849" spans="1:11" x14ac:dyDescent="0.25">
      <c r="A849" s="1390"/>
      <c r="B849" s="1390"/>
      <c r="C849" s="1390"/>
      <c r="D849" s="1390"/>
      <c r="E849" s="1390"/>
      <c r="F849" s="1390"/>
      <c r="G849" s="1390"/>
      <c r="H849" s="1390"/>
      <c r="I849" s="1390"/>
      <c r="J849" s="1390"/>
      <c r="K849" s="1390"/>
    </row>
    <row r="850" spans="1:11" x14ac:dyDescent="0.25">
      <c r="A850" s="1390"/>
      <c r="B850" s="1390"/>
      <c r="C850" s="1390"/>
      <c r="D850" s="1390"/>
      <c r="E850" s="1390"/>
      <c r="F850" s="1390"/>
      <c r="G850" s="1390"/>
      <c r="H850" s="1390"/>
      <c r="I850" s="1390"/>
      <c r="J850" s="1390"/>
      <c r="K850" s="1390"/>
    </row>
    <row r="851" spans="1:11" x14ac:dyDescent="0.25">
      <c r="A851" s="1390"/>
      <c r="B851" s="1390"/>
      <c r="C851" s="1390"/>
      <c r="D851" s="1390"/>
      <c r="E851" s="1390"/>
      <c r="F851" s="1390"/>
      <c r="G851" s="1390"/>
      <c r="H851" s="1390"/>
      <c r="I851" s="1390"/>
      <c r="J851" s="1390"/>
      <c r="K851" s="1390"/>
    </row>
    <row r="852" spans="1:11" x14ac:dyDescent="0.25">
      <c r="A852" s="1390"/>
      <c r="B852" s="1390"/>
      <c r="C852" s="1390"/>
      <c r="D852" s="1390"/>
      <c r="E852" s="1390"/>
      <c r="F852" s="1390"/>
      <c r="G852" s="1390"/>
      <c r="H852" s="1390"/>
      <c r="I852" s="1390"/>
      <c r="J852" s="1390"/>
      <c r="K852" s="1390"/>
    </row>
    <row r="853" spans="1:11" x14ac:dyDescent="0.25">
      <c r="A853" s="1390"/>
      <c r="B853" s="1390"/>
      <c r="C853" s="1390"/>
      <c r="D853" s="1390"/>
      <c r="E853" s="1390"/>
      <c r="F853" s="1390"/>
      <c r="G853" s="1390"/>
      <c r="H853" s="1390"/>
      <c r="I853" s="1390"/>
      <c r="J853" s="1390"/>
      <c r="K853" s="1390"/>
    </row>
    <row r="854" spans="1:11" x14ac:dyDescent="0.25">
      <c r="A854" s="1390"/>
      <c r="B854" s="1390"/>
      <c r="C854" s="1390"/>
      <c r="D854" s="1390"/>
      <c r="E854" s="1390"/>
      <c r="F854" s="1390"/>
      <c r="G854" s="1390"/>
      <c r="H854" s="1390"/>
      <c r="I854" s="1390"/>
      <c r="J854" s="1390"/>
      <c r="K854" s="1390"/>
    </row>
    <row r="855" spans="1:11" x14ac:dyDescent="0.25">
      <c r="A855" s="1390"/>
      <c r="B855" s="1390"/>
      <c r="C855" s="1390"/>
      <c r="D855" s="1390"/>
      <c r="E855" s="1390"/>
      <c r="F855" s="1390"/>
      <c r="G855" s="1390"/>
      <c r="H855" s="1390"/>
      <c r="I855" s="1390"/>
      <c r="J855" s="1390"/>
      <c r="K855" s="1390"/>
    </row>
    <row r="856" spans="1:11" x14ac:dyDescent="0.25">
      <c r="A856" s="1390"/>
      <c r="B856" s="1390"/>
      <c r="C856" s="1390"/>
      <c r="D856" s="1390"/>
      <c r="E856" s="1390"/>
      <c r="F856" s="1390"/>
      <c r="G856" s="1390"/>
      <c r="H856" s="1390"/>
      <c r="I856" s="1390"/>
      <c r="J856" s="1390"/>
      <c r="K856" s="1390"/>
    </row>
    <row r="857" spans="1:11" x14ac:dyDescent="0.25">
      <c r="A857" s="1390"/>
      <c r="B857" s="1390"/>
      <c r="C857" s="1390"/>
      <c r="D857" s="1390"/>
      <c r="E857" s="1390"/>
      <c r="F857" s="1390"/>
      <c r="G857" s="1390"/>
      <c r="H857" s="1390"/>
      <c r="I857" s="1390"/>
      <c r="J857" s="1390"/>
      <c r="K857" s="1390"/>
    </row>
    <row r="858" spans="1:11" x14ac:dyDescent="0.25">
      <c r="A858" s="1390"/>
      <c r="B858" s="1390"/>
      <c r="C858" s="1390"/>
      <c r="D858" s="1390"/>
      <c r="E858" s="1390"/>
      <c r="F858" s="1390"/>
      <c r="G858" s="1390"/>
      <c r="H858" s="1390"/>
      <c r="I858" s="1390"/>
      <c r="J858" s="1390"/>
      <c r="K858" s="1390"/>
    </row>
    <row r="859" spans="1:11" x14ac:dyDescent="0.25">
      <c r="A859" s="1390"/>
      <c r="B859" s="1390"/>
      <c r="C859" s="1390"/>
      <c r="D859" s="1390"/>
      <c r="E859" s="1390"/>
      <c r="F859" s="1390"/>
      <c r="G859" s="1390"/>
      <c r="H859" s="1390"/>
      <c r="I859" s="1390"/>
      <c r="J859" s="1390"/>
      <c r="K859" s="1390"/>
    </row>
    <row r="860" spans="1:11" x14ac:dyDescent="0.25">
      <c r="A860" s="1390"/>
      <c r="B860" s="1390"/>
      <c r="C860" s="1390"/>
      <c r="D860" s="1390"/>
      <c r="E860" s="1390"/>
      <c r="F860" s="1390"/>
      <c r="G860" s="1390"/>
      <c r="H860" s="1390"/>
      <c r="I860" s="1390"/>
      <c r="J860" s="1390"/>
      <c r="K860" s="1390"/>
    </row>
    <row r="861" spans="1:11" x14ac:dyDescent="0.25">
      <c r="A861" s="1390"/>
      <c r="B861" s="1390"/>
      <c r="C861" s="1390"/>
      <c r="D861" s="1390"/>
      <c r="E861" s="1390"/>
      <c r="F861" s="1390"/>
      <c r="G861" s="1390"/>
      <c r="H861" s="1390"/>
      <c r="I861" s="1390"/>
      <c r="J861" s="1390"/>
      <c r="K861" s="1390"/>
    </row>
    <row r="862" spans="1:11" x14ac:dyDescent="0.25">
      <c r="A862" s="1390"/>
      <c r="B862" s="1390"/>
      <c r="C862" s="1390"/>
      <c r="D862" s="1390"/>
      <c r="E862" s="1390"/>
      <c r="F862" s="1390"/>
      <c r="G862" s="1390"/>
      <c r="H862" s="1390"/>
      <c r="I862" s="1390"/>
      <c r="J862" s="1390"/>
      <c r="K862" s="1390"/>
    </row>
    <row r="863" spans="1:11" x14ac:dyDescent="0.25">
      <c r="A863" s="1390"/>
      <c r="B863" s="1390"/>
      <c r="C863" s="1390"/>
      <c r="D863" s="1390"/>
      <c r="E863" s="1390"/>
      <c r="F863" s="1390"/>
      <c r="G863" s="1390"/>
      <c r="H863" s="1390"/>
      <c r="I863" s="1390"/>
      <c r="J863" s="1390"/>
      <c r="K863" s="1390"/>
    </row>
    <row r="864" spans="1:11" x14ac:dyDescent="0.25">
      <c r="A864" s="1390"/>
      <c r="B864" s="1390"/>
      <c r="C864" s="1390"/>
      <c r="D864" s="1390"/>
      <c r="E864" s="1390"/>
      <c r="F864" s="1390"/>
      <c r="G864" s="1390"/>
      <c r="H864" s="1390"/>
      <c r="I864" s="1390"/>
      <c r="J864" s="1390"/>
      <c r="K864" s="1390"/>
    </row>
    <row r="865" spans="1:11" x14ac:dyDescent="0.25">
      <c r="A865" s="1390"/>
      <c r="B865" s="1390"/>
      <c r="C865" s="1390"/>
      <c r="D865" s="1390"/>
      <c r="E865" s="1390"/>
      <c r="F865" s="1390"/>
      <c r="G865" s="1390"/>
      <c r="H865" s="1390"/>
      <c r="I865" s="1390"/>
      <c r="J865" s="1390"/>
      <c r="K865" s="1390"/>
    </row>
    <row r="866" spans="1:11" x14ac:dyDescent="0.25">
      <c r="A866" s="1390"/>
      <c r="B866" s="1390"/>
      <c r="C866" s="1390"/>
      <c r="D866" s="1390"/>
      <c r="E866" s="1390"/>
      <c r="F866" s="1390"/>
      <c r="G866" s="1390"/>
      <c r="H866" s="1390"/>
      <c r="I866" s="1390"/>
      <c r="J866" s="1390"/>
      <c r="K866" s="1390"/>
    </row>
    <row r="867" spans="1:11" x14ac:dyDescent="0.25">
      <c r="A867" s="1390"/>
      <c r="B867" s="1390"/>
      <c r="C867" s="1390"/>
      <c r="D867" s="1390"/>
      <c r="E867" s="1390"/>
      <c r="F867" s="1390"/>
      <c r="G867" s="1390"/>
      <c r="H867" s="1390"/>
      <c r="I867" s="1390"/>
      <c r="J867" s="1390"/>
      <c r="K867" s="1390"/>
    </row>
    <row r="868" spans="1:11" x14ac:dyDescent="0.25">
      <c r="A868" s="1390"/>
      <c r="B868" s="1390"/>
      <c r="C868" s="1390"/>
      <c r="D868" s="1390"/>
      <c r="E868" s="1390"/>
      <c r="F868" s="1390"/>
      <c r="G868" s="1390"/>
      <c r="H868" s="1390"/>
      <c r="I868" s="1390"/>
      <c r="J868" s="1390"/>
      <c r="K868" s="1390"/>
    </row>
    <row r="869" spans="1:11" x14ac:dyDescent="0.25">
      <c r="A869" s="1390"/>
      <c r="B869" s="1390"/>
      <c r="C869" s="1390"/>
      <c r="D869" s="1390"/>
      <c r="E869" s="1390"/>
      <c r="F869" s="1390"/>
      <c r="G869" s="1390"/>
      <c r="H869" s="1390"/>
      <c r="I869" s="1390"/>
      <c r="J869" s="1390"/>
      <c r="K869" s="1390"/>
    </row>
    <row r="870" spans="1:11" x14ac:dyDescent="0.25">
      <c r="A870" s="1390"/>
      <c r="B870" s="1390"/>
      <c r="C870" s="1390"/>
      <c r="D870" s="1390"/>
      <c r="E870" s="1390"/>
      <c r="F870" s="1390"/>
      <c r="G870" s="1390"/>
      <c r="H870" s="1390"/>
      <c r="I870" s="1390"/>
      <c r="J870" s="1390"/>
      <c r="K870" s="1390"/>
    </row>
    <row r="871" spans="1:11" x14ac:dyDescent="0.25">
      <c r="A871" s="1390"/>
      <c r="B871" s="1390"/>
      <c r="C871" s="1390"/>
      <c r="D871" s="1390"/>
      <c r="E871" s="1390"/>
      <c r="F871" s="1390"/>
      <c r="G871" s="1390"/>
      <c r="H871" s="1390"/>
      <c r="I871" s="1390"/>
      <c r="J871" s="1390"/>
      <c r="K871" s="1390"/>
    </row>
    <row r="872" spans="1:11" x14ac:dyDescent="0.25">
      <c r="A872" s="1390"/>
      <c r="B872" s="1390"/>
      <c r="C872" s="1390"/>
      <c r="D872" s="1390"/>
      <c r="E872" s="1390"/>
      <c r="F872" s="1390"/>
      <c r="G872" s="1390"/>
      <c r="H872" s="1390"/>
      <c r="I872" s="1390"/>
      <c r="J872" s="1390"/>
      <c r="K872" s="1390"/>
    </row>
    <row r="873" spans="1:11" x14ac:dyDescent="0.25">
      <c r="A873" s="1390"/>
      <c r="B873" s="1390"/>
      <c r="C873" s="1390"/>
      <c r="D873" s="1390"/>
      <c r="E873" s="1390"/>
      <c r="F873" s="1390"/>
      <c r="G873" s="1390"/>
      <c r="H873" s="1390"/>
      <c r="I873" s="1390"/>
      <c r="J873" s="1390"/>
      <c r="K873" s="1390"/>
    </row>
    <row r="874" spans="1:11" x14ac:dyDescent="0.25">
      <c r="A874" s="1390"/>
      <c r="B874" s="1390"/>
      <c r="C874" s="1390"/>
      <c r="D874" s="1390"/>
      <c r="E874" s="1390"/>
      <c r="F874" s="1390"/>
      <c r="G874" s="1390"/>
      <c r="H874" s="1390"/>
      <c r="I874" s="1390"/>
      <c r="J874" s="1390"/>
      <c r="K874" s="1390"/>
    </row>
    <row r="875" spans="1:11" x14ac:dyDescent="0.25">
      <c r="A875" s="1390"/>
      <c r="B875" s="1390"/>
      <c r="C875" s="1390"/>
      <c r="D875" s="1390"/>
      <c r="E875" s="1390"/>
      <c r="F875" s="1390"/>
      <c r="G875" s="1390"/>
      <c r="H875" s="1390"/>
      <c r="I875" s="1390"/>
      <c r="J875" s="1390"/>
      <c r="K875" s="1390"/>
    </row>
    <row r="876" spans="1:11" x14ac:dyDescent="0.25">
      <c r="A876" s="1390"/>
      <c r="B876" s="1390"/>
      <c r="C876" s="1390"/>
      <c r="D876" s="1390"/>
      <c r="E876" s="1390"/>
      <c r="F876" s="1390"/>
      <c r="G876" s="1390"/>
      <c r="H876" s="1390"/>
      <c r="I876" s="1390"/>
      <c r="J876" s="1390"/>
      <c r="K876" s="1390"/>
    </row>
    <row r="877" spans="1:11" x14ac:dyDescent="0.25">
      <c r="A877" s="1390"/>
      <c r="B877" s="1390"/>
      <c r="C877" s="1390"/>
      <c r="D877" s="1390"/>
      <c r="E877" s="1390"/>
      <c r="F877" s="1390"/>
      <c r="G877" s="1390"/>
      <c r="H877" s="1390"/>
      <c r="I877" s="1390"/>
      <c r="J877" s="1390"/>
      <c r="K877" s="1390"/>
    </row>
    <row r="878" spans="1:11" x14ac:dyDescent="0.25">
      <c r="A878" s="1390"/>
      <c r="B878" s="1390"/>
      <c r="C878" s="1390"/>
      <c r="D878" s="1390"/>
      <c r="E878" s="1390"/>
      <c r="F878" s="1390"/>
      <c r="G878" s="1390"/>
      <c r="H878" s="1390"/>
      <c r="I878" s="1390"/>
      <c r="J878" s="1390"/>
      <c r="K878" s="1390"/>
    </row>
    <row r="879" spans="1:11" x14ac:dyDescent="0.25">
      <c r="A879" s="1390"/>
      <c r="B879" s="1390"/>
      <c r="C879" s="1390"/>
      <c r="D879" s="1390"/>
      <c r="E879" s="1390"/>
      <c r="F879" s="1390"/>
      <c r="G879" s="1390"/>
      <c r="H879" s="1390"/>
      <c r="I879" s="1390"/>
      <c r="J879" s="1390"/>
      <c r="K879" s="1390"/>
    </row>
    <row r="880" spans="1:11" x14ac:dyDescent="0.25">
      <c r="A880" s="1390"/>
      <c r="B880" s="1390"/>
      <c r="C880" s="1390"/>
      <c r="D880" s="1390"/>
      <c r="E880" s="1390"/>
      <c r="F880" s="1390"/>
      <c r="G880" s="1390"/>
      <c r="H880" s="1390"/>
      <c r="I880" s="1390"/>
      <c r="J880" s="1390"/>
      <c r="K880" s="1390"/>
    </row>
    <row r="881" spans="1:11" x14ac:dyDescent="0.25">
      <c r="A881" s="1390"/>
      <c r="B881" s="1390"/>
      <c r="C881" s="1390"/>
      <c r="D881" s="1390"/>
      <c r="E881" s="1390"/>
      <c r="F881" s="1390"/>
      <c r="G881" s="1390"/>
      <c r="H881" s="1390"/>
      <c r="I881" s="1390"/>
      <c r="J881" s="1390"/>
      <c r="K881" s="1390"/>
    </row>
    <row r="882" spans="1:11" x14ac:dyDescent="0.25">
      <c r="A882" s="1390"/>
      <c r="B882" s="1390"/>
      <c r="C882" s="1390"/>
      <c r="D882" s="1390"/>
      <c r="E882" s="1390"/>
      <c r="F882" s="1390"/>
      <c r="G882" s="1390"/>
      <c r="H882" s="1390"/>
      <c r="I882" s="1390"/>
      <c r="J882" s="1390"/>
      <c r="K882" s="1390"/>
    </row>
    <row r="883" spans="1:11" x14ac:dyDescent="0.25">
      <c r="A883" s="1390"/>
      <c r="B883" s="1390"/>
      <c r="C883" s="1390"/>
      <c r="D883" s="1390"/>
      <c r="E883" s="1390"/>
      <c r="F883" s="1390"/>
      <c r="G883" s="1390"/>
      <c r="H883" s="1390"/>
      <c r="I883" s="1390"/>
      <c r="J883" s="1390"/>
      <c r="K883" s="1390"/>
    </row>
    <row r="884" spans="1:11" x14ac:dyDescent="0.25">
      <c r="A884" s="1390"/>
      <c r="B884" s="1390"/>
      <c r="C884" s="1390"/>
      <c r="D884" s="1390"/>
      <c r="E884" s="1390"/>
      <c r="F884" s="1390"/>
      <c r="G884" s="1390"/>
      <c r="H884" s="1390"/>
      <c r="I884" s="1390"/>
      <c r="J884" s="1390"/>
      <c r="K884" s="1390"/>
    </row>
    <row r="885" spans="1:11" x14ac:dyDescent="0.25">
      <c r="A885" s="1390"/>
      <c r="B885" s="1390"/>
      <c r="C885" s="1390"/>
      <c r="D885" s="1390"/>
      <c r="E885" s="1390"/>
      <c r="F885" s="1390"/>
      <c r="G885" s="1390"/>
      <c r="H885" s="1390"/>
      <c r="I885" s="1390"/>
      <c r="J885" s="1390"/>
      <c r="K885" s="1390"/>
    </row>
    <row r="886" spans="1:11" x14ac:dyDescent="0.25">
      <c r="A886" s="1390"/>
      <c r="B886" s="1390"/>
      <c r="C886" s="1390"/>
      <c r="D886" s="1390"/>
      <c r="E886" s="1390"/>
      <c r="F886" s="1390"/>
      <c r="G886" s="1390"/>
      <c r="H886" s="1390"/>
      <c r="I886" s="1390"/>
      <c r="J886" s="1390"/>
      <c r="K886" s="1390"/>
    </row>
    <row r="887" spans="1:11" x14ac:dyDescent="0.25">
      <c r="A887" s="1390"/>
      <c r="B887" s="1390"/>
      <c r="C887" s="1390"/>
      <c r="D887" s="1390"/>
      <c r="E887" s="1390"/>
      <c r="F887" s="1390"/>
      <c r="G887" s="1390"/>
      <c r="H887" s="1390"/>
      <c r="I887" s="1390"/>
      <c r="J887" s="1390"/>
      <c r="K887" s="1390"/>
    </row>
    <row r="888" spans="1:11" x14ac:dyDescent="0.25">
      <c r="A888" s="1390"/>
      <c r="B888" s="1390"/>
      <c r="C888" s="1390"/>
      <c r="D888" s="1390"/>
      <c r="E888" s="1390"/>
      <c r="F888" s="1390"/>
      <c r="G888" s="1390"/>
      <c r="H888" s="1390"/>
      <c r="I888" s="1390"/>
      <c r="J888" s="1390"/>
      <c r="K888" s="1390"/>
    </row>
    <row r="889" spans="1:11" x14ac:dyDescent="0.25">
      <c r="A889" s="1390"/>
      <c r="B889" s="1390"/>
      <c r="C889" s="1390"/>
      <c r="D889" s="1390"/>
      <c r="E889" s="1390"/>
      <c r="F889" s="1390"/>
      <c r="G889" s="1390"/>
      <c r="H889" s="1390"/>
      <c r="I889" s="1390"/>
      <c r="J889" s="1390"/>
      <c r="K889" s="1390"/>
    </row>
    <row r="890" spans="1:11" x14ac:dyDescent="0.25">
      <c r="A890" s="1390"/>
      <c r="B890" s="1390"/>
      <c r="C890" s="1390"/>
      <c r="D890" s="1390"/>
      <c r="E890" s="1390"/>
      <c r="F890" s="1390"/>
      <c r="G890" s="1390"/>
      <c r="H890" s="1390"/>
      <c r="I890" s="1390"/>
      <c r="J890" s="1390"/>
      <c r="K890" s="1390"/>
    </row>
    <row r="891" spans="1:11" x14ac:dyDescent="0.25">
      <c r="A891" s="1390"/>
      <c r="B891" s="1390"/>
      <c r="C891" s="1390"/>
      <c r="D891" s="1390"/>
      <c r="E891" s="1390"/>
      <c r="F891" s="1390"/>
      <c r="G891" s="1390"/>
      <c r="H891" s="1390"/>
      <c r="I891" s="1390"/>
      <c r="J891" s="1390"/>
      <c r="K891" s="1390"/>
    </row>
    <row r="892" spans="1:11" x14ac:dyDescent="0.25">
      <c r="A892" s="1390"/>
      <c r="B892" s="1390"/>
      <c r="C892" s="1390"/>
      <c r="D892" s="1390"/>
      <c r="E892" s="1390"/>
      <c r="F892" s="1390"/>
      <c r="G892" s="1390"/>
      <c r="H892" s="1390"/>
      <c r="I892" s="1390"/>
      <c r="J892" s="1390"/>
      <c r="K892" s="1390"/>
    </row>
    <row r="893" spans="1:11" x14ac:dyDescent="0.25">
      <c r="A893" s="1390"/>
      <c r="B893" s="1390"/>
      <c r="C893" s="1390"/>
      <c r="D893" s="1390"/>
      <c r="E893" s="1390"/>
      <c r="F893" s="1390"/>
      <c r="G893" s="1390"/>
      <c r="H893" s="1390"/>
      <c r="I893" s="1390"/>
      <c r="J893" s="1390"/>
      <c r="K893" s="1390"/>
    </row>
    <row r="894" spans="1:11" x14ac:dyDescent="0.25">
      <c r="A894" s="1390"/>
      <c r="B894" s="1390"/>
      <c r="C894" s="1390"/>
      <c r="D894" s="1390"/>
      <c r="E894" s="1390"/>
      <c r="F894" s="1390"/>
      <c r="G894" s="1390"/>
      <c r="H894" s="1390"/>
      <c r="I894" s="1390"/>
      <c r="J894" s="1390"/>
      <c r="K894" s="1390"/>
    </row>
    <row r="895" spans="1:11" x14ac:dyDescent="0.25">
      <c r="A895" s="1390"/>
      <c r="B895" s="1390"/>
      <c r="C895" s="1390"/>
      <c r="D895" s="1390"/>
      <c r="E895" s="1390"/>
      <c r="F895" s="1390"/>
      <c r="G895" s="1390"/>
      <c r="H895" s="1390"/>
      <c r="I895" s="1390"/>
      <c r="J895" s="1390"/>
      <c r="K895" s="1390"/>
    </row>
    <row r="896" spans="1:11" x14ac:dyDescent="0.25">
      <c r="A896" s="1390"/>
      <c r="B896" s="1390"/>
      <c r="C896" s="1390"/>
      <c r="D896" s="1390"/>
      <c r="E896" s="1390"/>
      <c r="F896" s="1390"/>
      <c r="G896" s="1390"/>
      <c r="H896" s="1390"/>
      <c r="I896" s="1390"/>
      <c r="J896" s="1390"/>
      <c r="K896" s="1390"/>
    </row>
    <row r="897" spans="1:11" x14ac:dyDescent="0.25">
      <c r="A897" s="1390"/>
      <c r="B897" s="1390"/>
      <c r="C897" s="1390"/>
      <c r="D897" s="1390"/>
      <c r="E897" s="1390"/>
      <c r="F897" s="1390"/>
      <c r="G897" s="1390"/>
      <c r="H897" s="1390"/>
      <c r="I897" s="1390"/>
      <c r="J897" s="1390"/>
      <c r="K897" s="1390"/>
    </row>
    <row r="898" spans="1:11" x14ac:dyDescent="0.25">
      <c r="A898" s="1390"/>
      <c r="B898" s="1390"/>
      <c r="C898" s="1390"/>
      <c r="D898" s="1390"/>
      <c r="E898" s="1390"/>
      <c r="F898" s="1390"/>
      <c r="G898" s="1390"/>
      <c r="H898" s="1390"/>
      <c r="I898" s="1390"/>
      <c r="J898" s="1390"/>
      <c r="K898" s="1390"/>
    </row>
    <row r="899" spans="1:11" x14ac:dyDescent="0.25">
      <c r="A899" s="1390"/>
      <c r="B899" s="1390"/>
      <c r="C899" s="1390"/>
      <c r="D899" s="1390"/>
      <c r="E899" s="1390"/>
      <c r="F899" s="1390"/>
      <c r="G899" s="1390"/>
      <c r="H899" s="1390"/>
      <c r="I899" s="1390"/>
      <c r="J899" s="1390"/>
      <c r="K899" s="1390"/>
    </row>
    <row r="900" spans="1:11" x14ac:dyDescent="0.25">
      <c r="A900" s="1390"/>
      <c r="B900" s="1390"/>
      <c r="C900" s="1390"/>
      <c r="D900" s="1390"/>
      <c r="E900" s="1390"/>
      <c r="F900" s="1390"/>
      <c r="G900" s="1390"/>
      <c r="H900" s="1390"/>
      <c r="I900" s="1390"/>
      <c r="J900" s="1390"/>
      <c r="K900" s="1390"/>
    </row>
    <row r="901" spans="1:11" x14ac:dyDescent="0.25">
      <c r="A901" s="1390"/>
      <c r="B901" s="1390"/>
      <c r="C901" s="1390"/>
      <c r="D901" s="1390"/>
      <c r="E901" s="1390"/>
      <c r="F901" s="1390"/>
      <c r="G901" s="1390"/>
      <c r="H901" s="1390"/>
      <c r="I901" s="1390"/>
      <c r="J901" s="1390"/>
      <c r="K901" s="1390"/>
    </row>
    <row r="902" spans="1:11" x14ac:dyDescent="0.25">
      <c r="A902" s="1390"/>
      <c r="B902" s="1390"/>
      <c r="C902" s="1390"/>
      <c r="D902" s="1390"/>
      <c r="E902" s="1390"/>
      <c r="F902" s="1390"/>
      <c r="G902" s="1390"/>
      <c r="H902" s="1390"/>
      <c r="I902" s="1390"/>
      <c r="J902" s="1390"/>
      <c r="K902" s="1390"/>
    </row>
    <row r="903" spans="1:11" x14ac:dyDescent="0.25">
      <c r="A903" s="1390"/>
      <c r="B903" s="1390"/>
      <c r="C903" s="1390"/>
      <c r="D903" s="1390"/>
      <c r="E903" s="1390"/>
      <c r="F903" s="1390"/>
      <c r="G903" s="1390"/>
      <c r="H903" s="1390"/>
      <c r="I903" s="1390"/>
      <c r="J903" s="1390"/>
      <c r="K903" s="1390"/>
    </row>
    <row r="904" spans="1:11" x14ac:dyDescent="0.25">
      <c r="A904" s="1390"/>
      <c r="B904" s="1390"/>
      <c r="C904" s="1390"/>
      <c r="D904" s="1390"/>
      <c r="E904" s="1390"/>
      <c r="F904" s="1390"/>
      <c r="G904" s="1390"/>
      <c r="H904" s="1390"/>
      <c r="I904" s="1390"/>
      <c r="J904" s="1390"/>
      <c r="K904" s="1390"/>
    </row>
    <row r="905" spans="1:11" x14ac:dyDescent="0.25">
      <c r="A905" s="1390"/>
      <c r="B905" s="1390"/>
      <c r="C905" s="1390"/>
      <c r="D905" s="1390"/>
      <c r="E905" s="1390"/>
      <c r="F905" s="1390"/>
      <c r="G905" s="1390"/>
      <c r="H905" s="1390"/>
      <c r="I905" s="1390"/>
      <c r="J905" s="1390"/>
      <c r="K905" s="1390"/>
    </row>
    <row r="906" spans="1:11" x14ac:dyDescent="0.25">
      <c r="A906" s="1390"/>
      <c r="B906" s="1390"/>
      <c r="C906" s="1390"/>
      <c r="D906" s="1390"/>
      <c r="E906" s="1390"/>
      <c r="F906" s="1390"/>
      <c r="G906" s="1390"/>
      <c r="H906" s="1390"/>
      <c r="I906" s="1390"/>
      <c r="J906" s="1390"/>
      <c r="K906" s="1390"/>
    </row>
    <row r="907" spans="1:11" x14ac:dyDescent="0.25">
      <c r="A907" s="1390"/>
      <c r="B907" s="1390"/>
      <c r="C907" s="1390"/>
      <c r="D907" s="1390"/>
      <c r="E907" s="1390"/>
      <c r="F907" s="1390"/>
      <c r="G907" s="1390"/>
      <c r="H907" s="1390"/>
      <c r="I907" s="1390"/>
      <c r="J907" s="1390"/>
      <c r="K907" s="1390"/>
    </row>
    <row r="908" spans="1:11" x14ac:dyDescent="0.25">
      <c r="A908" s="1390"/>
      <c r="B908" s="1390"/>
      <c r="C908" s="1390"/>
      <c r="D908" s="1390"/>
      <c r="E908" s="1390"/>
      <c r="F908" s="1390"/>
      <c r="G908" s="1390"/>
      <c r="H908" s="1390"/>
      <c r="I908" s="1390"/>
      <c r="J908" s="1390"/>
      <c r="K908" s="1390"/>
    </row>
    <row r="909" spans="1:11" x14ac:dyDescent="0.25">
      <c r="A909" s="1390"/>
      <c r="B909" s="1390"/>
      <c r="C909" s="1390"/>
      <c r="D909" s="1390"/>
      <c r="E909" s="1390"/>
      <c r="F909" s="1390"/>
      <c r="G909" s="1390"/>
      <c r="H909" s="1390"/>
      <c r="I909" s="1390"/>
      <c r="J909" s="1390"/>
      <c r="K909" s="1390"/>
    </row>
    <row r="910" spans="1:11" x14ac:dyDescent="0.25">
      <c r="A910" s="1390"/>
      <c r="B910" s="1390"/>
      <c r="C910" s="1390"/>
      <c r="D910" s="1390"/>
      <c r="E910" s="1390"/>
      <c r="F910" s="1390"/>
      <c r="G910" s="1390"/>
      <c r="H910" s="1390"/>
      <c r="I910" s="1390"/>
      <c r="J910" s="1390"/>
      <c r="K910" s="1390"/>
    </row>
    <row r="911" spans="1:11" x14ac:dyDescent="0.25">
      <c r="A911" s="1390"/>
      <c r="B911" s="1390"/>
      <c r="C911" s="1390"/>
      <c r="D911" s="1390"/>
      <c r="E911" s="1390"/>
      <c r="F911" s="1390"/>
      <c r="G911" s="1390"/>
      <c r="H911" s="1390"/>
      <c r="I911" s="1390"/>
      <c r="J911" s="1390"/>
      <c r="K911" s="1390"/>
    </row>
    <row r="912" spans="1:11" x14ac:dyDescent="0.25">
      <c r="A912" s="1390"/>
      <c r="B912" s="1390"/>
      <c r="C912" s="1390"/>
      <c r="D912" s="1390"/>
      <c r="E912" s="1390"/>
      <c r="F912" s="1390"/>
      <c r="G912" s="1390"/>
      <c r="H912" s="1390"/>
      <c r="I912" s="1390"/>
      <c r="J912" s="1390"/>
      <c r="K912" s="1390"/>
    </row>
    <row r="913" spans="1:11" x14ac:dyDescent="0.25">
      <c r="A913" s="1390"/>
      <c r="B913" s="1390"/>
      <c r="C913" s="1390"/>
      <c r="D913" s="1390"/>
      <c r="E913" s="1390"/>
      <c r="F913" s="1390"/>
      <c r="G913" s="1390"/>
      <c r="H913" s="1390"/>
      <c r="I913" s="1390"/>
      <c r="J913" s="1390"/>
      <c r="K913" s="1390"/>
    </row>
    <row r="914" spans="1:11" x14ac:dyDescent="0.25">
      <c r="A914" s="1390"/>
      <c r="B914" s="1390"/>
      <c r="C914" s="1390"/>
      <c r="D914" s="1390"/>
      <c r="E914" s="1390"/>
      <c r="F914" s="1390"/>
      <c r="G914" s="1390"/>
      <c r="H914" s="1390"/>
      <c r="I914" s="1390"/>
      <c r="J914" s="1390"/>
      <c r="K914" s="1390"/>
    </row>
    <row r="915" spans="1:11" x14ac:dyDescent="0.25">
      <c r="A915" s="1390"/>
      <c r="B915" s="1390"/>
      <c r="C915" s="1390"/>
      <c r="D915" s="1390"/>
      <c r="E915" s="1390"/>
      <c r="F915" s="1390"/>
      <c r="G915" s="1390"/>
      <c r="H915" s="1390"/>
      <c r="I915" s="1390"/>
      <c r="J915" s="1390"/>
      <c r="K915" s="1390"/>
    </row>
    <row r="916" spans="1:11" x14ac:dyDescent="0.25">
      <c r="A916" s="1390"/>
      <c r="B916" s="1390"/>
      <c r="C916" s="1390"/>
      <c r="D916" s="1390"/>
      <c r="E916" s="1390"/>
      <c r="F916" s="1390"/>
      <c r="G916" s="1390"/>
      <c r="H916" s="1390"/>
      <c r="I916" s="1390"/>
      <c r="J916" s="1390"/>
      <c r="K916" s="1390"/>
    </row>
    <row r="917" spans="1:11" x14ac:dyDescent="0.25">
      <c r="A917" s="1390"/>
      <c r="B917" s="1390"/>
      <c r="C917" s="1390"/>
      <c r="D917" s="1390"/>
      <c r="E917" s="1390"/>
      <c r="F917" s="1390"/>
      <c r="G917" s="1390"/>
      <c r="H917" s="1390"/>
      <c r="I917" s="1390"/>
      <c r="J917" s="1390"/>
      <c r="K917" s="1390"/>
    </row>
    <row r="918" spans="1:11" x14ac:dyDescent="0.25">
      <c r="A918" s="1390"/>
      <c r="B918" s="1390"/>
      <c r="C918" s="1390"/>
      <c r="D918" s="1390"/>
      <c r="E918" s="1390"/>
      <c r="F918" s="1390"/>
      <c r="G918" s="1390"/>
      <c r="H918" s="1390"/>
      <c r="I918" s="1390"/>
      <c r="J918" s="1390"/>
      <c r="K918" s="1390"/>
    </row>
    <row r="919" spans="1:11" x14ac:dyDescent="0.25">
      <c r="A919" s="1390"/>
      <c r="B919" s="1390"/>
      <c r="C919" s="1390"/>
      <c r="D919" s="1390"/>
      <c r="E919" s="1390"/>
      <c r="F919" s="1390"/>
      <c r="G919" s="1390"/>
      <c r="H919" s="1390"/>
      <c r="I919" s="1390"/>
      <c r="J919" s="1390"/>
      <c r="K919" s="1390"/>
    </row>
    <row r="920" spans="1:11" x14ac:dyDescent="0.25">
      <c r="A920" s="1390"/>
      <c r="B920" s="1390"/>
      <c r="C920" s="1390"/>
      <c r="D920" s="1390"/>
      <c r="E920" s="1390"/>
      <c r="F920" s="1390"/>
      <c r="G920" s="1390"/>
      <c r="H920" s="1390"/>
      <c r="I920" s="1390"/>
      <c r="J920" s="1390"/>
      <c r="K920" s="1390"/>
    </row>
    <row r="921" spans="1:11" x14ac:dyDescent="0.25">
      <c r="A921" s="1390"/>
      <c r="B921" s="1390"/>
      <c r="C921" s="1390"/>
      <c r="D921" s="1390"/>
      <c r="E921" s="1390"/>
      <c r="F921" s="1390"/>
      <c r="G921" s="1390"/>
      <c r="H921" s="1390"/>
      <c r="I921" s="1390"/>
      <c r="J921" s="1390"/>
      <c r="K921" s="1390"/>
    </row>
    <row r="922" spans="1:11" x14ac:dyDescent="0.25">
      <c r="A922" s="1390"/>
      <c r="B922" s="1390"/>
      <c r="C922" s="1390"/>
      <c r="D922" s="1390"/>
      <c r="E922" s="1390"/>
      <c r="F922" s="1390"/>
      <c r="G922" s="1390"/>
      <c r="H922" s="1390"/>
      <c r="I922" s="1390"/>
      <c r="J922" s="1390"/>
      <c r="K922" s="1390"/>
    </row>
    <row r="923" spans="1:11" x14ac:dyDescent="0.25">
      <c r="A923" s="1390"/>
      <c r="B923" s="1390"/>
      <c r="C923" s="1390"/>
      <c r="D923" s="1390"/>
      <c r="E923" s="1390"/>
      <c r="F923" s="1390"/>
      <c r="G923" s="1390"/>
      <c r="H923" s="1390"/>
      <c r="I923" s="1390"/>
      <c r="J923" s="1390"/>
      <c r="K923" s="1390"/>
    </row>
    <row r="924" spans="1:11" x14ac:dyDescent="0.25">
      <c r="A924" s="1390"/>
      <c r="B924" s="1390"/>
      <c r="C924" s="1390"/>
      <c r="D924" s="1390"/>
      <c r="E924" s="1390"/>
      <c r="F924" s="1390"/>
      <c r="G924" s="1390"/>
      <c r="H924" s="1390"/>
      <c r="I924" s="1390"/>
      <c r="J924" s="1390"/>
      <c r="K924" s="1390"/>
    </row>
    <row r="925" spans="1:11" x14ac:dyDescent="0.25">
      <c r="A925" s="1390"/>
      <c r="B925" s="1390"/>
      <c r="C925" s="1390"/>
      <c r="D925" s="1390"/>
      <c r="E925" s="1390"/>
      <c r="F925" s="1390"/>
      <c r="G925" s="1390"/>
      <c r="H925" s="1390"/>
      <c r="I925" s="1390"/>
      <c r="J925" s="1390"/>
      <c r="K925" s="1390"/>
    </row>
    <row r="926" spans="1:11" x14ac:dyDescent="0.25">
      <c r="A926" s="1390"/>
      <c r="B926" s="1390"/>
      <c r="C926" s="1390"/>
      <c r="D926" s="1390"/>
      <c r="E926" s="1390"/>
      <c r="F926" s="1390"/>
      <c r="G926" s="1390"/>
      <c r="H926" s="1390"/>
      <c r="I926" s="1390"/>
      <c r="J926" s="1390"/>
      <c r="K926" s="1390"/>
    </row>
    <row r="927" spans="1:11" x14ac:dyDescent="0.25">
      <c r="A927" s="1390"/>
      <c r="B927" s="1390"/>
      <c r="C927" s="1390"/>
      <c r="D927" s="1390"/>
      <c r="E927" s="1390"/>
      <c r="F927" s="1390"/>
      <c r="G927" s="1390"/>
      <c r="H927" s="1390"/>
      <c r="I927" s="1390"/>
      <c r="J927" s="1390"/>
      <c r="K927" s="1390"/>
    </row>
    <row r="928" spans="1:11" x14ac:dyDescent="0.25">
      <c r="A928" s="1390"/>
      <c r="B928" s="1390"/>
      <c r="C928" s="1390"/>
      <c r="D928" s="1390"/>
      <c r="E928" s="1390"/>
      <c r="F928" s="1390"/>
      <c r="G928" s="1390"/>
      <c r="H928" s="1390"/>
      <c r="I928" s="1390"/>
      <c r="J928" s="1390"/>
      <c r="K928" s="1390"/>
    </row>
    <row r="929" spans="1:11" x14ac:dyDescent="0.25">
      <c r="A929" s="1390"/>
      <c r="B929" s="1390"/>
      <c r="C929" s="1390"/>
      <c r="D929" s="1390"/>
      <c r="E929" s="1390"/>
      <c r="F929" s="1390"/>
      <c r="G929" s="1390"/>
      <c r="H929" s="1390"/>
      <c r="I929" s="1390"/>
      <c r="J929" s="1390"/>
      <c r="K929" s="1390"/>
    </row>
    <row r="930" spans="1:11" x14ac:dyDescent="0.25">
      <c r="A930" s="1390"/>
      <c r="B930" s="1390"/>
      <c r="C930" s="1390"/>
      <c r="D930" s="1390"/>
      <c r="E930" s="1390"/>
      <c r="F930" s="1390"/>
      <c r="G930" s="1390"/>
      <c r="H930" s="1390"/>
      <c r="I930" s="1390"/>
      <c r="J930" s="1390"/>
      <c r="K930" s="1390"/>
    </row>
    <row r="931" spans="1:11" x14ac:dyDescent="0.25">
      <c r="A931" s="1390"/>
      <c r="B931" s="1390"/>
      <c r="C931" s="1390"/>
      <c r="D931" s="1390"/>
      <c r="E931" s="1390"/>
      <c r="F931" s="1390"/>
      <c r="G931" s="1390"/>
      <c r="H931" s="1390"/>
      <c r="I931" s="1390"/>
      <c r="J931" s="1390"/>
      <c r="K931" s="1390"/>
    </row>
    <row r="932" spans="1:11" x14ac:dyDescent="0.25">
      <c r="A932" s="1390"/>
      <c r="B932" s="1390"/>
      <c r="C932" s="1390"/>
      <c r="D932" s="1390"/>
      <c r="E932" s="1390"/>
      <c r="F932" s="1390"/>
      <c r="G932" s="1390"/>
      <c r="H932" s="1390"/>
      <c r="I932" s="1390"/>
      <c r="J932" s="1390"/>
      <c r="K932" s="1390"/>
    </row>
    <row r="933" spans="1:11" x14ac:dyDescent="0.25">
      <c r="A933" s="1390"/>
      <c r="B933" s="1390"/>
      <c r="C933" s="1390"/>
      <c r="D933" s="1390"/>
      <c r="E933" s="1390"/>
      <c r="F933" s="1390"/>
      <c r="G933" s="1390"/>
      <c r="H933" s="1390"/>
      <c r="I933" s="1390"/>
      <c r="J933" s="1390"/>
      <c r="K933" s="1390"/>
    </row>
    <row r="934" spans="1:11" x14ac:dyDescent="0.25">
      <c r="A934" s="1390"/>
      <c r="B934" s="1390"/>
      <c r="C934" s="1390"/>
      <c r="D934" s="1390"/>
      <c r="E934" s="1390"/>
      <c r="F934" s="1390"/>
      <c r="G934" s="1390"/>
      <c r="H934" s="1390"/>
      <c r="I934" s="1390"/>
      <c r="J934" s="1390"/>
      <c r="K934" s="1390"/>
    </row>
    <row r="935" spans="1:11" x14ac:dyDescent="0.25">
      <c r="A935" s="1390"/>
      <c r="B935" s="1390"/>
      <c r="C935" s="1390"/>
      <c r="D935" s="1390"/>
      <c r="E935" s="1390"/>
      <c r="F935" s="1390"/>
      <c r="G935" s="1390"/>
      <c r="H935" s="1390"/>
      <c r="I935" s="1390"/>
      <c r="J935" s="1390"/>
      <c r="K935" s="1390"/>
    </row>
    <row r="936" spans="1:11" x14ac:dyDescent="0.25">
      <c r="A936" s="1390"/>
      <c r="B936" s="1390"/>
      <c r="C936" s="1390"/>
      <c r="D936" s="1390"/>
      <c r="E936" s="1390"/>
      <c r="F936" s="1390"/>
      <c r="G936" s="1390"/>
      <c r="H936" s="1390"/>
      <c r="I936" s="1390"/>
      <c r="J936" s="1390"/>
      <c r="K936" s="1390"/>
    </row>
    <row r="937" spans="1:11" x14ac:dyDescent="0.25">
      <c r="A937" s="1390"/>
      <c r="B937" s="1390"/>
      <c r="C937" s="1390"/>
      <c r="D937" s="1390"/>
      <c r="E937" s="1390"/>
      <c r="F937" s="1390"/>
      <c r="G937" s="1390"/>
      <c r="H937" s="1390"/>
      <c r="I937" s="1390"/>
      <c r="J937" s="1390"/>
      <c r="K937" s="1390"/>
    </row>
    <row r="938" spans="1:11" x14ac:dyDescent="0.25">
      <c r="A938" s="1390"/>
      <c r="B938" s="1390"/>
      <c r="C938" s="1390"/>
      <c r="D938" s="1390"/>
      <c r="E938" s="1390"/>
      <c r="F938" s="1390"/>
      <c r="G938" s="1390"/>
      <c r="H938" s="1390"/>
      <c r="I938" s="1390"/>
      <c r="J938" s="1390"/>
      <c r="K938" s="1390"/>
    </row>
    <row r="939" spans="1:11" x14ac:dyDescent="0.25">
      <c r="A939" s="1390"/>
      <c r="B939" s="1390"/>
      <c r="C939" s="1390"/>
      <c r="D939" s="1390"/>
      <c r="E939" s="1390"/>
      <c r="F939" s="1390"/>
      <c r="G939" s="1390"/>
      <c r="H939" s="1390"/>
      <c r="I939" s="1390"/>
      <c r="J939" s="1390"/>
      <c r="K939" s="1390"/>
    </row>
    <row r="940" spans="1:11" x14ac:dyDescent="0.25">
      <c r="A940" s="1390"/>
      <c r="B940" s="1390"/>
      <c r="C940" s="1390"/>
      <c r="D940" s="1390"/>
      <c r="E940" s="1390"/>
      <c r="F940" s="1390"/>
      <c r="G940" s="1390"/>
      <c r="H940" s="1390"/>
      <c r="I940" s="1390"/>
      <c r="J940" s="1390"/>
      <c r="K940" s="1390"/>
    </row>
    <row r="941" spans="1:11" x14ac:dyDescent="0.25">
      <c r="A941" s="1390"/>
      <c r="B941" s="1390"/>
      <c r="C941" s="1390"/>
      <c r="D941" s="1390"/>
      <c r="E941" s="1390"/>
      <c r="F941" s="1390"/>
      <c r="G941" s="1390"/>
      <c r="H941" s="1390"/>
      <c r="I941" s="1390"/>
      <c r="J941" s="1390"/>
      <c r="K941" s="1390"/>
    </row>
    <row r="942" spans="1:11" x14ac:dyDescent="0.25">
      <c r="A942" s="1390"/>
      <c r="B942" s="1390"/>
      <c r="C942" s="1390"/>
      <c r="D942" s="1390"/>
      <c r="E942" s="1390"/>
      <c r="F942" s="1390"/>
      <c r="G942" s="1390"/>
      <c r="H942" s="1390"/>
      <c r="I942" s="1390"/>
      <c r="J942" s="1390"/>
      <c r="K942" s="1390"/>
    </row>
    <row r="943" spans="1:11" x14ac:dyDescent="0.25">
      <c r="A943" s="1390"/>
      <c r="B943" s="1390"/>
      <c r="C943" s="1390"/>
      <c r="D943" s="1390"/>
      <c r="E943" s="1390"/>
      <c r="F943" s="1390"/>
      <c r="G943" s="1390"/>
      <c r="H943" s="1390"/>
      <c r="I943" s="1390"/>
      <c r="J943" s="1390"/>
      <c r="K943" s="1390"/>
    </row>
    <row r="944" spans="1:11" x14ac:dyDescent="0.25">
      <c r="A944" s="1390"/>
      <c r="B944" s="1390"/>
      <c r="C944" s="1390"/>
      <c r="D944" s="1390"/>
      <c r="E944" s="1390"/>
      <c r="F944" s="1390"/>
      <c r="G944" s="1390"/>
      <c r="H944" s="1390"/>
      <c r="I944" s="1390"/>
      <c r="J944" s="1390"/>
      <c r="K944" s="1390"/>
    </row>
    <row r="945" spans="1:11" x14ac:dyDescent="0.25">
      <c r="A945" s="1390"/>
      <c r="B945" s="1390"/>
      <c r="C945" s="1390"/>
      <c r="D945" s="1390"/>
      <c r="E945" s="1390"/>
      <c r="F945" s="1390"/>
      <c r="G945" s="1390"/>
      <c r="H945" s="1390"/>
      <c r="I945" s="1390"/>
      <c r="J945" s="1390"/>
      <c r="K945" s="1390"/>
    </row>
    <row r="946" spans="1:11" x14ac:dyDescent="0.25">
      <c r="A946" s="1390"/>
      <c r="B946" s="1390"/>
      <c r="C946" s="1390"/>
      <c r="D946" s="1390"/>
      <c r="E946" s="1390"/>
      <c r="F946" s="1390"/>
      <c r="G946" s="1390"/>
      <c r="H946" s="1390"/>
      <c r="I946" s="1390"/>
      <c r="J946" s="1390"/>
      <c r="K946" s="1390"/>
    </row>
    <row r="947" spans="1:11" x14ac:dyDescent="0.25">
      <c r="A947" s="1390"/>
      <c r="B947" s="1390"/>
      <c r="C947" s="1390"/>
      <c r="D947" s="1390"/>
      <c r="E947" s="1390"/>
      <c r="F947" s="1390"/>
      <c r="G947" s="1390"/>
      <c r="H947" s="1390"/>
      <c r="I947" s="1390"/>
      <c r="J947" s="1390"/>
      <c r="K947" s="1390"/>
    </row>
    <row r="948" spans="1:11" x14ac:dyDescent="0.25">
      <c r="A948" s="1390"/>
      <c r="B948" s="1390"/>
      <c r="C948" s="1390"/>
      <c r="D948" s="1390"/>
      <c r="E948" s="1390"/>
      <c r="F948" s="1390"/>
      <c r="G948" s="1390"/>
      <c r="H948" s="1390"/>
      <c r="I948" s="1390"/>
      <c r="J948" s="1390"/>
      <c r="K948" s="1390"/>
    </row>
    <row r="949" spans="1:11" x14ac:dyDescent="0.25">
      <c r="A949" s="1390"/>
      <c r="B949" s="1390"/>
      <c r="C949" s="1390"/>
      <c r="D949" s="1390"/>
      <c r="E949" s="1390"/>
      <c r="F949" s="1390"/>
      <c r="G949" s="1390"/>
      <c r="H949" s="1390"/>
      <c r="I949" s="1390"/>
      <c r="J949" s="1390"/>
      <c r="K949" s="1390"/>
    </row>
    <row r="950" spans="1:11" x14ac:dyDescent="0.25">
      <c r="A950" s="1390"/>
      <c r="B950" s="1390"/>
      <c r="C950" s="1390"/>
      <c r="D950" s="1390"/>
      <c r="E950" s="1390"/>
      <c r="F950" s="1390"/>
      <c r="G950" s="1390"/>
      <c r="H950" s="1390"/>
      <c r="I950" s="1390"/>
      <c r="J950" s="1390"/>
      <c r="K950" s="1390"/>
    </row>
    <row r="951" spans="1:11" x14ac:dyDescent="0.25">
      <c r="A951" s="1390"/>
      <c r="B951" s="1390"/>
      <c r="C951" s="1390"/>
      <c r="D951" s="1390"/>
      <c r="E951" s="1390"/>
      <c r="F951" s="1390"/>
      <c r="G951" s="1390"/>
      <c r="H951" s="1390"/>
      <c r="I951" s="1390"/>
      <c r="J951" s="1390"/>
      <c r="K951" s="1390"/>
    </row>
    <row r="952" spans="1:11" x14ac:dyDescent="0.25">
      <c r="A952" s="1390"/>
      <c r="B952" s="1390"/>
      <c r="C952" s="1390"/>
      <c r="D952" s="1390"/>
      <c r="E952" s="1390"/>
      <c r="F952" s="1390"/>
      <c r="G952" s="1390"/>
      <c r="H952" s="1390"/>
      <c r="I952" s="1390"/>
      <c r="J952" s="1390"/>
      <c r="K952" s="1390"/>
    </row>
    <row r="953" spans="1:11" x14ac:dyDescent="0.25">
      <c r="A953" s="1390"/>
      <c r="B953" s="1390"/>
      <c r="C953" s="1390"/>
      <c r="D953" s="1390"/>
      <c r="E953" s="1390"/>
      <c r="F953" s="1390"/>
      <c r="G953" s="1390"/>
      <c r="H953" s="1390"/>
      <c r="I953" s="1390"/>
      <c r="J953" s="1390"/>
      <c r="K953" s="1390"/>
    </row>
    <row r="954" spans="1:11" x14ac:dyDescent="0.25">
      <c r="A954" s="1390"/>
      <c r="B954" s="1390"/>
      <c r="C954" s="1390"/>
      <c r="D954" s="1390"/>
      <c r="E954" s="1390"/>
      <c r="F954" s="1390"/>
      <c r="G954" s="1390"/>
      <c r="H954" s="1390"/>
      <c r="I954" s="1390"/>
      <c r="J954" s="1390"/>
      <c r="K954" s="1390"/>
    </row>
    <row r="955" spans="1:11" x14ac:dyDescent="0.25">
      <c r="A955" s="1390"/>
      <c r="B955" s="1390"/>
      <c r="C955" s="1390"/>
      <c r="D955" s="1390"/>
      <c r="E955" s="1390"/>
      <c r="F955" s="1390"/>
      <c r="G955" s="1390"/>
      <c r="H955" s="1390"/>
      <c r="I955" s="1390"/>
      <c r="J955" s="1390"/>
      <c r="K955" s="1390"/>
    </row>
    <row r="956" spans="1:11" x14ac:dyDescent="0.25">
      <c r="A956" s="1390"/>
      <c r="B956" s="1390"/>
      <c r="C956" s="1390"/>
      <c r="D956" s="1390"/>
      <c r="E956" s="1390"/>
      <c r="F956" s="1390"/>
      <c r="G956" s="1390"/>
      <c r="H956" s="1390"/>
      <c r="I956" s="1390"/>
      <c r="J956" s="1390"/>
      <c r="K956" s="1390"/>
    </row>
    <row r="957" spans="1:11" x14ac:dyDescent="0.25">
      <c r="A957" s="1390"/>
      <c r="B957" s="1390"/>
      <c r="C957" s="1390"/>
      <c r="D957" s="1390"/>
      <c r="E957" s="1390"/>
      <c r="F957" s="1390"/>
      <c r="G957" s="1390"/>
      <c r="H957" s="1390"/>
      <c r="I957" s="1390"/>
      <c r="J957" s="1390"/>
      <c r="K957" s="1390"/>
    </row>
    <row r="958" spans="1:11" x14ac:dyDescent="0.25">
      <c r="A958" s="1390"/>
      <c r="B958" s="1390"/>
      <c r="C958" s="1390"/>
      <c r="D958" s="1390"/>
      <c r="E958" s="1390"/>
      <c r="F958" s="1390"/>
      <c r="G958" s="1390"/>
      <c r="H958" s="1390"/>
      <c r="I958" s="1390"/>
      <c r="J958" s="1390"/>
      <c r="K958" s="1390"/>
    </row>
    <row r="959" spans="1:11" x14ac:dyDescent="0.25">
      <c r="A959" s="1390"/>
      <c r="B959" s="1390"/>
      <c r="C959" s="1390"/>
      <c r="D959" s="1390"/>
      <c r="E959" s="1390"/>
      <c r="F959" s="1390"/>
      <c r="G959" s="1390"/>
      <c r="H959" s="1390"/>
      <c r="I959" s="1390"/>
      <c r="J959" s="1390"/>
      <c r="K959" s="1390"/>
    </row>
    <row r="960" spans="1:11" x14ac:dyDescent="0.25">
      <c r="A960" s="1390"/>
      <c r="B960" s="1390"/>
      <c r="C960" s="1390"/>
      <c r="D960" s="1390"/>
      <c r="E960" s="1390"/>
      <c r="F960" s="1390"/>
      <c r="G960" s="1390"/>
      <c r="H960" s="1390"/>
      <c r="I960" s="1390"/>
      <c r="J960" s="1390"/>
      <c r="K960" s="1390"/>
    </row>
    <row r="961" spans="1:11" x14ac:dyDescent="0.25">
      <c r="A961" s="1390"/>
      <c r="B961" s="1390"/>
      <c r="C961" s="1390"/>
      <c r="D961" s="1390"/>
      <c r="E961" s="1390"/>
      <c r="F961" s="1390"/>
      <c r="G961" s="1390"/>
      <c r="H961" s="1390"/>
      <c r="I961" s="1390"/>
      <c r="J961" s="1390"/>
      <c r="K961" s="1390"/>
    </row>
    <row r="962" spans="1:11" x14ac:dyDescent="0.25">
      <c r="A962" s="1390"/>
      <c r="B962" s="1390"/>
      <c r="C962" s="1390"/>
      <c r="D962" s="1390"/>
      <c r="E962" s="1390"/>
      <c r="F962" s="1390"/>
      <c r="G962" s="1390"/>
      <c r="H962" s="1390"/>
      <c r="I962" s="1390"/>
      <c r="J962" s="1390"/>
      <c r="K962" s="1390"/>
    </row>
    <row r="963" spans="1:11" x14ac:dyDescent="0.25">
      <c r="A963" s="1390"/>
      <c r="B963" s="1390"/>
      <c r="C963" s="1390"/>
      <c r="D963" s="1390"/>
      <c r="E963" s="1390"/>
      <c r="F963" s="1390"/>
      <c r="G963" s="1390"/>
      <c r="H963" s="1390"/>
      <c r="I963" s="1390"/>
      <c r="J963" s="1390"/>
      <c r="K963" s="1390"/>
    </row>
    <row r="964" spans="1:11" x14ac:dyDescent="0.25">
      <c r="A964" s="1390"/>
      <c r="B964" s="1390"/>
      <c r="C964" s="1390"/>
      <c r="D964" s="1390"/>
      <c r="E964" s="1390"/>
      <c r="F964" s="1390"/>
      <c r="G964" s="1390"/>
      <c r="H964" s="1390"/>
      <c r="I964" s="1390"/>
      <c r="J964" s="1390"/>
      <c r="K964" s="1390"/>
    </row>
    <row r="965" spans="1:11" x14ac:dyDescent="0.25">
      <c r="A965" s="1390"/>
      <c r="B965" s="1390"/>
      <c r="C965" s="1390"/>
      <c r="D965" s="1390"/>
      <c r="E965" s="1390"/>
      <c r="F965" s="1390"/>
      <c r="G965" s="1390"/>
      <c r="H965" s="1390"/>
      <c r="I965" s="1390"/>
      <c r="J965" s="1390"/>
      <c r="K965" s="1390"/>
    </row>
    <row r="966" spans="1:11" x14ac:dyDescent="0.25">
      <c r="A966" s="1390"/>
      <c r="B966" s="1390"/>
      <c r="C966" s="1390"/>
      <c r="D966" s="1390"/>
      <c r="E966" s="1390"/>
      <c r="F966" s="1390"/>
      <c r="G966" s="1390"/>
      <c r="H966" s="1390"/>
      <c r="I966" s="1390"/>
      <c r="J966" s="1390"/>
      <c r="K966" s="1390"/>
    </row>
    <row r="967" spans="1:11" x14ac:dyDescent="0.25">
      <c r="A967" s="1390"/>
      <c r="B967" s="1390"/>
      <c r="C967" s="1390"/>
      <c r="D967" s="1390"/>
      <c r="E967" s="1390"/>
      <c r="F967" s="1390"/>
      <c r="G967" s="1390"/>
      <c r="H967" s="1390"/>
      <c r="I967" s="1390"/>
      <c r="J967" s="1390"/>
      <c r="K967" s="1390"/>
    </row>
    <row r="968" spans="1:11" x14ac:dyDescent="0.25">
      <c r="A968" s="1390"/>
      <c r="B968" s="1390"/>
      <c r="C968" s="1390"/>
      <c r="D968" s="1390"/>
      <c r="E968" s="1390"/>
      <c r="F968" s="1390"/>
      <c r="G968" s="1390"/>
      <c r="H968" s="1390"/>
      <c r="I968" s="1390"/>
      <c r="J968" s="1390"/>
      <c r="K968" s="1390"/>
    </row>
    <row r="969" spans="1:11" x14ac:dyDescent="0.25">
      <c r="A969" s="1390"/>
      <c r="B969" s="1390"/>
      <c r="C969" s="1390"/>
      <c r="D969" s="1390"/>
      <c r="E969" s="1390"/>
      <c r="F969" s="1390"/>
      <c r="G969" s="1390"/>
      <c r="H969" s="1390"/>
      <c r="I969" s="1390"/>
      <c r="J969" s="1390"/>
      <c r="K969" s="1390"/>
    </row>
    <row r="970" spans="1:11" x14ac:dyDescent="0.25">
      <c r="A970" s="1390"/>
      <c r="B970" s="1390"/>
      <c r="C970" s="1390"/>
      <c r="D970" s="1390"/>
      <c r="E970" s="1390"/>
      <c r="F970" s="1390"/>
      <c r="G970" s="1390"/>
      <c r="H970" s="1390"/>
      <c r="I970" s="1390"/>
      <c r="J970" s="1390"/>
      <c r="K970" s="1390"/>
    </row>
    <row r="971" spans="1:11" x14ac:dyDescent="0.25">
      <c r="A971" s="1390"/>
      <c r="B971" s="1390"/>
      <c r="C971" s="1390"/>
      <c r="D971" s="1390"/>
      <c r="E971" s="1390"/>
      <c r="F971" s="1390"/>
      <c r="G971" s="1390"/>
      <c r="H971" s="1390"/>
      <c r="I971" s="1390"/>
      <c r="J971" s="1390"/>
      <c r="K971" s="1390"/>
    </row>
    <row r="972" spans="1:11" x14ac:dyDescent="0.25">
      <c r="A972" s="1390"/>
      <c r="B972" s="1390"/>
      <c r="C972" s="1390"/>
      <c r="D972" s="1390"/>
      <c r="E972" s="1390"/>
      <c r="F972" s="1390"/>
      <c r="G972" s="1390"/>
      <c r="H972" s="1390"/>
      <c r="I972" s="1390"/>
      <c r="J972" s="1390"/>
      <c r="K972" s="1390"/>
    </row>
    <row r="973" spans="1:11" x14ac:dyDescent="0.25">
      <c r="A973" s="1390"/>
      <c r="B973" s="1390"/>
      <c r="C973" s="1390"/>
      <c r="D973" s="1390"/>
      <c r="E973" s="1390"/>
      <c r="F973" s="1390"/>
      <c r="G973" s="1390"/>
      <c r="H973" s="1390"/>
      <c r="I973" s="1390"/>
      <c r="J973" s="1390"/>
      <c r="K973" s="1390"/>
    </row>
    <row r="974" spans="1:11" x14ac:dyDescent="0.25">
      <c r="A974" s="1390"/>
      <c r="B974" s="1390"/>
      <c r="C974" s="1390"/>
      <c r="D974" s="1390"/>
      <c r="E974" s="1390"/>
      <c r="F974" s="1390"/>
      <c r="G974" s="1390"/>
      <c r="H974" s="1390"/>
      <c r="I974" s="1390"/>
      <c r="J974" s="1390"/>
      <c r="K974" s="1390"/>
    </row>
    <row r="975" spans="1:11" x14ac:dyDescent="0.25">
      <c r="A975" s="1390"/>
      <c r="B975" s="1390"/>
      <c r="C975" s="1390"/>
      <c r="D975" s="1390"/>
      <c r="E975" s="1390"/>
      <c r="F975" s="1390"/>
      <c r="G975" s="1390"/>
      <c r="H975" s="1390"/>
      <c r="I975" s="1390"/>
      <c r="J975" s="1390"/>
      <c r="K975" s="1390"/>
    </row>
    <row r="976" spans="1:11" x14ac:dyDescent="0.25">
      <c r="A976" s="1390"/>
      <c r="B976" s="1390"/>
      <c r="C976" s="1390"/>
      <c r="D976" s="1390"/>
      <c r="E976" s="1390"/>
      <c r="F976" s="1390"/>
      <c r="G976" s="1390"/>
      <c r="H976" s="1390"/>
      <c r="I976" s="1390"/>
      <c r="J976" s="1390"/>
      <c r="K976" s="1390"/>
    </row>
    <row r="977" spans="1:11" x14ac:dyDescent="0.25">
      <c r="A977" s="1390"/>
      <c r="B977" s="1390"/>
      <c r="C977" s="1390"/>
      <c r="D977" s="1390"/>
      <c r="E977" s="1390"/>
      <c r="F977" s="1390"/>
      <c r="G977" s="1390"/>
      <c r="H977" s="1390"/>
      <c r="I977" s="1390"/>
      <c r="J977" s="1390"/>
      <c r="K977" s="1390"/>
    </row>
    <row r="978" spans="1:11" x14ac:dyDescent="0.25">
      <c r="A978" s="1390"/>
      <c r="B978" s="1390"/>
      <c r="C978" s="1390"/>
      <c r="D978" s="1390"/>
      <c r="E978" s="1390"/>
      <c r="F978" s="1390"/>
      <c r="G978" s="1390"/>
      <c r="H978" s="1390"/>
      <c r="I978" s="1390"/>
      <c r="J978" s="1390"/>
      <c r="K978" s="1390"/>
    </row>
    <row r="979" spans="1:11" x14ac:dyDescent="0.25">
      <c r="A979" s="1390"/>
      <c r="B979" s="1390"/>
      <c r="C979" s="1390"/>
      <c r="D979" s="1390"/>
      <c r="E979" s="1390"/>
      <c r="F979" s="1390"/>
      <c r="G979" s="1390"/>
      <c r="H979" s="1390"/>
      <c r="I979" s="1390"/>
      <c r="J979" s="1390"/>
      <c r="K979" s="1390"/>
    </row>
    <row r="980" spans="1:11" x14ac:dyDescent="0.25">
      <c r="A980" s="1390"/>
      <c r="B980" s="1390"/>
      <c r="C980" s="1390"/>
      <c r="D980" s="1390"/>
      <c r="E980" s="1390"/>
      <c r="F980" s="1390"/>
      <c r="G980" s="1390"/>
      <c r="H980" s="1390"/>
      <c r="I980" s="1390"/>
      <c r="J980" s="1390"/>
      <c r="K980" s="1390"/>
    </row>
    <row r="981" spans="1:11" x14ac:dyDescent="0.25">
      <c r="A981" s="1390"/>
      <c r="B981" s="1390"/>
      <c r="C981" s="1390"/>
      <c r="D981" s="1390"/>
      <c r="E981" s="1390"/>
      <c r="F981" s="1390"/>
      <c r="G981" s="1390"/>
      <c r="H981" s="1390"/>
      <c r="I981" s="1390"/>
      <c r="J981" s="1390"/>
      <c r="K981" s="1390"/>
    </row>
    <row r="982" spans="1:11" x14ac:dyDescent="0.25">
      <c r="A982" s="1390"/>
      <c r="B982" s="1390"/>
      <c r="C982" s="1390"/>
      <c r="D982" s="1390"/>
      <c r="E982" s="1390"/>
      <c r="F982" s="1390"/>
      <c r="G982" s="1390"/>
      <c r="H982" s="1390"/>
      <c r="I982" s="1390"/>
      <c r="J982" s="1390"/>
      <c r="K982" s="1390"/>
    </row>
    <row r="983" spans="1:11" x14ac:dyDescent="0.25">
      <c r="A983" s="1390"/>
      <c r="B983" s="1390"/>
      <c r="C983" s="1390"/>
      <c r="D983" s="1390"/>
      <c r="E983" s="1390"/>
      <c r="F983" s="1390"/>
      <c r="G983" s="1390"/>
      <c r="H983" s="1390"/>
      <c r="I983" s="1390"/>
      <c r="J983" s="1390"/>
      <c r="K983" s="1390"/>
    </row>
    <row r="984" spans="1:11" x14ac:dyDescent="0.25">
      <c r="A984" s="1390"/>
      <c r="B984" s="1390"/>
      <c r="C984" s="1390"/>
      <c r="D984" s="1390"/>
      <c r="E984" s="1390"/>
      <c r="F984" s="1390"/>
      <c r="G984" s="1390"/>
      <c r="H984" s="1390"/>
      <c r="I984" s="1390"/>
      <c r="J984" s="1390"/>
      <c r="K984" s="1390"/>
    </row>
    <row r="985" spans="1:11" x14ac:dyDescent="0.25">
      <c r="A985" s="1390"/>
      <c r="B985" s="1390"/>
      <c r="C985" s="1390"/>
      <c r="D985" s="1390"/>
      <c r="E985" s="1390"/>
      <c r="F985" s="1390"/>
      <c r="G985" s="1390"/>
      <c r="H985" s="1390"/>
      <c r="I985" s="1390"/>
      <c r="J985" s="1390"/>
      <c r="K985" s="1390"/>
    </row>
    <row r="986" spans="1:11" x14ac:dyDescent="0.25">
      <c r="A986" s="1390"/>
      <c r="B986" s="1390"/>
      <c r="C986" s="1390"/>
      <c r="D986" s="1390"/>
      <c r="E986" s="1390"/>
      <c r="F986" s="1390"/>
      <c r="G986" s="1390"/>
      <c r="H986" s="1390"/>
      <c r="I986" s="1390"/>
      <c r="J986" s="1390"/>
      <c r="K986" s="1390"/>
    </row>
    <row r="987" spans="1:11" x14ac:dyDescent="0.25">
      <c r="A987" s="1390"/>
      <c r="B987" s="1390"/>
      <c r="C987" s="1390"/>
      <c r="D987" s="1390"/>
      <c r="E987" s="1390"/>
      <c r="F987" s="1390"/>
      <c r="G987" s="1390"/>
      <c r="H987" s="1390"/>
      <c r="I987" s="1390"/>
      <c r="J987" s="1390"/>
      <c r="K987" s="1390"/>
    </row>
    <row r="988" spans="1:11" x14ac:dyDescent="0.25">
      <c r="A988" s="1390"/>
      <c r="B988" s="1390"/>
      <c r="C988" s="1390"/>
      <c r="D988" s="1390"/>
      <c r="E988" s="1390"/>
      <c r="F988" s="1390"/>
      <c r="G988" s="1390"/>
      <c r="H988" s="1390"/>
      <c r="I988" s="1390"/>
      <c r="J988" s="1390"/>
      <c r="K988" s="1390"/>
    </row>
    <row r="989" spans="1:11" x14ac:dyDescent="0.25">
      <c r="A989" s="1390"/>
      <c r="B989" s="1390"/>
      <c r="C989" s="1390"/>
      <c r="D989" s="1390"/>
      <c r="E989" s="1390"/>
      <c r="F989" s="1390"/>
      <c r="G989" s="1390"/>
      <c r="H989" s="1390"/>
      <c r="I989" s="1390"/>
      <c r="J989" s="1390"/>
      <c r="K989" s="1390"/>
    </row>
    <row r="990" spans="1:11" x14ac:dyDescent="0.25">
      <c r="A990" s="1390"/>
      <c r="B990" s="1390"/>
      <c r="C990" s="1390"/>
      <c r="D990" s="1390"/>
      <c r="E990" s="1390"/>
      <c r="F990" s="1390"/>
      <c r="G990" s="1390"/>
      <c r="H990" s="1390"/>
      <c r="I990" s="1390"/>
      <c r="J990" s="1390"/>
      <c r="K990" s="1390"/>
    </row>
    <row r="991" spans="1:11" x14ac:dyDescent="0.25">
      <c r="A991" s="1390"/>
      <c r="B991" s="1390"/>
      <c r="C991" s="1390"/>
      <c r="D991" s="1390"/>
      <c r="E991" s="1390"/>
      <c r="F991" s="1390"/>
      <c r="G991" s="1390"/>
      <c r="H991" s="1390"/>
      <c r="I991" s="1390"/>
      <c r="J991" s="1390"/>
      <c r="K991" s="1390"/>
    </row>
    <row r="992" spans="1:11" x14ac:dyDescent="0.25">
      <c r="A992" s="1390"/>
      <c r="B992" s="1390"/>
      <c r="C992" s="1390"/>
      <c r="D992" s="1390"/>
      <c r="E992" s="1390"/>
      <c r="F992" s="1390"/>
      <c r="G992" s="1390"/>
      <c r="H992" s="1390"/>
      <c r="I992" s="1390"/>
      <c r="J992" s="1390"/>
      <c r="K992" s="1390"/>
    </row>
    <row r="993" spans="1:11" x14ac:dyDescent="0.25">
      <c r="A993" s="1390"/>
      <c r="B993" s="1390"/>
      <c r="C993" s="1390"/>
      <c r="D993" s="1390"/>
      <c r="E993" s="1390"/>
      <c r="F993" s="1390"/>
      <c r="G993" s="1390"/>
      <c r="H993" s="1390"/>
      <c r="I993" s="1390"/>
      <c r="J993" s="1390"/>
      <c r="K993" s="1390"/>
    </row>
    <row r="994" spans="1:11" x14ac:dyDescent="0.25">
      <c r="A994" s="1390"/>
      <c r="B994" s="1390"/>
      <c r="C994" s="1390"/>
      <c r="D994" s="1390"/>
      <c r="E994" s="1390"/>
      <c r="F994" s="1390"/>
      <c r="G994" s="1390"/>
      <c r="H994" s="1390"/>
      <c r="I994" s="1390"/>
      <c r="J994" s="1390"/>
      <c r="K994" s="1390"/>
    </row>
    <row r="995" spans="1:11" x14ac:dyDescent="0.25">
      <c r="A995" s="1390"/>
      <c r="B995" s="1390"/>
      <c r="C995" s="1390"/>
      <c r="D995" s="1390"/>
      <c r="E995" s="1390"/>
      <c r="F995" s="1390"/>
      <c r="G995" s="1390"/>
      <c r="H995" s="1390"/>
      <c r="I995" s="1390"/>
      <c r="J995" s="1390"/>
      <c r="K995" s="1390"/>
    </row>
    <row r="996" spans="1:11" x14ac:dyDescent="0.25">
      <c r="A996" s="1390"/>
      <c r="B996" s="1390"/>
      <c r="C996" s="1390"/>
      <c r="D996" s="1390"/>
      <c r="E996" s="1390"/>
      <c r="F996" s="1390"/>
      <c r="G996" s="1390"/>
      <c r="H996" s="1390"/>
      <c r="I996" s="1390"/>
      <c r="J996" s="1390"/>
      <c r="K996" s="1390"/>
    </row>
    <row r="997" spans="1:11" x14ac:dyDescent="0.25">
      <c r="A997" s="1390"/>
      <c r="B997" s="1390"/>
      <c r="C997" s="1390"/>
      <c r="D997" s="1390"/>
      <c r="E997" s="1390"/>
      <c r="F997" s="1390"/>
      <c r="G997" s="1390"/>
      <c r="H997" s="1390"/>
      <c r="I997" s="1390"/>
      <c r="J997" s="1390"/>
      <c r="K997" s="1390"/>
    </row>
    <row r="998" spans="1:11" x14ac:dyDescent="0.25">
      <c r="A998" s="1390"/>
      <c r="B998" s="1390"/>
      <c r="C998" s="1390"/>
      <c r="D998" s="1390"/>
      <c r="E998" s="1390"/>
      <c r="F998" s="1390"/>
      <c r="G998" s="1390"/>
      <c r="H998" s="1390"/>
      <c r="I998" s="1390"/>
      <c r="J998" s="1390"/>
      <c r="K998" s="1390"/>
    </row>
    <row r="999" spans="1:11" x14ac:dyDescent="0.25">
      <c r="A999" s="1390"/>
      <c r="B999" s="1390"/>
      <c r="C999" s="1390"/>
      <c r="D999" s="1390"/>
      <c r="E999" s="1390"/>
      <c r="F999" s="1390"/>
      <c r="G999" s="1390"/>
      <c r="H999" s="1390"/>
      <c r="I999" s="1390"/>
      <c r="J999" s="1390"/>
      <c r="K999" s="1390"/>
    </row>
    <row r="1000" spans="1:11" x14ac:dyDescent="0.25">
      <c r="A1000" s="1390"/>
      <c r="B1000" s="1390"/>
      <c r="C1000" s="1390"/>
      <c r="D1000" s="1390"/>
      <c r="E1000" s="1390"/>
      <c r="F1000" s="1390"/>
      <c r="G1000" s="1390"/>
      <c r="H1000" s="1390"/>
      <c r="I1000" s="1390"/>
      <c r="J1000" s="1390"/>
      <c r="K1000" s="1390"/>
    </row>
    <row r="1001" spans="1:11" x14ac:dyDescent="0.25">
      <c r="A1001" s="1390"/>
      <c r="B1001" s="1390"/>
      <c r="C1001" s="1390"/>
      <c r="D1001" s="1390"/>
      <c r="E1001" s="1390"/>
      <c r="F1001" s="1390"/>
      <c r="G1001" s="1390"/>
      <c r="H1001" s="1390"/>
      <c r="I1001" s="1390"/>
      <c r="J1001" s="1390"/>
      <c r="K1001" s="1390"/>
    </row>
  </sheetData>
  <mergeCells count="15">
    <mergeCell ref="A24:E24"/>
    <mergeCell ref="I6:I7"/>
    <mergeCell ref="J6:J7"/>
    <mergeCell ref="A2:J2"/>
    <mergeCell ref="A3:J3"/>
    <mergeCell ref="A5:A7"/>
    <mergeCell ref="B5:B7"/>
    <mergeCell ref="C5:F5"/>
    <mergeCell ref="G5:J5"/>
    <mergeCell ref="C6:C7"/>
    <mergeCell ref="D6:D7"/>
    <mergeCell ref="E6:E7"/>
    <mergeCell ref="F6:F7"/>
    <mergeCell ref="G6:G7"/>
    <mergeCell ref="H6:H7"/>
  </mergeCells>
  <hyperlinks>
    <hyperlink ref="A27" r:id="rId1" xr:uid="{BB9C9C87-99CF-4BB5-88E7-4B9B1B99CFD6}"/>
    <hyperlink ref="A28" r:id="rId2" xr:uid="{EF679C51-9493-4963-A71C-B56C04F8C47D}"/>
    <hyperlink ref="A1" location="Índice!A1" display="Voltar ao índice" xr:uid="{1577D6A8-F516-469F-9C38-D21EFDBB8639}"/>
  </hyperlinks>
  <pageMargins left="0.78740157480314965" right="0.78740157480314965" top="1.1811023622047245" bottom="0.78740157480314965" header="0" footer="0"/>
  <pageSetup paperSize="9" orientation="portrait" horizontalDpi="4294967292" verticalDpi="2400" r:id="rId3"/>
  <headerFooter alignWithMargins="0"/>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92CDB6-8587-4179-9AC6-866C8E6EEA97}">
  <dimension ref="A1:M986"/>
  <sheetViews>
    <sheetView workbookViewId="0">
      <selection activeCell="A2" sqref="A2"/>
    </sheetView>
  </sheetViews>
  <sheetFormatPr defaultRowHeight="12.75" x14ac:dyDescent="0.25"/>
  <cols>
    <col min="1" max="1" width="14.28515625" style="1389" customWidth="1"/>
    <col min="2" max="2" width="10.28515625" style="1389" customWidth="1"/>
    <col min="3" max="3" width="8.5703125" style="1389" customWidth="1"/>
    <col min="4" max="4" width="8.140625" style="1389" customWidth="1"/>
    <col min="5" max="5" width="9.5703125" style="1389" customWidth="1"/>
    <col min="6" max="6" width="8.28515625" style="1389" customWidth="1"/>
    <col min="7" max="7" width="7.5703125" style="1389" customWidth="1"/>
    <col min="8" max="8" width="7" style="1389" customWidth="1"/>
    <col min="9" max="9" width="9.5703125" style="1389" customWidth="1"/>
    <col min="10" max="10" width="8.42578125" style="1389" customWidth="1"/>
    <col min="11" max="11" width="4.85546875" style="1389" customWidth="1"/>
    <col min="12" max="16384" width="9.140625" style="1389"/>
  </cols>
  <sheetData>
    <row r="1" spans="1:13" ht="15" customHeight="1" x14ac:dyDescent="0.25">
      <c r="A1" s="2027" t="s">
        <v>1926</v>
      </c>
    </row>
    <row r="2" spans="1:13" ht="15" customHeight="1" x14ac:dyDescent="0.25">
      <c r="A2" s="2234" t="s">
        <v>1285</v>
      </c>
      <c r="B2" s="2234"/>
      <c r="C2" s="2234"/>
      <c r="D2" s="2234"/>
      <c r="E2" s="2234"/>
      <c r="F2" s="2234"/>
      <c r="G2" s="2234"/>
      <c r="H2" s="2234"/>
      <c r="I2" s="2234"/>
      <c r="J2" s="2234"/>
    </row>
    <row r="3" spans="1:13" ht="23.25" customHeight="1" x14ac:dyDescent="0.25">
      <c r="A3" s="2253" t="s">
        <v>1284</v>
      </c>
      <c r="B3" s="2238"/>
      <c r="C3" s="2238"/>
      <c r="D3" s="2238"/>
      <c r="E3" s="2238"/>
      <c r="F3" s="2238"/>
      <c r="G3" s="2238"/>
      <c r="H3" s="2238"/>
      <c r="I3" s="2238"/>
      <c r="J3" s="2238"/>
    </row>
    <row r="4" spans="1:13" ht="12.95" customHeight="1" x14ac:dyDescent="0.25">
      <c r="A4" s="1401">
        <v>2020</v>
      </c>
      <c r="B4" s="1401"/>
      <c r="C4" s="1390"/>
      <c r="D4" s="1390"/>
      <c r="E4" s="1390"/>
      <c r="F4" s="1390"/>
      <c r="G4" s="1390"/>
      <c r="H4" s="1390"/>
      <c r="I4" s="1390"/>
      <c r="J4" s="1400" t="s">
        <v>736</v>
      </c>
      <c r="K4" s="1390"/>
      <c r="L4" s="1390"/>
      <c r="M4" s="1390"/>
    </row>
    <row r="5" spans="1:13" ht="15" customHeight="1" x14ac:dyDescent="0.25">
      <c r="A5" s="2235" t="s">
        <v>1236</v>
      </c>
      <c r="B5" s="2239" t="s">
        <v>1256</v>
      </c>
      <c r="C5" s="2231" t="s">
        <v>1267</v>
      </c>
      <c r="D5" s="2232"/>
      <c r="E5" s="2232"/>
      <c r="F5" s="2233"/>
      <c r="G5" s="2231" t="s">
        <v>1266</v>
      </c>
      <c r="H5" s="2232"/>
      <c r="I5" s="2232"/>
      <c r="J5" s="2233"/>
      <c r="K5" s="1399"/>
    </row>
    <row r="6" spans="1:13" ht="6" customHeight="1" x14ac:dyDescent="0.25">
      <c r="A6" s="2236"/>
      <c r="B6" s="2240"/>
      <c r="C6" s="2235" t="s">
        <v>0</v>
      </c>
      <c r="D6" s="2242" t="s">
        <v>1275</v>
      </c>
      <c r="E6" s="2235" t="s">
        <v>1274</v>
      </c>
      <c r="F6" s="2242" t="s">
        <v>1177</v>
      </c>
      <c r="G6" s="2235" t="s">
        <v>0</v>
      </c>
      <c r="H6" s="2242" t="s">
        <v>1275</v>
      </c>
      <c r="I6" s="2235" t="s">
        <v>1274</v>
      </c>
      <c r="J6" s="2235" t="s">
        <v>1177</v>
      </c>
    </row>
    <row r="7" spans="1:13" ht="45" customHeight="1" x14ac:dyDescent="0.25">
      <c r="A7" s="2237"/>
      <c r="B7" s="2241"/>
      <c r="C7" s="2237"/>
      <c r="D7" s="2243"/>
      <c r="E7" s="2237"/>
      <c r="F7" s="2243"/>
      <c r="G7" s="2237"/>
      <c r="H7" s="2243"/>
      <c r="I7" s="2237"/>
      <c r="J7" s="2237"/>
      <c r="K7" s="1398"/>
    </row>
    <row r="8" spans="1:13" s="1394" customFormat="1" ht="12.95" customHeight="1" x14ac:dyDescent="0.25">
      <c r="A8" s="1435"/>
      <c r="B8" s="1435"/>
      <c r="C8" s="1435"/>
      <c r="D8" s="1435"/>
      <c r="E8" s="1435"/>
      <c r="F8" s="1435"/>
      <c r="G8" s="1435"/>
      <c r="H8" s="1435"/>
      <c r="I8" s="1435"/>
      <c r="J8" s="1435"/>
      <c r="K8" s="1435"/>
    </row>
    <row r="9" spans="1:13" s="1456" customFormat="1" ht="12.95" customHeight="1" x14ac:dyDescent="0.25">
      <c r="A9" s="1456" t="s">
        <v>1283</v>
      </c>
      <c r="B9" s="1458">
        <f t="shared" ref="B9:J9" si="0">SUM(B11:B15)</f>
        <v>886</v>
      </c>
      <c r="C9" s="1458">
        <f t="shared" si="0"/>
        <v>7573516.9999999972</v>
      </c>
      <c r="D9" s="1458">
        <f t="shared" si="0"/>
        <v>345549.00000000012</v>
      </c>
      <c r="E9" s="1458">
        <f t="shared" si="0"/>
        <v>1166669.0000000002</v>
      </c>
      <c r="F9" s="1458">
        <f t="shared" si="0"/>
        <v>6061299</v>
      </c>
      <c r="G9" s="1458">
        <f t="shared" si="0"/>
        <v>6351505.9999999972</v>
      </c>
      <c r="H9" s="1458">
        <f t="shared" si="0"/>
        <v>206028.00000000003</v>
      </c>
      <c r="I9" s="1458">
        <f t="shared" si="0"/>
        <v>843048</v>
      </c>
      <c r="J9" s="1458">
        <f t="shared" si="0"/>
        <v>5302430</v>
      </c>
    </row>
    <row r="10" spans="1:13" s="1456" customFormat="1" ht="12.95" customHeight="1" x14ac:dyDescent="0.25"/>
    <row r="11" spans="1:13" s="1435" customFormat="1" ht="12.95" customHeight="1" x14ac:dyDescent="0.25">
      <c r="A11" s="1435" t="s">
        <v>1282</v>
      </c>
      <c r="B11" s="1458">
        <v>350</v>
      </c>
      <c r="C11" s="1464">
        <v>1481975.0000000019</v>
      </c>
      <c r="D11" s="1464">
        <v>345549.00000000012</v>
      </c>
      <c r="E11" s="1464">
        <v>383686.00000000006</v>
      </c>
      <c r="F11" s="1464">
        <v>752740.00000000023</v>
      </c>
      <c r="G11" s="1464">
        <v>1173435.9999999998</v>
      </c>
      <c r="H11" s="1464">
        <v>206028.00000000003</v>
      </c>
      <c r="I11" s="1464">
        <v>279315.99999999994</v>
      </c>
      <c r="J11" s="1464">
        <v>688091.99999999988</v>
      </c>
    </row>
    <row r="12" spans="1:13" s="1456" customFormat="1" ht="12.95" customHeight="1" x14ac:dyDescent="0.25">
      <c r="A12" s="1435" t="s">
        <v>1281</v>
      </c>
      <c r="B12" s="1505">
        <v>410</v>
      </c>
      <c r="C12" s="1464">
        <v>5359691.9999999953</v>
      </c>
      <c r="D12" s="1500" t="s">
        <v>1273</v>
      </c>
      <c r="E12" s="1506">
        <v>782353.00000000012</v>
      </c>
      <c r="F12" s="1507">
        <v>4577339</v>
      </c>
      <c r="G12" s="1506">
        <v>4484731.9999999972</v>
      </c>
      <c r="H12" s="1500" t="s">
        <v>1273</v>
      </c>
      <c r="I12" s="1506">
        <v>563102</v>
      </c>
      <c r="J12" s="1506">
        <v>3921630.0000000005</v>
      </c>
    </row>
    <row r="13" spans="1:13" s="1435" customFormat="1" ht="12.95" customHeight="1" x14ac:dyDescent="0.25">
      <c r="A13" s="1435" t="s">
        <v>1280</v>
      </c>
      <c r="B13" s="1505">
        <v>92</v>
      </c>
      <c r="C13" s="1464">
        <v>622934.99999999977</v>
      </c>
      <c r="D13" s="1500" t="s">
        <v>1273</v>
      </c>
      <c r="E13" s="1506">
        <v>630</v>
      </c>
      <c r="F13" s="1507">
        <v>622304.99999999988</v>
      </c>
      <c r="G13" s="1506">
        <v>591588.99999999977</v>
      </c>
      <c r="H13" s="1500" t="s">
        <v>1273</v>
      </c>
      <c r="I13" s="1506">
        <v>630</v>
      </c>
      <c r="J13" s="1506">
        <v>590959</v>
      </c>
    </row>
    <row r="14" spans="1:13" s="1435" customFormat="1" ht="12.95" customHeight="1" x14ac:dyDescent="0.25">
      <c r="A14" s="1435" t="s">
        <v>1279</v>
      </c>
      <c r="B14" s="1505">
        <v>20</v>
      </c>
      <c r="C14" s="1464">
        <v>33665.000000000007</v>
      </c>
      <c r="D14" s="1500" t="s">
        <v>1273</v>
      </c>
      <c r="E14" s="1500" t="s">
        <v>1273</v>
      </c>
      <c r="F14" s="1507">
        <v>33665.000000000007</v>
      </c>
      <c r="G14" s="1506">
        <v>30517</v>
      </c>
      <c r="H14" s="1500" t="s">
        <v>1273</v>
      </c>
      <c r="I14" s="1500" t="s">
        <v>1273</v>
      </c>
      <c r="J14" s="1506">
        <v>30517</v>
      </c>
    </row>
    <row r="15" spans="1:13" s="1435" customFormat="1" ht="12.95" customHeight="1" x14ac:dyDescent="0.25">
      <c r="A15" s="1435" t="s">
        <v>1278</v>
      </c>
      <c r="B15" s="1505">
        <v>14</v>
      </c>
      <c r="C15" s="1464">
        <v>75250</v>
      </c>
      <c r="D15" s="1500" t="s">
        <v>1273</v>
      </c>
      <c r="E15" s="1500" t="s">
        <v>1273</v>
      </c>
      <c r="F15" s="1507">
        <v>75250</v>
      </c>
      <c r="G15" s="1506">
        <v>71232</v>
      </c>
      <c r="H15" s="1500" t="s">
        <v>1273</v>
      </c>
      <c r="I15" s="1500" t="s">
        <v>1273</v>
      </c>
      <c r="J15" s="1506">
        <v>71232</v>
      </c>
    </row>
    <row r="16" spans="1:13" s="1456" customFormat="1" ht="6.75" customHeight="1" thickBot="1" x14ac:dyDescent="0.3">
      <c r="A16" s="1495"/>
      <c r="B16" s="1495"/>
      <c r="C16" s="1495"/>
      <c r="D16" s="1495"/>
      <c r="E16" s="1495"/>
      <c r="F16" s="1495"/>
      <c r="G16" s="1495"/>
      <c r="H16" s="1495"/>
      <c r="I16" s="1495"/>
      <c r="J16" s="1495"/>
    </row>
    <row r="17" spans="1:11" s="1394" customFormat="1" ht="12.95" customHeight="1" thickTop="1" x14ac:dyDescent="0.25">
      <c r="A17" s="2252" t="s">
        <v>1246</v>
      </c>
      <c r="B17" s="2252"/>
      <c r="C17" s="2252"/>
      <c r="D17" s="2252"/>
      <c r="E17" s="2252"/>
    </row>
    <row r="18" spans="1:11" s="1394" customFormat="1" ht="9" customHeight="1" x14ac:dyDescent="0.25">
      <c r="A18" s="1435"/>
      <c r="B18" s="1435"/>
      <c r="C18" s="1435"/>
      <c r="D18" s="1435"/>
      <c r="E18" s="1435"/>
      <c r="F18" s="1435"/>
      <c r="G18" s="1435"/>
      <c r="H18" s="1435"/>
      <c r="I18" s="1435"/>
      <c r="J18" s="1435"/>
      <c r="K18" s="1435"/>
    </row>
    <row r="19" spans="1:11" s="1435" customFormat="1" ht="9.9499999999999993" customHeight="1" x14ac:dyDescent="0.25">
      <c r="A19" s="1106" t="s">
        <v>280</v>
      </c>
    </row>
    <row r="20" spans="1:11" s="1435" customFormat="1" ht="15" customHeight="1" x14ac:dyDescent="0.25">
      <c r="A20" s="1404" t="s">
        <v>1227</v>
      </c>
    </row>
    <row r="21" spans="1:11" s="1394" customFormat="1" x14ac:dyDescent="0.25">
      <c r="A21" s="1404" t="s">
        <v>1272</v>
      </c>
      <c r="B21" s="1435"/>
      <c r="C21" s="1435"/>
      <c r="D21" s="1435"/>
      <c r="E21" s="1435"/>
      <c r="F21" s="1435"/>
      <c r="G21" s="1435"/>
      <c r="H21" s="1435"/>
      <c r="I21" s="1435"/>
      <c r="J21" s="1435"/>
      <c r="K21" s="1435"/>
    </row>
    <row r="22" spans="1:11" s="1394" customFormat="1" x14ac:dyDescent="0.25">
      <c r="A22" s="1435"/>
      <c r="B22" s="1435"/>
      <c r="C22" s="1435"/>
      <c r="D22" s="1435"/>
      <c r="E22" s="1435"/>
      <c r="F22" s="1435"/>
      <c r="G22" s="1435"/>
      <c r="H22" s="1435"/>
      <c r="I22" s="1435"/>
      <c r="J22" s="1435"/>
      <c r="K22" s="1435"/>
    </row>
    <row r="23" spans="1:11" s="1394" customFormat="1" x14ac:dyDescent="0.25">
      <c r="A23" s="1435"/>
      <c r="B23" s="1435"/>
      <c r="C23" s="1435"/>
      <c r="D23" s="1435"/>
      <c r="E23" s="1435"/>
      <c r="F23" s="1435"/>
      <c r="G23" s="1435"/>
      <c r="H23" s="1435"/>
      <c r="I23" s="1435"/>
      <c r="J23" s="1435"/>
      <c r="K23" s="1435"/>
    </row>
    <row r="24" spans="1:11" s="1394" customFormat="1" x14ac:dyDescent="0.25">
      <c r="A24" s="1435"/>
      <c r="B24" s="1435"/>
      <c r="C24" s="1435"/>
      <c r="D24" s="1435"/>
      <c r="E24" s="1435"/>
      <c r="F24" s="1435"/>
      <c r="G24" s="1435"/>
      <c r="H24" s="1435"/>
      <c r="I24" s="1435"/>
      <c r="J24" s="1435"/>
      <c r="K24" s="1435"/>
    </row>
    <row r="25" spans="1:11" s="1394" customFormat="1" x14ac:dyDescent="0.25">
      <c r="A25" s="1435"/>
      <c r="B25" s="1435"/>
      <c r="C25" s="1435"/>
      <c r="D25" s="1435"/>
      <c r="E25" s="1435"/>
      <c r="F25" s="1435"/>
      <c r="G25" s="1435"/>
      <c r="H25" s="1435"/>
      <c r="I25" s="1435"/>
      <c r="J25" s="1435"/>
      <c r="K25" s="1435"/>
    </row>
    <row r="26" spans="1:11" s="1394" customFormat="1" x14ac:dyDescent="0.25">
      <c r="A26" s="1435"/>
      <c r="B26" s="1435"/>
      <c r="C26" s="1435"/>
      <c r="D26" s="1435"/>
      <c r="E26" s="1435"/>
      <c r="F26" s="1435"/>
      <c r="G26" s="1435"/>
      <c r="H26" s="1435"/>
      <c r="I26" s="1435"/>
      <c r="J26" s="1435"/>
      <c r="K26" s="1435"/>
    </row>
    <row r="27" spans="1:11" s="1394" customFormat="1" x14ac:dyDescent="0.25">
      <c r="A27" s="1435"/>
      <c r="B27" s="1435"/>
      <c r="C27" s="1435"/>
      <c r="D27" s="1435"/>
      <c r="E27" s="1435"/>
      <c r="F27" s="1435"/>
      <c r="G27" s="1435"/>
      <c r="H27" s="1435"/>
      <c r="I27" s="1435"/>
      <c r="J27" s="1435"/>
      <c r="K27" s="1435"/>
    </row>
    <row r="28" spans="1:11" x14ac:dyDescent="0.25">
      <c r="A28" s="1390"/>
      <c r="B28" s="1390"/>
      <c r="C28" s="1390"/>
      <c r="D28" s="1390"/>
      <c r="E28" s="1390"/>
      <c r="F28" s="1390"/>
      <c r="G28" s="1390"/>
      <c r="H28" s="1390"/>
      <c r="I28" s="1390"/>
      <c r="J28" s="1390"/>
      <c r="K28" s="1390"/>
    </row>
    <row r="29" spans="1:11" x14ac:dyDescent="0.25">
      <c r="A29" s="1390"/>
      <c r="B29" s="1390"/>
      <c r="C29" s="1390"/>
      <c r="D29" s="1390"/>
      <c r="E29" s="1390"/>
      <c r="F29" s="1390"/>
      <c r="G29" s="1390"/>
      <c r="H29" s="1390"/>
      <c r="I29" s="1390"/>
      <c r="J29" s="1390"/>
      <c r="K29" s="1390"/>
    </row>
    <row r="30" spans="1:11" x14ac:dyDescent="0.25">
      <c r="A30" s="1390"/>
      <c r="B30" s="1390"/>
      <c r="C30" s="1390"/>
      <c r="D30" s="1390"/>
      <c r="E30" s="1390"/>
      <c r="F30" s="1390"/>
      <c r="G30" s="1390"/>
      <c r="H30" s="1390"/>
      <c r="I30" s="1390"/>
      <c r="J30" s="1390"/>
      <c r="K30" s="1390"/>
    </row>
    <row r="31" spans="1:11" x14ac:dyDescent="0.25">
      <c r="A31" s="1390"/>
      <c r="B31" s="1390"/>
      <c r="C31" s="1390"/>
      <c r="D31" s="1390"/>
      <c r="E31" s="1390"/>
      <c r="F31" s="1390"/>
      <c r="G31" s="1390"/>
      <c r="H31" s="1390"/>
      <c r="I31" s="1390"/>
      <c r="J31" s="1390"/>
      <c r="K31" s="1390"/>
    </row>
    <row r="32" spans="1:11" x14ac:dyDescent="0.25">
      <c r="A32" s="1390"/>
      <c r="B32" s="1390"/>
      <c r="C32" s="1390"/>
      <c r="D32" s="1390"/>
      <c r="E32" s="1390"/>
      <c r="F32" s="1390"/>
      <c r="G32" s="1390"/>
      <c r="H32" s="1390"/>
      <c r="I32" s="1390"/>
      <c r="J32" s="1390"/>
      <c r="K32" s="1390"/>
    </row>
    <row r="33" spans="1:11" x14ac:dyDescent="0.25">
      <c r="A33" s="1390"/>
      <c r="B33" s="1390"/>
      <c r="C33" s="1390"/>
      <c r="D33" s="1390"/>
      <c r="E33" s="1390"/>
      <c r="F33" s="1390"/>
      <c r="G33" s="1390"/>
      <c r="H33" s="1390"/>
      <c r="I33" s="1390"/>
      <c r="J33" s="1390"/>
      <c r="K33" s="1390"/>
    </row>
    <row r="34" spans="1:11" x14ac:dyDescent="0.25">
      <c r="A34" s="1390"/>
      <c r="B34" s="1390"/>
      <c r="C34" s="1390"/>
      <c r="D34" s="1390"/>
      <c r="E34" s="1390"/>
      <c r="F34" s="1390"/>
      <c r="G34" s="1390"/>
      <c r="H34" s="1390"/>
      <c r="I34" s="1390"/>
      <c r="J34" s="1390"/>
      <c r="K34" s="1390"/>
    </row>
    <row r="35" spans="1:11" x14ac:dyDescent="0.25">
      <c r="A35" s="1390"/>
      <c r="B35" s="1390"/>
      <c r="C35" s="1390"/>
      <c r="D35" s="1390"/>
      <c r="E35" s="1390"/>
      <c r="F35" s="1390"/>
      <c r="G35" s="1390"/>
      <c r="H35" s="1390"/>
      <c r="I35" s="1390"/>
      <c r="J35" s="1390"/>
      <c r="K35" s="1390"/>
    </row>
    <row r="36" spans="1:11" x14ac:dyDescent="0.25">
      <c r="A36" s="1390"/>
      <c r="B36" s="1390"/>
      <c r="C36" s="1390"/>
      <c r="D36" s="1390"/>
      <c r="E36" s="1390"/>
      <c r="F36" s="1390"/>
      <c r="G36" s="1390"/>
      <c r="H36" s="1390"/>
      <c r="I36" s="1390"/>
      <c r="J36" s="1390"/>
      <c r="K36" s="1390"/>
    </row>
    <row r="37" spans="1:11" x14ac:dyDescent="0.25">
      <c r="A37" s="1390"/>
      <c r="B37" s="1390"/>
      <c r="C37" s="1390"/>
      <c r="D37" s="1390"/>
      <c r="E37" s="1390"/>
      <c r="F37" s="1390"/>
      <c r="G37" s="1390"/>
      <c r="H37" s="1390"/>
      <c r="I37" s="1390"/>
      <c r="J37" s="1390"/>
      <c r="K37" s="1390"/>
    </row>
    <row r="38" spans="1:11" x14ac:dyDescent="0.25">
      <c r="A38" s="1390"/>
      <c r="B38" s="1390"/>
      <c r="C38" s="1390"/>
      <c r="D38" s="1390"/>
      <c r="E38" s="1390"/>
      <c r="F38" s="1390"/>
      <c r="G38" s="1390"/>
      <c r="H38" s="1390"/>
      <c r="I38" s="1390"/>
      <c r="J38" s="1390"/>
      <c r="K38" s="1390"/>
    </row>
    <row r="39" spans="1:11" x14ac:dyDescent="0.25">
      <c r="A39" s="1390"/>
      <c r="B39" s="1390"/>
      <c r="C39" s="1390"/>
      <c r="D39" s="1390"/>
      <c r="E39" s="1390"/>
      <c r="F39" s="1390"/>
      <c r="G39" s="1390"/>
      <c r="H39" s="1390"/>
      <c r="I39" s="1390"/>
      <c r="J39" s="1390"/>
      <c r="K39" s="1390"/>
    </row>
    <row r="40" spans="1:11" x14ac:dyDescent="0.25">
      <c r="A40" s="1390"/>
      <c r="B40" s="1390"/>
      <c r="C40" s="1390"/>
      <c r="D40" s="1390"/>
      <c r="E40" s="1390"/>
      <c r="F40" s="1390"/>
      <c r="G40" s="1390"/>
      <c r="H40" s="1390"/>
      <c r="I40" s="1390"/>
      <c r="J40" s="1390"/>
      <c r="K40" s="1390"/>
    </row>
    <row r="41" spans="1:11" x14ac:dyDescent="0.25">
      <c r="A41" s="1390"/>
      <c r="B41" s="1390"/>
      <c r="C41" s="1390"/>
      <c r="D41" s="1390"/>
      <c r="E41" s="1390"/>
      <c r="F41" s="1390"/>
      <c r="G41" s="1390"/>
      <c r="H41" s="1390"/>
      <c r="I41" s="1390"/>
      <c r="J41" s="1390"/>
      <c r="K41" s="1390"/>
    </row>
    <row r="42" spans="1:11" x14ac:dyDescent="0.25">
      <c r="A42" s="1390"/>
      <c r="B42" s="1390"/>
      <c r="C42" s="1390"/>
      <c r="D42" s="1390"/>
      <c r="E42" s="1390"/>
      <c r="F42" s="1390"/>
      <c r="G42" s="1390"/>
      <c r="H42" s="1390"/>
      <c r="I42" s="1390"/>
      <c r="J42" s="1390"/>
      <c r="K42" s="1390"/>
    </row>
    <row r="43" spans="1:11" x14ac:dyDescent="0.25">
      <c r="A43" s="1390"/>
      <c r="B43" s="1390"/>
      <c r="C43" s="1390"/>
      <c r="D43" s="1390"/>
      <c r="E43" s="1390"/>
      <c r="F43" s="1390"/>
      <c r="G43" s="1390"/>
      <c r="H43" s="1390"/>
      <c r="I43" s="1390"/>
      <c r="J43" s="1390"/>
      <c r="K43" s="1390"/>
    </row>
    <row r="44" spans="1:11" x14ac:dyDescent="0.25">
      <c r="A44" s="1390"/>
      <c r="B44" s="1390"/>
      <c r="C44" s="1390"/>
      <c r="D44" s="1390"/>
      <c r="E44" s="1390"/>
      <c r="F44" s="1390"/>
      <c r="G44" s="1390"/>
      <c r="H44" s="1390"/>
      <c r="I44" s="1390"/>
      <c r="J44" s="1390"/>
      <c r="K44" s="1390"/>
    </row>
    <row r="45" spans="1:11" x14ac:dyDescent="0.25">
      <c r="A45" s="1390"/>
      <c r="B45" s="1390"/>
      <c r="C45" s="1390"/>
      <c r="D45" s="1390"/>
      <c r="E45" s="1390"/>
      <c r="F45" s="1390"/>
      <c r="G45" s="1390"/>
      <c r="H45" s="1390"/>
      <c r="I45" s="1390"/>
      <c r="J45" s="1390"/>
      <c r="K45" s="1390"/>
    </row>
    <row r="46" spans="1:11" x14ac:dyDescent="0.25">
      <c r="A46" s="1390"/>
      <c r="B46" s="1390"/>
      <c r="C46" s="1390"/>
      <c r="D46" s="1390"/>
      <c r="E46" s="1390"/>
      <c r="F46" s="1390"/>
      <c r="G46" s="1390"/>
      <c r="H46" s="1390"/>
      <c r="I46" s="1390"/>
      <c r="J46" s="1390"/>
      <c r="K46" s="1390"/>
    </row>
    <row r="47" spans="1:11" x14ac:dyDescent="0.25">
      <c r="A47" s="1390"/>
      <c r="B47" s="1390"/>
      <c r="C47" s="1390"/>
      <c r="D47" s="1390"/>
      <c r="E47" s="1390"/>
      <c r="F47" s="1390"/>
      <c r="G47" s="1390"/>
      <c r="H47" s="1390"/>
      <c r="I47" s="1390"/>
      <c r="J47" s="1390"/>
      <c r="K47" s="1390"/>
    </row>
    <row r="48" spans="1:11" x14ac:dyDescent="0.25">
      <c r="A48" s="1390"/>
      <c r="B48" s="1390"/>
      <c r="C48" s="1390"/>
      <c r="D48" s="1390"/>
      <c r="E48" s="1390"/>
      <c r="F48" s="1390"/>
      <c r="G48" s="1390"/>
      <c r="H48" s="1390"/>
      <c r="I48" s="1390"/>
      <c r="J48" s="1390"/>
      <c r="K48" s="1390"/>
    </row>
    <row r="49" spans="1:11" x14ac:dyDescent="0.25">
      <c r="A49" s="1390"/>
      <c r="B49" s="1390"/>
      <c r="C49" s="1390"/>
      <c r="D49" s="1390"/>
      <c r="E49" s="1390"/>
      <c r="F49" s="1390"/>
      <c r="G49" s="1390"/>
      <c r="H49" s="1390"/>
      <c r="I49" s="1390"/>
      <c r="J49" s="1390"/>
      <c r="K49" s="1390"/>
    </row>
    <row r="50" spans="1:11" x14ac:dyDescent="0.25">
      <c r="A50" s="1390"/>
      <c r="B50" s="1390"/>
      <c r="C50" s="1390"/>
      <c r="D50" s="1390"/>
      <c r="E50" s="1390"/>
      <c r="F50" s="1390"/>
      <c r="G50" s="1390"/>
      <c r="H50" s="1390"/>
      <c r="I50" s="1390"/>
      <c r="J50" s="1390"/>
      <c r="K50" s="1390"/>
    </row>
    <row r="51" spans="1:11" x14ac:dyDescent="0.25">
      <c r="A51" s="1390"/>
      <c r="B51" s="1390"/>
      <c r="C51" s="1390"/>
      <c r="D51" s="1390"/>
      <c r="E51" s="1390"/>
      <c r="F51" s="1390"/>
      <c r="G51" s="1390"/>
      <c r="H51" s="1390"/>
      <c r="I51" s="1390"/>
      <c r="J51" s="1390"/>
      <c r="K51" s="1390"/>
    </row>
    <row r="52" spans="1:11" x14ac:dyDescent="0.25">
      <c r="A52" s="1390"/>
      <c r="B52" s="1390"/>
      <c r="C52" s="1390"/>
      <c r="D52" s="1390"/>
      <c r="E52" s="1390"/>
      <c r="F52" s="1390"/>
      <c r="G52" s="1390"/>
      <c r="H52" s="1390"/>
      <c r="I52" s="1390"/>
      <c r="J52" s="1390"/>
      <c r="K52" s="1390"/>
    </row>
    <row r="53" spans="1:11" x14ac:dyDescent="0.25">
      <c r="A53" s="1390"/>
      <c r="B53" s="1390"/>
      <c r="C53" s="1390"/>
      <c r="D53" s="1390"/>
      <c r="E53" s="1390"/>
      <c r="F53" s="1390"/>
      <c r="G53" s="1390"/>
      <c r="H53" s="1390"/>
      <c r="I53" s="1390"/>
      <c r="J53" s="1390"/>
      <c r="K53" s="1390"/>
    </row>
    <row r="54" spans="1:11" x14ac:dyDescent="0.25">
      <c r="A54" s="1390"/>
      <c r="B54" s="1390"/>
      <c r="C54" s="1390"/>
      <c r="D54" s="1390"/>
      <c r="E54" s="1390"/>
      <c r="F54" s="1390"/>
      <c r="G54" s="1390"/>
      <c r="H54" s="1390"/>
      <c r="I54" s="1390"/>
      <c r="J54" s="1390"/>
      <c r="K54" s="1390"/>
    </row>
    <row r="55" spans="1:11" x14ac:dyDescent="0.25">
      <c r="A55" s="1390"/>
      <c r="B55" s="1390"/>
      <c r="C55" s="1390"/>
      <c r="D55" s="1390"/>
      <c r="E55" s="1390"/>
      <c r="F55" s="1390"/>
      <c r="G55" s="1390"/>
      <c r="H55" s="1390"/>
      <c r="I55" s="1390"/>
      <c r="J55" s="1390"/>
      <c r="K55" s="1390"/>
    </row>
    <row r="56" spans="1:11" x14ac:dyDescent="0.25">
      <c r="A56" s="1390"/>
      <c r="B56" s="1390"/>
      <c r="C56" s="1390"/>
      <c r="D56" s="1390"/>
      <c r="E56" s="1390"/>
      <c r="F56" s="1390"/>
      <c r="G56" s="1390"/>
      <c r="H56" s="1390"/>
      <c r="I56" s="1390"/>
      <c r="J56" s="1390"/>
      <c r="K56" s="1390"/>
    </row>
    <row r="57" spans="1:11" x14ac:dyDescent="0.25">
      <c r="A57" s="1390"/>
      <c r="B57" s="1390"/>
      <c r="C57" s="1390"/>
      <c r="D57" s="1390"/>
      <c r="E57" s="1390"/>
      <c r="F57" s="1390"/>
      <c r="G57" s="1390"/>
      <c r="H57" s="1390"/>
      <c r="I57" s="1390"/>
      <c r="J57" s="1390"/>
      <c r="K57" s="1390"/>
    </row>
    <row r="58" spans="1:11" x14ac:dyDescent="0.25">
      <c r="A58" s="1390"/>
      <c r="B58" s="1390"/>
      <c r="C58" s="1390"/>
      <c r="D58" s="1390"/>
      <c r="E58" s="1390"/>
      <c r="F58" s="1390"/>
      <c r="G58" s="1390"/>
      <c r="H58" s="1390"/>
      <c r="I58" s="1390"/>
      <c r="J58" s="1390"/>
      <c r="K58" s="1390"/>
    </row>
    <row r="59" spans="1:11" x14ac:dyDescent="0.25">
      <c r="A59" s="1390"/>
      <c r="B59" s="1390"/>
      <c r="C59" s="1390"/>
      <c r="D59" s="1390"/>
      <c r="E59" s="1390"/>
      <c r="F59" s="1390"/>
      <c r="G59" s="1390"/>
      <c r="H59" s="1390"/>
      <c r="I59" s="1390"/>
      <c r="J59" s="1390"/>
      <c r="K59" s="1390"/>
    </row>
    <row r="60" spans="1:11" x14ac:dyDescent="0.25">
      <c r="A60" s="1390"/>
      <c r="B60" s="1390"/>
      <c r="C60" s="1390"/>
      <c r="D60" s="1390"/>
      <c r="E60" s="1390"/>
      <c r="F60" s="1390"/>
      <c r="G60" s="1390"/>
      <c r="H60" s="1390"/>
      <c r="I60" s="1390"/>
      <c r="J60" s="1390"/>
      <c r="K60" s="1390"/>
    </row>
    <row r="61" spans="1:11" x14ac:dyDescent="0.25">
      <c r="A61" s="1390"/>
      <c r="B61" s="1390"/>
      <c r="C61" s="1390"/>
      <c r="D61" s="1390"/>
      <c r="E61" s="1390"/>
      <c r="F61" s="1390"/>
      <c r="G61" s="1390"/>
      <c r="H61" s="1390"/>
      <c r="I61" s="1390"/>
      <c r="J61" s="1390"/>
      <c r="K61" s="1390"/>
    </row>
    <row r="62" spans="1:11" x14ac:dyDescent="0.25">
      <c r="A62" s="1390"/>
      <c r="B62" s="1390"/>
      <c r="C62" s="1390"/>
      <c r="D62" s="1390"/>
      <c r="E62" s="1390"/>
      <c r="F62" s="1390"/>
      <c r="G62" s="1390"/>
      <c r="H62" s="1390"/>
      <c r="I62" s="1390"/>
      <c r="J62" s="1390"/>
      <c r="K62" s="1390"/>
    </row>
    <row r="63" spans="1:11" x14ac:dyDescent="0.25">
      <c r="A63" s="1390"/>
      <c r="B63" s="1390"/>
      <c r="C63" s="1390"/>
      <c r="D63" s="1390"/>
      <c r="E63" s="1390"/>
      <c r="F63" s="1390"/>
      <c r="G63" s="1390"/>
      <c r="H63" s="1390"/>
      <c r="I63" s="1390"/>
      <c r="J63" s="1390"/>
      <c r="K63" s="1390"/>
    </row>
    <row r="64" spans="1:11" x14ac:dyDescent="0.25">
      <c r="A64" s="1390"/>
      <c r="B64" s="1390"/>
      <c r="C64" s="1390"/>
      <c r="D64" s="1390"/>
      <c r="E64" s="1390"/>
      <c r="F64" s="1390"/>
      <c r="G64" s="1390"/>
      <c r="H64" s="1390"/>
      <c r="I64" s="1390"/>
      <c r="J64" s="1390"/>
      <c r="K64" s="1390"/>
    </row>
    <row r="65" spans="1:11" x14ac:dyDescent="0.25">
      <c r="A65" s="1390"/>
      <c r="B65" s="1390"/>
      <c r="C65" s="1390"/>
      <c r="D65" s="1390"/>
      <c r="E65" s="1390"/>
      <c r="F65" s="1390"/>
      <c r="G65" s="1390"/>
      <c r="H65" s="1390"/>
      <c r="I65" s="1390"/>
      <c r="J65" s="1390"/>
      <c r="K65" s="1390"/>
    </row>
    <row r="66" spans="1:11" x14ac:dyDescent="0.25">
      <c r="A66" s="1390"/>
      <c r="B66" s="1390"/>
      <c r="C66" s="1390"/>
      <c r="D66" s="1390"/>
      <c r="E66" s="1390"/>
      <c r="F66" s="1390"/>
      <c r="G66" s="1390"/>
      <c r="H66" s="1390"/>
      <c r="I66" s="1390"/>
      <c r="J66" s="1390"/>
      <c r="K66" s="1390"/>
    </row>
    <row r="67" spans="1:11" x14ac:dyDescent="0.25">
      <c r="A67" s="1390"/>
      <c r="B67" s="1390"/>
      <c r="C67" s="1390"/>
      <c r="D67" s="1390"/>
      <c r="E67" s="1390"/>
      <c r="F67" s="1390"/>
      <c r="G67" s="1390"/>
      <c r="H67" s="1390"/>
      <c r="I67" s="1390"/>
      <c r="J67" s="1390"/>
      <c r="K67" s="1390"/>
    </row>
    <row r="68" spans="1:11" x14ac:dyDescent="0.25">
      <c r="A68" s="1390"/>
      <c r="B68" s="1390"/>
      <c r="C68" s="1390"/>
      <c r="D68" s="1390"/>
      <c r="E68" s="1390"/>
      <c r="F68" s="1390"/>
      <c r="G68" s="1390"/>
      <c r="H68" s="1390"/>
      <c r="I68" s="1390"/>
      <c r="J68" s="1390"/>
      <c r="K68" s="1390"/>
    </row>
    <row r="69" spans="1:11" x14ac:dyDescent="0.25">
      <c r="A69" s="1390"/>
      <c r="B69" s="1390"/>
      <c r="C69" s="1390"/>
      <c r="D69" s="1390"/>
      <c r="E69" s="1390"/>
      <c r="F69" s="1390"/>
      <c r="G69" s="1390"/>
      <c r="H69" s="1390"/>
      <c r="I69" s="1390"/>
      <c r="J69" s="1390"/>
      <c r="K69" s="1390"/>
    </row>
    <row r="70" spans="1:11" x14ac:dyDescent="0.25">
      <c r="A70" s="1390"/>
      <c r="B70" s="1390"/>
      <c r="C70" s="1390"/>
      <c r="D70" s="1390"/>
      <c r="E70" s="1390"/>
      <c r="F70" s="1390"/>
      <c r="G70" s="1390"/>
      <c r="H70" s="1390"/>
      <c r="I70" s="1390"/>
      <c r="J70" s="1390"/>
      <c r="K70" s="1390"/>
    </row>
    <row r="71" spans="1:11" x14ac:dyDescent="0.25">
      <c r="A71" s="1390"/>
      <c r="B71" s="1390"/>
      <c r="C71" s="1390"/>
      <c r="D71" s="1390"/>
      <c r="E71" s="1390"/>
      <c r="F71" s="1390"/>
      <c r="G71" s="1390"/>
      <c r="H71" s="1390"/>
      <c r="I71" s="1390"/>
      <c r="J71" s="1390"/>
      <c r="K71" s="1390"/>
    </row>
    <row r="72" spans="1:11" x14ac:dyDescent="0.25">
      <c r="A72" s="1390"/>
      <c r="B72" s="1390"/>
      <c r="C72" s="1390"/>
      <c r="D72" s="1390"/>
      <c r="E72" s="1390"/>
      <c r="F72" s="1390"/>
      <c r="G72" s="1390"/>
      <c r="H72" s="1390"/>
      <c r="I72" s="1390"/>
      <c r="J72" s="1390"/>
      <c r="K72" s="1390"/>
    </row>
    <row r="73" spans="1:11" x14ac:dyDescent="0.25">
      <c r="A73" s="1390"/>
      <c r="B73" s="1390"/>
      <c r="C73" s="1390"/>
      <c r="D73" s="1390"/>
      <c r="E73" s="1390"/>
      <c r="F73" s="1390"/>
      <c r="G73" s="1390"/>
      <c r="H73" s="1390"/>
      <c r="I73" s="1390"/>
      <c r="J73" s="1390"/>
      <c r="K73" s="1390"/>
    </row>
    <row r="74" spans="1:11" x14ac:dyDescent="0.25">
      <c r="A74" s="1390"/>
      <c r="B74" s="1390"/>
      <c r="C74" s="1390"/>
      <c r="D74" s="1390"/>
      <c r="E74" s="1390"/>
      <c r="F74" s="1390"/>
      <c r="G74" s="1390"/>
      <c r="H74" s="1390"/>
      <c r="I74" s="1390"/>
      <c r="J74" s="1390"/>
      <c r="K74" s="1390"/>
    </row>
    <row r="75" spans="1:11" x14ac:dyDescent="0.25">
      <c r="A75" s="1390"/>
      <c r="B75" s="1390"/>
      <c r="C75" s="1390"/>
      <c r="D75" s="1390"/>
      <c r="E75" s="1390"/>
      <c r="F75" s="1390"/>
      <c r="G75" s="1390"/>
      <c r="H75" s="1390"/>
      <c r="I75" s="1390"/>
      <c r="J75" s="1390"/>
      <c r="K75" s="1390"/>
    </row>
    <row r="76" spans="1:11" x14ac:dyDescent="0.25">
      <c r="A76" s="1390"/>
      <c r="B76" s="1390"/>
      <c r="C76" s="1390"/>
      <c r="D76" s="1390"/>
      <c r="E76" s="1390"/>
      <c r="F76" s="1390"/>
      <c r="G76" s="1390"/>
      <c r="H76" s="1390"/>
      <c r="I76" s="1390"/>
      <c r="J76" s="1390"/>
      <c r="K76" s="1390"/>
    </row>
    <row r="77" spans="1:11" x14ac:dyDescent="0.25">
      <c r="A77" s="1390"/>
      <c r="B77" s="1390"/>
      <c r="C77" s="1390"/>
      <c r="D77" s="1390"/>
      <c r="E77" s="1390"/>
      <c r="F77" s="1390"/>
      <c r="G77" s="1390"/>
      <c r="H77" s="1390"/>
      <c r="I77" s="1390"/>
      <c r="J77" s="1390"/>
      <c r="K77" s="1390"/>
    </row>
    <row r="78" spans="1:11" x14ac:dyDescent="0.25">
      <c r="A78" s="1390"/>
      <c r="B78" s="1390"/>
      <c r="C78" s="1390"/>
      <c r="D78" s="1390"/>
      <c r="E78" s="1390"/>
      <c r="F78" s="1390"/>
      <c r="G78" s="1390"/>
      <c r="H78" s="1390"/>
      <c r="I78" s="1390"/>
      <c r="J78" s="1390"/>
      <c r="K78" s="1390"/>
    </row>
    <row r="79" spans="1:11" x14ac:dyDescent="0.25">
      <c r="A79" s="1390"/>
      <c r="B79" s="1390"/>
      <c r="C79" s="1390"/>
      <c r="D79" s="1390"/>
      <c r="E79" s="1390"/>
      <c r="F79" s="1390"/>
      <c r="G79" s="1390"/>
      <c r="H79" s="1390"/>
      <c r="I79" s="1390"/>
      <c r="J79" s="1390"/>
      <c r="K79" s="1390"/>
    </row>
    <row r="80" spans="1:11" x14ac:dyDescent="0.25">
      <c r="A80" s="1390"/>
      <c r="B80" s="1390"/>
      <c r="C80" s="1390"/>
      <c r="D80" s="1390"/>
      <c r="E80" s="1390"/>
      <c r="F80" s="1390"/>
      <c r="G80" s="1390"/>
      <c r="H80" s="1390"/>
      <c r="I80" s="1390"/>
      <c r="J80" s="1390"/>
      <c r="K80" s="1390"/>
    </row>
    <row r="81" spans="1:11" x14ac:dyDescent="0.25">
      <c r="A81" s="1390"/>
      <c r="B81" s="1390"/>
      <c r="C81" s="1390"/>
      <c r="D81" s="1390"/>
      <c r="E81" s="1390"/>
      <c r="F81" s="1390"/>
      <c r="G81" s="1390"/>
      <c r="H81" s="1390"/>
      <c r="I81" s="1390"/>
      <c r="J81" s="1390"/>
      <c r="K81" s="1390"/>
    </row>
    <row r="82" spans="1:11" x14ac:dyDescent="0.25">
      <c r="A82" s="1390"/>
      <c r="B82" s="1390"/>
      <c r="C82" s="1390"/>
      <c r="D82" s="1390"/>
      <c r="E82" s="1390"/>
      <c r="F82" s="1390"/>
      <c r="G82" s="1390"/>
      <c r="H82" s="1390"/>
      <c r="I82" s="1390"/>
      <c r="J82" s="1390"/>
      <c r="K82" s="1390"/>
    </row>
    <row r="83" spans="1:11" x14ac:dyDescent="0.25">
      <c r="A83" s="1390"/>
      <c r="B83" s="1390"/>
      <c r="C83" s="1390"/>
      <c r="D83" s="1390"/>
      <c r="E83" s="1390"/>
      <c r="F83" s="1390"/>
      <c r="G83" s="1390"/>
      <c r="H83" s="1390"/>
      <c r="I83" s="1390"/>
      <c r="J83" s="1390"/>
      <c r="K83" s="1390"/>
    </row>
    <row r="84" spans="1:11" x14ac:dyDescent="0.25">
      <c r="A84" s="1390"/>
      <c r="B84" s="1390"/>
      <c r="C84" s="1390"/>
      <c r="D84" s="1390"/>
      <c r="E84" s="1390"/>
      <c r="F84" s="1390"/>
      <c r="G84" s="1390"/>
      <c r="H84" s="1390"/>
      <c r="I84" s="1390"/>
      <c r="J84" s="1390"/>
      <c r="K84" s="1390"/>
    </row>
    <row r="85" spans="1:11" x14ac:dyDescent="0.25">
      <c r="A85" s="1390"/>
      <c r="B85" s="1390"/>
      <c r="C85" s="1390"/>
      <c r="D85" s="1390"/>
      <c r="E85" s="1390"/>
      <c r="F85" s="1390"/>
      <c r="G85" s="1390"/>
      <c r="H85" s="1390"/>
      <c r="I85" s="1390"/>
      <c r="J85" s="1390"/>
      <c r="K85" s="1390"/>
    </row>
    <row r="86" spans="1:11" x14ac:dyDescent="0.25">
      <c r="A86" s="1390"/>
      <c r="B86" s="1390"/>
      <c r="C86" s="1390"/>
      <c r="D86" s="1390"/>
      <c r="E86" s="1390"/>
      <c r="F86" s="1390"/>
      <c r="G86" s="1390"/>
      <c r="H86" s="1390"/>
      <c r="I86" s="1390"/>
      <c r="J86" s="1390"/>
      <c r="K86" s="1390"/>
    </row>
    <row r="87" spans="1:11" x14ac:dyDescent="0.25">
      <c r="A87" s="1390"/>
      <c r="B87" s="1390"/>
      <c r="C87" s="1390"/>
      <c r="D87" s="1390"/>
      <c r="E87" s="1390"/>
      <c r="F87" s="1390"/>
      <c r="G87" s="1390"/>
      <c r="H87" s="1390"/>
      <c r="I87" s="1390"/>
      <c r="J87" s="1390"/>
      <c r="K87" s="1390"/>
    </row>
    <row r="88" spans="1:11" x14ac:dyDescent="0.25">
      <c r="A88" s="1390"/>
      <c r="B88" s="1390"/>
      <c r="C88" s="1390"/>
      <c r="D88" s="1390"/>
      <c r="E88" s="1390"/>
      <c r="F88" s="1390"/>
      <c r="G88" s="1390"/>
      <c r="H88" s="1390"/>
      <c r="I88" s="1390"/>
      <c r="J88" s="1390"/>
      <c r="K88" s="1390"/>
    </row>
    <row r="89" spans="1:11" x14ac:dyDescent="0.25">
      <c r="A89" s="1390"/>
      <c r="B89" s="1390"/>
      <c r="C89" s="1390"/>
      <c r="D89" s="1390"/>
      <c r="E89" s="1390"/>
      <c r="F89" s="1390"/>
      <c r="G89" s="1390"/>
      <c r="H89" s="1390"/>
      <c r="I89" s="1390"/>
      <c r="J89" s="1390"/>
      <c r="K89" s="1390"/>
    </row>
    <row r="90" spans="1:11" x14ac:dyDescent="0.25">
      <c r="A90" s="1390"/>
      <c r="B90" s="1390"/>
      <c r="C90" s="1390"/>
      <c r="D90" s="1390"/>
      <c r="E90" s="1390"/>
      <c r="F90" s="1390"/>
      <c r="G90" s="1390"/>
      <c r="H90" s="1390"/>
      <c r="I90" s="1390"/>
      <c r="J90" s="1390"/>
      <c r="K90" s="1390"/>
    </row>
    <row r="91" spans="1:11" x14ac:dyDescent="0.25">
      <c r="A91" s="1390"/>
      <c r="B91" s="1390"/>
      <c r="C91" s="1390"/>
      <c r="D91" s="1390"/>
      <c r="E91" s="1390"/>
      <c r="F91" s="1390"/>
      <c r="G91" s="1390"/>
      <c r="H91" s="1390"/>
      <c r="I91" s="1390"/>
      <c r="J91" s="1390"/>
      <c r="K91" s="1390"/>
    </row>
    <row r="92" spans="1:11" x14ac:dyDescent="0.25">
      <c r="A92" s="1390"/>
      <c r="B92" s="1390"/>
      <c r="C92" s="1390"/>
      <c r="D92" s="1390"/>
      <c r="E92" s="1390"/>
      <c r="F92" s="1390"/>
      <c r="G92" s="1390"/>
      <c r="H92" s="1390"/>
      <c r="I92" s="1390"/>
      <c r="J92" s="1390"/>
      <c r="K92" s="1390"/>
    </row>
    <row r="93" spans="1:11" x14ac:dyDescent="0.25">
      <c r="A93" s="1390"/>
      <c r="B93" s="1390"/>
      <c r="C93" s="1390"/>
      <c r="D93" s="1390"/>
      <c r="E93" s="1390"/>
      <c r="F93" s="1390"/>
      <c r="G93" s="1390"/>
      <c r="H93" s="1390"/>
      <c r="I93" s="1390"/>
      <c r="J93" s="1390"/>
      <c r="K93" s="1390"/>
    </row>
    <row r="94" spans="1:11" x14ac:dyDescent="0.25">
      <c r="A94" s="1390"/>
      <c r="B94" s="1390"/>
      <c r="C94" s="1390"/>
      <c r="D94" s="1390"/>
      <c r="E94" s="1390"/>
      <c r="F94" s="1390"/>
      <c r="G94" s="1390"/>
      <c r="H94" s="1390"/>
      <c r="I94" s="1390"/>
      <c r="J94" s="1390"/>
      <c r="K94" s="1390"/>
    </row>
    <row r="95" spans="1:11" x14ac:dyDescent="0.25">
      <c r="A95" s="1390"/>
      <c r="B95" s="1390"/>
      <c r="C95" s="1390"/>
      <c r="D95" s="1390"/>
      <c r="E95" s="1390"/>
      <c r="F95" s="1390"/>
      <c r="G95" s="1390"/>
      <c r="H95" s="1390"/>
      <c r="I95" s="1390"/>
      <c r="J95" s="1390"/>
      <c r="K95" s="1390"/>
    </row>
    <row r="96" spans="1:11" x14ac:dyDescent="0.25">
      <c r="A96" s="1390"/>
      <c r="B96" s="1390"/>
      <c r="C96" s="1390"/>
      <c r="D96" s="1390"/>
      <c r="E96" s="1390"/>
      <c r="F96" s="1390"/>
      <c r="G96" s="1390"/>
      <c r="H96" s="1390"/>
      <c r="I96" s="1390"/>
      <c r="J96" s="1390"/>
      <c r="K96" s="1390"/>
    </row>
    <row r="97" spans="1:11" x14ac:dyDescent="0.25">
      <c r="A97" s="1390"/>
      <c r="B97" s="1390"/>
      <c r="C97" s="1390"/>
      <c r="D97" s="1390"/>
      <c r="E97" s="1390"/>
      <c r="F97" s="1390"/>
      <c r="G97" s="1390"/>
      <c r="H97" s="1390"/>
      <c r="I97" s="1390"/>
      <c r="J97" s="1390"/>
      <c r="K97" s="1390"/>
    </row>
    <row r="98" spans="1:11" x14ac:dyDescent="0.25">
      <c r="A98" s="1390"/>
      <c r="B98" s="1390"/>
      <c r="C98" s="1390"/>
      <c r="D98" s="1390"/>
      <c r="E98" s="1390"/>
      <c r="F98" s="1390"/>
      <c r="G98" s="1390"/>
      <c r="H98" s="1390"/>
      <c r="I98" s="1390"/>
      <c r="J98" s="1390"/>
      <c r="K98" s="1390"/>
    </row>
    <row r="99" spans="1:11" x14ac:dyDescent="0.25">
      <c r="A99" s="1390"/>
      <c r="B99" s="1390"/>
      <c r="C99" s="1390"/>
      <c r="D99" s="1390"/>
      <c r="E99" s="1390"/>
      <c r="F99" s="1390"/>
      <c r="G99" s="1390"/>
      <c r="H99" s="1390"/>
      <c r="I99" s="1390"/>
      <c r="J99" s="1390"/>
      <c r="K99" s="1390"/>
    </row>
    <row r="100" spans="1:11" x14ac:dyDescent="0.25">
      <c r="A100" s="1390"/>
      <c r="B100" s="1390"/>
      <c r="C100" s="1390"/>
      <c r="D100" s="1390"/>
      <c r="E100" s="1390"/>
      <c r="F100" s="1390"/>
      <c r="G100" s="1390"/>
      <c r="H100" s="1390"/>
      <c r="I100" s="1390"/>
      <c r="J100" s="1390"/>
      <c r="K100" s="1390"/>
    </row>
    <row r="101" spans="1:11" x14ac:dyDescent="0.25">
      <c r="A101" s="1390"/>
      <c r="B101" s="1390"/>
      <c r="C101" s="1390"/>
      <c r="D101" s="1390"/>
      <c r="E101" s="1390"/>
      <c r="F101" s="1390"/>
      <c r="G101" s="1390"/>
      <c r="H101" s="1390"/>
      <c r="I101" s="1390"/>
      <c r="J101" s="1390"/>
      <c r="K101" s="1390"/>
    </row>
    <row r="102" spans="1:11" x14ac:dyDescent="0.25">
      <c r="A102" s="1390"/>
      <c r="B102" s="1390"/>
      <c r="C102" s="1390"/>
      <c r="D102" s="1390"/>
      <c r="E102" s="1390"/>
      <c r="F102" s="1390"/>
      <c r="G102" s="1390"/>
      <c r="H102" s="1390"/>
      <c r="I102" s="1390"/>
      <c r="J102" s="1390"/>
      <c r="K102" s="1390"/>
    </row>
    <row r="103" spans="1:11" x14ac:dyDescent="0.25">
      <c r="A103" s="1390"/>
      <c r="B103" s="1390"/>
      <c r="C103" s="1390"/>
      <c r="D103" s="1390"/>
      <c r="E103" s="1390"/>
      <c r="F103" s="1390"/>
      <c r="G103" s="1390"/>
      <c r="H103" s="1390"/>
      <c r="I103" s="1390"/>
      <c r="J103" s="1390"/>
      <c r="K103" s="1390"/>
    </row>
    <row r="104" spans="1:11" x14ac:dyDescent="0.25">
      <c r="A104" s="1390"/>
      <c r="B104" s="1390"/>
      <c r="C104" s="1390"/>
      <c r="D104" s="1390"/>
      <c r="E104" s="1390"/>
      <c r="F104" s="1390"/>
      <c r="G104" s="1390"/>
      <c r="H104" s="1390"/>
      <c r="I104" s="1390"/>
      <c r="J104" s="1390"/>
      <c r="K104" s="1390"/>
    </row>
    <row r="105" spans="1:11" x14ac:dyDescent="0.25">
      <c r="A105" s="1390"/>
      <c r="B105" s="1390"/>
      <c r="C105" s="1390"/>
      <c r="D105" s="1390"/>
      <c r="E105" s="1390"/>
      <c r="F105" s="1390"/>
      <c r="G105" s="1390"/>
      <c r="H105" s="1390"/>
      <c r="I105" s="1390"/>
      <c r="J105" s="1390"/>
      <c r="K105" s="1390"/>
    </row>
    <row r="106" spans="1:11" x14ac:dyDescent="0.25">
      <c r="A106" s="1390"/>
      <c r="B106" s="1390"/>
      <c r="C106" s="1390"/>
      <c r="D106" s="1390"/>
      <c r="E106" s="1390"/>
      <c r="F106" s="1390"/>
      <c r="G106" s="1390"/>
      <c r="H106" s="1390"/>
      <c r="I106" s="1390"/>
      <c r="J106" s="1390"/>
      <c r="K106" s="1390"/>
    </row>
    <row r="107" spans="1:11" x14ac:dyDescent="0.25">
      <c r="A107" s="1390"/>
      <c r="B107" s="1390"/>
      <c r="C107" s="1390"/>
      <c r="D107" s="1390"/>
      <c r="E107" s="1390"/>
      <c r="F107" s="1390"/>
      <c r="G107" s="1390"/>
      <c r="H107" s="1390"/>
      <c r="I107" s="1390"/>
      <c r="J107" s="1390"/>
      <c r="K107" s="1390"/>
    </row>
    <row r="108" spans="1:11" x14ac:dyDescent="0.25">
      <c r="A108" s="1390"/>
      <c r="B108" s="1390"/>
      <c r="C108" s="1390"/>
      <c r="D108" s="1390"/>
      <c r="E108" s="1390"/>
      <c r="F108" s="1390"/>
      <c r="G108" s="1390"/>
      <c r="H108" s="1390"/>
      <c r="I108" s="1390"/>
      <c r="J108" s="1390"/>
      <c r="K108" s="1390"/>
    </row>
    <row r="109" spans="1:11" x14ac:dyDescent="0.25">
      <c r="A109" s="1390"/>
      <c r="B109" s="1390"/>
      <c r="C109" s="1390"/>
      <c r="D109" s="1390"/>
      <c r="E109" s="1390"/>
      <c r="F109" s="1390"/>
      <c r="G109" s="1390"/>
      <c r="H109" s="1390"/>
      <c r="I109" s="1390"/>
      <c r="J109" s="1390"/>
      <c r="K109" s="1390"/>
    </row>
    <row r="110" spans="1:11" x14ac:dyDescent="0.25">
      <c r="A110" s="1390"/>
      <c r="B110" s="1390"/>
      <c r="C110" s="1390"/>
      <c r="D110" s="1390"/>
      <c r="E110" s="1390"/>
      <c r="F110" s="1390"/>
      <c r="G110" s="1390"/>
      <c r="H110" s="1390"/>
      <c r="I110" s="1390"/>
      <c r="J110" s="1390"/>
      <c r="K110" s="1390"/>
    </row>
    <row r="111" spans="1:11" x14ac:dyDescent="0.25">
      <c r="A111" s="1390"/>
      <c r="B111" s="1390"/>
      <c r="C111" s="1390"/>
      <c r="D111" s="1390"/>
      <c r="E111" s="1390"/>
      <c r="F111" s="1390"/>
      <c r="G111" s="1390"/>
      <c r="H111" s="1390"/>
      <c r="I111" s="1390"/>
      <c r="J111" s="1390"/>
      <c r="K111" s="1390"/>
    </row>
    <row r="112" spans="1:11" x14ac:dyDescent="0.25">
      <c r="A112" s="1390"/>
      <c r="B112" s="1390"/>
      <c r="C112" s="1390"/>
      <c r="D112" s="1390"/>
      <c r="E112" s="1390"/>
      <c r="F112" s="1390"/>
      <c r="G112" s="1390"/>
      <c r="H112" s="1390"/>
      <c r="I112" s="1390"/>
      <c r="J112" s="1390"/>
      <c r="K112" s="1390"/>
    </row>
    <row r="113" spans="1:11" x14ac:dyDescent="0.25">
      <c r="A113" s="1390"/>
      <c r="B113" s="1390"/>
      <c r="C113" s="1390"/>
      <c r="D113" s="1390"/>
      <c r="E113" s="1390"/>
      <c r="F113" s="1390"/>
      <c r="G113" s="1390"/>
      <c r="H113" s="1390"/>
      <c r="I113" s="1390"/>
      <c r="J113" s="1390"/>
      <c r="K113" s="1390"/>
    </row>
    <row r="114" spans="1:11" x14ac:dyDescent="0.25">
      <c r="A114" s="1390"/>
      <c r="B114" s="1390"/>
      <c r="C114" s="1390"/>
      <c r="D114" s="1390"/>
      <c r="E114" s="1390"/>
      <c r="F114" s="1390"/>
      <c r="G114" s="1390"/>
      <c r="H114" s="1390"/>
      <c r="I114" s="1390"/>
      <c r="J114" s="1390"/>
      <c r="K114" s="1390"/>
    </row>
    <row r="115" spans="1:11" x14ac:dyDescent="0.25">
      <c r="A115" s="1390"/>
      <c r="B115" s="1390"/>
      <c r="C115" s="1390"/>
      <c r="D115" s="1390"/>
      <c r="E115" s="1390"/>
      <c r="F115" s="1390"/>
      <c r="G115" s="1390"/>
      <c r="H115" s="1390"/>
      <c r="I115" s="1390"/>
      <c r="J115" s="1390"/>
      <c r="K115" s="1390"/>
    </row>
    <row r="116" spans="1:11" x14ac:dyDescent="0.25">
      <c r="A116" s="1390"/>
      <c r="B116" s="1390"/>
      <c r="C116" s="1390"/>
      <c r="D116" s="1390"/>
      <c r="E116" s="1390"/>
      <c r="F116" s="1390"/>
      <c r="G116" s="1390"/>
      <c r="H116" s="1390"/>
      <c r="I116" s="1390"/>
      <c r="J116" s="1390"/>
      <c r="K116" s="1390"/>
    </row>
    <row r="117" spans="1:11" x14ac:dyDescent="0.25">
      <c r="A117" s="1390"/>
      <c r="B117" s="1390"/>
      <c r="C117" s="1390"/>
      <c r="D117" s="1390"/>
      <c r="E117" s="1390"/>
      <c r="F117" s="1390"/>
      <c r="G117" s="1390"/>
      <c r="H117" s="1390"/>
      <c r="I117" s="1390"/>
      <c r="J117" s="1390"/>
      <c r="K117" s="1390"/>
    </row>
    <row r="118" spans="1:11" x14ac:dyDescent="0.25">
      <c r="A118" s="1390"/>
      <c r="B118" s="1390"/>
      <c r="C118" s="1390"/>
      <c r="D118" s="1390"/>
      <c r="E118" s="1390"/>
      <c r="F118" s="1390"/>
      <c r="G118" s="1390"/>
      <c r="H118" s="1390"/>
      <c r="I118" s="1390"/>
      <c r="J118" s="1390"/>
      <c r="K118" s="1390"/>
    </row>
    <row r="119" spans="1:11" x14ac:dyDescent="0.25">
      <c r="A119" s="1390"/>
      <c r="B119" s="1390"/>
      <c r="C119" s="1390"/>
      <c r="D119" s="1390"/>
      <c r="E119" s="1390"/>
      <c r="F119" s="1390"/>
      <c r="G119" s="1390"/>
      <c r="H119" s="1390"/>
      <c r="I119" s="1390"/>
      <c r="J119" s="1390"/>
      <c r="K119" s="1390"/>
    </row>
    <row r="120" spans="1:11" x14ac:dyDescent="0.25">
      <c r="A120" s="1390"/>
      <c r="B120" s="1390"/>
      <c r="C120" s="1390"/>
      <c r="D120" s="1390"/>
      <c r="E120" s="1390"/>
      <c r="F120" s="1390"/>
      <c r="G120" s="1390"/>
      <c r="H120" s="1390"/>
      <c r="I120" s="1390"/>
      <c r="J120" s="1390"/>
      <c r="K120" s="1390"/>
    </row>
    <row r="121" spans="1:11" x14ac:dyDescent="0.25">
      <c r="A121" s="1390"/>
      <c r="B121" s="1390"/>
      <c r="C121" s="1390"/>
      <c r="D121" s="1390"/>
      <c r="E121" s="1390"/>
      <c r="F121" s="1390"/>
      <c r="G121" s="1390"/>
      <c r="H121" s="1390"/>
      <c r="I121" s="1390"/>
      <c r="J121" s="1390"/>
      <c r="K121" s="1390"/>
    </row>
    <row r="122" spans="1:11" x14ac:dyDescent="0.25">
      <c r="A122" s="1390"/>
      <c r="B122" s="1390"/>
      <c r="C122" s="1390"/>
      <c r="D122" s="1390"/>
      <c r="E122" s="1390"/>
      <c r="F122" s="1390"/>
      <c r="G122" s="1390"/>
      <c r="H122" s="1390"/>
      <c r="I122" s="1390"/>
      <c r="J122" s="1390"/>
      <c r="K122" s="1390"/>
    </row>
    <row r="123" spans="1:11" x14ac:dyDescent="0.25">
      <c r="A123" s="1390"/>
      <c r="B123" s="1390"/>
      <c r="C123" s="1390"/>
      <c r="D123" s="1390"/>
      <c r="E123" s="1390"/>
      <c r="F123" s="1390"/>
      <c r="G123" s="1390"/>
      <c r="H123" s="1390"/>
      <c r="I123" s="1390"/>
      <c r="J123" s="1390"/>
      <c r="K123" s="1390"/>
    </row>
    <row r="124" spans="1:11" x14ac:dyDescent="0.25">
      <c r="A124" s="1390"/>
      <c r="B124" s="1390"/>
      <c r="C124" s="1390"/>
      <c r="D124" s="1390"/>
      <c r="E124" s="1390"/>
      <c r="F124" s="1390"/>
      <c r="G124" s="1390"/>
      <c r="H124" s="1390"/>
      <c r="I124" s="1390"/>
      <c r="J124" s="1390"/>
      <c r="K124" s="1390"/>
    </row>
    <row r="125" spans="1:11" x14ac:dyDescent="0.25">
      <c r="A125" s="1390"/>
      <c r="B125" s="1390"/>
      <c r="C125" s="1390"/>
      <c r="D125" s="1390"/>
      <c r="E125" s="1390"/>
      <c r="F125" s="1390"/>
      <c r="G125" s="1390"/>
      <c r="H125" s="1390"/>
      <c r="I125" s="1390"/>
      <c r="J125" s="1390"/>
      <c r="K125" s="1390"/>
    </row>
    <row r="126" spans="1:11" x14ac:dyDescent="0.25">
      <c r="A126" s="1390"/>
      <c r="B126" s="1390"/>
      <c r="C126" s="1390"/>
      <c r="D126" s="1390"/>
      <c r="E126" s="1390"/>
      <c r="F126" s="1390"/>
      <c r="G126" s="1390"/>
      <c r="H126" s="1390"/>
      <c r="I126" s="1390"/>
      <c r="J126" s="1390"/>
      <c r="K126" s="1390"/>
    </row>
    <row r="127" spans="1:11" x14ac:dyDescent="0.25">
      <c r="A127" s="1390"/>
      <c r="B127" s="1390"/>
      <c r="C127" s="1390"/>
      <c r="D127" s="1390"/>
      <c r="E127" s="1390"/>
      <c r="F127" s="1390"/>
      <c r="G127" s="1390"/>
      <c r="H127" s="1390"/>
      <c r="I127" s="1390"/>
      <c r="J127" s="1390"/>
      <c r="K127" s="1390"/>
    </row>
    <row r="128" spans="1:11" x14ac:dyDescent="0.25">
      <c r="A128" s="1390"/>
      <c r="B128" s="1390"/>
      <c r="C128" s="1390"/>
      <c r="D128" s="1390"/>
      <c r="E128" s="1390"/>
      <c r="F128" s="1390"/>
      <c r="G128" s="1390"/>
      <c r="H128" s="1390"/>
      <c r="I128" s="1390"/>
      <c r="J128" s="1390"/>
      <c r="K128" s="1390"/>
    </row>
    <row r="129" spans="1:11" x14ac:dyDescent="0.25">
      <c r="A129" s="1390"/>
      <c r="B129" s="1390"/>
      <c r="C129" s="1390"/>
      <c r="D129" s="1390"/>
      <c r="E129" s="1390"/>
      <c r="F129" s="1390"/>
      <c r="G129" s="1390"/>
      <c r="H129" s="1390"/>
      <c r="I129" s="1390"/>
      <c r="J129" s="1390"/>
      <c r="K129" s="1390"/>
    </row>
    <row r="130" spans="1:11" x14ac:dyDescent="0.25">
      <c r="A130" s="1390"/>
      <c r="B130" s="1390"/>
      <c r="C130" s="1390"/>
      <c r="D130" s="1390"/>
      <c r="E130" s="1390"/>
      <c r="F130" s="1390"/>
      <c r="G130" s="1390"/>
      <c r="H130" s="1390"/>
      <c r="I130" s="1390"/>
      <c r="J130" s="1390"/>
      <c r="K130" s="1390"/>
    </row>
    <row r="131" spans="1:11" x14ac:dyDescent="0.25">
      <c r="A131" s="1390"/>
      <c r="B131" s="1390"/>
      <c r="C131" s="1390"/>
      <c r="D131" s="1390"/>
      <c r="E131" s="1390"/>
      <c r="F131" s="1390"/>
      <c r="G131" s="1390"/>
      <c r="H131" s="1390"/>
      <c r="I131" s="1390"/>
      <c r="J131" s="1390"/>
      <c r="K131" s="1390"/>
    </row>
    <row r="132" spans="1:11" x14ac:dyDescent="0.25">
      <c r="A132" s="1390"/>
      <c r="B132" s="1390"/>
      <c r="C132" s="1390"/>
      <c r="D132" s="1390"/>
      <c r="E132" s="1390"/>
      <c r="F132" s="1390"/>
      <c r="G132" s="1390"/>
      <c r="H132" s="1390"/>
      <c r="I132" s="1390"/>
      <c r="J132" s="1390"/>
      <c r="K132" s="1390"/>
    </row>
    <row r="133" spans="1:11" x14ac:dyDescent="0.25">
      <c r="A133" s="1390"/>
      <c r="B133" s="1390"/>
      <c r="C133" s="1390"/>
      <c r="D133" s="1390"/>
      <c r="E133" s="1390"/>
      <c r="F133" s="1390"/>
      <c r="G133" s="1390"/>
      <c r="H133" s="1390"/>
      <c r="I133" s="1390"/>
      <c r="J133" s="1390"/>
      <c r="K133" s="1390"/>
    </row>
    <row r="134" spans="1:11" x14ac:dyDescent="0.25">
      <c r="A134" s="1390"/>
      <c r="B134" s="1390"/>
      <c r="C134" s="1390"/>
      <c r="D134" s="1390"/>
      <c r="E134" s="1390"/>
      <c r="F134" s="1390"/>
      <c r="G134" s="1390"/>
      <c r="H134" s="1390"/>
      <c r="I134" s="1390"/>
      <c r="J134" s="1390"/>
      <c r="K134" s="1390"/>
    </row>
    <row r="135" spans="1:11" x14ac:dyDescent="0.25">
      <c r="A135" s="1390"/>
      <c r="B135" s="1390"/>
      <c r="C135" s="1390"/>
      <c r="D135" s="1390"/>
      <c r="E135" s="1390"/>
      <c r="F135" s="1390"/>
      <c r="G135" s="1390"/>
      <c r="H135" s="1390"/>
      <c r="I135" s="1390"/>
      <c r="J135" s="1390"/>
      <c r="K135" s="1390"/>
    </row>
    <row r="136" spans="1:11" x14ac:dyDescent="0.25">
      <c r="A136" s="1390"/>
      <c r="B136" s="1390"/>
      <c r="C136" s="1390"/>
      <c r="D136" s="1390"/>
      <c r="E136" s="1390"/>
      <c r="F136" s="1390"/>
      <c r="G136" s="1390"/>
      <c r="H136" s="1390"/>
      <c r="I136" s="1390"/>
      <c r="J136" s="1390"/>
      <c r="K136" s="1390"/>
    </row>
    <row r="137" spans="1:11" x14ac:dyDescent="0.25">
      <c r="A137" s="1390"/>
      <c r="B137" s="1390"/>
      <c r="C137" s="1390"/>
      <c r="D137" s="1390"/>
      <c r="E137" s="1390"/>
      <c r="F137" s="1390"/>
      <c r="G137" s="1390"/>
      <c r="H137" s="1390"/>
      <c r="I137" s="1390"/>
      <c r="J137" s="1390"/>
      <c r="K137" s="1390"/>
    </row>
    <row r="138" spans="1:11" x14ac:dyDescent="0.25">
      <c r="A138" s="1390"/>
      <c r="B138" s="1390"/>
      <c r="C138" s="1390"/>
      <c r="D138" s="1390"/>
      <c r="E138" s="1390"/>
      <c r="F138" s="1390"/>
      <c r="G138" s="1390"/>
      <c r="H138" s="1390"/>
      <c r="I138" s="1390"/>
      <c r="J138" s="1390"/>
      <c r="K138" s="1390"/>
    </row>
    <row r="139" spans="1:11" x14ac:dyDescent="0.25">
      <c r="A139" s="1390"/>
      <c r="B139" s="1390"/>
      <c r="C139" s="1390"/>
      <c r="D139" s="1390"/>
      <c r="E139" s="1390"/>
      <c r="F139" s="1390"/>
      <c r="G139" s="1390"/>
      <c r="H139" s="1390"/>
      <c r="I139" s="1390"/>
      <c r="J139" s="1390"/>
      <c r="K139" s="1390"/>
    </row>
    <row r="140" spans="1:11" x14ac:dyDescent="0.25">
      <c r="A140" s="1390"/>
      <c r="B140" s="1390"/>
      <c r="C140" s="1390"/>
      <c r="D140" s="1390"/>
      <c r="E140" s="1390"/>
      <c r="F140" s="1390"/>
      <c r="G140" s="1390"/>
      <c r="H140" s="1390"/>
      <c r="I140" s="1390"/>
      <c r="J140" s="1390"/>
      <c r="K140" s="1390"/>
    </row>
    <row r="141" spans="1:11" x14ac:dyDescent="0.25">
      <c r="A141" s="1390"/>
      <c r="B141" s="1390"/>
      <c r="C141" s="1390"/>
      <c r="D141" s="1390"/>
      <c r="E141" s="1390"/>
      <c r="F141" s="1390"/>
      <c r="G141" s="1390"/>
      <c r="H141" s="1390"/>
      <c r="I141" s="1390"/>
      <c r="J141" s="1390"/>
      <c r="K141" s="1390"/>
    </row>
    <row r="142" spans="1:11" x14ac:dyDescent="0.25">
      <c r="A142" s="1390"/>
      <c r="B142" s="1390"/>
      <c r="C142" s="1390"/>
      <c r="D142" s="1390"/>
      <c r="E142" s="1390"/>
      <c r="F142" s="1390"/>
      <c r="G142" s="1390"/>
      <c r="H142" s="1390"/>
      <c r="I142" s="1390"/>
      <c r="J142" s="1390"/>
      <c r="K142" s="1390"/>
    </row>
    <row r="143" spans="1:11" x14ac:dyDescent="0.25">
      <c r="A143" s="1390"/>
      <c r="B143" s="1390"/>
      <c r="C143" s="1390"/>
      <c r="D143" s="1390"/>
      <c r="E143" s="1390"/>
      <c r="F143" s="1390"/>
      <c r="G143" s="1390"/>
      <c r="H143" s="1390"/>
      <c r="I143" s="1390"/>
      <c r="J143" s="1390"/>
      <c r="K143" s="1390"/>
    </row>
    <row r="144" spans="1:11" x14ac:dyDescent="0.25">
      <c r="A144" s="1390"/>
      <c r="B144" s="1390"/>
      <c r="C144" s="1390"/>
      <c r="D144" s="1390"/>
      <c r="E144" s="1390"/>
      <c r="F144" s="1390"/>
      <c r="G144" s="1390"/>
      <c r="H144" s="1390"/>
      <c r="I144" s="1390"/>
      <c r="J144" s="1390"/>
      <c r="K144" s="1390"/>
    </row>
    <row r="145" spans="1:11" x14ac:dyDescent="0.25">
      <c r="A145" s="1390"/>
      <c r="B145" s="1390"/>
      <c r="C145" s="1390"/>
      <c r="D145" s="1390"/>
      <c r="E145" s="1390"/>
      <c r="F145" s="1390"/>
      <c r="G145" s="1390"/>
      <c r="H145" s="1390"/>
      <c r="I145" s="1390"/>
      <c r="J145" s="1390"/>
      <c r="K145" s="1390"/>
    </row>
    <row r="146" spans="1:11" x14ac:dyDescent="0.25">
      <c r="A146" s="1390"/>
      <c r="B146" s="1390"/>
      <c r="C146" s="1390"/>
      <c r="D146" s="1390"/>
      <c r="E146" s="1390"/>
      <c r="F146" s="1390"/>
      <c r="G146" s="1390"/>
      <c r="H146" s="1390"/>
      <c r="I146" s="1390"/>
      <c r="J146" s="1390"/>
      <c r="K146" s="1390"/>
    </row>
    <row r="147" spans="1:11" x14ac:dyDescent="0.25">
      <c r="A147" s="1390"/>
      <c r="B147" s="1390"/>
      <c r="C147" s="1390"/>
      <c r="D147" s="1390"/>
      <c r="E147" s="1390"/>
      <c r="F147" s="1390"/>
      <c r="G147" s="1390"/>
      <c r="H147" s="1390"/>
      <c r="I147" s="1390"/>
      <c r="J147" s="1390"/>
      <c r="K147" s="1390"/>
    </row>
    <row r="148" spans="1:11" x14ac:dyDescent="0.25">
      <c r="A148" s="1390"/>
      <c r="B148" s="1390"/>
      <c r="C148" s="1390"/>
      <c r="D148" s="1390"/>
      <c r="E148" s="1390"/>
      <c r="F148" s="1390"/>
      <c r="G148" s="1390"/>
      <c r="H148" s="1390"/>
      <c r="I148" s="1390"/>
      <c r="J148" s="1390"/>
      <c r="K148" s="1390"/>
    </row>
    <row r="149" spans="1:11" x14ac:dyDescent="0.25">
      <c r="A149" s="1390"/>
      <c r="B149" s="1390"/>
      <c r="C149" s="1390"/>
      <c r="D149" s="1390"/>
      <c r="E149" s="1390"/>
      <c r="F149" s="1390"/>
      <c r="G149" s="1390"/>
      <c r="H149" s="1390"/>
      <c r="I149" s="1390"/>
      <c r="J149" s="1390"/>
      <c r="K149" s="1390"/>
    </row>
    <row r="150" spans="1:11" x14ac:dyDescent="0.25">
      <c r="A150" s="1390"/>
      <c r="B150" s="1390"/>
      <c r="C150" s="1390"/>
      <c r="D150" s="1390"/>
      <c r="E150" s="1390"/>
      <c r="F150" s="1390"/>
      <c r="G150" s="1390"/>
      <c r="H150" s="1390"/>
      <c r="I150" s="1390"/>
      <c r="J150" s="1390"/>
      <c r="K150" s="1390"/>
    </row>
    <row r="151" spans="1:11" x14ac:dyDescent="0.25">
      <c r="A151" s="1390"/>
      <c r="B151" s="1390"/>
      <c r="C151" s="1390"/>
      <c r="D151" s="1390"/>
      <c r="E151" s="1390"/>
      <c r="F151" s="1390"/>
      <c r="G151" s="1390"/>
      <c r="H151" s="1390"/>
      <c r="I151" s="1390"/>
      <c r="J151" s="1390"/>
      <c r="K151" s="1390"/>
    </row>
    <row r="152" spans="1:11" x14ac:dyDescent="0.25">
      <c r="A152" s="1390"/>
      <c r="B152" s="1390"/>
      <c r="C152" s="1390"/>
      <c r="D152" s="1390"/>
      <c r="E152" s="1390"/>
      <c r="F152" s="1390"/>
      <c r="G152" s="1390"/>
      <c r="H152" s="1390"/>
      <c r="I152" s="1390"/>
      <c r="J152" s="1390"/>
      <c r="K152" s="1390"/>
    </row>
    <row r="153" spans="1:11" x14ac:dyDescent="0.25">
      <c r="A153" s="1390"/>
      <c r="B153" s="1390"/>
      <c r="C153" s="1390"/>
      <c r="D153" s="1390"/>
      <c r="E153" s="1390"/>
      <c r="F153" s="1390"/>
      <c r="G153" s="1390"/>
      <c r="H153" s="1390"/>
      <c r="I153" s="1390"/>
      <c r="J153" s="1390"/>
      <c r="K153" s="1390"/>
    </row>
    <row r="154" spans="1:11" x14ac:dyDescent="0.25">
      <c r="A154" s="1390"/>
      <c r="B154" s="1390"/>
      <c r="C154" s="1390"/>
      <c r="D154" s="1390"/>
      <c r="E154" s="1390"/>
      <c r="F154" s="1390"/>
      <c r="G154" s="1390"/>
      <c r="H154" s="1390"/>
      <c r="I154" s="1390"/>
      <c r="J154" s="1390"/>
      <c r="K154" s="1390"/>
    </row>
    <row r="155" spans="1:11" x14ac:dyDescent="0.25">
      <c r="A155" s="1390"/>
      <c r="B155" s="1390"/>
      <c r="C155" s="1390"/>
      <c r="D155" s="1390"/>
      <c r="E155" s="1390"/>
      <c r="F155" s="1390"/>
      <c r="G155" s="1390"/>
      <c r="H155" s="1390"/>
      <c r="I155" s="1390"/>
      <c r="J155" s="1390"/>
      <c r="K155" s="1390"/>
    </row>
    <row r="156" spans="1:11" x14ac:dyDescent="0.25">
      <c r="A156" s="1390"/>
      <c r="B156" s="1390"/>
      <c r="C156" s="1390"/>
      <c r="D156" s="1390"/>
      <c r="E156" s="1390"/>
      <c r="F156" s="1390"/>
      <c r="G156" s="1390"/>
      <c r="H156" s="1390"/>
      <c r="I156" s="1390"/>
      <c r="J156" s="1390"/>
      <c r="K156" s="1390"/>
    </row>
    <row r="157" spans="1:11" x14ac:dyDescent="0.25">
      <c r="A157" s="1390"/>
      <c r="B157" s="1390"/>
      <c r="C157" s="1390"/>
      <c r="D157" s="1390"/>
      <c r="E157" s="1390"/>
      <c r="F157" s="1390"/>
      <c r="G157" s="1390"/>
      <c r="H157" s="1390"/>
      <c r="I157" s="1390"/>
      <c r="J157" s="1390"/>
      <c r="K157" s="1390"/>
    </row>
    <row r="158" spans="1:11" x14ac:dyDescent="0.25">
      <c r="A158" s="1390"/>
      <c r="B158" s="1390"/>
      <c r="C158" s="1390"/>
      <c r="D158" s="1390"/>
      <c r="E158" s="1390"/>
      <c r="F158" s="1390"/>
      <c r="G158" s="1390"/>
      <c r="H158" s="1390"/>
      <c r="I158" s="1390"/>
      <c r="J158" s="1390"/>
      <c r="K158" s="1390"/>
    </row>
    <row r="159" spans="1:11" x14ac:dyDescent="0.25">
      <c r="A159" s="1390"/>
      <c r="B159" s="1390"/>
      <c r="C159" s="1390"/>
      <c r="D159" s="1390"/>
      <c r="E159" s="1390"/>
      <c r="F159" s="1390"/>
      <c r="G159" s="1390"/>
      <c r="H159" s="1390"/>
      <c r="I159" s="1390"/>
      <c r="J159" s="1390"/>
      <c r="K159" s="1390"/>
    </row>
    <row r="160" spans="1:11" x14ac:dyDescent="0.25">
      <c r="A160" s="1390"/>
      <c r="B160" s="1390"/>
      <c r="C160" s="1390"/>
      <c r="D160" s="1390"/>
      <c r="E160" s="1390"/>
      <c r="F160" s="1390"/>
      <c r="G160" s="1390"/>
      <c r="H160" s="1390"/>
      <c r="I160" s="1390"/>
      <c r="J160" s="1390"/>
      <c r="K160" s="1390"/>
    </row>
    <row r="161" spans="1:11" x14ac:dyDescent="0.25">
      <c r="A161" s="1390"/>
      <c r="B161" s="1390"/>
      <c r="C161" s="1390"/>
      <c r="D161" s="1390"/>
      <c r="E161" s="1390"/>
      <c r="F161" s="1390"/>
      <c r="G161" s="1390"/>
      <c r="H161" s="1390"/>
      <c r="I161" s="1390"/>
      <c r="J161" s="1390"/>
      <c r="K161" s="1390"/>
    </row>
    <row r="162" spans="1:11" x14ac:dyDescent="0.25">
      <c r="A162" s="1390"/>
      <c r="B162" s="1390"/>
      <c r="C162" s="1390"/>
      <c r="D162" s="1390"/>
      <c r="E162" s="1390"/>
      <c r="F162" s="1390"/>
      <c r="G162" s="1390"/>
      <c r="H162" s="1390"/>
      <c r="I162" s="1390"/>
      <c r="J162" s="1390"/>
      <c r="K162" s="1390"/>
    </row>
    <row r="163" spans="1:11" x14ac:dyDescent="0.25">
      <c r="A163" s="1390"/>
      <c r="B163" s="1390"/>
      <c r="C163" s="1390"/>
      <c r="D163" s="1390"/>
      <c r="E163" s="1390"/>
      <c r="F163" s="1390"/>
      <c r="G163" s="1390"/>
      <c r="H163" s="1390"/>
      <c r="I163" s="1390"/>
      <c r="J163" s="1390"/>
      <c r="K163" s="1390"/>
    </row>
    <row r="164" spans="1:11" x14ac:dyDescent="0.25">
      <c r="A164" s="1390"/>
      <c r="B164" s="1390"/>
      <c r="C164" s="1390"/>
      <c r="D164" s="1390"/>
      <c r="E164" s="1390"/>
      <c r="F164" s="1390"/>
      <c r="G164" s="1390"/>
      <c r="H164" s="1390"/>
      <c r="I164" s="1390"/>
      <c r="J164" s="1390"/>
      <c r="K164" s="1390"/>
    </row>
    <row r="165" spans="1:11" x14ac:dyDescent="0.25">
      <c r="A165" s="1390"/>
      <c r="B165" s="1390"/>
      <c r="C165" s="1390"/>
      <c r="D165" s="1390"/>
      <c r="E165" s="1390"/>
      <c r="F165" s="1390"/>
      <c r="G165" s="1390"/>
      <c r="H165" s="1390"/>
      <c r="I165" s="1390"/>
      <c r="J165" s="1390"/>
      <c r="K165" s="1390"/>
    </row>
    <row r="166" spans="1:11" x14ac:dyDescent="0.25">
      <c r="A166" s="1390"/>
      <c r="B166" s="1390"/>
      <c r="C166" s="1390"/>
      <c r="D166" s="1390"/>
      <c r="E166" s="1390"/>
      <c r="F166" s="1390"/>
      <c r="G166" s="1390"/>
      <c r="H166" s="1390"/>
      <c r="I166" s="1390"/>
      <c r="J166" s="1390"/>
      <c r="K166" s="1390"/>
    </row>
    <row r="167" spans="1:11" x14ac:dyDescent="0.25">
      <c r="A167" s="1390"/>
      <c r="B167" s="1390"/>
      <c r="C167" s="1390"/>
      <c r="D167" s="1390"/>
      <c r="E167" s="1390"/>
      <c r="F167" s="1390"/>
      <c r="G167" s="1390"/>
      <c r="H167" s="1390"/>
      <c r="I167" s="1390"/>
      <c r="J167" s="1390"/>
      <c r="K167" s="1390"/>
    </row>
    <row r="168" spans="1:11" x14ac:dyDescent="0.25">
      <c r="A168" s="1390"/>
      <c r="B168" s="1390"/>
      <c r="C168" s="1390"/>
      <c r="D168" s="1390"/>
      <c r="E168" s="1390"/>
      <c r="F168" s="1390"/>
      <c r="G168" s="1390"/>
      <c r="H168" s="1390"/>
      <c r="I168" s="1390"/>
      <c r="J168" s="1390"/>
      <c r="K168" s="1390"/>
    </row>
    <row r="169" spans="1:11" x14ac:dyDescent="0.25">
      <c r="A169" s="1390"/>
      <c r="B169" s="1390"/>
      <c r="C169" s="1390"/>
      <c r="D169" s="1390"/>
      <c r="E169" s="1390"/>
      <c r="F169" s="1390"/>
      <c r="G169" s="1390"/>
      <c r="H169" s="1390"/>
      <c r="I169" s="1390"/>
      <c r="J169" s="1390"/>
      <c r="K169" s="1390"/>
    </row>
    <row r="170" spans="1:11" x14ac:dyDescent="0.25">
      <c r="A170" s="1390"/>
      <c r="B170" s="1390"/>
      <c r="C170" s="1390"/>
      <c r="D170" s="1390"/>
      <c r="E170" s="1390"/>
      <c r="F170" s="1390"/>
      <c r="G170" s="1390"/>
      <c r="H170" s="1390"/>
      <c r="I170" s="1390"/>
      <c r="J170" s="1390"/>
      <c r="K170" s="1390"/>
    </row>
    <row r="171" spans="1:11" x14ac:dyDescent="0.25">
      <c r="A171" s="1390"/>
      <c r="B171" s="1390"/>
      <c r="C171" s="1390"/>
      <c r="D171" s="1390"/>
      <c r="E171" s="1390"/>
      <c r="F171" s="1390"/>
      <c r="G171" s="1390"/>
      <c r="H171" s="1390"/>
      <c r="I171" s="1390"/>
      <c r="J171" s="1390"/>
      <c r="K171" s="1390"/>
    </row>
    <row r="172" spans="1:11" x14ac:dyDescent="0.25">
      <c r="A172" s="1390"/>
      <c r="B172" s="1390"/>
      <c r="C172" s="1390"/>
      <c r="D172" s="1390"/>
      <c r="E172" s="1390"/>
      <c r="F172" s="1390"/>
      <c r="G172" s="1390"/>
      <c r="H172" s="1390"/>
      <c r="I172" s="1390"/>
      <c r="J172" s="1390"/>
      <c r="K172" s="1390"/>
    </row>
    <row r="173" spans="1:11" x14ac:dyDescent="0.25">
      <c r="A173" s="1390"/>
      <c r="B173" s="1390"/>
      <c r="C173" s="1390"/>
      <c r="D173" s="1390"/>
      <c r="E173" s="1390"/>
      <c r="F173" s="1390"/>
      <c r="G173" s="1390"/>
      <c r="H173" s="1390"/>
      <c r="I173" s="1390"/>
      <c r="J173" s="1390"/>
      <c r="K173" s="1390"/>
    </row>
    <row r="174" spans="1:11" x14ac:dyDescent="0.25">
      <c r="A174" s="1390"/>
      <c r="B174" s="1390"/>
      <c r="C174" s="1390"/>
      <c r="D174" s="1390"/>
      <c r="E174" s="1390"/>
      <c r="F174" s="1390"/>
      <c r="G174" s="1390"/>
      <c r="H174" s="1390"/>
      <c r="I174" s="1390"/>
      <c r="J174" s="1390"/>
      <c r="K174" s="1390"/>
    </row>
    <row r="175" spans="1:11" x14ac:dyDescent="0.25">
      <c r="A175" s="1390"/>
      <c r="B175" s="1390"/>
      <c r="C175" s="1390"/>
      <c r="D175" s="1390"/>
      <c r="E175" s="1390"/>
      <c r="F175" s="1390"/>
      <c r="G175" s="1390"/>
      <c r="H175" s="1390"/>
      <c r="I175" s="1390"/>
      <c r="J175" s="1390"/>
      <c r="K175" s="1390"/>
    </row>
    <row r="176" spans="1:11" x14ac:dyDescent="0.25">
      <c r="A176" s="1390"/>
      <c r="B176" s="1390"/>
      <c r="C176" s="1390"/>
      <c r="D176" s="1390"/>
      <c r="E176" s="1390"/>
      <c r="F176" s="1390"/>
      <c r="G176" s="1390"/>
      <c r="H176" s="1390"/>
      <c r="I176" s="1390"/>
      <c r="J176" s="1390"/>
      <c r="K176" s="1390"/>
    </row>
    <row r="177" spans="1:11" x14ac:dyDescent="0.25">
      <c r="A177" s="1390"/>
      <c r="B177" s="1390"/>
      <c r="C177" s="1390"/>
      <c r="D177" s="1390"/>
      <c r="E177" s="1390"/>
      <c r="F177" s="1390"/>
      <c r="G177" s="1390"/>
      <c r="H177" s="1390"/>
      <c r="I177" s="1390"/>
      <c r="J177" s="1390"/>
      <c r="K177" s="1390"/>
    </row>
    <row r="178" spans="1:11" x14ac:dyDescent="0.25">
      <c r="A178" s="1390"/>
      <c r="B178" s="1390"/>
      <c r="C178" s="1390"/>
      <c r="D178" s="1390"/>
      <c r="E178" s="1390"/>
      <c r="F178" s="1390"/>
      <c r="G178" s="1390"/>
      <c r="H178" s="1390"/>
      <c r="I178" s="1390"/>
      <c r="J178" s="1390"/>
      <c r="K178" s="1390"/>
    </row>
    <row r="179" spans="1:11" x14ac:dyDescent="0.25">
      <c r="A179" s="1390"/>
      <c r="B179" s="1390"/>
      <c r="C179" s="1390"/>
      <c r="D179" s="1390"/>
      <c r="E179" s="1390"/>
      <c r="F179" s="1390"/>
      <c r="G179" s="1390"/>
      <c r="H179" s="1390"/>
      <c r="I179" s="1390"/>
      <c r="J179" s="1390"/>
      <c r="K179" s="1390"/>
    </row>
    <row r="180" spans="1:11" x14ac:dyDescent="0.25">
      <c r="A180" s="1390"/>
      <c r="B180" s="1390"/>
      <c r="C180" s="1390"/>
      <c r="D180" s="1390"/>
      <c r="E180" s="1390"/>
      <c r="F180" s="1390"/>
      <c r="G180" s="1390"/>
      <c r="H180" s="1390"/>
      <c r="I180" s="1390"/>
      <c r="J180" s="1390"/>
      <c r="K180" s="1390"/>
    </row>
    <row r="181" spans="1:11" x14ac:dyDescent="0.25">
      <c r="A181" s="1390"/>
      <c r="B181" s="1390"/>
      <c r="C181" s="1390"/>
      <c r="D181" s="1390"/>
      <c r="E181" s="1390"/>
      <c r="F181" s="1390"/>
      <c r="G181" s="1390"/>
      <c r="H181" s="1390"/>
      <c r="I181" s="1390"/>
      <c r="J181" s="1390"/>
      <c r="K181" s="1390"/>
    </row>
    <row r="182" spans="1:11" x14ac:dyDescent="0.25">
      <c r="A182" s="1390"/>
      <c r="B182" s="1390"/>
      <c r="C182" s="1390"/>
      <c r="D182" s="1390"/>
      <c r="E182" s="1390"/>
      <c r="F182" s="1390"/>
      <c r="G182" s="1390"/>
      <c r="H182" s="1390"/>
      <c r="I182" s="1390"/>
      <c r="J182" s="1390"/>
      <c r="K182" s="1390"/>
    </row>
    <row r="183" spans="1:11" x14ac:dyDescent="0.25">
      <c r="A183" s="1390"/>
      <c r="B183" s="1390"/>
      <c r="C183" s="1390"/>
      <c r="D183" s="1390"/>
      <c r="E183" s="1390"/>
      <c r="F183" s="1390"/>
      <c r="G183" s="1390"/>
      <c r="H183" s="1390"/>
      <c r="I183" s="1390"/>
      <c r="J183" s="1390"/>
      <c r="K183" s="1390"/>
    </row>
    <row r="184" spans="1:11" x14ac:dyDescent="0.25">
      <c r="A184" s="1390"/>
      <c r="B184" s="1390"/>
      <c r="C184" s="1390"/>
      <c r="D184" s="1390"/>
      <c r="E184" s="1390"/>
      <c r="F184" s="1390"/>
      <c r="G184" s="1390"/>
      <c r="H184" s="1390"/>
      <c r="I184" s="1390"/>
      <c r="J184" s="1390"/>
      <c r="K184" s="1390"/>
    </row>
    <row r="185" spans="1:11" x14ac:dyDescent="0.25">
      <c r="A185" s="1390"/>
      <c r="B185" s="1390"/>
      <c r="C185" s="1390"/>
      <c r="D185" s="1390"/>
      <c r="E185" s="1390"/>
      <c r="F185" s="1390"/>
      <c r="G185" s="1390"/>
      <c r="H185" s="1390"/>
      <c r="I185" s="1390"/>
      <c r="J185" s="1390"/>
      <c r="K185" s="1390"/>
    </row>
    <row r="186" spans="1:11" x14ac:dyDescent="0.25">
      <c r="A186" s="1390"/>
      <c r="B186" s="1390"/>
      <c r="C186" s="1390"/>
      <c r="D186" s="1390"/>
      <c r="E186" s="1390"/>
      <c r="F186" s="1390"/>
      <c r="G186" s="1390"/>
      <c r="H186" s="1390"/>
      <c r="I186" s="1390"/>
      <c r="J186" s="1390"/>
      <c r="K186" s="1390"/>
    </row>
    <row r="187" spans="1:11" x14ac:dyDescent="0.25">
      <c r="A187" s="1390"/>
      <c r="B187" s="1390"/>
      <c r="C187" s="1390"/>
      <c r="D187" s="1390"/>
      <c r="E187" s="1390"/>
      <c r="F187" s="1390"/>
      <c r="G187" s="1390"/>
      <c r="H187" s="1390"/>
      <c r="I187" s="1390"/>
      <c r="J187" s="1390"/>
      <c r="K187" s="1390"/>
    </row>
    <row r="188" spans="1:11" x14ac:dyDescent="0.25">
      <c r="A188" s="1390"/>
      <c r="B188" s="1390"/>
      <c r="C188" s="1390"/>
      <c r="D188" s="1390"/>
      <c r="E188" s="1390"/>
      <c r="F188" s="1390"/>
      <c r="G188" s="1390"/>
      <c r="H188" s="1390"/>
      <c r="I188" s="1390"/>
      <c r="J188" s="1390"/>
      <c r="K188" s="1390"/>
    </row>
    <row r="189" spans="1:11" x14ac:dyDescent="0.25">
      <c r="A189" s="1390"/>
      <c r="B189" s="1390"/>
      <c r="C189" s="1390"/>
      <c r="D189" s="1390"/>
      <c r="E189" s="1390"/>
      <c r="F189" s="1390"/>
      <c r="G189" s="1390"/>
      <c r="H189" s="1390"/>
      <c r="I189" s="1390"/>
      <c r="J189" s="1390"/>
      <c r="K189" s="1390"/>
    </row>
    <row r="190" spans="1:11" x14ac:dyDescent="0.25">
      <c r="A190" s="1390"/>
      <c r="B190" s="1390"/>
      <c r="C190" s="1390"/>
      <c r="D190" s="1390"/>
      <c r="E190" s="1390"/>
      <c r="F190" s="1390"/>
      <c r="G190" s="1390"/>
      <c r="H190" s="1390"/>
      <c r="I190" s="1390"/>
      <c r="J190" s="1390"/>
      <c r="K190" s="1390"/>
    </row>
    <row r="191" spans="1:11" x14ac:dyDescent="0.25">
      <c r="A191" s="1390"/>
      <c r="B191" s="1390"/>
      <c r="C191" s="1390"/>
      <c r="D191" s="1390"/>
      <c r="E191" s="1390"/>
      <c r="F191" s="1390"/>
      <c r="G191" s="1390"/>
      <c r="H191" s="1390"/>
      <c r="I191" s="1390"/>
      <c r="J191" s="1390"/>
      <c r="K191" s="1390"/>
    </row>
    <row r="192" spans="1:11" x14ac:dyDescent="0.25">
      <c r="A192" s="1390"/>
      <c r="B192" s="1390"/>
      <c r="C192" s="1390"/>
      <c r="D192" s="1390"/>
      <c r="E192" s="1390"/>
      <c r="F192" s="1390"/>
      <c r="G192" s="1390"/>
      <c r="H192" s="1390"/>
      <c r="I192" s="1390"/>
      <c r="J192" s="1390"/>
      <c r="K192" s="1390"/>
    </row>
    <row r="193" spans="1:11" x14ac:dyDescent="0.25">
      <c r="A193" s="1390"/>
      <c r="B193" s="1390"/>
      <c r="C193" s="1390"/>
      <c r="D193" s="1390"/>
      <c r="E193" s="1390"/>
      <c r="F193" s="1390"/>
      <c r="G193" s="1390"/>
      <c r="H193" s="1390"/>
      <c r="I193" s="1390"/>
      <c r="J193" s="1390"/>
      <c r="K193" s="1390"/>
    </row>
    <row r="194" spans="1:11" x14ac:dyDescent="0.25">
      <c r="A194" s="1390"/>
      <c r="B194" s="1390"/>
      <c r="C194" s="1390"/>
      <c r="D194" s="1390"/>
      <c r="E194" s="1390"/>
      <c r="F194" s="1390"/>
      <c r="G194" s="1390"/>
      <c r="H194" s="1390"/>
      <c r="I194" s="1390"/>
      <c r="J194" s="1390"/>
      <c r="K194" s="1390"/>
    </row>
    <row r="195" spans="1:11" x14ac:dyDescent="0.25">
      <c r="A195" s="1390"/>
      <c r="B195" s="1390"/>
      <c r="C195" s="1390"/>
      <c r="D195" s="1390"/>
      <c r="E195" s="1390"/>
      <c r="F195" s="1390"/>
      <c r="G195" s="1390"/>
      <c r="H195" s="1390"/>
      <c r="I195" s="1390"/>
      <c r="J195" s="1390"/>
      <c r="K195" s="1390"/>
    </row>
    <row r="196" spans="1:11" x14ac:dyDescent="0.25">
      <c r="A196" s="1390"/>
      <c r="B196" s="1390"/>
      <c r="C196" s="1390"/>
      <c r="D196" s="1390"/>
      <c r="E196" s="1390"/>
      <c r="F196" s="1390"/>
      <c r="G196" s="1390"/>
      <c r="H196" s="1390"/>
      <c r="I196" s="1390"/>
      <c r="J196" s="1390"/>
      <c r="K196" s="1390"/>
    </row>
    <row r="197" spans="1:11" x14ac:dyDescent="0.25">
      <c r="A197" s="1390"/>
      <c r="B197" s="1390"/>
      <c r="C197" s="1390"/>
      <c r="D197" s="1390"/>
      <c r="E197" s="1390"/>
      <c r="F197" s="1390"/>
      <c r="G197" s="1390"/>
      <c r="H197" s="1390"/>
      <c r="I197" s="1390"/>
      <c r="J197" s="1390"/>
      <c r="K197" s="1390"/>
    </row>
    <row r="198" spans="1:11" x14ac:dyDescent="0.25">
      <c r="A198" s="1390"/>
      <c r="B198" s="1390"/>
      <c r="C198" s="1390"/>
      <c r="D198" s="1390"/>
      <c r="E198" s="1390"/>
      <c r="F198" s="1390"/>
      <c r="G198" s="1390"/>
      <c r="H198" s="1390"/>
      <c r="I198" s="1390"/>
      <c r="J198" s="1390"/>
      <c r="K198" s="1390"/>
    </row>
    <row r="199" spans="1:11" x14ac:dyDescent="0.25">
      <c r="A199" s="1390"/>
      <c r="B199" s="1390"/>
      <c r="C199" s="1390"/>
      <c r="D199" s="1390"/>
      <c r="E199" s="1390"/>
      <c r="F199" s="1390"/>
      <c r="G199" s="1390"/>
      <c r="H199" s="1390"/>
      <c r="I199" s="1390"/>
      <c r="J199" s="1390"/>
      <c r="K199" s="1390"/>
    </row>
    <row r="200" spans="1:11" x14ac:dyDescent="0.25">
      <c r="A200" s="1390"/>
      <c r="B200" s="1390"/>
      <c r="C200" s="1390"/>
      <c r="D200" s="1390"/>
      <c r="E200" s="1390"/>
      <c r="F200" s="1390"/>
      <c r="G200" s="1390"/>
      <c r="H200" s="1390"/>
      <c r="I200" s="1390"/>
      <c r="J200" s="1390"/>
      <c r="K200" s="1390"/>
    </row>
    <row r="201" spans="1:11" x14ac:dyDescent="0.25">
      <c r="A201" s="1390"/>
      <c r="B201" s="1390"/>
      <c r="C201" s="1390"/>
      <c r="D201" s="1390"/>
      <c r="E201" s="1390"/>
      <c r="F201" s="1390"/>
      <c r="G201" s="1390"/>
      <c r="H201" s="1390"/>
      <c r="I201" s="1390"/>
      <c r="J201" s="1390"/>
      <c r="K201" s="1390"/>
    </row>
    <row r="202" spans="1:11" x14ac:dyDescent="0.25">
      <c r="A202" s="1390"/>
      <c r="B202" s="1390"/>
      <c r="C202" s="1390"/>
      <c r="D202" s="1390"/>
      <c r="E202" s="1390"/>
      <c r="F202" s="1390"/>
      <c r="G202" s="1390"/>
      <c r="H202" s="1390"/>
      <c r="I202" s="1390"/>
      <c r="J202" s="1390"/>
      <c r="K202" s="1390"/>
    </row>
    <row r="203" spans="1:11" x14ac:dyDescent="0.25">
      <c r="A203" s="1390"/>
      <c r="B203" s="1390"/>
      <c r="C203" s="1390"/>
      <c r="D203" s="1390"/>
      <c r="E203" s="1390"/>
      <c r="F203" s="1390"/>
      <c r="G203" s="1390"/>
      <c r="H203" s="1390"/>
      <c r="I203" s="1390"/>
      <c r="J203" s="1390"/>
      <c r="K203" s="1390"/>
    </row>
    <row r="204" spans="1:11" x14ac:dyDescent="0.25">
      <c r="A204" s="1390"/>
      <c r="B204" s="1390"/>
      <c r="C204" s="1390"/>
      <c r="D204" s="1390"/>
      <c r="E204" s="1390"/>
      <c r="F204" s="1390"/>
      <c r="G204" s="1390"/>
      <c r="H204" s="1390"/>
      <c r="I204" s="1390"/>
      <c r="J204" s="1390"/>
      <c r="K204" s="1390"/>
    </row>
    <row r="205" spans="1:11" x14ac:dyDescent="0.25">
      <c r="A205" s="1390"/>
      <c r="B205" s="1390"/>
      <c r="C205" s="1390"/>
      <c r="D205" s="1390"/>
      <c r="E205" s="1390"/>
      <c r="F205" s="1390"/>
      <c r="G205" s="1390"/>
      <c r="H205" s="1390"/>
      <c r="I205" s="1390"/>
      <c r="J205" s="1390"/>
      <c r="K205" s="1390"/>
    </row>
    <row r="206" spans="1:11" x14ac:dyDescent="0.25">
      <c r="A206" s="1390"/>
      <c r="B206" s="1390"/>
      <c r="C206" s="1390"/>
      <c r="D206" s="1390"/>
      <c r="E206" s="1390"/>
      <c r="F206" s="1390"/>
      <c r="G206" s="1390"/>
      <c r="H206" s="1390"/>
      <c r="I206" s="1390"/>
      <c r="J206" s="1390"/>
      <c r="K206" s="1390"/>
    </row>
    <row r="207" spans="1:11" x14ac:dyDescent="0.25">
      <c r="A207" s="1390"/>
      <c r="B207" s="1390"/>
      <c r="C207" s="1390"/>
      <c r="D207" s="1390"/>
      <c r="E207" s="1390"/>
      <c r="F207" s="1390"/>
      <c r="G207" s="1390"/>
      <c r="H207" s="1390"/>
      <c r="I207" s="1390"/>
      <c r="J207" s="1390"/>
      <c r="K207" s="1390"/>
    </row>
    <row r="208" spans="1:11" x14ac:dyDescent="0.25">
      <c r="A208" s="1390"/>
      <c r="B208" s="1390"/>
      <c r="C208" s="1390"/>
      <c r="D208" s="1390"/>
      <c r="E208" s="1390"/>
      <c r="F208" s="1390"/>
      <c r="G208" s="1390"/>
      <c r="H208" s="1390"/>
      <c r="I208" s="1390"/>
      <c r="J208" s="1390"/>
      <c r="K208" s="1390"/>
    </row>
    <row r="209" spans="1:11" x14ac:dyDescent="0.25">
      <c r="A209" s="1390"/>
      <c r="B209" s="1390"/>
      <c r="C209" s="1390"/>
      <c r="D209" s="1390"/>
      <c r="E209" s="1390"/>
      <c r="F209" s="1390"/>
      <c r="G209" s="1390"/>
      <c r="H209" s="1390"/>
      <c r="I209" s="1390"/>
      <c r="J209" s="1390"/>
      <c r="K209" s="1390"/>
    </row>
    <row r="210" spans="1:11" x14ac:dyDescent="0.25">
      <c r="A210" s="1390"/>
      <c r="B210" s="1390"/>
      <c r="C210" s="1390"/>
      <c r="D210" s="1390"/>
      <c r="E210" s="1390"/>
      <c r="F210" s="1390"/>
      <c r="G210" s="1390"/>
      <c r="H210" s="1390"/>
      <c r="I210" s="1390"/>
      <c r="J210" s="1390"/>
      <c r="K210" s="1390"/>
    </row>
    <row r="211" spans="1:11" x14ac:dyDescent="0.25">
      <c r="A211" s="1390"/>
      <c r="B211" s="1390"/>
      <c r="C211" s="1390"/>
      <c r="D211" s="1390"/>
      <c r="E211" s="1390"/>
      <c r="F211" s="1390"/>
      <c r="G211" s="1390"/>
      <c r="H211" s="1390"/>
      <c r="I211" s="1390"/>
      <c r="J211" s="1390"/>
      <c r="K211" s="1390"/>
    </row>
    <row r="212" spans="1:11" x14ac:dyDescent="0.25">
      <c r="A212" s="1390"/>
      <c r="B212" s="1390"/>
      <c r="C212" s="1390"/>
      <c r="D212" s="1390"/>
      <c r="E212" s="1390"/>
      <c r="F212" s="1390"/>
      <c r="G212" s="1390"/>
      <c r="H212" s="1390"/>
      <c r="I212" s="1390"/>
      <c r="J212" s="1390"/>
      <c r="K212" s="1390"/>
    </row>
    <row r="213" spans="1:11" x14ac:dyDescent="0.25">
      <c r="A213" s="1390"/>
      <c r="B213" s="1390"/>
      <c r="C213" s="1390"/>
      <c r="D213" s="1390"/>
      <c r="E213" s="1390"/>
      <c r="F213" s="1390"/>
      <c r="G213" s="1390"/>
      <c r="H213" s="1390"/>
      <c r="I213" s="1390"/>
      <c r="J213" s="1390"/>
      <c r="K213" s="1390"/>
    </row>
    <row r="214" spans="1:11" x14ac:dyDescent="0.25">
      <c r="A214" s="1390"/>
      <c r="B214" s="1390"/>
      <c r="C214" s="1390"/>
      <c r="D214" s="1390"/>
      <c r="E214" s="1390"/>
      <c r="F214" s="1390"/>
      <c r="G214" s="1390"/>
      <c r="H214" s="1390"/>
      <c r="I214" s="1390"/>
      <c r="J214" s="1390"/>
      <c r="K214" s="1390"/>
    </row>
    <row r="215" spans="1:11" x14ac:dyDescent="0.25">
      <c r="A215" s="1390"/>
      <c r="B215" s="1390"/>
      <c r="C215" s="1390"/>
      <c r="D215" s="1390"/>
      <c r="E215" s="1390"/>
      <c r="F215" s="1390"/>
      <c r="G215" s="1390"/>
      <c r="H215" s="1390"/>
      <c r="I215" s="1390"/>
      <c r="J215" s="1390"/>
      <c r="K215" s="1390"/>
    </row>
    <row r="216" spans="1:11" x14ac:dyDescent="0.25">
      <c r="A216" s="1390"/>
      <c r="B216" s="1390"/>
      <c r="C216" s="1390"/>
      <c r="D216" s="1390"/>
      <c r="E216" s="1390"/>
      <c r="F216" s="1390"/>
      <c r="G216" s="1390"/>
      <c r="H216" s="1390"/>
      <c r="I216" s="1390"/>
      <c r="J216" s="1390"/>
      <c r="K216" s="1390"/>
    </row>
    <row r="217" spans="1:11" x14ac:dyDescent="0.25">
      <c r="A217" s="1390"/>
      <c r="B217" s="1390"/>
      <c r="C217" s="1390"/>
      <c r="D217" s="1390"/>
      <c r="E217" s="1390"/>
      <c r="F217" s="1390"/>
      <c r="G217" s="1390"/>
      <c r="H217" s="1390"/>
      <c r="I217" s="1390"/>
      <c r="J217" s="1390"/>
      <c r="K217" s="1390"/>
    </row>
    <row r="218" spans="1:11" x14ac:dyDescent="0.25">
      <c r="A218" s="1390"/>
      <c r="B218" s="1390"/>
      <c r="C218" s="1390"/>
      <c r="D218" s="1390"/>
      <c r="E218" s="1390"/>
      <c r="F218" s="1390"/>
      <c r="G218" s="1390"/>
      <c r="H218" s="1390"/>
      <c r="I218" s="1390"/>
      <c r="J218" s="1390"/>
      <c r="K218" s="1390"/>
    </row>
    <row r="219" spans="1:11" x14ac:dyDescent="0.25">
      <c r="A219" s="1390"/>
      <c r="B219" s="1390"/>
      <c r="C219" s="1390"/>
      <c r="D219" s="1390"/>
      <c r="E219" s="1390"/>
      <c r="F219" s="1390"/>
      <c r="G219" s="1390"/>
      <c r="H219" s="1390"/>
      <c r="I219" s="1390"/>
      <c r="J219" s="1390"/>
      <c r="K219" s="1390"/>
    </row>
    <row r="220" spans="1:11" x14ac:dyDescent="0.25">
      <c r="A220" s="1390"/>
      <c r="B220" s="1390"/>
      <c r="C220" s="1390"/>
      <c r="D220" s="1390"/>
      <c r="E220" s="1390"/>
      <c r="F220" s="1390"/>
      <c r="G220" s="1390"/>
      <c r="H220" s="1390"/>
      <c r="I220" s="1390"/>
      <c r="J220" s="1390"/>
      <c r="K220" s="1390"/>
    </row>
    <row r="221" spans="1:11" x14ac:dyDescent="0.25">
      <c r="A221" s="1390"/>
      <c r="B221" s="1390"/>
      <c r="C221" s="1390"/>
      <c r="D221" s="1390"/>
      <c r="E221" s="1390"/>
      <c r="F221" s="1390"/>
      <c r="G221" s="1390"/>
      <c r="H221" s="1390"/>
      <c r="I221" s="1390"/>
      <c r="J221" s="1390"/>
      <c r="K221" s="1390"/>
    </row>
    <row r="222" spans="1:11" x14ac:dyDescent="0.25">
      <c r="A222" s="1390"/>
      <c r="B222" s="1390"/>
      <c r="C222" s="1390"/>
      <c r="D222" s="1390"/>
      <c r="E222" s="1390"/>
      <c r="F222" s="1390"/>
      <c r="G222" s="1390"/>
      <c r="H222" s="1390"/>
      <c r="I222" s="1390"/>
      <c r="J222" s="1390"/>
      <c r="K222" s="1390"/>
    </row>
    <row r="223" spans="1:11" x14ac:dyDescent="0.25">
      <c r="A223" s="1390"/>
      <c r="B223" s="1390"/>
      <c r="C223" s="1390"/>
      <c r="D223" s="1390"/>
      <c r="E223" s="1390"/>
      <c r="F223" s="1390"/>
      <c r="G223" s="1390"/>
      <c r="H223" s="1390"/>
      <c r="I223" s="1390"/>
      <c r="J223" s="1390"/>
      <c r="K223" s="1390"/>
    </row>
    <row r="224" spans="1:11" x14ac:dyDescent="0.25">
      <c r="A224" s="1390"/>
      <c r="B224" s="1390"/>
      <c r="C224" s="1390"/>
      <c r="D224" s="1390"/>
      <c r="E224" s="1390"/>
      <c r="F224" s="1390"/>
      <c r="G224" s="1390"/>
      <c r="H224" s="1390"/>
      <c r="I224" s="1390"/>
      <c r="J224" s="1390"/>
      <c r="K224" s="1390"/>
    </row>
    <row r="225" spans="1:11" x14ac:dyDescent="0.25">
      <c r="A225" s="1390"/>
      <c r="B225" s="1390"/>
      <c r="C225" s="1390"/>
      <c r="D225" s="1390"/>
      <c r="E225" s="1390"/>
      <c r="F225" s="1390"/>
      <c r="G225" s="1390"/>
      <c r="H225" s="1390"/>
      <c r="I225" s="1390"/>
      <c r="J225" s="1390"/>
      <c r="K225" s="1390"/>
    </row>
    <row r="226" spans="1:11" x14ac:dyDescent="0.25">
      <c r="A226" s="1390"/>
      <c r="B226" s="1390"/>
      <c r="C226" s="1390"/>
      <c r="D226" s="1390"/>
      <c r="E226" s="1390"/>
      <c r="F226" s="1390"/>
      <c r="G226" s="1390"/>
      <c r="H226" s="1390"/>
      <c r="I226" s="1390"/>
      <c r="J226" s="1390"/>
      <c r="K226" s="1390"/>
    </row>
    <row r="227" spans="1:11" x14ac:dyDescent="0.25">
      <c r="A227" s="1390"/>
      <c r="B227" s="1390"/>
      <c r="C227" s="1390"/>
      <c r="D227" s="1390"/>
      <c r="E227" s="1390"/>
      <c r="F227" s="1390"/>
      <c r="G227" s="1390"/>
      <c r="H227" s="1390"/>
      <c r="I227" s="1390"/>
      <c r="J227" s="1390"/>
      <c r="K227" s="1390"/>
    </row>
    <row r="228" spans="1:11" x14ac:dyDescent="0.25">
      <c r="A228" s="1390"/>
      <c r="B228" s="1390"/>
      <c r="C228" s="1390"/>
      <c r="D228" s="1390"/>
      <c r="E228" s="1390"/>
      <c r="F228" s="1390"/>
      <c r="G228" s="1390"/>
      <c r="H228" s="1390"/>
      <c r="I228" s="1390"/>
      <c r="J228" s="1390"/>
      <c r="K228" s="1390"/>
    </row>
    <row r="229" spans="1:11" x14ac:dyDescent="0.25">
      <c r="A229" s="1390"/>
      <c r="B229" s="1390"/>
      <c r="C229" s="1390"/>
      <c r="D229" s="1390"/>
      <c r="E229" s="1390"/>
      <c r="F229" s="1390"/>
      <c r="G229" s="1390"/>
      <c r="H229" s="1390"/>
      <c r="I229" s="1390"/>
      <c r="J229" s="1390"/>
      <c r="K229" s="1390"/>
    </row>
    <row r="230" spans="1:11" x14ac:dyDescent="0.25">
      <c r="A230" s="1390"/>
      <c r="B230" s="1390"/>
      <c r="C230" s="1390"/>
      <c r="D230" s="1390"/>
      <c r="E230" s="1390"/>
      <c r="F230" s="1390"/>
      <c r="G230" s="1390"/>
      <c r="H230" s="1390"/>
      <c r="I230" s="1390"/>
      <c r="J230" s="1390"/>
      <c r="K230" s="1390"/>
    </row>
    <row r="231" spans="1:11" x14ac:dyDescent="0.25">
      <c r="A231" s="1390"/>
      <c r="B231" s="1390"/>
      <c r="C231" s="1390"/>
      <c r="D231" s="1390"/>
      <c r="E231" s="1390"/>
      <c r="F231" s="1390"/>
      <c r="G231" s="1390"/>
      <c r="H231" s="1390"/>
      <c r="I231" s="1390"/>
      <c r="J231" s="1390"/>
      <c r="K231" s="1390"/>
    </row>
    <row r="232" spans="1:11" x14ac:dyDescent="0.25">
      <c r="A232" s="1390"/>
      <c r="B232" s="1390"/>
      <c r="C232" s="1390"/>
      <c r="D232" s="1390"/>
      <c r="E232" s="1390"/>
      <c r="F232" s="1390"/>
      <c r="G232" s="1390"/>
      <c r="H232" s="1390"/>
      <c r="I232" s="1390"/>
      <c r="J232" s="1390"/>
      <c r="K232" s="1390"/>
    </row>
    <row r="233" spans="1:11" x14ac:dyDescent="0.25">
      <c r="A233" s="1390"/>
      <c r="B233" s="1390"/>
      <c r="C233" s="1390"/>
      <c r="D233" s="1390"/>
      <c r="E233" s="1390"/>
      <c r="F233" s="1390"/>
      <c r="G233" s="1390"/>
      <c r="H233" s="1390"/>
      <c r="I233" s="1390"/>
      <c r="J233" s="1390"/>
      <c r="K233" s="1390"/>
    </row>
    <row r="234" spans="1:11" x14ac:dyDescent="0.25">
      <c r="A234" s="1390"/>
      <c r="B234" s="1390"/>
      <c r="C234" s="1390"/>
      <c r="D234" s="1390"/>
      <c r="E234" s="1390"/>
      <c r="F234" s="1390"/>
      <c r="G234" s="1390"/>
      <c r="H234" s="1390"/>
      <c r="I234" s="1390"/>
      <c r="J234" s="1390"/>
      <c r="K234" s="1390"/>
    </row>
    <row r="235" spans="1:11" x14ac:dyDescent="0.25">
      <c r="A235" s="1390"/>
      <c r="B235" s="1390"/>
      <c r="C235" s="1390"/>
      <c r="D235" s="1390"/>
      <c r="E235" s="1390"/>
      <c r="F235" s="1390"/>
      <c r="G235" s="1390"/>
      <c r="H235" s="1390"/>
      <c r="I235" s="1390"/>
      <c r="J235" s="1390"/>
      <c r="K235" s="1390"/>
    </row>
    <row r="236" spans="1:11" x14ac:dyDescent="0.25">
      <c r="A236" s="1390"/>
      <c r="B236" s="1390"/>
      <c r="C236" s="1390"/>
      <c r="D236" s="1390"/>
      <c r="E236" s="1390"/>
      <c r="F236" s="1390"/>
      <c r="G236" s="1390"/>
      <c r="H236" s="1390"/>
      <c r="I236" s="1390"/>
      <c r="J236" s="1390"/>
      <c r="K236" s="1390"/>
    </row>
    <row r="237" spans="1:11" x14ac:dyDescent="0.25">
      <c r="A237" s="1390"/>
      <c r="B237" s="1390"/>
      <c r="C237" s="1390"/>
      <c r="D237" s="1390"/>
      <c r="E237" s="1390"/>
      <c r="F237" s="1390"/>
      <c r="G237" s="1390"/>
      <c r="H237" s="1390"/>
      <c r="I237" s="1390"/>
      <c r="J237" s="1390"/>
      <c r="K237" s="1390"/>
    </row>
    <row r="238" spans="1:11" x14ac:dyDescent="0.25">
      <c r="A238" s="1390"/>
      <c r="B238" s="1390"/>
      <c r="C238" s="1390"/>
      <c r="D238" s="1390"/>
      <c r="E238" s="1390"/>
      <c r="F238" s="1390"/>
      <c r="G238" s="1390"/>
      <c r="H238" s="1390"/>
      <c r="I238" s="1390"/>
      <c r="J238" s="1390"/>
      <c r="K238" s="1390"/>
    </row>
    <row r="239" spans="1:11" x14ac:dyDescent="0.25">
      <c r="A239" s="1390"/>
      <c r="B239" s="1390"/>
      <c r="C239" s="1390"/>
      <c r="D239" s="1390"/>
      <c r="E239" s="1390"/>
      <c r="F239" s="1390"/>
      <c r="G239" s="1390"/>
      <c r="H239" s="1390"/>
      <c r="I239" s="1390"/>
      <c r="J239" s="1390"/>
      <c r="K239" s="1390"/>
    </row>
    <row r="240" spans="1:11" x14ac:dyDescent="0.25">
      <c r="A240" s="1390"/>
      <c r="B240" s="1390"/>
      <c r="C240" s="1390"/>
      <c r="D240" s="1390"/>
      <c r="E240" s="1390"/>
      <c r="F240" s="1390"/>
      <c r="G240" s="1390"/>
      <c r="H240" s="1390"/>
      <c r="I240" s="1390"/>
      <c r="J240" s="1390"/>
      <c r="K240" s="1390"/>
    </row>
    <row r="241" spans="1:11" x14ac:dyDescent="0.25">
      <c r="A241" s="1390"/>
      <c r="B241" s="1390"/>
      <c r="C241" s="1390"/>
      <c r="D241" s="1390"/>
      <c r="E241" s="1390"/>
      <c r="F241" s="1390"/>
      <c r="G241" s="1390"/>
      <c r="H241" s="1390"/>
      <c r="I241" s="1390"/>
      <c r="J241" s="1390"/>
      <c r="K241" s="1390"/>
    </row>
    <row r="242" spans="1:11" x14ac:dyDescent="0.25">
      <c r="A242" s="1390"/>
      <c r="B242" s="1390"/>
      <c r="C242" s="1390"/>
      <c r="D242" s="1390"/>
      <c r="E242" s="1390"/>
      <c r="F242" s="1390"/>
      <c r="G242" s="1390"/>
      <c r="H242" s="1390"/>
      <c r="I242" s="1390"/>
      <c r="J242" s="1390"/>
      <c r="K242" s="1390"/>
    </row>
    <row r="243" spans="1:11" x14ac:dyDescent="0.25">
      <c r="A243" s="1390"/>
      <c r="B243" s="1390"/>
      <c r="C243" s="1390"/>
      <c r="D243" s="1390"/>
      <c r="E243" s="1390"/>
      <c r="F243" s="1390"/>
      <c r="G243" s="1390"/>
      <c r="H243" s="1390"/>
      <c r="I243" s="1390"/>
      <c r="J243" s="1390"/>
      <c r="K243" s="1390"/>
    </row>
    <row r="244" spans="1:11" x14ac:dyDescent="0.25">
      <c r="A244" s="1390"/>
      <c r="B244" s="1390"/>
      <c r="C244" s="1390"/>
      <c r="D244" s="1390"/>
      <c r="E244" s="1390"/>
      <c r="F244" s="1390"/>
      <c r="G244" s="1390"/>
      <c r="H244" s="1390"/>
      <c r="I244" s="1390"/>
      <c r="J244" s="1390"/>
      <c r="K244" s="1390"/>
    </row>
    <row r="245" spans="1:11" x14ac:dyDescent="0.25">
      <c r="A245" s="1390"/>
      <c r="B245" s="1390"/>
      <c r="C245" s="1390"/>
      <c r="D245" s="1390"/>
      <c r="E245" s="1390"/>
      <c r="F245" s="1390"/>
      <c r="G245" s="1390"/>
      <c r="H245" s="1390"/>
      <c r="I245" s="1390"/>
      <c r="J245" s="1390"/>
      <c r="K245" s="1390"/>
    </row>
    <row r="246" spans="1:11" x14ac:dyDescent="0.25">
      <c r="A246" s="1390"/>
      <c r="B246" s="1390"/>
      <c r="C246" s="1390"/>
      <c r="D246" s="1390"/>
      <c r="E246" s="1390"/>
      <c r="F246" s="1390"/>
      <c r="G246" s="1390"/>
      <c r="H246" s="1390"/>
      <c r="I246" s="1390"/>
      <c r="J246" s="1390"/>
      <c r="K246" s="1390"/>
    </row>
    <row r="247" spans="1:11" x14ac:dyDescent="0.25">
      <c r="A247" s="1390"/>
      <c r="B247" s="1390"/>
      <c r="C247" s="1390"/>
      <c r="D247" s="1390"/>
      <c r="E247" s="1390"/>
      <c r="F247" s="1390"/>
      <c r="G247" s="1390"/>
      <c r="H247" s="1390"/>
      <c r="I247" s="1390"/>
      <c r="J247" s="1390"/>
      <c r="K247" s="1390"/>
    </row>
    <row r="248" spans="1:11" x14ac:dyDescent="0.25">
      <c r="A248" s="1390"/>
      <c r="B248" s="1390"/>
      <c r="C248" s="1390"/>
      <c r="D248" s="1390"/>
      <c r="E248" s="1390"/>
      <c r="F248" s="1390"/>
      <c r="G248" s="1390"/>
      <c r="H248" s="1390"/>
      <c r="I248" s="1390"/>
      <c r="J248" s="1390"/>
      <c r="K248" s="1390"/>
    </row>
    <row r="249" spans="1:11" x14ac:dyDescent="0.25">
      <c r="A249" s="1390"/>
      <c r="B249" s="1390"/>
      <c r="C249" s="1390"/>
      <c r="D249" s="1390"/>
      <c r="E249" s="1390"/>
      <c r="F249" s="1390"/>
      <c r="G249" s="1390"/>
      <c r="H249" s="1390"/>
      <c r="I249" s="1390"/>
      <c r="J249" s="1390"/>
      <c r="K249" s="1390"/>
    </row>
    <row r="250" spans="1:11" x14ac:dyDescent="0.25">
      <c r="A250" s="1390"/>
      <c r="B250" s="1390"/>
      <c r="C250" s="1390"/>
      <c r="D250" s="1390"/>
      <c r="E250" s="1390"/>
      <c r="F250" s="1390"/>
      <c r="G250" s="1390"/>
      <c r="H250" s="1390"/>
      <c r="I250" s="1390"/>
      <c r="J250" s="1390"/>
      <c r="K250" s="1390"/>
    </row>
    <row r="251" spans="1:11" x14ac:dyDescent="0.25">
      <c r="A251" s="1390"/>
      <c r="B251" s="1390"/>
      <c r="C251" s="1390"/>
      <c r="D251" s="1390"/>
      <c r="E251" s="1390"/>
      <c r="F251" s="1390"/>
      <c r="G251" s="1390"/>
      <c r="H251" s="1390"/>
      <c r="I251" s="1390"/>
      <c r="J251" s="1390"/>
      <c r="K251" s="1390"/>
    </row>
    <row r="252" spans="1:11" x14ac:dyDescent="0.25">
      <c r="A252" s="1390"/>
      <c r="B252" s="1390"/>
      <c r="C252" s="1390"/>
      <c r="D252" s="1390"/>
      <c r="E252" s="1390"/>
      <c r="F252" s="1390"/>
      <c r="G252" s="1390"/>
      <c r="H252" s="1390"/>
      <c r="I252" s="1390"/>
      <c r="J252" s="1390"/>
      <c r="K252" s="1390"/>
    </row>
    <row r="253" spans="1:11" x14ac:dyDescent="0.25">
      <c r="A253" s="1390"/>
      <c r="B253" s="1390"/>
      <c r="C253" s="1390"/>
      <c r="D253" s="1390"/>
      <c r="E253" s="1390"/>
      <c r="F253" s="1390"/>
      <c r="G253" s="1390"/>
      <c r="H253" s="1390"/>
      <c r="I253" s="1390"/>
      <c r="J253" s="1390"/>
      <c r="K253" s="1390"/>
    </row>
    <row r="254" spans="1:11" x14ac:dyDescent="0.25">
      <c r="A254" s="1390"/>
      <c r="B254" s="1390"/>
      <c r="C254" s="1390"/>
      <c r="D254" s="1390"/>
      <c r="E254" s="1390"/>
      <c r="F254" s="1390"/>
      <c r="G254" s="1390"/>
      <c r="H254" s="1390"/>
      <c r="I254" s="1390"/>
      <c r="J254" s="1390"/>
      <c r="K254" s="1390"/>
    </row>
    <row r="255" spans="1:11" x14ac:dyDescent="0.25">
      <c r="A255" s="1390"/>
      <c r="B255" s="1390"/>
      <c r="C255" s="1390"/>
      <c r="D255" s="1390"/>
      <c r="E255" s="1390"/>
      <c r="F255" s="1390"/>
      <c r="G255" s="1390"/>
      <c r="H255" s="1390"/>
      <c r="I255" s="1390"/>
      <c r="J255" s="1390"/>
      <c r="K255" s="1390"/>
    </row>
    <row r="256" spans="1:11" x14ac:dyDescent="0.25">
      <c r="A256" s="1390"/>
      <c r="B256" s="1390"/>
      <c r="C256" s="1390"/>
      <c r="D256" s="1390"/>
      <c r="E256" s="1390"/>
      <c r="F256" s="1390"/>
      <c r="G256" s="1390"/>
      <c r="H256" s="1390"/>
      <c r="I256" s="1390"/>
      <c r="J256" s="1390"/>
      <c r="K256" s="1390"/>
    </row>
    <row r="257" spans="1:11" x14ac:dyDescent="0.25">
      <c r="A257" s="1390"/>
      <c r="B257" s="1390"/>
      <c r="C257" s="1390"/>
      <c r="D257" s="1390"/>
      <c r="E257" s="1390"/>
      <c r="F257" s="1390"/>
      <c r="G257" s="1390"/>
      <c r="H257" s="1390"/>
      <c r="I257" s="1390"/>
      <c r="J257" s="1390"/>
      <c r="K257" s="1390"/>
    </row>
    <row r="258" spans="1:11" x14ac:dyDescent="0.25">
      <c r="A258" s="1390"/>
      <c r="B258" s="1390"/>
      <c r="C258" s="1390"/>
      <c r="D258" s="1390"/>
      <c r="E258" s="1390"/>
      <c r="F258" s="1390"/>
      <c r="G258" s="1390"/>
      <c r="H258" s="1390"/>
      <c r="I258" s="1390"/>
      <c r="J258" s="1390"/>
      <c r="K258" s="1390"/>
    </row>
    <row r="259" spans="1:11" x14ac:dyDescent="0.25">
      <c r="A259" s="1390"/>
      <c r="B259" s="1390"/>
      <c r="C259" s="1390"/>
      <c r="D259" s="1390"/>
      <c r="E259" s="1390"/>
      <c r="F259" s="1390"/>
      <c r="G259" s="1390"/>
      <c r="H259" s="1390"/>
      <c r="I259" s="1390"/>
      <c r="J259" s="1390"/>
      <c r="K259" s="1390"/>
    </row>
    <row r="260" spans="1:11" x14ac:dyDescent="0.25">
      <c r="A260" s="1390"/>
      <c r="B260" s="1390"/>
      <c r="C260" s="1390"/>
      <c r="D260" s="1390"/>
      <c r="E260" s="1390"/>
      <c r="F260" s="1390"/>
      <c r="G260" s="1390"/>
      <c r="H260" s="1390"/>
      <c r="I260" s="1390"/>
      <c r="J260" s="1390"/>
      <c r="K260" s="1390"/>
    </row>
    <row r="261" spans="1:11" x14ac:dyDescent="0.25">
      <c r="A261" s="1390"/>
      <c r="B261" s="1390"/>
      <c r="C261" s="1390"/>
      <c r="D261" s="1390"/>
      <c r="E261" s="1390"/>
      <c r="F261" s="1390"/>
      <c r="G261" s="1390"/>
      <c r="H261" s="1390"/>
      <c r="I261" s="1390"/>
      <c r="J261" s="1390"/>
      <c r="K261" s="1390"/>
    </row>
    <row r="262" spans="1:11" x14ac:dyDescent="0.25">
      <c r="A262" s="1390"/>
      <c r="B262" s="1390"/>
      <c r="C262" s="1390"/>
      <c r="D262" s="1390"/>
      <c r="E262" s="1390"/>
      <c r="F262" s="1390"/>
      <c r="G262" s="1390"/>
      <c r="H262" s="1390"/>
      <c r="I262" s="1390"/>
      <c r="J262" s="1390"/>
      <c r="K262" s="1390"/>
    </row>
    <row r="263" spans="1:11" x14ac:dyDescent="0.25">
      <c r="A263" s="1390"/>
      <c r="B263" s="1390"/>
      <c r="C263" s="1390"/>
      <c r="D263" s="1390"/>
      <c r="E263" s="1390"/>
      <c r="F263" s="1390"/>
      <c r="G263" s="1390"/>
      <c r="H263" s="1390"/>
      <c r="I263" s="1390"/>
      <c r="J263" s="1390"/>
      <c r="K263" s="1390"/>
    </row>
    <row r="264" spans="1:11" x14ac:dyDescent="0.25">
      <c r="A264" s="1390"/>
      <c r="B264" s="1390"/>
      <c r="C264" s="1390"/>
      <c r="D264" s="1390"/>
      <c r="E264" s="1390"/>
      <c r="F264" s="1390"/>
      <c r="G264" s="1390"/>
      <c r="H264" s="1390"/>
      <c r="I264" s="1390"/>
      <c r="J264" s="1390"/>
      <c r="K264" s="1390"/>
    </row>
    <row r="265" spans="1:11" x14ac:dyDescent="0.25">
      <c r="A265" s="1390"/>
      <c r="B265" s="1390"/>
      <c r="C265" s="1390"/>
      <c r="D265" s="1390"/>
      <c r="E265" s="1390"/>
      <c r="F265" s="1390"/>
      <c r="G265" s="1390"/>
      <c r="H265" s="1390"/>
      <c r="I265" s="1390"/>
      <c r="J265" s="1390"/>
      <c r="K265" s="1390"/>
    </row>
    <row r="266" spans="1:11" x14ac:dyDescent="0.25">
      <c r="A266" s="1390"/>
      <c r="B266" s="1390"/>
      <c r="C266" s="1390"/>
      <c r="D266" s="1390"/>
      <c r="E266" s="1390"/>
      <c r="F266" s="1390"/>
      <c r="G266" s="1390"/>
      <c r="H266" s="1390"/>
      <c r="I266" s="1390"/>
      <c r="J266" s="1390"/>
      <c r="K266" s="1390"/>
    </row>
    <row r="267" spans="1:11" x14ac:dyDescent="0.25">
      <c r="A267" s="1390"/>
      <c r="B267" s="1390"/>
      <c r="C267" s="1390"/>
      <c r="D267" s="1390"/>
      <c r="E267" s="1390"/>
      <c r="F267" s="1390"/>
      <c r="G267" s="1390"/>
      <c r="H267" s="1390"/>
      <c r="I267" s="1390"/>
      <c r="J267" s="1390"/>
      <c r="K267" s="1390"/>
    </row>
    <row r="268" spans="1:11" x14ac:dyDescent="0.25">
      <c r="A268" s="1390"/>
      <c r="B268" s="1390"/>
      <c r="C268" s="1390"/>
      <c r="D268" s="1390"/>
      <c r="E268" s="1390"/>
      <c r="F268" s="1390"/>
      <c r="G268" s="1390"/>
      <c r="H268" s="1390"/>
      <c r="I268" s="1390"/>
      <c r="J268" s="1390"/>
      <c r="K268" s="1390"/>
    </row>
    <row r="269" spans="1:11" x14ac:dyDescent="0.25">
      <c r="A269" s="1390"/>
      <c r="B269" s="1390"/>
      <c r="C269" s="1390"/>
      <c r="D269" s="1390"/>
      <c r="E269" s="1390"/>
      <c r="F269" s="1390"/>
      <c r="G269" s="1390"/>
      <c r="H269" s="1390"/>
      <c r="I269" s="1390"/>
      <c r="J269" s="1390"/>
      <c r="K269" s="1390"/>
    </row>
    <row r="270" spans="1:11" x14ac:dyDescent="0.25">
      <c r="A270" s="1390"/>
      <c r="B270" s="1390"/>
      <c r="C270" s="1390"/>
      <c r="D270" s="1390"/>
      <c r="E270" s="1390"/>
      <c r="F270" s="1390"/>
      <c r="G270" s="1390"/>
      <c r="H270" s="1390"/>
      <c r="I270" s="1390"/>
      <c r="J270" s="1390"/>
      <c r="K270" s="1390"/>
    </row>
    <row r="271" spans="1:11" x14ac:dyDescent="0.25">
      <c r="A271" s="1390"/>
      <c r="B271" s="1390"/>
      <c r="C271" s="1390"/>
      <c r="D271" s="1390"/>
      <c r="E271" s="1390"/>
      <c r="F271" s="1390"/>
      <c r="G271" s="1390"/>
      <c r="H271" s="1390"/>
      <c r="I271" s="1390"/>
      <c r="J271" s="1390"/>
      <c r="K271" s="1390"/>
    </row>
    <row r="272" spans="1:11" x14ac:dyDescent="0.25">
      <c r="A272" s="1390"/>
      <c r="B272" s="1390"/>
      <c r="C272" s="1390"/>
      <c r="D272" s="1390"/>
      <c r="E272" s="1390"/>
      <c r="F272" s="1390"/>
      <c r="G272" s="1390"/>
      <c r="H272" s="1390"/>
      <c r="I272" s="1390"/>
      <c r="J272" s="1390"/>
      <c r="K272" s="1390"/>
    </row>
    <row r="273" spans="1:11" x14ac:dyDescent="0.25">
      <c r="A273" s="1390"/>
      <c r="B273" s="1390"/>
      <c r="C273" s="1390"/>
      <c r="D273" s="1390"/>
      <c r="E273" s="1390"/>
      <c r="F273" s="1390"/>
      <c r="G273" s="1390"/>
      <c r="H273" s="1390"/>
      <c r="I273" s="1390"/>
      <c r="J273" s="1390"/>
      <c r="K273" s="1390"/>
    </row>
    <row r="274" spans="1:11" x14ac:dyDescent="0.25">
      <c r="A274" s="1390"/>
      <c r="B274" s="1390"/>
      <c r="C274" s="1390"/>
      <c r="D274" s="1390"/>
      <c r="E274" s="1390"/>
      <c r="F274" s="1390"/>
      <c r="G274" s="1390"/>
      <c r="H274" s="1390"/>
      <c r="I274" s="1390"/>
      <c r="J274" s="1390"/>
      <c r="K274" s="1390"/>
    </row>
    <row r="275" spans="1:11" x14ac:dyDescent="0.25">
      <c r="A275" s="1390"/>
      <c r="B275" s="1390"/>
      <c r="C275" s="1390"/>
      <c r="D275" s="1390"/>
      <c r="E275" s="1390"/>
      <c r="F275" s="1390"/>
      <c r="G275" s="1390"/>
      <c r="H275" s="1390"/>
      <c r="I275" s="1390"/>
      <c r="J275" s="1390"/>
      <c r="K275" s="1390"/>
    </row>
    <row r="276" spans="1:11" x14ac:dyDescent="0.25">
      <c r="A276" s="1390"/>
      <c r="B276" s="1390"/>
      <c r="C276" s="1390"/>
      <c r="D276" s="1390"/>
      <c r="E276" s="1390"/>
      <c r="F276" s="1390"/>
      <c r="G276" s="1390"/>
      <c r="H276" s="1390"/>
      <c r="I276" s="1390"/>
      <c r="J276" s="1390"/>
      <c r="K276" s="1390"/>
    </row>
    <row r="277" spans="1:11" x14ac:dyDescent="0.25">
      <c r="A277" s="1390"/>
      <c r="B277" s="1390"/>
      <c r="C277" s="1390"/>
      <c r="D277" s="1390"/>
      <c r="E277" s="1390"/>
      <c r="F277" s="1390"/>
      <c r="G277" s="1390"/>
      <c r="H277" s="1390"/>
      <c r="I277" s="1390"/>
      <c r="J277" s="1390"/>
      <c r="K277" s="1390"/>
    </row>
    <row r="278" spans="1:11" x14ac:dyDescent="0.25">
      <c r="A278" s="1390"/>
      <c r="B278" s="1390"/>
      <c r="C278" s="1390"/>
      <c r="D278" s="1390"/>
      <c r="E278" s="1390"/>
      <c r="F278" s="1390"/>
      <c r="G278" s="1390"/>
      <c r="H278" s="1390"/>
      <c r="I278" s="1390"/>
      <c r="J278" s="1390"/>
      <c r="K278" s="1390"/>
    </row>
    <row r="279" spans="1:11" x14ac:dyDescent="0.25">
      <c r="A279" s="1390"/>
      <c r="B279" s="1390"/>
      <c r="C279" s="1390"/>
      <c r="D279" s="1390"/>
      <c r="E279" s="1390"/>
      <c r="F279" s="1390"/>
      <c r="G279" s="1390"/>
      <c r="H279" s="1390"/>
      <c r="I279" s="1390"/>
      <c r="J279" s="1390"/>
      <c r="K279" s="1390"/>
    </row>
    <row r="280" spans="1:11" x14ac:dyDescent="0.25">
      <c r="A280" s="1390"/>
      <c r="B280" s="1390"/>
      <c r="C280" s="1390"/>
      <c r="D280" s="1390"/>
      <c r="E280" s="1390"/>
      <c r="F280" s="1390"/>
      <c r="G280" s="1390"/>
      <c r="H280" s="1390"/>
      <c r="I280" s="1390"/>
      <c r="J280" s="1390"/>
      <c r="K280" s="1390"/>
    </row>
    <row r="281" spans="1:11" x14ac:dyDescent="0.25">
      <c r="A281" s="1390"/>
      <c r="B281" s="1390"/>
      <c r="C281" s="1390"/>
      <c r="D281" s="1390"/>
      <c r="E281" s="1390"/>
      <c r="F281" s="1390"/>
      <c r="G281" s="1390"/>
      <c r="H281" s="1390"/>
      <c r="I281" s="1390"/>
      <c r="J281" s="1390"/>
      <c r="K281" s="1390"/>
    </row>
    <row r="282" spans="1:11" x14ac:dyDescent="0.25">
      <c r="A282" s="1390"/>
      <c r="B282" s="1390"/>
      <c r="C282" s="1390"/>
      <c r="D282" s="1390"/>
      <c r="E282" s="1390"/>
      <c r="F282" s="1390"/>
      <c r="G282" s="1390"/>
      <c r="H282" s="1390"/>
      <c r="I282" s="1390"/>
      <c r="J282" s="1390"/>
      <c r="K282" s="1390"/>
    </row>
    <row r="283" spans="1:11" x14ac:dyDescent="0.25">
      <c r="A283" s="1390"/>
      <c r="B283" s="1390"/>
      <c r="C283" s="1390"/>
      <c r="D283" s="1390"/>
      <c r="E283" s="1390"/>
      <c r="F283" s="1390"/>
      <c r="G283" s="1390"/>
      <c r="H283" s="1390"/>
      <c r="I283" s="1390"/>
      <c r="J283" s="1390"/>
      <c r="K283" s="1390"/>
    </row>
    <row r="284" spans="1:11" x14ac:dyDescent="0.25">
      <c r="A284" s="1390"/>
      <c r="B284" s="1390"/>
      <c r="C284" s="1390"/>
      <c r="D284" s="1390"/>
      <c r="E284" s="1390"/>
      <c r="F284" s="1390"/>
      <c r="G284" s="1390"/>
      <c r="H284" s="1390"/>
      <c r="I284" s="1390"/>
      <c r="J284" s="1390"/>
      <c r="K284" s="1390"/>
    </row>
    <row r="285" spans="1:11" x14ac:dyDescent="0.25">
      <c r="A285" s="1390"/>
      <c r="B285" s="1390"/>
      <c r="C285" s="1390"/>
      <c r="D285" s="1390"/>
      <c r="E285" s="1390"/>
      <c r="F285" s="1390"/>
      <c r="G285" s="1390"/>
      <c r="H285" s="1390"/>
      <c r="I285" s="1390"/>
      <c r="J285" s="1390"/>
      <c r="K285" s="1390"/>
    </row>
    <row r="286" spans="1:11" x14ac:dyDescent="0.25">
      <c r="A286" s="1390"/>
      <c r="B286" s="1390"/>
      <c r="C286" s="1390"/>
      <c r="D286" s="1390"/>
      <c r="E286" s="1390"/>
      <c r="F286" s="1390"/>
      <c r="G286" s="1390"/>
      <c r="H286" s="1390"/>
      <c r="I286" s="1390"/>
      <c r="J286" s="1390"/>
      <c r="K286" s="1390"/>
    </row>
    <row r="287" spans="1:11" x14ac:dyDescent="0.25">
      <c r="A287" s="1390"/>
      <c r="B287" s="1390"/>
      <c r="C287" s="1390"/>
      <c r="D287" s="1390"/>
      <c r="E287" s="1390"/>
      <c r="F287" s="1390"/>
      <c r="G287" s="1390"/>
      <c r="H287" s="1390"/>
      <c r="I287" s="1390"/>
      <c r="J287" s="1390"/>
      <c r="K287" s="1390"/>
    </row>
    <row r="288" spans="1:11" x14ac:dyDescent="0.25">
      <c r="A288" s="1390"/>
      <c r="B288" s="1390"/>
      <c r="C288" s="1390"/>
      <c r="D288" s="1390"/>
      <c r="E288" s="1390"/>
      <c r="F288" s="1390"/>
      <c r="G288" s="1390"/>
      <c r="H288" s="1390"/>
      <c r="I288" s="1390"/>
      <c r="J288" s="1390"/>
      <c r="K288" s="1390"/>
    </row>
    <row r="289" spans="1:11" x14ac:dyDescent="0.25">
      <c r="A289" s="1390"/>
      <c r="B289" s="1390"/>
      <c r="C289" s="1390"/>
      <c r="D289" s="1390"/>
      <c r="E289" s="1390"/>
      <c r="F289" s="1390"/>
      <c r="G289" s="1390"/>
      <c r="H289" s="1390"/>
      <c r="I289" s="1390"/>
      <c r="J289" s="1390"/>
      <c r="K289" s="1390"/>
    </row>
    <row r="290" spans="1:11" x14ac:dyDescent="0.25">
      <c r="A290" s="1390"/>
      <c r="B290" s="1390"/>
      <c r="C290" s="1390"/>
      <c r="D290" s="1390"/>
      <c r="E290" s="1390"/>
      <c r="F290" s="1390"/>
      <c r="G290" s="1390"/>
      <c r="H290" s="1390"/>
      <c r="I290" s="1390"/>
      <c r="J290" s="1390"/>
      <c r="K290" s="1390"/>
    </row>
    <row r="291" spans="1:11" x14ac:dyDescent="0.25">
      <c r="A291" s="1390"/>
      <c r="B291" s="1390"/>
      <c r="C291" s="1390"/>
      <c r="D291" s="1390"/>
      <c r="E291" s="1390"/>
      <c r="F291" s="1390"/>
      <c r="G291" s="1390"/>
      <c r="H291" s="1390"/>
      <c r="I291" s="1390"/>
      <c r="J291" s="1390"/>
      <c r="K291" s="1390"/>
    </row>
    <row r="292" spans="1:11" x14ac:dyDescent="0.25">
      <c r="A292" s="1390"/>
      <c r="B292" s="1390"/>
      <c r="C292" s="1390"/>
      <c r="D292" s="1390"/>
      <c r="E292" s="1390"/>
      <c r="F292" s="1390"/>
      <c r="G292" s="1390"/>
      <c r="H292" s="1390"/>
      <c r="I292" s="1390"/>
      <c r="J292" s="1390"/>
      <c r="K292" s="1390"/>
    </row>
    <row r="293" spans="1:11" x14ac:dyDescent="0.25">
      <c r="A293" s="1390"/>
      <c r="B293" s="1390"/>
      <c r="C293" s="1390"/>
      <c r="D293" s="1390"/>
      <c r="E293" s="1390"/>
      <c r="F293" s="1390"/>
      <c r="G293" s="1390"/>
      <c r="H293" s="1390"/>
      <c r="I293" s="1390"/>
      <c r="J293" s="1390"/>
      <c r="K293" s="1390"/>
    </row>
    <row r="294" spans="1:11" x14ac:dyDescent="0.25">
      <c r="A294" s="1390"/>
      <c r="B294" s="1390"/>
      <c r="C294" s="1390"/>
      <c r="D294" s="1390"/>
      <c r="E294" s="1390"/>
      <c r="F294" s="1390"/>
      <c r="G294" s="1390"/>
      <c r="H294" s="1390"/>
      <c r="I294" s="1390"/>
      <c r="J294" s="1390"/>
      <c r="K294" s="1390"/>
    </row>
    <row r="295" spans="1:11" x14ac:dyDescent="0.25">
      <c r="A295" s="1390"/>
      <c r="B295" s="1390"/>
      <c r="C295" s="1390"/>
      <c r="D295" s="1390"/>
      <c r="E295" s="1390"/>
      <c r="F295" s="1390"/>
      <c r="G295" s="1390"/>
      <c r="H295" s="1390"/>
      <c r="I295" s="1390"/>
      <c r="J295" s="1390"/>
      <c r="K295" s="1390"/>
    </row>
    <row r="296" spans="1:11" x14ac:dyDescent="0.25">
      <c r="A296" s="1390"/>
      <c r="B296" s="1390"/>
      <c r="C296" s="1390"/>
      <c r="D296" s="1390"/>
      <c r="E296" s="1390"/>
      <c r="F296" s="1390"/>
      <c r="G296" s="1390"/>
      <c r="H296" s="1390"/>
      <c r="I296" s="1390"/>
      <c r="J296" s="1390"/>
      <c r="K296" s="1390"/>
    </row>
    <row r="297" spans="1:11" x14ac:dyDescent="0.25">
      <c r="A297" s="1390"/>
      <c r="B297" s="1390"/>
      <c r="C297" s="1390"/>
      <c r="D297" s="1390"/>
      <c r="E297" s="1390"/>
      <c r="F297" s="1390"/>
      <c r="G297" s="1390"/>
      <c r="H297" s="1390"/>
      <c r="I297" s="1390"/>
      <c r="J297" s="1390"/>
      <c r="K297" s="1390"/>
    </row>
    <row r="298" spans="1:11" x14ac:dyDescent="0.25">
      <c r="A298" s="1390"/>
      <c r="B298" s="1390"/>
      <c r="C298" s="1390"/>
      <c r="D298" s="1390"/>
      <c r="E298" s="1390"/>
      <c r="F298" s="1390"/>
      <c r="G298" s="1390"/>
      <c r="H298" s="1390"/>
      <c r="I298" s="1390"/>
      <c r="J298" s="1390"/>
      <c r="K298" s="1390"/>
    </row>
    <row r="299" spans="1:11" x14ac:dyDescent="0.25">
      <c r="A299" s="1390"/>
      <c r="B299" s="1390"/>
      <c r="C299" s="1390"/>
      <c r="D299" s="1390"/>
      <c r="E299" s="1390"/>
      <c r="F299" s="1390"/>
      <c r="G299" s="1390"/>
      <c r="H299" s="1390"/>
      <c r="I299" s="1390"/>
      <c r="J299" s="1390"/>
      <c r="K299" s="1390"/>
    </row>
    <row r="300" spans="1:11" x14ac:dyDescent="0.25">
      <c r="A300" s="1390"/>
      <c r="B300" s="1390"/>
      <c r="C300" s="1390"/>
      <c r="D300" s="1390"/>
      <c r="E300" s="1390"/>
      <c r="F300" s="1390"/>
      <c r="G300" s="1390"/>
      <c r="H300" s="1390"/>
      <c r="I300" s="1390"/>
      <c r="J300" s="1390"/>
      <c r="K300" s="1390"/>
    </row>
    <row r="301" spans="1:11" x14ac:dyDescent="0.25">
      <c r="A301" s="1390"/>
      <c r="B301" s="1390"/>
      <c r="C301" s="1390"/>
      <c r="D301" s="1390"/>
      <c r="E301" s="1390"/>
      <c r="F301" s="1390"/>
      <c r="G301" s="1390"/>
      <c r="H301" s="1390"/>
      <c r="I301" s="1390"/>
      <c r="J301" s="1390"/>
      <c r="K301" s="1390"/>
    </row>
    <row r="302" spans="1:11" x14ac:dyDescent="0.25">
      <c r="A302" s="1390"/>
      <c r="B302" s="1390"/>
      <c r="C302" s="1390"/>
      <c r="D302" s="1390"/>
      <c r="E302" s="1390"/>
      <c r="F302" s="1390"/>
      <c r="G302" s="1390"/>
      <c r="H302" s="1390"/>
      <c r="I302" s="1390"/>
      <c r="J302" s="1390"/>
      <c r="K302" s="1390"/>
    </row>
    <row r="303" spans="1:11" x14ac:dyDescent="0.25">
      <c r="A303" s="1390"/>
      <c r="B303" s="1390"/>
      <c r="C303" s="1390"/>
      <c r="D303" s="1390"/>
      <c r="E303" s="1390"/>
      <c r="F303" s="1390"/>
      <c r="G303" s="1390"/>
      <c r="H303" s="1390"/>
      <c r="I303" s="1390"/>
      <c r="J303" s="1390"/>
      <c r="K303" s="1390"/>
    </row>
    <row r="304" spans="1:11" x14ac:dyDescent="0.25">
      <c r="A304" s="1390"/>
      <c r="B304" s="1390"/>
      <c r="C304" s="1390"/>
      <c r="D304" s="1390"/>
      <c r="E304" s="1390"/>
      <c r="F304" s="1390"/>
      <c r="G304" s="1390"/>
      <c r="H304" s="1390"/>
      <c r="I304" s="1390"/>
      <c r="J304" s="1390"/>
      <c r="K304" s="1390"/>
    </row>
    <row r="305" spans="1:11" x14ac:dyDescent="0.25">
      <c r="A305" s="1390"/>
      <c r="B305" s="1390"/>
      <c r="C305" s="1390"/>
      <c r="D305" s="1390"/>
      <c r="E305" s="1390"/>
      <c r="F305" s="1390"/>
      <c r="G305" s="1390"/>
      <c r="H305" s="1390"/>
      <c r="I305" s="1390"/>
      <c r="J305" s="1390"/>
      <c r="K305" s="1390"/>
    </row>
    <row r="306" spans="1:11" x14ac:dyDescent="0.25">
      <c r="A306" s="1390"/>
      <c r="B306" s="1390"/>
      <c r="C306" s="1390"/>
      <c r="D306" s="1390"/>
      <c r="E306" s="1390"/>
      <c r="F306" s="1390"/>
      <c r="G306" s="1390"/>
      <c r="H306" s="1390"/>
      <c r="I306" s="1390"/>
      <c r="J306" s="1390"/>
      <c r="K306" s="1390"/>
    </row>
    <row r="307" spans="1:11" x14ac:dyDescent="0.25">
      <c r="A307" s="1390"/>
      <c r="B307" s="1390"/>
      <c r="C307" s="1390"/>
      <c r="D307" s="1390"/>
      <c r="E307" s="1390"/>
      <c r="F307" s="1390"/>
      <c r="G307" s="1390"/>
      <c r="H307" s="1390"/>
      <c r="I307" s="1390"/>
      <c r="J307" s="1390"/>
      <c r="K307" s="1390"/>
    </row>
    <row r="308" spans="1:11" x14ac:dyDescent="0.25">
      <c r="A308" s="1390"/>
      <c r="B308" s="1390"/>
      <c r="C308" s="1390"/>
      <c r="D308" s="1390"/>
      <c r="E308" s="1390"/>
      <c r="F308" s="1390"/>
      <c r="G308" s="1390"/>
      <c r="H308" s="1390"/>
      <c r="I308" s="1390"/>
      <c r="J308" s="1390"/>
      <c r="K308" s="1390"/>
    </row>
    <row r="309" spans="1:11" x14ac:dyDescent="0.25">
      <c r="A309" s="1390"/>
      <c r="B309" s="1390"/>
      <c r="C309" s="1390"/>
      <c r="D309" s="1390"/>
      <c r="E309" s="1390"/>
      <c r="F309" s="1390"/>
      <c r="G309" s="1390"/>
      <c r="H309" s="1390"/>
      <c r="I309" s="1390"/>
      <c r="J309" s="1390"/>
      <c r="K309" s="1390"/>
    </row>
    <row r="310" spans="1:11" x14ac:dyDescent="0.25">
      <c r="A310" s="1390"/>
      <c r="B310" s="1390"/>
      <c r="C310" s="1390"/>
      <c r="D310" s="1390"/>
      <c r="E310" s="1390"/>
      <c r="F310" s="1390"/>
      <c r="G310" s="1390"/>
      <c r="H310" s="1390"/>
      <c r="I310" s="1390"/>
      <c r="J310" s="1390"/>
      <c r="K310" s="1390"/>
    </row>
    <row r="311" spans="1:11" x14ac:dyDescent="0.25">
      <c r="A311" s="1390"/>
      <c r="B311" s="1390"/>
      <c r="C311" s="1390"/>
      <c r="D311" s="1390"/>
      <c r="E311" s="1390"/>
      <c r="F311" s="1390"/>
      <c r="G311" s="1390"/>
      <c r="H311" s="1390"/>
      <c r="I311" s="1390"/>
      <c r="J311" s="1390"/>
      <c r="K311" s="1390"/>
    </row>
    <row r="312" spans="1:11" x14ac:dyDescent="0.25">
      <c r="A312" s="1390"/>
      <c r="B312" s="1390"/>
      <c r="C312" s="1390"/>
      <c r="D312" s="1390"/>
      <c r="E312" s="1390"/>
      <c r="F312" s="1390"/>
      <c r="G312" s="1390"/>
      <c r="H312" s="1390"/>
      <c r="I312" s="1390"/>
      <c r="J312" s="1390"/>
      <c r="K312" s="1390"/>
    </row>
    <row r="313" spans="1:11" x14ac:dyDescent="0.25">
      <c r="A313" s="1390"/>
      <c r="B313" s="1390"/>
      <c r="C313" s="1390"/>
      <c r="D313" s="1390"/>
      <c r="E313" s="1390"/>
      <c r="F313" s="1390"/>
      <c r="G313" s="1390"/>
      <c r="H313" s="1390"/>
      <c r="I313" s="1390"/>
      <c r="J313" s="1390"/>
      <c r="K313" s="1390"/>
    </row>
    <row r="314" spans="1:11" x14ac:dyDescent="0.25">
      <c r="A314" s="1390"/>
      <c r="B314" s="1390"/>
      <c r="C314" s="1390"/>
      <c r="D314" s="1390"/>
      <c r="E314" s="1390"/>
      <c r="F314" s="1390"/>
      <c r="G314" s="1390"/>
      <c r="H314" s="1390"/>
      <c r="I314" s="1390"/>
      <c r="J314" s="1390"/>
      <c r="K314" s="1390"/>
    </row>
    <row r="315" spans="1:11" x14ac:dyDescent="0.25">
      <c r="A315" s="1390"/>
      <c r="B315" s="1390"/>
      <c r="C315" s="1390"/>
      <c r="D315" s="1390"/>
      <c r="E315" s="1390"/>
      <c r="F315" s="1390"/>
      <c r="G315" s="1390"/>
      <c r="H315" s="1390"/>
      <c r="I315" s="1390"/>
      <c r="J315" s="1390"/>
      <c r="K315" s="1390"/>
    </row>
    <row r="316" spans="1:11" x14ac:dyDescent="0.25">
      <c r="A316" s="1390"/>
      <c r="B316" s="1390"/>
      <c r="C316" s="1390"/>
      <c r="D316" s="1390"/>
      <c r="E316" s="1390"/>
      <c r="F316" s="1390"/>
      <c r="G316" s="1390"/>
      <c r="H316" s="1390"/>
      <c r="I316" s="1390"/>
      <c r="J316" s="1390"/>
      <c r="K316" s="1390"/>
    </row>
    <row r="317" spans="1:11" x14ac:dyDescent="0.25">
      <c r="A317" s="1390"/>
      <c r="B317" s="1390"/>
      <c r="C317" s="1390"/>
      <c r="D317" s="1390"/>
      <c r="E317" s="1390"/>
      <c r="F317" s="1390"/>
      <c r="G317" s="1390"/>
      <c r="H317" s="1390"/>
      <c r="I317" s="1390"/>
      <c r="J317" s="1390"/>
      <c r="K317" s="1390"/>
    </row>
    <row r="318" spans="1:11" x14ac:dyDescent="0.25">
      <c r="A318" s="1390"/>
      <c r="B318" s="1390"/>
      <c r="C318" s="1390"/>
      <c r="D318" s="1390"/>
      <c r="E318" s="1390"/>
      <c r="F318" s="1390"/>
      <c r="G318" s="1390"/>
      <c r="H318" s="1390"/>
      <c r="I318" s="1390"/>
      <c r="J318" s="1390"/>
      <c r="K318" s="1390"/>
    </row>
    <row r="319" spans="1:11" x14ac:dyDescent="0.25">
      <c r="A319" s="1390"/>
      <c r="B319" s="1390"/>
      <c r="C319" s="1390"/>
      <c r="D319" s="1390"/>
      <c r="E319" s="1390"/>
      <c r="F319" s="1390"/>
      <c r="G319" s="1390"/>
      <c r="H319" s="1390"/>
      <c r="I319" s="1390"/>
      <c r="J319" s="1390"/>
      <c r="K319" s="1390"/>
    </row>
    <row r="320" spans="1:11" x14ac:dyDescent="0.25">
      <c r="A320" s="1390"/>
      <c r="B320" s="1390"/>
      <c r="C320" s="1390"/>
      <c r="D320" s="1390"/>
      <c r="E320" s="1390"/>
      <c r="F320" s="1390"/>
      <c r="G320" s="1390"/>
      <c r="H320" s="1390"/>
      <c r="I320" s="1390"/>
      <c r="J320" s="1390"/>
      <c r="K320" s="1390"/>
    </row>
    <row r="321" spans="1:11" x14ac:dyDescent="0.25">
      <c r="A321" s="1390"/>
      <c r="B321" s="1390"/>
      <c r="C321" s="1390"/>
      <c r="D321" s="1390"/>
      <c r="E321" s="1390"/>
      <c r="F321" s="1390"/>
      <c r="G321" s="1390"/>
      <c r="H321" s="1390"/>
      <c r="I321" s="1390"/>
      <c r="J321" s="1390"/>
      <c r="K321" s="1390"/>
    </row>
    <row r="322" spans="1:11" x14ac:dyDescent="0.25">
      <c r="A322" s="1390"/>
      <c r="B322" s="1390"/>
      <c r="C322" s="1390"/>
      <c r="D322" s="1390"/>
      <c r="E322" s="1390"/>
      <c r="F322" s="1390"/>
      <c r="G322" s="1390"/>
      <c r="H322" s="1390"/>
      <c r="I322" s="1390"/>
      <c r="J322" s="1390"/>
      <c r="K322" s="1390"/>
    </row>
    <row r="323" spans="1:11" x14ac:dyDescent="0.25">
      <c r="A323" s="1390"/>
      <c r="B323" s="1390"/>
      <c r="C323" s="1390"/>
      <c r="D323" s="1390"/>
      <c r="E323" s="1390"/>
      <c r="F323" s="1390"/>
      <c r="G323" s="1390"/>
      <c r="H323" s="1390"/>
      <c r="I323" s="1390"/>
      <c r="J323" s="1390"/>
      <c r="K323" s="1390"/>
    </row>
    <row r="324" spans="1:11" x14ac:dyDescent="0.25">
      <c r="A324" s="1390"/>
      <c r="B324" s="1390"/>
      <c r="C324" s="1390"/>
      <c r="D324" s="1390"/>
      <c r="E324" s="1390"/>
      <c r="F324" s="1390"/>
      <c r="G324" s="1390"/>
      <c r="H324" s="1390"/>
      <c r="I324" s="1390"/>
      <c r="J324" s="1390"/>
      <c r="K324" s="1390"/>
    </row>
    <row r="325" spans="1:11" x14ac:dyDescent="0.25">
      <c r="A325" s="1390"/>
      <c r="B325" s="1390"/>
      <c r="C325" s="1390"/>
      <c r="D325" s="1390"/>
      <c r="E325" s="1390"/>
      <c r="F325" s="1390"/>
      <c r="G325" s="1390"/>
      <c r="H325" s="1390"/>
      <c r="I325" s="1390"/>
      <c r="J325" s="1390"/>
      <c r="K325" s="1390"/>
    </row>
    <row r="326" spans="1:11" x14ac:dyDescent="0.25">
      <c r="A326" s="1390"/>
      <c r="B326" s="1390"/>
      <c r="C326" s="1390"/>
      <c r="D326" s="1390"/>
      <c r="E326" s="1390"/>
      <c r="F326" s="1390"/>
      <c r="G326" s="1390"/>
      <c r="H326" s="1390"/>
      <c r="I326" s="1390"/>
      <c r="J326" s="1390"/>
      <c r="K326" s="1390"/>
    </row>
    <row r="327" spans="1:11" x14ac:dyDescent="0.25">
      <c r="A327" s="1390"/>
      <c r="B327" s="1390"/>
      <c r="C327" s="1390"/>
      <c r="D327" s="1390"/>
      <c r="E327" s="1390"/>
      <c r="F327" s="1390"/>
      <c r="G327" s="1390"/>
      <c r="H327" s="1390"/>
      <c r="I327" s="1390"/>
      <c r="J327" s="1390"/>
      <c r="K327" s="1390"/>
    </row>
    <row r="328" spans="1:11" x14ac:dyDescent="0.25">
      <c r="A328" s="1390"/>
      <c r="B328" s="1390"/>
      <c r="C328" s="1390"/>
      <c r="D328" s="1390"/>
      <c r="E328" s="1390"/>
      <c r="F328" s="1390"/>
      <c r="G328" s="1390"/>
      <c r="H328" s="1390"/>
      <c r="I328" s="1390"/>
      <c r="J328" s="1390"/>
      <c r="K328" s="1390"/>
    </row>
    <row r="329" spans="1:11" x14ac:dyDescent="0.25">
      <c r="A329" s="1390"/>
      <c r="B329" s="1390"/>
      <c r="C329" s="1390"/>
      <c r="D329" s="1390"/>
      <c r="E329" s="1390"/>
      <c r="F329" s="1390"/>
      <c r="G329" s="1390"/>
      <c r="H329" s="1390"/>
      <c r="I329" s="1390"/>
      <c r="J329" s="1390"/>
      <c r="K329" s="1390"/>
    </row>
    <row r="330" spans="1:11" x14ac:dyDescent="0.25">
      <c r="A330" s="1390"/>
      <c r="B330" s="1390"/>
      <c r="C330" s="1390"/>
      <c r="D330" s="1390"/>
      <c r="E330" s="1390"/>
      <c r="F330" s="1390"/>
      <c r="G330" s="1390"/>
      <c r="H330" s="1390"/>
      <c r="I330" s="1390"/>
      <c r="J330" s="1390"/>
      <c r="K330" s="1390"/>
    </row>
    <row r="331" spans="1:11" x14ac:dyDescent="0.25">
      <c r="A331" s="1390"/>
      <c r="B331" s="1390"/>
      <c r="C331" s="1390"/>
      <c r="D331" s="1390"/>
      <c r="E331" s="1390"/>
      <c r="F331" s="1390"/>
      <c r="G331" s="1390"/>
      <c r="H331" s="1390"/>
      <c r="I331" s="1390"/>
      <c r="J331" s="1390"/>
      <c r="K331" s="1390"/>
    </row>
    <row r="332" spans="1:11" x14ac:dyDescent="0.25">
      <c r="A332" s="1390"/>
      <c r="B332" s="1390"/>
      <c r="C332" s="1390"/>
      <c r="D332" s="1390"/>
      <c r="E332" s="1390"/>
      <c r="F332" s="1390"/>
      <c r="G332" s="1390"/>
      <c r="H332" s="1390"/>
      <c r="I332" s="1390"/>
      <c r="J332" s="1390"/>
      <c r="K332" s="1390"/>
    </row>
    <row r="333" spans="1:11" x14ac:dyDescent="0.25">
      <c r="A333" s="1390"/>
      <c r="B333" s="1390"/>
      <c r="C333" s="1390"/>
      <c r="D333" s="1390"/>
      <c r="E333" s="1390"/>
      <c r="F333" s="1390"/>
      <c r="G333" s="1390"/>
      <c r="H333" s="1390"/>
      <c r="I333" s="1390"/>
      <c r="J333" s="1390"/>
      <c r="K333" s="1390"/>
    </row>
    <row r="334" spans="1:11" x14ac:dyDescent="0.25">
      <c r="A334" s="1390"/>
      <c r="B334" s="1390"/>
      <c r="C334" s="1390"/>
      <c r="D334" s="1390"/>
      <c r="E334" s="1390"/>
      <c r="F334" s="1390"/>
      <c r="G334" s="1390"/>
      <c r="H334" s="1390"/>
      <c r="I334" s="1390"/>
      <c r="J334" s="1390"/>
      <c r="K334" s="1390"/>
    </row>
    <row r="335" spans="1:11" x14ac:dyDescent="0.25">
      <c r="A335" s="1390"/>
      <c r="B335" s="1390"/>
      <c r="C335" s="1390"/>
      <c r="D335" s="1390"/>
      <c r="E335" s="1390"/>
      <c r="F335" s="1390"/>
      <c r="G335" s="1390"/>
      <c r="H335" s="1390"/>
      <c r="I335" s="1390"/>
      <c r="J335" s="1390"/>
      <c r="K335" s="1390"/>
    </row>
    <row r="336" spans="1:11" x14ac:dyDescent="0.25">
      <c r="A336" s="1390"/>
      <c r="B336" s="1390"/>
      <c r="C336" s="1390"/>
      <c r="D336" s="1390"/>
      <c r="E336" s="1390"/>
      <c r="F336" s="1390"/>
      <c r="G336" s="1390"/>
      <c r="H336" s="1390"/>
      <c r="I336" s="1390"/>
      <c r="J336" s="1390"/>
      <c r="K336" s="1390"/>
    </row>
    <row r="337" spans="1:11" x14ac:dyDescent="0.25">
      <c r="A337" s="1390"/>
      <c r="B337" s="1390"/>
      <c r="C337" s="1390"/>
      <c r="D337" s="1390"/>
      <c r="E337" s="1390"/>
      <c r="F337" s="1390"/>
      <c r="G337" s="1390"/>
      <c r="H337" s="1390"/>
      <c r="I337" s="1390"/>
      <c r="J337" s="1390"/>
      <c r="K337" s="1390"/>
    </row>
    <row r="338" spans="1:11" x14ac:dyDescent="0.25">
      <c r="A338" s="1390"/>
      <c r="B338" s="1390"/>
      <c r="C338" s="1390"/>
      <c r="D338" s="1390"/>
      <c r="E338" s="1390"/>
      <c r="F338" s="1390"/>
      <c r="G338" s="1390"/>
      <c r="H338" s="1390"/>
      <c r="I338" s="1390"/>
      <c r="J338" s="1390"/>
      <c r="K338" s="1390"/>
    </row>
    <row r="339" spans="1:11" x14ac:dyDescent="0.25">
      <c r="A339" s="1390"/>
      <c r="B339" s="1390"/>
      <c r="C339" s="1390"/>
      <c r="D339" s="1390"/>
      <c r="E339" s="1390"/>
      <c r="F339" s="1390"/>
      <c r="G339" s="1390"/>
      <c r="H339" s="1390"/>
      <c r="I339" s="1390"/>
      <c r="J339" s="1390"/>
      <c r="K339" s="1390"/>
    </row>
    <row r="340" spans="1:11" x14ac:dyDescent="0.25">
      <c r="A340" s="1390"/>
      <c r="B340" s="1390"/>
      <c r="C340" s="1390"/>
      <c r="D340" s="1390"/>
      <c r="E340" s="1390"/>
      <c r="F340" s="1390"/>
      <c r="G340" s="1390"/>
      <c r="H340" s="1390"/>
      <c r="I340" s="1390"/>
      <c r="J340" s="1390"/>
      <c r="K340" s="1390"/>
    </row>
    <row r="341" spans="1:11" x14ac:dyDescent="0.25">
      <c r="A341" s="1390"/>
      <c r="B341" s="1390"/>
      <c r="C341" s="1390"/>
      <c r="D341" s="1390"/>
      <c r="E341" s="1390"/>
      <c r="F341" s="1390"/>
      <c r="G341" s="1390"/>
      <c r="H341" s="1390"/>
      <c r="I341" s="1390"/>
      <c r="J341" s="1390"/>
      <c r="K341" s="1390"/>
    </row>
    <row r="342" spans="1:11" x14ac:dyDescent="0.25">
      <c r="A342" s="1390"/>
      <c r="B342" s="1390"/>
      <c r="C342" s="1390"/>
      <c r="D342" s="1390"/>
      <c r="E342" s="1390"/>
      <c r="F342" s="1390"/>
      <c r="G342" s="1390"/>
      <c r="H342" s="1390"/>
      <c r="I342" s="1390"/>
      <c r="J342" s="1390"/>
      <c r="K342" s="1390"/>
    </row>
    <row r="343" spans="1:11" x14ac:dyDescent="0.25">
      <c r="A343" s="1390"/>
      <c r="B343" s="1390"/>
      <c r="C343" s="1390"/>
      <c r="D343" s="1390"/>
      <c r="E343" s="1390"/>
      <c r="F343" s="1390"/>
      <c r="G343" s="1390"/>
      <c r="H343" s="1390"/>
      <c r="I343" s="1390"/>
      <c r="J343" s="1390"/>
      <c r="K343" s="1390"/>
    </row>
    <row r="344" spans="1:11" x14ac:dyDescent="0.25">
      <c r="A344" s="1390"/>
      <c r="B344" s="1390"/>
      <c r="C344" s="1390"/>
      <c r="D344" s="1390"/>
      <c r="E344" s="1390"/>
      <c r="F344" s="1390"/>
      <c r="G344" s="1390"/>
      <c r="H344" s="1390"/>
      <c r="I344" s="1390"/>
      <c r="J344" s="1390"/>
      <c r="K344" s="1390"/>
    </row>
    <row r="345" spans="1:11" x14ac:dyDescent="0.25">
      <c r="A345" s="1390"/>
      <c r="B345" s="1390"/>
      <c r="C345" s="1390"/>
      <c r="D345" s="1390"/>
      <c r="E345" s="1390"/>
      <c r="F345" s="1390"/>
      <c r="G345" s="1390"/>
      <c r="H345" s="1390"/>
      <c r="I345" s="1390"/>
      <c r="J345" s="1390"/>
      <c r="K345" s="1390"/>
    </row>
    <row r="346" spans="1:11" x14ac:dyDescent="0.25">
      <c r="A346" s="1390"/>
      <c r="B346" s="1390"/>
      <c r="C346" s="1390"/>
      <c r="D346" s="1390"/>
      <c r="E346" s="1390"/>
      <c r="F346" s="1390"/>
      <c r="G346" s="1390"/>
      <c r="H346" s="1390"/>
      <c r="I346" s="1390"/>
      <c r="J346" s="1390"/>
      <c r="K346" s="1390"/>
    </row>
    <row r="347" spans="1:11" x14ac:dyDescent="0.25">
      <c r="A347" s="1390"/>
      <c r="B347" s="1390"/>
      <c r="C347" s="1390"/>
      <c r="D347" s="1390"/>
      <c r="E347" s="1390"/>
      <c r="F347" s="1390"/>
      <c r="G347" s="1390"/>
      <c r="H347" s="1390"/>
      <c r="I347" s="1390"/>
      <c r="J347" s="1390"/>
      <c r="K347" s="1390"/>
    </row>
    <row r="348" spans="1:11" x14ac:dyDescent="0.25">
      <c r="A348" s="1390"/>
      <c r="B348" s="1390"/>
      <c r="C348" s="1390"/>
      <c r="D348" s="1390"/>
      <c r="E348" s="1390"/>
      <c r="F348" s="1390"/>
      <c r="G348" s="1390"/>
      <c r="H348" s="1390"/>
      <c r="I348" s="1390"/>
      <c r="J348" s="1390"/>
      <c r="K348" s="1390"/>
    </row>
    <row r="349" spans="1:11" x14ac:dyDescent="0.25">
      <c r="A349" s="1390"/>
      <c r="B349" s="1390"/>
      <c r="C349" s="1390"/>
      <c r="D349" s="1390"/>
      <c r="E349" s="1390"/>
      <c r="F349" s="1390"/>
      <c r="G349" s="1390"/>
      <c r="H349" s="1390"/>
      <c r="I349" s="1390"/>
      <c r="J349" s="1390"/>
      <c r="K349" s="1390"/>
    </row>
    <row r="350" spans="1:11" x14ac:dyDescent="0.25">
      <c r="A350" s="1390"/>
      <c r="B350" s="1390"/>
      <c r="C350" s="1390"/>
      <c r="D350" s="1390"/>
      <c r="E350" s="1390"/>
      <c r="F350" s="1390"/>
      <c r="G350" s="1390"/>
      <c r="H350" s="1390"/>
      <c r="I350" s="1390"/>
      <c r="J350" s="1390"/>
      <c r="K350" s="1390"/>
    </row>
    <row r="351" spans="1:11" x14ac:dyDescent="0.25">
      <c r="A351" s="1390"/>
      <c r="B351" s="1390"/>
      <c r="C351" s="1390"/>
      <c r="D351" s="1390"/>
      <c r="E351" s="1390"/>
      <c r="F351" s="1390"/>
      <c r="G351" s="1390"/>
      <c r="H351" s="1390"/>
      <c r="I351" s="1390"/>
      <c r="J351" s="1390"/>
      <c r="K351" s="1390"/>
    </row>
    <row r="352" spans="1:11" x14ac:dyDescent="0.25">
      <c r="A352" s="1390"/>
      <c r="B352" s="1390"/>
      <c r="C352" s="1390"/>
      <c r="D352" s="1390"/>
      <c r="E352" s="1390"/>
      <c r="F352" s="1390"/>
      <c r="G352" s="1390"/>
      <c r="H352" s="1390"/>
      <c r="I352" s="1390"/>
      <c r="J352" s="1390"/>
      <c r="K352" s="1390"/>
    </row>
    <row r="353" spans="1:11" x14ac:dyDescent="0.25">
      <c r="A353" s="1390"/>
      <c r="B353" s="1390"/>
      <c r="C353" s="1390"/>
      <c r="D353" s="1390"/>
      <c r="E353" s="1390"/>
      <c r="F353" s="1390"/>
      <c r="G353" s="1390"/>
      <c r="H353" s="1390"/>
      <c r="I353" s="1390"/>
      <c r="J353" s="1390"/>
      <c r="K353" s="1390"/>
    </row>
    <row r="354" spans="1:11" x14ac:dyDescent="0.25">
      <c r="A354" s="1390"/>
      <c r="B354" s="1390"/>
      <c r="C354" s="1390"/>
      <c r="D354" s="1390"/>
      <c r="E354" s="1390"/>
      <c r="F354" s="1390"/>
      <c r="G354" s="1390"/>
      <c r="H354" s="1390"/>
      <c r="I354" s="1390"/>
      <c r="J354" s="1390"/>
      <c r="K354" s="1390"/>
    </row>
    <row r="355" spans="1:11" x14ac:dyDescent="0.25">
      <c r="A355" s="1390"/>
      <c r="B355" s="1390"/>
      <c r="C355" s="1390"/>
      <c r="D355" s="1390"/>
      <c r="E355" s="1390"/>
      <c r="F355" s="1390"/>
      <c r="G355" s="1390"/>
      <c r="H355" s="1390"/>
      <c r="I355" s="1390"/>
      <c r="J355" s="1390"/>
      <c r="K355" s="1390"/>
    </row>
    <row r="356" spans="1:11" x14ac:dyDescent="0.25">
      <c r="A356" s="1390"/>
      <c r="B356" s="1390"/>
      <c r="C356" s="1390"/>
      <c r="D356" s="1390"/>
      <c r="E356" s="1390"/>
      <c r="F356" s="1390"/>
      <c r="G356" s="1390"/>
      <c r="H356" s="1390"/>
      <c r="I356" s="1390"/>
      <c r="J356" s="1390"/>
      <c r="K356" s="1390"/>
    </row>
    <row r="357" spans="1:11" x14ac:dyDescent="0.25">
      <c r="A357" s="1390"/>
      <c r="B357" s="1390"/>
      <c r="C357" s="1390"/>
      <c r="D357" s="1390"/>
      <c r="E357" s="1390"/>
      <c r="F357" s="1390"/>
      <c r="G357" s="1390"/>
      <c r="H357" s="1390"/>
      <c r="I357" s="1390"/>
      <c r="J357" s="1390"/>
      <c r="K357" s="1390"/>
    </row>
    <row r="358" spans="1:11" x14ac:dyDescent="0.25">
      <c r="A358" s="1390"/>
      <c r="B358" s="1390"/>
      <c r="C358" s="1390"/>
      <c r="D358" s="1390"/>
      <c r="E358" s="1390"/>
      <c r="F358" s="1390"/>
      <c r="G358" s="1390"/>
      <c r="H358" s="1390"/>
      <c r="I358" s="1390"/>
      <c r="J358" s="1390"/>
      <c r="K358" s="1390"/>
    </row>
    <row r="359" spans="1:11" x14ac:dyDescent="0.25">
      <c r="A359" s="1390"/>
      <c r="B359" s="1390"/>
      <c r="C359" s="1390"/>
      <c r="D359" s="1390"/>
      <c r="E359" s="1390"/>
      <c r="F359" s="1390"/>
      <c r="G359" s="1390"/>
      <c r="H359" s="1390"/>
      <c r="I359" s="1390"/>
      <c r="J359" s="1390"/>
      <c r="K359" s="1390"/>
    </row>
    <row r="360" spans="1:11" x14ac:dyDescent="0.25">
      <c r="A360" s="1390"/>
      <c r="B360" s="1390"/>
      <c r="C360" s="1390"/>
      <c r="D360" s="1390"/>
      <c r="E360" s="1390"/>
      <c r="F360" s="1390"/>
      <c r="G360" s="1390"/>
      <c r="H360" s="1390"/>
      <c r="I360" s="1390"/>
      <c r="J360" s="1390"/>
      <c r="K360" s="1390"/>
    </row>
    <row r="361" spans="1:11" x14ac:dyDescent="0.25">
      <c r="A361" s="1390"/>
      <c r="B361" s="1390"/>
      <c r="C361" s="1390"/>
      <c r="D361" s="1390"/>
      <c r="E361" s="1390"/>
      <c r="F361" s="1390"/>
      <c r="G361" s="1390"/>
      <c r="H361" s="1390"/>
      <c r="I361" s="1390"/>
      <c r="J361" s="1390"/>
      <c r="K361" s="1390"/>
    </row>
    <row r="362" spans="1:11" x14ac:dyDescent="0.25">
      <c r="A362" s="1390"/>
      <c r="B362" s="1390"/>
      <c r="C362" s="1390"/>
      <c r="D362" s="1390"/>
      <c r="E362" s="1390"/>
      <c r="F362" s="1390"/>
      <c r="G362" s="1390"/>
      <c r="H362" s="1390"/>
      <c r="I362" s="1390"/>
      <c r="J362" s="1390"/>
      <c r="K362" s="1390"/>
    </row>
    <row r="363" spans="1:11" x14ac:dyDescent="0.25">
      <c r="A363" s="1390"/>
      <c r="B363" s="1390"/>
      <c r="C363" s="1390"/>
      <c r="D363" s="1390"/>
      <c r="E363" s="1390"/>
      <c r="F363" s="1390"/>
      <c r="G363" s="1390"/>
      <c r="H363" s="1390"/>
      <c r="I363" s="1390"/>
      <c r="J363" s="1390"/>
      <c r="K363" s="1390"/>
    </row>
    <row r="364" spans="1:11" x14ac:dyDescent="0.25">
      <c r="A364" s="1390"/>
      <c r="B364" s="1390"/>
      <c r="C364" s="1390"/>
      <c r="D364" s="1390"/>
      <c r="E364" s="1390"/>
      <c r="F364" s="1390"/>
      <c r="G364" s="1390"/>
      <c r="H364" s="1390"/>
      <c r="I364" s="1390"/>
      <c r="J364" s="1390"/>
      <c r="K364" s="1390"/>
    </row>
    <row r="365" spans="1:11" x14ac:dyDescent="0.25">
      <c r="A365" s="1390"/>
      <c r="B365" s="1390"/>
      <c r="C365" s="1390"/>
      <c r="D365" s="1390"/>
      <c r="E365" s="1390"/>
      <c r="F365" s="1390"/>
      <c r="G365" s="1390"/>
      <c r="H365" s="1390"/>
      <c r="I365" s="1390"/>
      <c r="J365" s="1390"/>
      <c r="K365" s="1390"/>
    </row>
    <row r="366" spans="1:11" x14ac:dyDescent="0.25">
      <c r="A366" s="1390"/>
      <c r="B366" s="1390"/>
      <c r="C366" s="1390"/>
      <c r="D366" s="1390"/>
      <c r="E366" s="1390"/>
      <c r="F366" s="1390"/>
      <c r="G366" s="1390"/>
      <c r="H366" s="1390"/>
      <c r="I366" s="1390"/>
      <c r="J366" s="1390"/>
      <c r="K366" s="1390"/>
    </row>
    <row r="367" spans="1:11" x14ac:dyDescent="0.25">
      <c r="A367" s="1390"/>
      <c r="B367" s="1390"/>
      <c r="C367" s="1390"/>
      <c r="D367" s="1390"/>
      <c r="E367" s="1390"/>
      <c r="F367" s="1390"/>
      <c r="G367" s="1390"/>
      <c r="H367" s="1390"/>
      <c r="I367" s="1390"/>
      <c r="J367" s="1390"/>
      <c r="K367" s="1390"/>
    </row>
    <row r="368" spans="1:11" x14ac:dyDescent="0.25">
      <c r="A368" s="1390"/>
      <c r="B368" s="1390"/>
      <c r="C368" s="1390"/>
      <c r="D368" s="1390"/>
      <c r="E368" s="1390"/>
      <c r="F368" s="1390"/>
      <c r="G368" s="1390"/>
      <c r="H368" s="1390"/>
      <c r="I368" s="1390"/>
      <c r="J368" s="1390"/>
      <c r="K368" s="1390"/>
    </row>
    <row r="369" spans="1:11" x14ac:dyDescent="0.25">
      <c r="A369" s="1390"/>
      <c r="B369" s="1390"/>
      <c r="C369" s="1390"/>
      <c r="D369" s="1390"/>
      <c r="E369" s="1390"/>
      <c r="F369" s="1390"/>
      <c r="G369" s="1390"/>
      <c r="H369" s="1390"/>
      <c r="I369" s="1390"/>
      <c r="J369" s="1390"/>
      <c r="K369" s="1390"/>
    </row>
    <row r="370" spans="1:11" x14ac:dyDescent="0.25">
      <c r="A370" s="1390"/>
      <c r="B370" s="1390"/>
      <c r="C370" s="1390"/>
      <c r="D370" s="1390"/>
      <c r="E370" s="1390"/>
      <c r="F370" s="1390"/>
      <c r="G370" s="1390"/>
      <c r="H370" s="1390"/>
      <c r="I370" s="1390"/>
      <c r="J370" s="1390"/>
      <c r="K370" s="1390"/>
    </row>
    <row r="371" spans="1:11" x14ac:dyDescent="0.25">
      <c r="A371" s="1390"/>
      <c r="B371" s="1390"/>
      <c r="C371" s="1390"/>
      <c r="D371" s="1390"/>
      <c r="E371" s="1390"/>
      <c r="F371" s="1390"/>
      <c r="G371" s="1390"/>
      <c r="H371" s="1390"/>
      <c r="I371" s="1390"/>
      <c r="J371" s="1390"/>
      <c r="K371" s="1390"/>
    </row>
    <row r="372" spans="1:11" x14ac:dyDescent="0.25">
      <c r="A372" s="1390"/>
      <c r="B372" s="1390"/>
      <c r="C372" s="1390"/>
      <c r="D372" s="1390"/>
      <c r="E372" s="1390"/>
      <c r="F372" s="1390"/>
      <c r="G372" s="1390"/>
      <c r="H372" s="1390"/>
      <c r="I372" s="1390"/>
      <c r="J372" s="1390"/>
      <c r="K372" s="1390"/>
    </row>
    <row r="373" spans="1:11" x14ac:dyDescent="0.25">
      <c r="A373" s="1390"/>
      <c r="B373" s="1390"/>
      <c r="C373" s="1390"/>
      <c r="D373" s="1390"/>
      <c r="E373" s="1390"/>
      <c r="F373" s="1390"/>
      <c r="G373" s="1390"/>
      <c r="H373" s="1390"/>
      <c r="I373" s="1390"/>
      <c r="J373" s="1390"/>
      <c r="K373" s="1390"/>
    </row>
    <row r="374" spans="1:11" x14ac:dyDescent="0.25">
      <c r="A374" s="1390"/>
      <c r="B374" s="1390"/>
      <c r="C374" s="1390"/>
      <c r="D374" s="1390"/>
      <c r="E374" s="1390"/>
      <c r="F374" s="1390"/>
      <c r="G374" s="1390"/>
      <c r="H374" s="1390"/>
      <c r="I374" s="1390"/>
      <c r="J374" s="1390"/>
      <c r="K374" s="1390"/>
    </row>
    <row r="375" spans="1:11" x14ac:dyDescent="0.25">
      <c r="A375" s="1390"/>
      <c r="B375" s="1390"/>
      <c r="C375" s="1390"/>
      <c r="D375" s="1390"/>
      <c r="E375" s="1390"/>
      <c r="F375" s="1390"/>
      <c r="G375" s="1390"/>
      <c r="H375" s="1390"/>
      <c r="I375" s="1390"/>
      <c r="J375" s="1390"/>
      <c r="K375" s="1390"/>
    </row>
    <row r="376" spans="1:11" x14ac:dyDescent="0.25">
      <c r="A376" s="1390"/>
      <c r="B376" s="1390"/>
      <c r="C376" s="1390"/>
      <c r="D376" s="1390"/>
      <c r="E376" s="1390"/>
      <c r="F376" s="1390"/>
      <c r="G376" s="1390"/>
      <c r="H376" s="1390"/>
      <c r="I376" s="1390"/>
      <c r="J376" s="1390"/>
      <c r="K376" s="1390"/>
    </row>
    <row r="377" spans="1:11" x14ac:dyDescent="0.25">
      <c r="A377" s="1390"/>
      <c r="B377" s="1390"/>
      <c r="C377" s="1390"/>
      <c r="D377" s="1390"/>
      <c r="E377" s="1390"/>
      <c r="F377" s="1390"/>
      <c r="G377" s="1390"/>
      <c r="H377" s="1390"/>
      <c r="I377" s="1390"/>
      <c r="J377" s="1390"/>
      <c r="K377" s="1390"/>
    </row>
    <row r="378" spans="1:11" x14ac:dyDescent="0.25">
      <c r="A378" s="1390"/>
      <c r="B378" s="1390"/>
      <c r="C378" s="1390"/>
      <c r="D378" s="1390"/>
      <c r="E378" s="1390"/>
      <c r="F378" s="1390"/>
      <c r="G378" s="1390"/>
      <c r="H378" s="1390"/>
      <c r="I378" s="1390"/>
      <c r="J378" s="1390"/>
      <c r="K378" s="1390"/>
    </row>
    <row r="379" spans="1:11" x14ac:dyDescent="0.25">
      <c r="A379" s="1390"/>
      <c r="B379" s="1390"/>
      <c r="C379" s="1390"/>
      <c r="D379" s="1390"/>
      <c r="E379" s="1390"/>
      <c r="F379" s="1390"/>
      <c r="G379" s="1390"/>
      <c r="H379" s="1390"/>
      <c r="I379" s="1390"/>
      <c r="J379" s="1390"/>
      <c r="K379" s="1390"/>
    </row>
    <row r="380" spans="1:11" x14ac:dyDescent="0.25">
      <c r="A380" s="1390"/>
      <c r="B380" s="1390"/>
      <c r="C380" s="1390"/>
      <c r="D380" s="1390"/>
      <c r="E380" s="1390"/>
      <c r="F380" s="1390"/>
      <c r="G380" s="1390"/>
      <c r="H380" s="1390"/>
      <c r="I380" s="1390"/>
      <c r="J380" s="1390"/>
      <c r="K380" s="1390"/>
    </row>
    <row r="381" spans="1:11" x14ac:dyDescent="0.25">
      <c r="A381" s="1390"/>
      <c r="B381" s="1390"/>
      <c r="C381" s="1390"/>
      <c r="D381" s="1390"/>
      <c r="E381" s="1390"/>
      <c r="F381" s="1390"/>
      <c r="G381" s="1390"/>
      <c r="H381" s="1390"/>
      <c r="I381" s="1390"/>
      <c r="J381" s="1390"/>
      <c r="K381" s="1390"/>
    </row>
    <row r="382" spans="1:11" x14ac:dyDescent="0.25">
      <c r="A382" s="1390"/>
      <c r="B382" s="1390"/>
      <c r="C382" s="1390"/>
      <c r="D382" s="1390"/>
      <c r="E382" s="1390"/>
      <c r="F382" s="1390"/>
      <c r="G382" s="1390"/>
      <c r="H382" s="1390"/>
      <c r="I382" s="1390"/>
      <c r="J382" s="1390"/>
      <c r="K382" s="1390"/>
    </row>
    <row r="383" spans="1:11" x14ac:dyDescent="0.25">
      <c r="A383" s="1390"/>
      <c r="B383" s="1390"/>
      <c r="C383" s="1390"/>
      <c r="D383" s="1390"/>
      <c r="E383" s="1390"/>
      <c r="F383" s="1390"/>
      <c r="G383" s="1390"/>
      <c r="H383" s="1390"/>
      <c r="I383" s="1390"/>
      <c r="J383" s="1390"/>
      <c r="K383" s="1390"/>
    </row>
    <row r="384" spans="1:11" x14ac:dyDescent="0.25">
      <c r="A384" s="1390"/>
      <c r="B384" s="1390"/>
      <c r="C384" s="1390"/>
      <c r="D384" s="1390"/>
      <c r="E384" s="1390"/>
      <c r="F384" s="1390"/>
      <c r="G384" s="1390"/>
      <c r="H384" s="1390"/>
      <c r="I384" s="1390"/>
      <c r="J384" s="1390"/>
      <c r="K384" s="1390"/>
    </row>
    <row r="385" spans="1:11" x14ac:dyDescent="0.25">
      <c r="A385" s="1390"/>
      <c r="B385" s="1390"/>
      <c r="C385" s="1390"/>
      <c r="D385" s="1390"/>
      <c r="E385" s="1390"/>
      <c r="F385" s="1390"/>
      <c r="G385" s="1390"/>
      <c r="H385" s="1390"/>
      <c r="I385" s="1390"/>
      <c r="J385" s="1390"/>
      <c r="K385" s="1390"/>
    </row>
    <row r="386" spans="1:11" x14ac:dyDescent="0.25">
      <c r="A386" s="1390"/>
      <c r="B386" s="1390"/>
      <c r="C386" s="1390"/>
      <c r="D386" s="1390"/>
      <c r="E386" s="1390"/>
      <c r="F386" s="1390"/>
      <c r="G386" s="1390"/>
      <c r="H386" s="1390"/>
      <c r="I386" s="1390"/>
      <c r="J386" s="1390"/>
      <c r="K386" s="1390"/>
    </row>
    <row r="387" spans="1:11" x14ac:dyDescent="0.25">
      <c r="A387" s="1390"/>
      <c r="B387" s="1390"/>
      <c r="C387" s="1390"/>
      <c r="D387" s="1390"/>
      <c r="E387" s="1390"/>
      <c r="F387" s="1390"/>
      <c r="G387" s="1390"/>
      <c r="H387" s="1390"/>
      <c r="I387" s="1390"/>
      <c r="J387" s="1390"/>
      <c r="K387" s="1390"/>
    </row>
    <row r="388" spans="1:11" x14ac:dyDescent="0.25">
      <c r="A388" s="1390"/>
      <c r="B388" s="1390"/>
      <c r="C388" s="1390"/>
      <c r="D388" s="1390"/>
      <c r="E388" s="1390"/>
      <c r="F388" s="1390"/>
      <c r="G388" s="1390"/>
      <c r="H388" s="1390"/>
      <c r="I388" s="1390"/>
      <c r="J388" s="1390"/>
      <c r="K388" s="1390"/>
    </row>
    <row r="389" spans="1:11" x14ac:dyDescent="0.25">
      <c r="A389" s="1390"/>
      <c r="B389" s="1390"/>
      <c r="C389" s="1390"/>
      <c r="D389" s="1390"/>
      <c r="E389" s="1390"/>
      <c r="F389" s="1390"/>
      <c r="G389" s="1390"/>
      <c r="H389" s="1390"/>
      <c r="I389" s="1390"/>
      <c r="J389" s="1390"/>
      <c r="K389" s="1390"/>
    </row>
    <row r="390" spans="1:11" x14ac:dyDescent="0.25">
      <c r="A390" s="1390"/>
      <c r="B390" s="1390"/>
      <c r="C390" s="1390"/>
      <c r="D390" s="1390"/>
      <c r="E390" s="1390"/>
      <c r="F390" s="1390"/>
      <c r="G390" s="1390"/>
      <c r="H390" s="1390"/>
      <c r="I390" s="1390"/>
      <c r="J390" s="1390"/>
      <c r="K390" s="1390"/>
    </row>
    <row r="391" spans="1:11" x14ac:dyDescent="0.25">
      <c r="A391" s="1390"/>
      <c r="B391" s="1390"/>
      <c r="C391" s="1390"/>
      <c r="D391" s="1390"/>
      <c r="E391" s="1390"/>
      <c r="F391" s="1390"/>
      <c r="G391" s="1390"/>
      <c r="H391" s="1390"/>
      <c r="I391" s="1390"/>
      <c r="J391" s="1390"/>
      <c r="K391" s="1390"/>
    </row>
    <row r="392" spans="1:11" x14ac:dyDescent="0.25">
      <c r="A392" s="1390"/>
      <c r="B392" s="1390"/>
      <c r="C392" s="1390"/>
      <c r="D392" s="1390"/>
      <c r="E392" s="1390"/>
      <c r="F392" s="1390"/>
      <c r="G392" s="1390"/>
      <c r="H392" s="1390"/>
      <c r="I392" s="1390"/>
      <c r="J392" s="1390"/>
      <c r="K392" s="1390"/>
    </row>
    <row r="393" spans="1:11" x14ac:dyDescent="0.25">
      <c r="A393" s="1390"/>
      <c r="B393" s="1390"/>
      <c r="C393" s="1390"/>
      <c r="D393" s="1390"/>
      <c r="E393" s="1390"/>
      <c r="F393" s="1390"/>
      <c r="G393" s="1390"/>
      <c r="H393" s="1390"/>
      <c r="I393" s="1390"/>
      <c r="J393" s="1390"/>
      <c r="K393" s="1390"/>
    </row>
    <row r="394" spans="1:11" x14ac:dyDescent="0.25">
      <c r="A394" s="1390"/>
      <c r="B394" s="1390"/>
      <c r="C394" s="1390"/>
      <c r="D394" s="1390"/>
      <c r="E394" s="1390"/>
      <c r="F394" s="1390"/>
      <c r="G394" s="1390"/>
      <c r="H394" s="1390"/>
      <c r="I394" s="1390"/>
      <c r="J394" s="1390"/>
      <c r="K394" s="1390"/>
    </row>
    <row r="395" spans="1:11" x14ac:dyDescent="0.25">
      <c r="A395" s="1390"/>
      <c r="B395" s="1390"/>
      <c r="C395" s="1390"/>
      <c r="D395" s="1390"/>
      <c r="E395" s="1390"/>
      <c r="F395" s="1390"/>
      <c r="G395" s="1390"/>
      <c r="H395" s="1390"/>
      <c r="I395" s="1390"/>
      <c r="J395" s="1390"/>
      <c r="K395" s="1390"/>
    </row>
    <row r="396" spans="1:11" x14ac:dyDescent="0.25">
      <c r="A396" s="1390"/>
      <c r="B396" s="1390"/>
      <c r="C396" s="1390"/>
      <c r="D396" s="1390"/>
      <c r="E396" s="1390"/>
      <c r="F396" s="1390"/>
      <c r="G396" s="1390"/>
      <c r="H396" s="1390"/>
      <c r="I396" s="1390"/>
      <c r="J396" s="1390"/>
      <c r="K396" s="1390"/>
    </row>
    <row r="397" spans="1:11" x14ac:dyDescent="0.25">
      <c r="A397" s="1390"/>
      <c r="B397" s="1390"/>
      <c r="C397" s="1390"/>
      <c r="D397" s="1390"/>
      <c r="E397" s="1390"/>
      <c r="F397" s="1390"/>
      <c r="G397" s="1390"/>
      <c r="H397" s="1390"/>
      <c r="I397" s="1390"/>
      <c r="J397" s="1390"/>
      <c r="K397" s="1390"/>
    </row>
    <row r="398" spans="1:11" x14ac:dyDescent="0.25">
      <c r="A398" s="1390"/>
      <c r="B398" s="1390"/>
      <c r="C398" s="1390"/>
      <c r="D398" s="1390"/>
      <c r="E398" s="1390"/>
      <c r="F398" s="1390"/>
      <c r="G398" s="1390"/>
      <c r="H398" s="1390"/>
      <c r="I398" s="1390"/>
      <c r="J398" s="1390"/>
      <c r="K398" s="1390"/>
    </row>
    <row r="399" spans="1:11" x14ac:dyDescent="0.25">
      <c r="A399" s="1390"/>
      <c r="B399" s="1390"/>
      <c r="C399" s="1390"/>
      <c r="D399" s="1390"/>
      <c r="E399" s="1390"/>
      <c r="F399" s="1390"/>
      <c r="G399" s="1390"/>
      <c r="H399" s="1390"/>
      <c r="I399" s="1390"/>
      <c r="J399" s="1390"/>
      <c r="K399" s="1390"/>
    </row>
    <row r="400" spans="1:11" x14ac:dyDescent="0.25">
      <c r="A400" s="1390"/>
      <c r="B400" s="1390"/>
      <c r="C400" s="1390"/>
      <c r="D400" s="1390"/>
      <c r="E400" s="1390"/>
      <c r="F400" s="1390"/>
      <c r="G400" s="1390"/>
      <c r="H400" s="1390"/>
      <c r="I400" s="1390"/>
      <c r="J400" s="1390"/>
      <c r="K400" s="1390"/>
    </row>
    <row r="401" spans="1:11" x14ac:dyDescent="0.25">
      <c r="A401" s="1390"/>
      <c r="B401" s="1390"/>
      <c r="C401" s="1390"/>
      <c r="D401" s="1390"/>
      <c r="E401" s="1390"/>
      <c r="F401" s="1390"/>
      <c r="G401" s="1390"/>
      <c r="H401" s="1390"/>
      <c r="I401" s="1390"/>
      <c r="J401" s="1390"/>
      <c r="K401" s="1390"/>
    </row>
    <row r="402" spans="1:11" x14ac:dyDescent="0.25">
      <c r="A402" s="1390"/>
      <c r="B402" s="1390"/>
      <c r="C402" s="1390"/>
      <c r="D402" s="1390"/>
      <c r="E402" s="1390"/>
      <c r="F402" s="1390"/>
      <c r="G402" s="1390"/>
      <c r="H402" s="1390"/>
      <c r="I402" s="1390"/>
      <c r="J402" s="1390"/>
      <c r="K402" s="1390"/>
    </row>
    <row r="403" spans="1:11" x14ac:dyDescent="0.25">
      <c r="A403" s="1390"/>
      <c r="B403" s="1390"/>
      <c r="C403" s="1390"/>
      <c r="D403" s="1390"/>
      <c r="E403" s="1390"/>
      <c r="F403" s="1390"/>
      <c r="G403" s="1390"/>
      <c r="H403" s="1390"/>
      <c r="I403" s="1390"/>
      <c r="J403" s="1390"/>
      <c r="K403" s="1390"/>
    </row>
    <row r="404" spans="1:11" x14ac:dyDescent="0.25">
      <c r="A404" s="1390"/>
      <c r="B404" s="1390"/>
      <c r="C404" s="1390"/>
      <c r="D404" s="1390"/>
      <c r="E404" s="1390"/>
      <c r="F404" s="1390"/>
      <c r="G404" s="1390"/>
      <c r="H404" s="1390"/>
      <c r="I404" s="1390"/>
      <c r="J404" s="1390"/>
      <c r="K404" s="1390"/>
    </row>
    <row r="405" spans="1:11" x14ac:dyDescent="0.25">
      <c r="A405" s="1390"/>
      <c r="B405" s="1390"/>
      <c r="C405" s="1390"/>
      <c r="D405" s="1390"/>
      <c r="E405" s="1390"/>
      <c r="F405" s="1390"/>
      <c r="G405" s="1390"/>
      <c r="H405" s="1390"/>
      <c r="I405" s="1390"/>
      <c r="J405" s="1390"/>
      <c r="K405" s="1390"/>
    </row>
    <row r="406" spans="1:11" x14ac:dyDescent="0.25">
      <c r="A406" s="1390"/>
      <c r="B406" s="1390"/>
      <c r="C406" s="1390"/>
      <c r="D406" s="1390"/>
      <c r="E406" s="1390"/>
      <c r="F406" s="1390"/>
      <c r="G406" s="1390"/>
      <c r="H406" s="1390"/>
      <c r="I406" s="1390"/>
      <c r="J406" s="1390"/>
      <c r="K406" s="1390"/>
    </row>
    <row r="407" spans="1:11" x14ac:dyDescent="0.25">
      <c r="A407" s="1390"/>
      <c r="B407" s="1390"/>
      <c r="C407" s="1390"/>
      <c r="D407" s="1390"/>
      <c r="E407" s="1390"/>
      <c r="F407" s="1390"/>
      <c r="G407" s="1390"/>
      <c r="H407" s="1390"/>
      <c r="I407" s="1390"/>
      <c r="J407" s="1390"/>
      <c r="K407" s="1390"/>
    </row>
    <row r="408" spans="1:11" x14ac:dyDescent="0.25">
      <c r="A408" s="1390"/>
      <c r="B408" s="1390"/>
      <c r="C408" s="1390"/>
      <c r="D408" s="1390"/>
      <c r="E408" s="1390"/>
      <c r="F408" s="1390"/>
      <c r="G408" s="1390"/>
      <c r="H408" s="1390"/>
      <c r="I408" s="1390"/>
      <c r="J408" s="1390"/>
      <c r="K408" s="1390"/>
    </row>
    <row r="409" spans="1:11" x14ac:dyDescent="0.25">
      <c r="A409" s="1390"/>
      <c r="B409" s="1390"/>
      <c r="C409" s="1390"/>
      <c r="D409" s="1390"/>
      <c r="E409" s="1390"/>
      <c r="F409" s="1390"/>
      <c r="G409" s="1390"/>
      <c r="H409" s="1390"/>
      <c r="I409" s="1390"/>
      <c r="J409" s="1390"/>
      <c r="K409" s="1390"/>
    </row>
    <row r="410" spans="1:11" x14ac:dyDescent="0.25">
      <c r="A410" s="1390"/>
      <c r="B410" s="1390"/>
      <c r="C410" s="1390"/>
      <c r="D410" s="1390"/>
      <c r="E410" s="1390"/>
      <c r="F410" s="1390"/>
      <c r="G410" s="1390"/>
      <c r="H410" s="1390"/>
      <c r="I410" s="1390"/>
      <c r="J410" s="1390"/>
      <c r="K410" s="1390"/>
    </row>
    <row r="411" spans="1:11" x14ac:dyDescent="0.25">
      <c r="A411" s="1390"/>
      <c r="B411" s="1390"/>
      <c r="C411" s="1390"/>
      <c r="D411" s="1390"/>
      <c r="E411" s="1390"/>
      <c r="F411" s="1390"/>
      <c r="G411" s="1390"/>
      <c r="H411" s="1390"/>
      <c r="I411" s="1390"/>
      <c r="J411" s="1390"/>
      <c r="K411" s="1390"/>
    </row>
    <row r="412" spans="1:11" x14ac:dyDescent="0.25">
      <c r="A412" s="1390"/>
      <c r="B412" s="1390"/>
      <c r="C412" s="1390"/>
      <c r="D412" s="1390"/>
      <c r="E412" s="1390"/>
      <c r="F412" s="1390"/>
      <c r="G412" s="1390"/>
      <c r="H412" s="1390"/>
      <c r="I412" s="1390"/>
      <c r="J412" s="1390"/>
      <c r="K412" s="1390"/>
    </row>
    <row r="413" spans="1:11" x14ac:dyDescent="0.25">
      <c r="A413" s="1390"/>
      <c r="B413" s="1390"/>
      <c r="C413" s="1390"/>
      <c r="D413" s="1390"/>
      <c r="E413" s="1390"/>
      <c r="F413" s="1390"/>
      <c r="G413" s="1390"/>
      <c r="H413" s="1390"/>
      <c r="I413" s="1390"/>
      <c r="J413" s="1390"/>
      <c r="K413" s="1390"/>
    </row>
    <row r="414" spans="1:11" x14ac:dyDescent="0.25">
      <c r="A414" s="1390"/>
      <c r="B414" s="1390"/>
      <c r="C414" s="1390"/>
      <c r="D414" s="1390"/>
      <c r="E414" s="1390"/>
      <c r="F414" s="1390"/>
      <c r="G414" s="1390"/>
      <c r="H414" s="1390"/>
      <c r="I414" s="1390"/>
      <c r="J414" s="1390"/>
      <c r="K414" s="1390"/>
    </row>
    <row r="415" spans="1:11" x14ac:dyDescent="0.25">
      <c r="A415" s="1390"/>
      <c r="B415" s="1390"/>
      <c r="C415" s="1390"/>
      <c r="D415" s="1390"/>
      <c r="E415" s="1390"/>
      <c r="F415" s="1390"/>
      <c r="G415" s="1390"/>
      <c r="H415" s="1390"/>
      <c r="I415" s="1390"/>
      <c r="J415" s="1390"/>
      <c r="K415" s="1390"/>
    </row>
    <row r="416" spans="1:11" x14ac:dyDescent="0.25">
      <c r="A416" s="1390"/>
      <c r="B416" s="1390"/>
      <c r="C416" s="1390"/>
      <c r="D416" s="1390"/>
      <c r="E416" s="1390"/>
      <c r="F416" s="1390"/>
      <c r="G416" s="1390"/>
      <c r="H416" s="1390"/>
      <c r="I416" s="1390"/>
      <c r="J416" s="1390"/>
      <c r="K416" s="1390"/>
    </row>
    <row r="417" spans="1:11" x14ac:dyDescent="0.25">
      <c r="A417" s="1390"/>
      <c r="B417" s="1390"/>
      <c r="C417" s="1390"/>
      <c r="D417" s="1390"/>
      <c r="E417" s="1390"/>
      <c r="F417" s="1390"/>
      <c r="G417" s="1390"/>
      <c r="H417" s="1390"/>
      <c r="I417" s="1390"/>
      <c r="J417" s="1390"/>
      <c r="K417" s="1390"/>
    </row>
    <row r="418" spans="1:11" x14ac:dyDescent="0.25">
      <c r="A418" s="1390"/>
      <c r="B418" s="1390"/>
      <c r="C418" s="1390"/>
      <c r="D418" s="1390"/>
      <c r="E418" s="1390"/>
      <c r="F418" s="1390"/>
      <c r="G418" s="1390"/>
      <c r="H418" s="1390"/>
      <c r="I418" s="1390"/>
      <c r="J418" s="1390"/>
      <c r="K418" s="1390"/>
    </row>
    <row r="419" spans="1:11" x14ac:dyDescent="0.25">
      <c r="A419" s="1390"/>
      <c r="B419" s="1390"/>
      <c r="C419" s="1390"/>
      <c r="D419" s="1390"/>
      <c r="E419" s="1390"/>
      <c r="F419" s="1390"/>
      <c r="G419" s="1390"/>
      <c r="H419" s="1390"/>
      <c r="I419" s="1390"/>
      <c r="J419" s="1390"/>
      <c r="K419" s="1390"/>
    </row>
    <row r="420" spans="1:11" x14ac:dyDescent="0.25">
      <c r="A420" s="1390"/>
      <c r="B420" s="1390"/>
      <c r="C420" s="1390"/>
      <c r="D420" s="1390"/>
      <c r="E420" s="1390"/>
      <c r="F420" s="1390"/>
      <c r="G420" s="1390"/>
      <c r="H420" s="1390"/>
      <c r="I420" s="1390"/>
      <c r="J420" s="1390"/>
      <c r="K420" s="1390"/>
    </row>
    <row r="421" spans="1:11" x14ac:dyDescent="0.25">
      <c r="A421" s="1390"/>
      <c r="B421" s="1390"/>
      <c r="C421" s="1390"/>
      <c r="D421" s="1390"/>
      <c r="E421" s="1390"/>
      <c r="F421" s="1390"/>
      <c r="G421" s="1390"/>
      <c r="H421" s="1390"/>
      <c r="I421" s="1390"/>
      <c r="J421" s="1390"/>
      <c r="K421" s="1390"/>
    </row>
    <row r="422" spans="1:11" x14ac:dyDescent="0.25">
      <c r="A422" s="1390"/>
      <c r="B422" s="1390"/>
      <c r="C422" s="1390"/>
      <c r="D422" s="1390"/>
      <c r="E422" s="1390"/>
      <c r="F422" s="1390"/>
      <c r="G422" s="1390"/>
      <c r="H422" s="1390"/>
      <c r="I422" s="1390"/>
      <c r="J422" s="1390"/>
      <c r="K422" s="1390"/>
    </row>
    <row r="423" spans="1:11" x14ac:dyDescent="0.25">
      <c r="A423" s="1390"/>
      <c r="B423" s="1390"/>
      <c r="C423" s="1390"/>
      <c r="D423" s="1390"/>
      <c r="E423" s="1390"/>
      <c r="F423" s="1390"/>
      <c r="G423" s="1390"/>
      <c r="H423" s="1390"/>
      <c r="I423" s="1390"/>
      <c r="J423" s="1390"/>
      <c r="K423" s="1390"/>
    </row>
    <row r="424" spans="1:11" x14ac:dyDescent="0.25">
      <c r="A424" s="1390"/>
      <c r="B424" s="1390"/>
      <c r="C424" s="1390"/>
      <c r="D424" s="1390"/>
      <c r="E424" s="1390"/>
      <c r="F424" s="1390"/>
      <c r="G424" s="1390"/>
      <c r="H424" s="1390"/>
      <c r="I424" s="1390"/>
      <c r="J424" s="1390"/>
      <c r="K424" s="1390"/>
    </row>
    <row r="425" spans="1:11" x14ac:dyDescent="0.25">
      <c r="A425" s="1390"/>
      <c r="B425" s="1390"/>
      <c r="C425" s="1390"/>
      <c r="D425" s="1390"/>
      <c r="E425" s="1390"/>
      <c r="F425" s="1390"/>
      <c r="G425" s="1390"/>
      <c r="H425" s="1390"/>
      <c r="I425" s="1390"/>
      <c r="J425" s="1390"/>
      <c r="K425" s="1390"/>
    </row>
    <row r="426" spans="1:11" x14ac:dyDescent="0.25">
      <c r="A426" s="1390"/>
      <c r="B426" s="1390"/>
      <c r="C426" s="1390"/>
      <c r="D426" s="1390"/>
      <c r="E426" s="1390"/>
      <c r="F426" s="1390"/>
      <c r="G426" s="1390"/>
      <c r="H426" s="1390"/>
      <c r="I426" s="1390"/>
      <c r="J426" s="1390"/>
      <c r="K426" s="1390"/>
    </row>
    <row r="427" spans="1:11" x14ac:dyDescent="0.25">
      <c r="A427" s="1390"/>
      <c r="B427" s="1390"/>
      <c r="C427" s="1390"/>
      <c r="D427" s="1390"/>
      <c r="E427" s="1390"/>
      <c r="F427" s="1390"/>
      <c r="G427" s="1390"/>
      <c r="H427" s="1390"/>
      <c r="I427" s="1390"/>
      <c r="J427" s="1390"/>
      <c r="K427" s="1390"/>
    </row>
    <row r="428" spans="1:11" x14ac:dyDescent="0.25">
      <c r="A428" s="1390"/>
      <c r="B428" s="1390"/>
      <c r="C428" s="1390"/>
      <c r="D428" s="1390"/>
      <c r="E428" s="1390"/>
      <c r="F428" s="1390"/>
      <c r="G428" s="1390"/>
      <c r="H428" s="1390"/>
      <c r="I428" s="1390"/>
      <c r="J428" s="1390"/>
      <c r="K428" s="1390"/>
    </row>
    <row r="429" spans="1:11" x14ac:dyDescent="0.25">
      <c r="A429" s="1390"/>
      <c r="B429" s="1390"/>
      <c r="C429" s="1390"/>
      <c r="D429" s="1390"/>
      <c r="E429" s="1390"/>
      <c r="F429" s="1390"/>
      <c r="G429" s="1390"/>
      <c r="H429" s="1390"/>
      <c r="I429" s="1390"/>
      <c r="J429" s="1390"/>
      <c r="K429" s="1390"/>
    </row>
    <row r="430" spans="1:11" x14ac:dyDescent="0.25">
      <c r="A430" s="1390"/>
      <c r="B430" s="1390"/>
      <c r="C430" s="1390"/>
      <c r="D430" s="1390"/>
      <c r="E430" s="1390"/>
      <c r="F430" s="1390"/>
      <c r="G430" s="1390"/>
      <c r="H430" s="1390"/>
      <c r="I430" s="1390"/>
      <c r="J430" s="1390"/>
      <c r="K430" s="1390"/>
    </row>
    <row r="431" spans="1:11" x14ac:dyDescent="0.25">
      <c r="A431" s="1390"/>
      <c r="B431" s="1390"/>
      <c r="C431" s="1390"/>
      <c r="D431" s="1390"/>
      <c r="E431" s="1390"/>
      <c r="F431" s="1390"/>
      <c r="G431" s="1390"/>
      <c r="H431" s="1390"/>
      <c r="I431" s="1390"/>
      <c r="J431" s="1390"/>
      <c r="K431" s="1390"/>
    </row>
    <row r="432" spans="1:11" x14ac:dyDescent="0.25">
      <c r="A432" s="1390"/>
      <c r="B432" s="1390"/>
      <c r="C432" s="1390"/>
      <c r="D432" s="1390"/>
      <c r="E432" s="1390"/>
      <c r="F432" s="1390"/>
      <c r="G432" s="1390"/>
      <c r="H432" s="1390"/>
      <c r="I432" s="1390"/>
      <c r="J432" s="1390"/>
      <c r="K432" s="1390"/>
    </row>
    <row r="433" spans="1:11" x14ac:dyDescent="0.25">
      <c r="A433" s="1390"/>
      <c r="B433" s="1390"/>
      <c r="C433" s="1390"/>
      <c r="D433" s="1390"/>
      <c r="E433" s="1390"/>
      <c r="F433" s="1390"/>
      <c r="G433" s="1390"/>
      <c r="H433" s="1390"/>
      <c r="I433" s="1390"/>
      <c r="J433" s="1390"/>
      <c r="K433" s="1390"/>
    </row>
    <row r="434" spans="1:11" x14ac:dyDescent="0.25">
      <c r="A434" s="1390"/>
      <c r="B434" s="1390"/>
      <c r="C434" s="1390"/>
      <c r="D434" s="1390"/>
      <c r="E434" s="1390"/>
      <c r="F434" s="1390"/>
      <c r="G434" s="1390"/>
      <c r="H434" s="1390"/>
      <c r="I434" s="1390"/>
      <c r="J434" s="1390"/>
      <c r="K434" s="1390"/>
    </row>
    <row r="435" spans="1:11" x14ac:dyDescent="0.25">
      <c r="A435" s="1390"/>
      <c r="B435" s="1390"/>
      <c r="C435" s="1390"/>
      <c r="D435" s="1390"/>
      <c r="E435" s="1390"/>
      <c r="F435" s="1390"/>
      <c r="G435" s="1390"/>
      <c r="H435" s="1390"/>
      <c r="I435" s="1390"/>
      <c r="J435" s="1390"/>
      <c r="K435" s="1390"/>
    </row>
    <row r="436" spans="1:11" x14ac:dyDescent="0.25">
      <c r="A436" s="1390"/>
      <c r="B436" s="1390"/>
      <c r="C436" s="1390"/>
      <c r="D436" s="1390"/>
      <c r="E436" s="1390"/>
      <c r="F436" s="1390"/>
      <c r="G436" s="1390"/>
      <c r="H436" s="1390"/>
      <c r="I436" s="1390"/>
      <c r="J436" s="1390"/>
      <c r="K436" s="1390"/>
    </row>
    <row r="437" spans="1:11" x14ac:dyDescent="0.25">
      <c r="A437" s="1390"/>
      <c r="B437" s="1390"/>
      <c r="C437" s="1390"/>
      <c r="D437" s="1390"/>
      <c r="E437" s="1390"/>
      <c r="F437" s="1390"/>
      <c r="G437" s="1390"/>
      <c r="H437" s="1390"/>
      <c r="I437" s="1390"/>
      <c r="J437" s="1390"/>
      <c r="K437" s="1390"/>
    </row>
    <row r="438" spans="1:11" x14ac:dyDescent="0.25">
      <c r="A438" s="1390"/>
      <c r="B438" s="1390"/>
      <c r="C438" s="1390"/>
      <c r="D438" s="1390"/>
      <c r="E438" s="1390"/>
      <c r="F438" s="1390"/>
      <c r="G438" s="1390"/>
      <c r="H438" s="1390"/>
      <c r="I438" s="1390"/>
      <c r="J438" s="1390"/>
      <c r="K438" s="1390"/>
    </row>
    <row r="439" spans="1:11" x14ac:dyDescent="0.25">
      <c r="A439" s="1390"/>
      <c r="B439" s="1390"/>
      <c r="C439" s="1390"/>
      <c r="D439" s="1390"/>
      <c r="E439" s="1390"/>
      <c r="F439" s="1390"/>
      <c r="G439" s="1390"/>
      <c r="H439" s="1390"/>
      <c r="I439" s="1390"/>
      <c r="J439" s="1390"/>
      <c r="K439" s="1390"/>
    </row>
    <row r="440" spans="1:11" x14ac:dyDescent="0.25">
      <c r="A440" s="1390"/>
      <c r="B440" s="1390"/>
      <c r="C440" s="1390"/>
      <c r="D440" s="1390"/>
      <c r="E440" s="1390"/>
      <c r="F440" s="1390"/>
      <c r="G440" s="1390"/>
      <c r="H440" s="1390"/>
      <c r="I440" s="1390"/>
      <c r="J440" s="1390"/>
      <c r="K440" s="1390"/>
    </row>
    <row r="441" spans="1:11" x14ac:dyDescent="0.25">
      <c r="A441" s="1390"/>
      <c r="B441" s="1390"/>
      <c r="C441" s="1390"/>
      <c r="D441" s="1390"/>
      <c r="E441" s="1390"/>
      <c r="F441" s="1390"/>
      <c r="G441" s="1390"/>
      <c r="H441" s="1390"/>
      <c r="I441" s="1390"/>
      <c r="J441" s="1390"/>
      <c r="K441" s="1390"/>
    </row>
    <row r="442" spans="1:11" x14ac:dyDescent="0.25">
      <c r="A442" s="1390"/>
      <c r="B442" s="1390"/>
      <c r="C442" s="1390"/>
      <c r="D442" s="1390"/>
      <c r="E442" s="1390"/>
      <c r="F442" s="1390"/>
      <c r="G442" s="1390"/>
      <c r="H442" s="1390"/>
      <c r="I442" s="1390"/>
      <c r="J442" s="1390"/>
      <c r="K442" s="1390"/>
    </row>
    <row r="443" spans="1:11" x14ac:dyDescent="0.25">
      <c r="A443" s="1390"/>
      <c r="B443" s="1390"/>
      <c r="C443" s="1390"/>
      <c r="D443" s="1390"/>
      <c r="E443" s="1390"/>
      <c r="F443" s="1390"/>
      <c r="G443" s="1390"/>
      <c r="H443" s="1390"/>
      <c r="I443" s="1390"/>
      <c r="J443" s="1390"/>
      <c r="K443" s="1390"/>
    </row>
    <row r="444" spans="1:11" x14ac:dyDescent="0.25">
      <c r="A444" s="1390"/>
      <c r="B444" s="1390"/>
      <c r="C444" s="1390"/>
      <c r="D444" s="1390"/>
      <c r="E444" s="1390"/>
      <c r="F444" s="1390"/>
      <c r="G444" s="1390"/>
      <c r="H444" s="1390"/>
      <c r="I444" s="1390"/>
      <c r="J444" s="1390"/>
      <c r="K444" s="1390"/>
    </row>
    <row r="445" spans="1:11" x14ac:dyDescent="0.25">
      <c r="A445" s="1390"/>
      <c r="B445" s="1390"/>
      <c r="C445" s="1390"/>
      <c r="D445" s="1390"/>
      <c r="E445" s="1390"/>
      <c r="F445" s="1390"/>
      <c r="G445" s="1390"/>
      <c r="H445" s="1390"/>
      <c r="I445" s="1390"/>
      <c r="J445" s="1390"/>
      <c r="K445" s="1390"/>
    </row>
    <row r="446" spans="1:11" x14ac:dyDescent="0.25">
      <c r="A446" s="1390"/>
      <c r="B446" s="1390"/>
      <c r="C446" s="1390"/>
      <c r="D446" s="1390"/>
      <c r="E446" s="1390"/>
      <c r="F446" s="1390"/>
      <c r="G446" s="1390"/>
      <c r="H446" s="1390"/>
      <c r="I446" s="1390"/>
      <c r="J446" s="1390"/>
      <c r="K446" s="1390"/>
    </row>
    <row r="447" spans="1:11" x14ac:dyDescent="0.25">
      <c r="A447" s="1390"/>
      <c r="B447" s="1390"/>
      <c r="C447" s="1390"/>
      <c r="D447" s="1390"/>
      <c r="E447" s="1390"/>
      <c r="F447" s="1390"/>
      <c r="G447" s="1390"/>
      <c r="H447" s="1390"/>
      <c r="I447" s="1390"/>
      <c r="J447" s="1390"/>
      <c r="K447" s="1390"/>
    </row>
    <row r="448" spans="1:11" x14ac:dyDescent="0.25">
      <c r="A448" s="1390"/>
      <c r="B448" s="1390"/>
      <c r="C448" s="1390"/>
      <c r="D448" s="1390"/>
      <c r="E448" s="1390"/>
      <c r="F448" s="1390"/>
      <c r="G448" s="1390"/>
      <c r="H448" s="1390"/>
      <c r="I448" s="1390"/>
      <c r="J448" s="1390"/>
      <c r="K448" s="1390"/>
    </row>
    <row r="449" spans="1:11" x14ac:dyDescent="0.25">
      <c r="A449" s="1390"/>
      <c r="B449" s="1390"/>
      <c r="C449" s="1390"/>
      <c r="D449" s="1390"/>
      <c r="E449" s="1390"/>
      <c r="F449" s="1390"/>
      <c r="G449" s="1390"/>
      <c r="H449" s="1390"/>
      <c r="I449" s="1390"/>
      <c r="J449" s="1390"/>
      <c r="K449" s="1390"/>
    </row>
    <row r="450" spans="1:11" x14ac:dyDescent="0.25">
      <c r="A450" s="1390"/>
      <c r="B450" s="1390"/>
      <c r="C450" s="1390"/>
      <c r="D450" s="1390"/>
      <c r="E450" s="1390"/>
      <c r="F450" s="1390"/>
      <c r="G450" s="1390"/>
      <c r="H450" s="1390"/>
      <c r="I450" s="1390"/>
      <c r="J450" s="1390"/>
      <c r="K450" s="1390"/>
    </row>
    <row r="451" spans="1:11" x14ac:dyDescent="0.25">
      <c r="A451" s="1390"/>
      <c r="B451" s="1390"/>
      <c r="C451" s="1390"/>
      <c r="D451" s="1390"/>
      <c r="E451" s="1390"/>
      <c r="F451" s="1390"/>
      <c r="G451" s="1390"/>
      <c r="H451" s="1390"/>
      <c r="I451" s="1390"/>
      <c r="J451" s="1390"/>
      <c r="K451" s="1390"/>
    </row>
    <row r="452" spans="1:11" x14ac:dyDescent="0.25">
      <c r="A452" s="1390"/>
      <c r="B452" s="1390"/>
      <c r="C452" s="1390"/>
      <c r="D452" s="1390"/>
      <c r="E452" s="1390"/>
      <c r="F452" s="1390"/>
      <c r="G452" s="1390"/>
      <c r="H452" s="1390"/>
      <c r="I452" s="1390"/>
      <c r="J452" s="1390"/>
      <c r="K452" s="1390"/>
    </row>
    <row r="453" spans="1:11" x14ac:dyDescent="0.25">
      <c r="A453" s="1390"/>
      <c r="B453" s="1390"/>
      <c r="C453" s="1390"/>
      <c r="D453" s="1390"/>
      <c r="E453" s="1390"/>
      <c r="F453" s="1390"/>
      <c r="G453" s="1390"/>
      <c r="H453" s="1390"/>
      <c r="I453" s="1390"/>
      <c r="J453" s="1390"/>
      <c r="K453" s="1390"/>
    </row>
    <row r="454" spans="1:11" x14ac:dyDescent="0.25">
      <c r="A454" s="1390"/>
      <c r="B454" s="1390"/>
      <c r="C454" s="1390"/>
      <c r="D454" s="1390"/>
      <c r="E454" s="1390"/>
      <c r="F454" s="1390"/>
      <c r="G454" s="1390"/>
      <c r="H454" s="1390"/>
      <c r="I454" s="1390"/>
      <c r="J454" s="1390"/>
      <c r="K454" s="1390"/>
    </row>
    <row r="455" spans="1:11" x14ac:dyDescent="0.25">
      <c r="A455" s="1390"/>
      <c r="B455" s="1390"/>
      <c r="C455" s="1390"/>
      <c r="D455" s="1390"/>
      <c r="E455" s="1390"/>
      <c r="F455" s="1390"/>
      <c r="G455" s="1390"/>
      <c r="H455" s="1390"/>
      <c r="I455" s="1390"/>
      <c r="J455" s="1390"/>
      <c r="K455" s="1390"/>
    </row>
    <row r="456" spans="1:11" x14ac:dyDescent="0.25">
      <c r="A456" s="1390"/>
      <c r="B456" s="1390"/>
      <c r="C456" s="1390"/>
      <c r="D456" s="1390"/>
      <c r="E456" s="1390"/>
      <c r="F456" s="1390"/>
      <c r="G456" s="1390"/>
      <c r="H456" s="1390"/>
      <c r="I456" s="1390"/>
      <c r="J456" s="1390"/>
      <c r="K456" s="1390"/>
    </row>
    <row r="457" spans="1:11" x14ac:dyDescent="0.25">
      <c r="A457" s="1390"/>
      <c r="B457" s="1390"/>
      <c r="C457" s="1390"/>
      <c r="D457" s="1390"/>
      <c r="E457" s="1390"/>
      <c r="F457" s="1390"/>
      <c r="G457" s="1390"/>
      <c r="H457" s="1390"/>
      <c r="I457" s="1390"/>
      <c r="J457" s="1390"/>
      <c r="K457" s="1390"/>
    </row>
    <row r="458" spans="1:11" x14ac:dyDescent="0.25">
      <c r="A458" s="1390"/>
      <c r="B458" s="1390"/>
      <c r="C458" s="1390"/>
      <c r="D458" s="1390"/>
      <c r="E458" s="1390"/>
      <c r="F458" s="1390"/>
      <c r="G458" s="1390"/>
      <c r="H458" s="1390"/>
      <c r="I458" s="1390"/>
      <c r="J458" s="1390"/>
      <c r="K458" s="1390"/>
    </row>
    <row r="459" spans="1:11" x14ac:dyDescent="0.25">
      <c r="A459" s="1390"/>
      <c r="B459" s="1390"/>
      <c r="C459" s="1390"/>
      <c r="D459" s="1390"/>
      <c r="E459" s="1390"/>
      <c r="F459" s="1390"/>
      <c r="G459" s="1390"/>
      <c r="H459" s="1390"/>
      <c r="I459" s="1390"/>
      <c r="J459" s="1390"/>
      <c r="K459" s="1390"/>
    </row>
    <row r="460" spans="1:11" x14ac:dyDescent="0.25">
      <c r="A460" s="1390"/>
      <c r="B460" s="1390"/>
      <c r="C460" s="1390"/>
      <c r="D460" s="1390"/>
      <c r="E460" s="1390"/>
      <c r="F460" s="1390"/>
      <c r="G460" s="1390"/>
      <c r="H460" s="1390"/>
      <c r="I460" s="1390"/>
      <c r="J460" s="1390"/>
      <c r="K460" s="1390"/>
    </row>
    <row r="461" spans="1:11" x14ac:dyDescent="0.25">
      <c r="A461" s="1390"/>
      <c r="B461" s="1390"/>
      <c r="C461" s="1390"/>
      <c r="D461" s="1390"/>
      <c r="E461" s="1390"/>
      <c r="F461" s="1390"/>
      <c r="G461" s="1390"/>
      <c r="H461" s="1390"/>
      <c r="I461" s="1390"/>
      <c r="J461" s="1390"/>
      <c r="K461" s="1390"/>
    </row>
    <row r="462" spans="1:11" x14ac:dyDescent="0.25">
      <c r="A462" s="1390"/>
      <c r="B462" s="1390"/>
      <c r="C462" s="1390"/>
      <c r="D462" s="1390"/>
      <c r="E462" s="1390"/>
      <c r="F462" s="1390"/>
      <c r="G462" s="1390"/>
      <c r="H462" s="1390"/>
      <c r="I462" s="1390"/>
      <c r="J462" s="1390"/>
      <c r="K462" s="1390"/>
    </row>
    <row r="463" spans="1:11" x14ac:dyDescent="0.25">
      <c r="A463" s="1390"/>
      <c r="B463" s="1390"/>
      <c r="C463" s="1390"/>
      <c r="D463" s="1390"/>
      <c r="E463" s="1390"/>
      <c r="F463" s="1390"/>
      <c r="G463" s="1390"/>
      <c r="H463" s="1390"/>
      <c r="I463" s="1390"/>
      <c r="J463" s="1390"/>
      <c r="K463" s="1390"/>
    </row>
    <row r="464" spans="1:11" x14ac:dyDescent="0.25">
      <c r="A464" s="1390"/>
      <c r="B464" s="1390"/>
      <c r="C464" s="1390"/>
      <c r="D464" s="1390"/>
      <c r="E464" s="1390"/>
      <c r="F464" s="1390"/>
      <c r="G464" s="1390"/>
      <c r="H464" s="1390"/>
      <c r="I464" s="1390"/>
      <c r="J464" s="1390"/>
      <c r="K464" s="1390"/>
    </row>
    <row r="465" spans="1:11" x14ac:dyDescent="0.25">
      <c r="A465" s="1390"/>
      <c r="B465" s="1390"/>
      <c r="C465" s="1390"/>
      <c r="D465" s="1390"/>
      <c r="E465" s="1390"/>
      <c r="F465" s="1390"/>
      <c r="G465" s="1390"/>
      <c r="H465" s="1390"/>
      <c r="I465" s="1390"/>
      <c r="J465" s="1390"/>
      <c r="K465" s="1390"/>
    </row>
    <row r="466" spans="1:11" x14ac:dyDescent="0.25">
      <c r="A466" s="1390"/>
      <c r="B466" s="1390"/>
      <c r="C466" s="1390"/>
      <c r="D466" s="1390"/>
      <c r="E466" s="1390"/>
      <c r="F466" s="1390"/>
      <c r="G466" s="1390"/>
      <c r="H466" s="1390"/>
      <c r="I466" s="1390"/>
      <c r="J466" s="1390"/>
      <c r="K466" s="1390"/>
    </row>
    <row r="467" spans="1:11" x14ac:dyDescent="0.25">
      <c r="A467" s="1390"/>
      <c r="B467" s="1390"/>
      <c r="C467" s="1390"/>
      <c r="D467" s="1390"/>
      <c r="E467" s="1390"/>
      <c r="F467" s="1390"/>
      <c r="G467" s="1390"/>
      <c r="H467" s="1390"/>
      <c r="I467" s="1390"/>
      <c r="J467" s="1390"/>
      <c r="K467" s="1390"/>
    </row>
    <row r="468" spans="1:11" x14ac:dyDescent="0.25">
      <c r="A468" s="1390"/>
      <c r="B468" s="1390"/>
      <c r="C468" s="1390"/>
      <c r="D468" s="1390"/>
      <c r="E468" s="1390"/>
      <c r="F468" s="1390"/>
      <c r="G468" s="1390"/>
      <c r="H468" s="1390"/>
      <c r="I468" s="1390"/>
      <c r="J468" s="1390"/>
      <c r="K468" s="1390"/>
    </row>
    <row r="469" spans="1:11" x14ac:dyDescent="0.25">
      <c r="A469" s="1390"/>
      <c r="B469" s="1390"/>
      <c r="C469" s="1390"/>
      <c r="D469" s="1390"/>
      <c r="E469" s="1390"/>
      <c r="F469" s="1390"/>
      <c r="G469" s="1390"/>
      <c r="H469" s="1390"/>
      <c r="I469" s="1390"/>
      <c r="J469" s="1390"/>
      <c r="K469" s="1390"/>
    </row>
    <row r="470" spans="1:11" x14ac:dyDescent="0.25">
      <c r="A470" s="1390"/>
      <c r="B470" s="1390"/>
      <c r="C470" s="1390"/>
      <c r="D470" s="1390"/>
      <c r="E470" s="1390"/>
      <c r="F470" s="1390"/>
      <c r="G470" s="1390"/>
      <c r="H470" s="1390"/>
      <c r="I470" s="1390"/>
      <c r="J470" s="1390"/>
      <c r="K470" s="1390"/>
    </row>
    <row r="471" spans="1:11" x14ac:dyDescent="0.25">
      <c r="A471" s="1390"/>
      <c r="B471" s="1390"/>
      <c r="C471" s="1390"/>
      <c r="D471" s="1390"/>
      <c r="E471" s="1390"/>
      <c r="F471" s="1390"/>
      <c r="G471" s="1390"/>
      <c r="H471" s="1390"/>
      <c r="I471" s="1390"/>
      <c r="J471" s="1390"/>
      <c r="K471" s="1390"/>
    </row>
    <row r="472" spans="1:11" x14ac:dyDescent="0.25">
      <c r="A472" s="1390"/>
      <c r="B472" s="1390"/>
      <c r="C472" s="1390"/>
      <c r="D472" s="1390"/>
      <c r="E472" s="1390"/>
      <c r="F472" s="1390"/>
      <c r="G472" s="1390"/>
      <c r="H472" s="1390"/>
      <c r="I472" s="1390"/>
      <c r="J472" s="1390"/>
      <c r="K472" s="1390"/>
    </row>
    <row r="473" spans="1:11" x14ac:dyDescent="0.25">
      <c r="A473" s="1390"/>
      <c r="B473" s="1390"/>
      <c r="C473" s="1390"/>
      <c r="D473" s="1390"/>
      <c r="E473" s="1390"/>
      <c r="F473" s="1390"/>
      <c r="G473" s="1390"/>
      <c r="H473" s="1390"/>
      <c r="I473" s="1390"/>
      <c r="J473" s="1390"/>
      <c r="K473" s="1390"/>
    </row>
    <row r="474" spans="1:11" x14ac:dyDescent="0.25">
      <c r="A474" s="1390"/>
      <c r="B474" s="1390"/>
      <c r="C474" s="1390"/>
      <c r="D474" s="1390"/>
      <c r="E474" s="1390"/>
      <c r="F474" s="1390"/>
      <c r="G474" s="1390"/>
      <c r="H474" s="1390"/>
      <c r="I474" s="1390"/>
      <c r="J474" s="1390"/>
      <c r="K474" s="1390"/>
    </row>
    <row r="475" spans="1:11" x14ac:dyDescent="0.25">
      <c r="A475" s="1390"/>
      <c r="B475" s="1390"/>
      <c r="C475" s="1390"/>
      <c r="D475" s="1390"/>
      <c r="E475" s="1390"/>
      <c r="F475" s="1390"/>
      <c r="G475" s="1390"/>
      <c r="H475" s="1390"/>
      <c r="I475" s="1390"/>
      <c r="J475" s="1390"/>
      <c r="K475" s="1390"/>
    </row>
    <row r="476" spans="1:11" x14ac:dyDescent="0.25">
      <c r="A476" s="1390"/>
      <c r="B476" s="1390"/>
      <c r="C476" s="1390"/>
      <c r="D476" s="1390"/>
      <c r="E476" s="1390"/>
      <c r="F476" s="1390"/>
      <c r="G476" s="1390"/>
      <c r="H476" s="1390"/>
      <c r="I476" s="1390"/>
      <c r="J476" s="1390"/>
      <c r="K476" s="1390"/>
    </row>
    <row r="477" spans="1:11" x14ac:dyDescent="0.25">
      <c r="A477" s="1390"/>
      <c r="B477" s="1390"/>
      <c r="C477" s="1390"/>
      <c r="D477" s="1390"/>
      <c r="E477" s="1390"/>
      <c r="F477" s="1390"/>
      <c r="G477" s="1390"/>
      <c r="H477" s="1390"/>
      <c r="I477" s="1390"/>
      <c r="J477" s="1390"/>
      <c r="K477" s="1390"/>
    </row>
    <row r="478" spans="1:11" x14ac:dyDescent="0.25">
      <c r="A478" s="1390"/>
      <c r="B478" s="1390"/>
      <c r="C478" s="1390"/>
      <c r="D478" s="1390"/>
      <c r="E478" s="1390"/>
      <c r="F478" s="1390"/>
      <c r="G478" s="1390"/>
      <c r="H478" s="1390"/>
      <c r="I478" s="1390"/>
      <c r="J478" s="1390"/>
      <c r="K478" s="1390"/>
    </row>
    <row r="479" spans="1:11" x14ac:dyDescent="0.25">
      <c r="A479" s="1390"/>
      <c r="B479" s="1390"/>
      <c r="C479" s="1390"/>
      <c r="D479" s="1390"/>
      <c r="E479" s="1390"/>
      <c r="F479" s="1390"/>
      <c r="G479" s="1390"/>
      <c r="H479" s="1390"/>
      <c r="I479" s="1390"/>
      <c r="J479" s="1390"/>
      <c r="K479" s="1390"/>
    </row>
    <row r="480" spans="1:11" x14ac:dyDescent="0.25">
      <c r="A480" s="1390"/>
      <c r="B480" s="1390"/>
      <c r="C480" s="1390"/>
      <c r="D480" s="1390"/>
      <c r="E480" s="1390"/>
      <c r="F480" s="1390"/>
      <c r="G480" s="1390"/>
      <c r="H480" s="1390"/>
      <c r="I480" s="1390"/>
      <c r="J480" s="1390"/>
      <c r="K480" s="1390"/>
    </row>
    <row r="481" spans="1:11" x14ac:dyDescent="0.25">
      <c r="A481" s="1390"/>
      <c r="B481" s="1390"/>
      <c r="C481" s="1390"/>
      <c r="D481" s="1390"/>
      <c r="E481" s="1390"/>
      <c r="F481" s="1390"/>
      <c r="G481" s="1390"/>
      <c r="H481" s="1390"/>
      <c r="I481" s="1390"/>
      <c r="J481" s="1390"/>
      <c r="K481" s="1390"/>
    </row>
    <row r="482" spans="1:11" x14ac:dyDescent="0.25">
      <c r="A482" s="1390"/>
      <c r="B482" s="1390"/>
      <c r="C482" s="1390"/>
      <c r="D482" s="1390"/>
      <c r="E482" s="1390"/>
      <c r="F482" s="1390"/>
      <c r="G482" s="1390"/>
      <c r="H482" s="1390"/>
      <c r="I482" s="1390"/>
      <c r="J482" s="1390"/>
      <c r="K482" s="1390"/>
    </row>
    <row r="483" spans="1:11" x14ac:dyDescent="0.25">
      <c r="A483" s="1390"/>
      <c r="B483" s="1390"/>
      <c r="C483" s="1390"/>
      <c r="D483" s="1390"/>
      <c r="E483" s="1390"/>
      <c r="F483" s="1390"/>
      <c r="G483" s="1390"/>
      <c r="H483" s="1390"/>
      <c r="I483" s="1390"/>
      <c r="J483" s="1390"/>
      <c r="K483" s="1390"/>
    </row>
    <row r="484" spans="1:11" x14ac:dyDescent="0.25">
      <c r="A484" s="1390"/>
      <c r="B484" s="1390"/>
      <c r="C484" s="1390"/>
      <c r="D484" s="1390"/>
      <c r="E484" s="1390"/>
      <c r="F484" s="1390"/>
      <c r="G484" s="1390"/>
      <c r="H484" s="1390"/>
      <c r="I484" s="1390"/>
      <c r="J484" s="1390"/>
      <c r="K484" s="1390"/>
    </row>
    <row r="485" spans="1:11" x14ac:dyDescent="0.25">
      <c r="A485" s="1390"/>
      <c r="B485" s="1390"/>
      <c r="C485" s="1390"/>
      <c r="D485" s="1390"/>
      <c r="E485" s="1390"/>
      <c r="F485" s="1390"/>
      <c r="G485" s="1390"/>
      <c r="H485" s="1390"/>
      <c r="I485" s="1390"/>
      <c r="J485" s="1390"/>
      <c r="K485" s="1390"/>
    </row>
    <row r="486" spans="1:11" x14ac:dyDescent="0.25">
      <c r="A486" s="1390"/>
      <c r="B486" s="1390"/>
      <c r="C486" s="1390"/>
      <c r="D486" s="1390"/>
      <c r="E486" s="1390"/>
      <c r="F486" s="1390"/>
      <c r="G486" s="1390"/>
      <c r="H486" s="1390"/>
      <c r="I486" s="1390"/>
      <c r="J486" s="1390"/>
      <c r="K486" s="1390"/>
    </row>
    <row r="487" spans="1:11" x14ac:dyDescent="0.25">
      <c r="A487" s="1390"/>
      <c r="B487" s="1390"/>
      <c r="C487" s="1390"/>
      <c r="D487" s="1390"/>
      <c r="E487" s="1390"/>
      <c r="F487" s="1390"/>
      <c r="G487" s="1390"/>
      <c r="H487" s="1390"/>
      <c r="I487" s="1390"/>
      <c r="J487" s="1390"/>
      <c r="K487" s="1390"/>
    </row>
    <row r="488" spans="1:11" x14ac:dyDescent="0.25">
      <c r="A488" s="1390"/>
      <c r="B488" s="1390"/>
      <c r="C488" s="1390"/>
      <c r="D488" s="1390"/>
      <c r="E488" s="1390"/>
      <c r="F488" s="1390"/>
      <c r="G488" s="1390"/>
      <c r="H488" s="1390"/>
      <c r="I488" s="1390"/>
      <c r="J488" s="1390"/>
      <c r="K488" s="1390"/>
    </row>
    <row r="489" spans="1:11" x14ac:dyDescent="0.25">
      <c r="A489" s="1390"/>
      <c r="B489" s="1390"/>
      <c r="C489" s="1390"/>
      <c r="D489" s="1390"/>
      <c r="E489" s="1390"/>
      <c r="F489" s="1390"/>
      <c r="G489" s="1390"/>
      <c r="H489" s="1390"/>
      <c r="I489" s="1390"/>
      <c r="J489" s="1390"/>
      <c r="K489" s="1390"/>
    </row>
    <row r="490" spans="1:11" x14ac:dyDescent="0.25">
      <c r="A490" s="1390"/>
      <c r="B490" s="1390"/>
      <c r="C490" s="1390"/>
      <c r="D490" s="1390"/>
      <c r="E490" s="1390"/>
      <c r="F490" s="1390"/>
      <c r="G490" s="1390"/>
      <c r="H490" s="1390"/>
      <c r="I490" s="1390"/>
      <c r="J490" s="1390"/>
      <c r="K490" s="1390"/>
    </row>
    <row r="491" spans="1:11" x14ac:dyDescent="0.25">
      <c r="A491" s="1390"/>
      <c r="B491" s="1390"/>
      <c r="C491" s="1390"/>
      <c r="D491" s="1390"/>
      <c r="E491" s="1390"/>
      <c r="F491" s="1390"/>
      <c r="G491" s="1390"/>
      <c r="H491" s="1390"/>
      <c r="I491" s="1390"/>
      <c r="J491" s="1390"/>
      <c r="K491" s="1390"/>
    </row>
    <row r="492" spans="1:11" x14ac:dyDescent="0.25">
      <c r="A492" s="1390"/>
      <c r="B492" s="1390"/>
      <c r="C492" s="1390"/>
      <c r="D492" s="1390"/>
      <c r="E492" s="1390"/>
      <c r="F492" s="1390"/>
      <c r="G492" s="1390"/>
      <c r="H492" s="1390"/>
      <c r="I492" s="1390"/>
      <c r="J492" s="1390"/>
      <c r="K492" s="1390"/>
    </row>
    <row r="493" spans="1:11" x14ac:dyDescent="0.25">
      <c r="A493" s="1390"/>
      <c r="B493" s="1390"/>
      <c r="C493" s="1390"/>
      <c r="D493" s="1390"/>
      <c r="E493" s="1390"/>
      <c r="F493" s="1390"/>
      <c r="G493" s="1390"/>
      <c r="H493" s="1390"/>
      <c r="I493" s="1390"/>
      <c r="J493" s="1390"/>
      <c r="K493" s="1390"/>
    </row>
    <row r="494" spans="1:11" x14ac:dyDescent="0.25">
      <c r="A494" s="1390"/>
      <c r="B494" s="1390"/>
      <c r="C494" s="1390"/>
      <c r="D494" s="1390"/>
      <c r="E494" s="1390"/>
      <c r="F494" s="1390"/>
      <c r="G494" s="1390"/>
      <c r="H494" s="1390"/>
      <c r="I494" s="1390"/>
      <c r="J494" s="1390"/>
      <c r="K494" s="1390"/>
    </row>
    <row r="495" spans="1:11" x14ac:dyDescent="0.25">
      <c r="A495" s="1390"/>
      <c r="B495" s="1390"/>
      <c r="C495" s="1390"/>
      <c r="D495" s="1390"/>
      <c r="E495" s="1390"/>
      <c r="F495" s="1390"/>
      <c r="G495" s="1390"/>
      <c r="H495" s="1390"/>
      <c r="I495" s="1390"/>
      <c r="J495" s="1390"/>
      <c r="K495" s="1390"/>
    </row>
    <row r="496" spans="1:11" x14ac:dyDescent="0.25">
      <c r="A496" s="1390"/>
      <c r="B496" s="1390"/>
      <c r="C496" s="1390"/>
      <c r="D496" s="1390"/>
      <c r="E496" s="1390"/>
      <c r="F496" s="1390"/>
      <c r="G496" s="1390"/>
      <c r="H496" s="1390"/>
      <c r="I496" s="1390"/>
      <c r="J496" s="1390"/>
      <c r="K496" s="1390"/>
    </row>
    <row r="497" spans="1:11" x14ac:dyDescent="0.25">
      <c r="A497" s="1390"/>
      <c r="B497" s="1390"/>
      <c r="C497" s="1390"/>
      <c r="D497" s="1390"/>
      <c r="E497" s="1390"/>
      <c r="F497" s="1390"/>
      <c r="G497" s="1390"/>
      <c r="H497" s="1390"/>
      <c r="I497" s="1390"/>
      <c r="J497" s="1390"/>
      <c r="K497" s="1390"/>
    </row>
    <row r="498" spans="1:11" x14ac:dyDescent="0.25">
      <c r="A498" s="1390"/>
      <c r="B498" s="1390"/>
      <c r="C498" s="1390"/>
      <c r="D498" s="1390"/>
      <c r="E498" s="1390"/>
      <c r="F498" s="1390"/>
      <c r="G498" s="1390"/>
      <c r="H498" s="1390"/>
      <c r="I498" s="1390"/>
      <c r="J498" s="1390"/>
      <c r="K498" s="1390"/>
    </row>
    <row r="499" spans="1:11" x14ac:dyDescent="0.25">
      <c r="A499" s="1390"/>
      <c r="B499" s="1390"/>
      <c r="C499" s="1390"/>
      <c r="D499" s="1390"/>
      <c r="E499" s="1390"/>
      <c r="F499" s="1390"/>
      <c r="G499" s="1390"/>
      <c r="H499" s="1390"/>
      <c r="I499" s="1390"/>
      <c r="J499" s="1390"/>
      <c r="K499" s="1390"/>
    </row>
    <row r="500" spans="1:11" x14ac:dyDescent="0.25">
      <c r="A500" s="1390"/>
      <c r="B500" s="1390"/>
      <c r="C500" s="1390"/>
      <c r="D500" s="1390"/>
      <c r="E500" s="1390"/>
      <c r="F500" s="1390"/>
      <c r="G500" s="1390"/>
      <c r="H500" s="1390"/>
      <c r="I500" s="1390"/>
      <c r="J500" s="1390"/>
      <c r="K500" s="1390"/>
    </row>
    <row r="501" spans="1:11" x14ac:dyDescent="0.25">
      <c r="A501" s="1390"/>
      <c r="B501" s="1390"/>
      <c r="C501" s="1390"/>
      <c r="D501" s="1390"/>
      <c r="E501" s="1390"/>
      <c r="F501" s="1390"/>
      <c r="G501" s="1390"/>
      <c r="H501" s="1390"/>
      <c r="I501" s="1390"/>
      <c r="J501" s="1390"/>
      <c r="K501" s="1390"/>
    </row>
    <row r="502" spans="1:11" x14ac:dyDescent="0.25">
      <c r="A502" s="1390"/>
      <c r="B502" s="1390"/>
      <c r="C502" s="1390"/>
      <c r="D502" s="1390"/>
      <c r="E502" s="1390"/>
      <c r="F502" s="1390"/>
      <c r="G502" s="1390"/>
      <c r="H502" s="1390"/>
      <c r="I502" s="1390"/>
      <c r="J502" s="1390"/>
      <c r="K502" s="1390"/>
    </row>
    <row r="503" spans="1:11" x14ac:dyDescent="0.25">
      <c r="A503" s="1390"/>
      <c r="B503" s="1390"/>
      <c r="C503" s="1390"/>
      <c r="D503" s="1390"/>
      <c r="E503" s="1390"/>
      <c r="F503" s="1390"/>
      <c r="G503" s="1390"/>
      <c r="H503" s="1390"/>
      <c r="I503" s="1390"/>
      <c r="J503" s="1390"/>
      <c r="K503" s="1390"/>
    </row>
    <row r="504" spans="1:11" x14ac:dyDescent="0.25">
      <c r="A504" s="1390"/>
      <c r="B504" s="1390"/>
      <c r="C504" s="1390"/>
      <c r="D504" s="1390"/>
      <c r="E504" s="1390"/>
      <c r="F504" s="1390"/>
      <c r="G504" s="1390"/>
      <c r="H504" s="1390"/>
      <c r="I504" s="1390"/>
      <c r="J504" s="1390"/>
      <c r="K504" s="1390"/>
    </row>
    <row r="505" spans="1:11" x14ac:dyDescent="0.25">
      <c r="A505" s="1390"/>
      <c r="B505" s="1390"/>
      <c r="C505" s="1390"/>
      <c r="D505" s="1390"/>
      <c r="E505" s="1390"/>
      <c r="F505" s="1390"/>
      <c r="G505" s="1390"/>
      <c r="H505" s="1390"/>
      <c r="I505" s="1390"/>
      <c r="J505" s="1390"/>
      <c r="K505" s="1390"/>
    </row>
    <row r="506" spans="1:11" x14ac:dyDescent="0.25">
      <c r="A506" s="1390"/>
      <c r="B506" s="1390"/>
      <c r="C506" s="1390"/>
      <c r="D506" s="1390"/>
      <c r="E506" s="1390"/>
      <c r="F506" s="1390"/>
      <c r="G506" s="1390"/>
      <c r="H506" s="1390"/>
      <c r="I506" s="1390"/>
      <c r="J506" s="1390"/>
      <c r="K506" s="1390"/>
    </row>
    <row r="507" spans="1:11" x14ac:dyDescent="0.25">
      <c r="A507" s="1390"/>
      <c r="B507" s="1390"/>
      <c r="C507" s="1390"/>
      <c r="D507" s="1390"/>
      <c r="E507" s="1390"/>
      <c r="F507" s="1390"/>
      <c r="G507" s="1390"/>
      <c r="H507" s="1390"/>
      <c r="I507" s="1390"/>
      <c r="J507" s="1390"/>
      <c r="K507" s="1390"/>
    </row>
    <row r="508" spans="1:11" x14ac:dyDescent="0.25">
      <c r="A508" s="1390"/>
      <c r="B508" s="1390"/>
      <c r="C508" s="1390"/>
      <c r="D508" s="1390"/>
      <c r="E508" s="1390"/>
      <c r="F508" s="1390"/>
      <c r="G508" s="1390"/>
      <c r="H508" s="1390"/>
      <c r="I508" s="1390"/>
      <c r="J508" s="1390"/>
      <c r="K508" s="1390"/>
    </row>
    <row r="509" spans="1:11" x14ac:dyDescent="0.25">
      <c r="A509" s="1390"/>
      <c r="B509" s="1390"/>
      <c r="C509" s="1390"/>
      <c r="D509" s="1390"/>
      <c r="E509" s="1390"/>
      <c r="F509" s="1390"/>
      <c r="G509" s="1390"/>
      <c r="H509" s="1390"/>
      <c r="I509" s="1390"/>
      <c r="J509" s="1390"/>
      <c r="K509" s="1390"/>
    </row>
    <row r="510" spans="1:11" x14ac:dyDescent="0.25">
      <c r="A510" s="1390"/>
      <c r="B510" s="1390"/>
      <c r="C510" s="1390"/>
      <c r="D510" s="1390"/>
      <c r="E510" s="1390"/>
      <c r="F510" s="1390"/>
      <c r="G510" s="1390"/>
      <c r="H510" s="1390"/>
      <c r="I510" s="1390"/>
      <c r="J510" s="1390"/>
      <c r="K510" s="1390"/>
    </row>
    <row r="511" spans="1:11" x14ac:dyDescent="0.25">
      <c r="A511" s="1390"/>
      <c r="B511" s="1390"/>
      <c r="C511" s="1390"/>
      <c r="D511" s="1390"/>
      <c r="E511" s="1390"/>
      <c r="F511" s="1390"/>
      <c r="G511" s="1390"/>
      <c r="H511" s="1390"/>
      <c r="I511" s="1390"/>
      <c r="J511" s="1390"/>
      <c r="K511" s="1390"/>
    </row>
    <row r="512" spans="1:11" x14ac:dyDescent="0.25">
      <c r="A512" s="1390"/>
      <c r="B512" s="1390"/>
      <c r="C512" s="1390"/>
      <c r="D512" s="1390"/>
      <c r="E512" s="1390"/>
      <c r="F512" s="1390"/>
      <c r="G512" s="1390"/>
      <c r="H512" s="1390"/>
      <c r="I512" s="1390"/>
      <c r="J512" s="1390"/>
      <c r="K512" s="1390"/>
    </row>
    <row r="513" spans="1:11" x14ac:dyDescent="0.25">
      <c r="A513" s="1390"/>
      <c r="B513" s="1390"/>
      <c r="C513" s="1390"/>
      <c r="D513" s="1390"/>
      <c r="E513" s="1390"/>
      <c r="F513" s="1390"/>
      <c r="G513" s="1390"/>
      <c r="H513" s="1390"/>
      <c r="I513" s="1390"/>
      <c r="J513" s="1390"/>
      <c r="K513" s="1390"/>
    </row>
    <row r="514" spans="1:11" x14ac:dyDescent="0.25">
      <c r="A514" s="1390"/>
      <c r="B514" s="1390"/>
      <c r="C514" s="1390"/>
      <c r="D514" s="1390"/>
      <c r="E514" s="1390"/>
      <c r="F514" s="1390"/>
      <c r="G514" s="1390"/>
      <c r="H514" s="1390"/>
      <c r="I514" s="1390"/>
      <c r="J514" s="1390"/>
      <c r="K514" s="1390"/>
    </row>
    <row r="515" spans="1:11" x14ac:dyDescent="0.25">
      <c r="A515" s="1390"/>
      <c r="B515" s="1390"/>
      <c r="C515" s="1390"/>
      <c r="D515" s="1390"/>
      <c r="E515" s="1390"/>
      <c r="F515" s="1390"/>
      <c r="G515" s="1390"/>
      <c r="H515" s="1390"/>
      <c r="I515" s="1390"/>
      <c r="J515" s="1390"/>
      <c r="K515" s="1390"/>
    </row>
    <row r="516" spans="1:11" x14ac:dyDescent="0.25">
      <c r="A516" s="1390"/>
      <c r="B516" s="1390"/>
      <c r="C516" s="1390"/>
      <c r="D516" s="1390"/>
      <c r="E516" s="1390"/>
      <c r="F516" s="1390"/>
      <c r="G516" s="1390"/>
      <c r="H516" s="1390"/>
      <c r="I516" s="1390"/>
      <c r="J516" s="1390"/>
      <c r="K516" s="1390"/>
    </row>
    <row r="517" spans="1:11" x14ac:dyDescent="0.25">
      <c r="A517" s="1390"/>
      <c r="B517" s="1390"/>
      <c r="C517" s="1390"/>
      <c r="D517" s="1390"/>
      <c r="E517" s="1390"/>
      <c r="F517" s="1390"/>
      <c r="G517" s="1390"/>
      <c r="H517" s="1390"/>
      <c r="I517" s="1390"/>
      <c r="J517" s="1390"/>
      <c r="K517" s="1390"/>
    </row>
    <row r="518" spans="1:11" x14ac:dyDescent="0.25">
      <c r="A518" s="1390"/>
      <c r="B518" s="1390"/>
      <c r="C518" s="1390"/>
      <c r="D518" s="1390"/>
      <c r="E518" s="1390"/>
      <c r="F518" s="1390"/>
      <c r="G518" s="1390"/>
      <c r="H518" s="1390"/>
      <c r="I518" s="1390"/>
      <c r="J518" s="1390"/>
      <c r="K518" s="1390"/>
    </row>
    <row r="519" spans="1:11" x14ac:dyDescent="0.25">
      <c r="A519" s="1390"/>
      <c r="B519" s="1390"/>
      <c r="C519" s="1390"/>
      <c r="D519" s="1390"/>
      <c r="E519" s="1390"/>
      <c r="F519" s="1390"/>
      <c r="G519" s="1390"/>
      <c r="H519" s="1390"/>
      <c r="I519" s="1390"/>
      <c r="J519" s="1390"/>
      <c r="K519" s="1390"/>
    </row>
    <row r="520" spans="1:11" x14ac:dyDescent="0.25">
      <c r="A520" s="1390"/>
      <c r="B520" s="1390"/>
      <c r="C520" s="1390"/>
      <c r="D520" s="1390"/>
      <c r="E520" s="1390"/>
      <c r="F520" s="1390"/>
      <c r="G520" s="1390"/>
      <c r="H520" s="1390"/>
      <c r="I520" s="1390"/>
      <c r="J520" s="1390"/>
      <c r="K520" s="1390"/>
    </row>
    <row r="521" spans="1:11" x14ac:dyDescent="0.25">
      <c r="A521" s="1390"/>
      <c r="B521" s="1390"/>
      <c r="C521" s="1390"/>
      <c r="D521" s="1390"/>
      <c r="E521" s="1390"/>
      <c r="F521" s="1390"/>
      <c r="G521" s="1390"/>
      <c r="H521" s="1390"/>
      <c r="I521" s="1390"/>
      <c r="J521" s="1390"/>
      <c r="K521" s="1390"/>
    </row>
    <row r="522" spans="1:11" x14ac:dyDescent="0.25">
      <c r="A522" s="1390"/>
      <c r="B522" s="1390"/>
      <c r="C522" s="1390"/>
      <c r="D522" s="1390"/>
      <c r="E522" s="1390"/>
      <c r="F522" s="1390"/>
      <c r="G522" s="1390"/>
      <c r="H522" s="1390"/>
      <c r="I522" s="1390"/>
      <c r="J522" s="1390"/>
      <c r="K522" s="1390"/>
    </row>
    <row r="523" spans="1:11" x14ac:dyDescent="0.25">
      <c r="A523" s="1390"/>
      <c r="B523" s="1390"/>
      <c r="C523" s="1390"/>
      <c r="D523" s="1390"/>
      <c r="E523" s="1390"/>
      <c r="F523" s="1390"/>
      <c r="G523" s="1390"/>
      <c r="H523" s="1390"/>
      <c r="I523" s="1390"/>
      <c r="J523" s="1390"/>
      <c r="K523" s="1390"/>
    </row>
    <row r="524" spans="1:11" x14ac:dyDescent="0.25">
      <c r="A524" s="1390"/>
      <c r="B524" s="1390"/>
      <c r="C524" s="1390"/>
      <c r="D524" s="1390"/>
      <c r="E524" s="1390"/>
      <c r="F524" s="1390"/>
      <c r="G524" s="1390"/>
      <c r="H524" s="1390"/>
      <c r="I524" s="1390"/>
      <c r="J524" s="1390"/>
      <c r="K524" s="1390"/>
    </row>
    <row r="525" spans="1:11" x14ac:dyDescent="0.25">
      <c r="A525" s="1390"/>
      <c r="B525" s="1390"/>
      <c r="C525" s="1390"/>
      <c r="D525" s="1390"/>
      <c r="E525" s="1390"/>
      <c r="F525" s="1390"/>
      <c r="G525" s="1390"/>
      <c r="H525" s="1390"/>
      <c r="I525" s="1390"/>
      <c r="J525" s="1390"/>
      <c r="K525" s="1390"/>
    </row>
    <row r="526" spans="1:11" x14ac:dyDescent="0.25">
      <c r="A526" s="1390"/>
      <c r="B526" s="1390"/>
      <c r="C526" s="1390"/>
      <c r="D526" s="1390"/>
      <c r="E526" s="1390"/>
      <c r="F526" s="1390"/>
      <c r="G526" s="1390"/>
      <c r="H526" s="1390"/>
      <c r="I526" s="1390"/>
      <c r="J526" s="1390"/>
      <c r="K526" s="1390"/>
    </row>
    <row r="527" spans="1:11" x14ac:dyDescent="0.25">
      <c r="A527" s="1390"/>
      <c r="B527" s="1390"/>
      <c r="C527" s="1390"/>
      <c r="D527" s="1390"/>
      <c r="E527" s="1390"/>
      <c r="F527" s="1390"/>
      <c r="G527" s="1390"/>
      <c r="H527" s="1390"/>
      <c r="I527" s="1390"/>
      <c r="J527" s="1390"/>
      <c r="K527" s="1390"/>
    </row>
    <row r="528" spans="1:11" x14ac:dyDescent="0.25">
      <c r="A528" s="1390"/>
      <c r="B528" s="1390"/>
      <c r="C528" s="1390"/>
      <c r="D528" s="1390"/>
      <c r="E528" s="1390"/>
      <c r="F528" s="1390"/>
      <c r="G528" s="1390"/>
      <c r="H528" s="1390"/>
      <c r="I528" s="1390"/>
      <c r="J528" s="1390"/>
      <c r="K528" s="1390"/>
    </row>
    <row r="529" spans="1:11" x14ac:dyDescent="0.25">
      <c r="A529" s="1390"/>
      <c r="B529" s="1390"/>
      <c r="C529" s="1390"/>
      <c r="D529" s="1390"/>
      <c r="E529" s="1390"/>
      <c r="F529" s="1390"/>
      <c r="G529" s="1390"/>
      <c r="H529" s="1390"/>
      <c r="I529" s="1390"/>
      <c r="J529" s="1390"/>
      <c r="K529" s="1390"/>
    </row>
    <row r="530" spans="1:11" x14ac:dyDescent="0.25">
      <c r="A530" s="1390"/>
      <c r="B530" s="1390"/>
      <c r="C530" s="1390"/>
      <c r="D530" s="1390"/>
      <c r="E530" s="1390"/>
      <c r="F530" s="1390"/>
      <c r="G530" s="1390"/>
      <c r="H530" s="1390"/>
      <c r="I530" s="1390"/>
      <c r="J530" s="1390"/>
      <c r="K530" s="1390"/>
    </row>
    <row r="531" spans="1:11" x14ac:dyDescent="0.25">
      <c r="A531" s="1390"/>
      <c r="B531" s="1390"/>
      <c r="C531" s="1390"/>
      <c r="D531" s="1390"/>
      <c r="E531" s="1390"/>
      <c r="F531" s="1390"/>
      <c r="G531" s="1390"/>
      <c r="H531" s="1390"/>
      <c r="I531" s="1390"/>
      <c r="J531" s="1390"/>
      <c r="K531" s="1390"/>
    </row>
    <row r="532" spans="1:11" x14ac:dyDescent="0.25">
      <c r="A532" s="1390"/>
      <c r="B532" s="1390"/>
      <c r="C532" s="1390"/>
      <c r="D532" s="1390"/>
      <c r="E532" s="1390"/>
      <c r="F532" s="1390"/>
      <c r="G532" s="1390"/>
      <c r="H532" s="1390"/>
      <c r="I532" s="1390"/>
      <c r="J532" s="1390"/>
      <c r="K532" s="1390"/>
    </row>
    <row r="533" spans="1:11" x14ac:dyDescent="0.25">
      <c r="A533" s="1390"/>
      <c r="B533" s="1390"/>
      <c r="C533" s="1390"/>
      <c r="D533" s="1390"/>
      <c r="E533" s="1390"/>
      <c r="F533" s="1390"/>
      <c r="G533" s="1390"/>
      <c r="H533" s="1390"/>
      <c r="I533" s="1390"/>
      <c r="J533" s="1390"/>
      <c r="K533" s="1390"/>
    </row>
    <row r="534" spans="1:11" x14ac:dyDescent="0.25">
      <c r="A534" s="1390"/>
      <c r="B534" s="1390"/>
      <c r="C534" s="1390"/>
      <c r="D534" s="1390"/>
      <c r="E534" s="1390"/>
      <c r="F534" s="1390"/>
      <c r="G534" s="1390"/>
      <c r="H534" s="1390"/>
      <c r="I534" s="1390"/>
      <c r="J534" s="1390"/>
      <c r="K534" s="1390"/>
    </row>
    <row r="535" spans="1:11" x14ac:dyDescent="0.25">
      <c r="A535" s="1390"/>
      <c r="B535" s="1390"/>
      <c r="C535" s="1390"/>
      <c r="D535" s="1390"/>
      <c r="E535" s="1390"/>
      <c r="F535" s="1390"/>
      <c r="G535" s="1390"/>
      <c r="H535" s="1390"/>
      <c r="I535" s="1390"/>
      <c r="J535" s="1390"/>
      <c r="K535" s="1390"/>
    </row>
    <row r="536" spans="1:11" x14ac:dyDescent="0.25">
      <c r="A536" s="1390"/>
      <c r="B536" s="1390"/>
      <c r="C536" s="1390"/>
      <c r="D536" s="1390"/>
      <c r="E536" s="1390"/>
      <c r="F536" s="1390"/>
      <c r="G536" s="1390"/>
      <c r="H536" s="1390"/>
      <c r="I536" s="1390"/>
      <c r="J536" s="1390"/>
      <c r="K536" s="1390"/>
    </row>
    <row r="537" spans="1:11" x14ac:dyDescent="0.25">
      <c r="A537" s="1390"/>
      <c r="B537" s="1390"/>
      <c r="C537" s="1390"/>
      <c r="D537" s="1390"/>
      <c r="E537" s="1390"/>
      <c r="F537" s="1390"/>
      <c r="G537" s="1390"/>
      <c r="H537" s="1390"/>
      <c r="I537" s="1390"/>
      <c r="J537" s="1390"/>
      <c r="K537" s="1390"/>
    </row>
    <row r="538" spans="1:11" x14ac:dyDescent="0.25">
      <c r="A538" s="1390"/>
      <c r="B538" s="1390"/>
      <c r="C538" s="1390"/>
      <c r="D538" s="1390"/>
      <c r="E538" s="1390"/>
      <c r="F538" s="1390"/>
      <c r="G538" s="1390"/>
      <c r="H538" s="1390"/>
      <c r="I538" s="1390"/>
      <c r="J538" s="1390"/>
      <c r="K538" s="1390"/>
    </row>
    <row r="539" spans="1:11" x14ac:dyDescent="0.25">
      <c r="A539" s="1390"/>
      <c r="B539" s="1390"/>
      <c r="C539" s="1390"/>
      <c r="D539" s="1390"/>
      <c r="E539" s="1390"/>
      <c r="F539" s="1390"/>
      <c r="G539" s="1390"/>
      <c r="H539" s="1390"/>
      <c r="I539" s="1390"/>
      <c r="J539" s="1390"/>
      <c r="K539" s="1390"/>
    </row>
    <row r="540" spans="1:11" x14ac:dyDescent="0.25">
      <c r="A540" s="1390"/>
      <c r="B540" s="1390"/>
      <c r="C540" s="1390"/>
      <c r="D540" s="1390"/>
      <c r="E540" s="1390"/>
      <c r="F540" s="1390"/>
      <c r="G540" s="1390"/>
      <c r="H540" s="1390"/>
      <c r="I540" s="1390"/>
      <c r="J540" s="1390"/>
      <c r="K540" s="1390"/>
    </row>
    <row r="541" spans="1:11" x14ac:dyDescent="0.25">
      <c r="A541" s="1390"/>
      <c r="B541" s="1390"/>
      <c r="C541" s="1390"/>
      <c r="D541" s="1390"/>
      <c r="E541" s="1390"/>
      <c r="F541" s="1390"/>
      <c r="G541" s="1390"/>
      <c r="H541" s="1390"/>
      <c r="I541" s="1390"/>
      <c r="J541" s="1390"/>
      <c r="K541" s="1390"/>
    </row>
    <row r="542" spans="1:11" x14ac:dyDescent="0.25">
      <c r="A542" s="1390"/>
      <c r="B542" s="1390"/>
      <c r="C542" s="1390"/>
      <c r="D542" s="1390"/>
      <c r="E542" s="1390"/>
      <c r="F542" s="1390"/>
      <c r="G542" s="1390"/>
      <c r="H542" s="1390"/>
      <c r="I542" s="1390"/>
      <c r="J542" s="1390"/>
      <c r="K542" s="1390"/>
    </row>
    <row r="543" spans="1:11" x14ac:dyDescent="0.25">
      <c r="A543" s="1390"/>
      <c r="B543" s="1390"/>
      <c r="C543" s="1390"/>
      <c r="D543" s="1390"/>
      <c r="E543" s="1390"/>
      <c r="F543" s="1390"/>
      <c r="G543" s="1390"/>
      <c r="H543" s="1390"/>
      <c r="I543" s="1390"/>
      <c r="J543" s="1390"/>
      <c r="K543" s="1390"/>
    </row>
    <row r="544" spans="1:11" x14ac:dyDescent="0.25">
      <c r="A544" s="1390"/>
      <c r="B544" s="1390"/>
      <c r="C544" s="1390"/>
      <c r="D544" s="1390"/>
      <c r="E544" s="1390"/>
      <c r="F544" s="1390"/>
      <c r="G544" s="1390"/>
      <c r="H544" s="1390"/>
      <c r="I544" s="1390"/>
      <c r="J544" s="1390"/>
      <c r="K544" s="1390"/>
    </row>
    <row r="545" spans="1:11" x14ac:dyDescent="0.25">
      <c r="A545" s="1390"/>
      <c r="B545" s="1390"/>
      <c r="C545" s="1390"/>
      <c r="D545" s="1390"/>
      <c r="E545" s="1390"/>
      <c r="F545" s="1390"/>
      <c r="G545" s="1390"/>
      <c r="H545" s="1390"/>
      <c r="I545" s="1390"/>
      <c r="J545" s="1390"/>
      <c r="K545" s="1390"/>
    </row>
    <row r="546" spans="1:11" x14ac:dyDescent="0.25">
      <c r="A546" s="1390"/>
      <c r="B546" s="1390"/>
      <c r="C546" s="1390"/>
      <c r="D546" s="1390"/>
      <c r="E546" s="1390"/>
      <c r="F546" s="1390"/>
      <c r="G546" s="1390"/>
      <c r="H546" s="1390"/>
      <c r="I546" s="1390"/>
      <c r="J546" s="1390"/>
      <c r="K546" s="1390"/>
    </row>
    <row r="547" spans="1:11" x14ac:dyDescent="0.25">
      <c r="A547" s="1390"/>
      <c r="B547" s="1390"/>
      <c r="C547" s="1390"/>
      <c r="D547" s="1390"/>
      <c r="E547" s="1390"/>
      <c r="F547" s="1390"/>
      <c r="G547" s="1390"/>
      <c r="H547" s="1390"/>
      <c r="I547" s="1390"/>
      <c r="J547" s="1390"/>
      <c r="K547" s="1390"/>
    </row>
    <row r="548" spans="1:11" x14ac:dyDescent="0.25">
      <c r="A548" s="1390"/>
      <c r="B548" s="1390"/>
      <c r="C548" s="1390"/>
      <c r="D548" s="1390"/>
      <c r="E548" s="1390"/>
      <c r="F548" s="1390"/>
      <c r="G548" s="1390"/>
      <c r="H548" s="1390"/>
      <c r="I548" s="1390"/>
      <c r="J548" s="1390"/>
      <c r="K548" s="1390"/>
    </row>
    <row r="549" spans="1:11" x14ac:dyDescent="0.25">
      <c r="A549" s="1390"/>
      <c r="B549" s="1390"/>
      <c r="C549" s="1390"/>
      <c r="D549" s="1390"/>
      <c r="E549" s="1390"/>
      <c r="F549" s="1390"/>
      <c r="G549" s="1390"/>
      <c r="H549" s="1390"/>
      <c r="I549" s="1390"/>
      <c r="J549" s="1390"/>
      <c r="K549" s="1390"/>
    </row>
    <row r="550" spans="1:11" x14ac:dyDescent="0.25">
      <c r="A550" s="1390"/>
      <c r="B550" s="1390"/>
      <c r="C550" s="1390"/>
      <c r="D550" s="1390"/>
      <c r="E550" s="1390"/>
      <c r="F550" s="1390"/>
      <c r="G550" s="1390"/>
      <c r="H550" s="1390"/>
      <c r="I550" s="1390"/>
      <c r="J550" s="1390"/>
      <c r="K550" s="1390"/>
    </row>
    <row r="551" spans="1:11" x14ac:dyDescent="0.25">
      <c r="A551" s="1390"/>
      <c r="B551" s="1390"/>
      <c r="C551" s="1390"/>
      <c r="D551" s="1390"/>
      <c r="E551" s="1390"/>
      <c r="F551" s="1390"/>
      <c r="G551" s="1390"/>
      <c r="H551" s="1390"/>
      <c r="I551" s="1390"/>
      <c r="J551" s="1390"/>
      <c r="K551" s="1390"/>
    </row>
    <row r="552" spans="1:11" x14ac:dyDescent="0.25">
      <c r="A552" s="1390"/>
      <c r="B552" s="1390"/>
      <c r="C552" s="1390"/>
      <c r="D552" s="1390"/>
      <c r="E552" s="1390"/>
      <c r="F552" s="1390"/>
      <c r="G552" s="1390"/>
      <c r="H552" s="1390"/>
      <c r="I552" s="1390"/>
      <c r="J552" s="1390"/>
      <c r="K552" s="1390"/>
    </row>
    <row r="553" spans="1:11" x14ac:dyDescent="0.25">
      <c r="A553" s="1390"/>
      <c r="B553" s="1390"/>
      <c r="C553" s="1390"/>
      <c r="D553" s="1390"/>
      <c r="E553" s="1390"/>
      <c r="F553" s="1390"/>
      <c r="G553" s="1390"/>
      <c r="H553" s="1390"/>
      <c r="I553" s="1390"/>
      <c r="J553" s="1390"/>
      <c r="K553" s="1390"/>
    </row>
    <row r="554" spans="1:11" x14ac:dyDescent="0.25">
      <c r="A554" s="1390"/>
      <c r="B554" s="1390"/>
      <c r="C554" s="1390"/>
      <c r="D554" s="1390"/>
      <c r="E554" s="1390"/>
      <c r="F554" s="1390"/>
      <c r="G554" s="1390"/>
      <c r="H554" s="1390"/>
      <c r="I554" s="1390"/>
      <c r="J554" s="1390"/>
      <c r="K554" s="1390"/>
    </row>
    <row r="555" spans="1:11" x14ac:dyDescent="0.25">
      <c r="A555" s="1390"/>
      <c r="B555" s="1390"/>
      <c r="C555" s="1390"/>
      <c r="D555" s="1390"/>
      <c r="E555" s="1390"/>
      <c r="F555" s="1390"/>
      <c r="G555" s="1390"/>
      <c r="H555" s="1390"/>
      <c r="I555" s="1390"/>
      <c r="J555" s="1390"/>
      <c r="K555" s="1390"/>
    </row>
    <row r="556" spans="1:11" x14ac:dyDescent="0.25">
      <c r="A556" s="1390"/>
      <c r="B556" s="1390"/>
      <c r="C556" s="1390"/>
      <c r="D556" s="1390"/>
      <c r="E556" s="1390"/>
      <c r="F556" s="1390"/>
      <c r="G556" s="1390"/>
      <c r="H556" s="1390"/>
      <c r="I556" s="1390"/>
      <c r="J556" s="1390"/>
      <c r="K556" s="1390"/>
    </row>
    <row r="557" spans="1:11" x14ac:dyDescent="0.25">
      <c r="A557" s="1390"/>
      <c r="B557" s="1390"/>
      <c r="C557" s="1390"/>
      <c r="D557" s="1390"/>
      <c r="E557" s="1390"/>
      <c r="F557" s="1390"/>
      <c r="G557" s="1390"/>
      <c r="H557" s="1390"/>
      <c r="I557" s="1390"/>
      <c r="J557" s="1390"/>
      <c r="K557" s="1390"/>
    </row>
    <row r="558" spans="1:11" x14ac:dyDescent="0.25">
      <c r="A558" s="1390"/>
      <c r="B558" s="1390"/>
      <c r="C558" s="1390"/>
      <c r="D558" s="1390"/>
      <c r="E558" s="1390"/>
      <c r="F558" s="1390"/>
      <c r="G558" s="1390"/>
      <c r="H558" s="1390"/>
      <c r="I558" s="1390"/>
      <c r="J558" s="1390"/>
      <c r="K558" s="1390"/>
    </row>
    <row r="559" spans="1:11" x14ac:dyDescent="0.25">
      <c r="A559" s="1390"/>
      <c r="B559" s="1390"/>
      <c r="C559" s="1390"/>
      <c r="D559" s="1390"/>
      <c r="E559" s="1390"/>
      <c r="F559" s="1390"/>
      <c r="G559" s="1390"/>
      <c r="H559" s="1390"/>
      <c r="I559" s="1390"/>
      <c r="J559" s="1390"/>
      <c r="K559" s="1390"/>
    </row>
    <row r="560" spans="1:11" x14ac:dyDescent="0.25">
      <c r="A560" s="1390"/>
      <c r="B560" s="1390"/>
      <c r="C560" s="1390"/>
      <c r="D560" s="1390"/>
      <c r="E560" s="1390"/>
      <c r="F560" s="1390"/>
      <c r="G560" s="1390"/>
      <c r="H560" s="1390"/>
      <c r="I560" s="1390"/>
      <c r="J560" s="1390"/>
      <c r="K560" s="1390"/>
    </row>
    <row r="561" spans="1:11" x14ac:dyDescent="0.25">
      <c r="A561" s="1390"/>
      <c r="B561" s="1390"/>
      <c r="C561" s="1390"/>
      <c r="D561" s="1390"/>
      <c r="E561" s="1390"/>
      <c r="F561" s="1390"/>
      <c r="G561" s="1390"/>
      <c r="H561" s="1390"/>
      <c r="I561" s="1390"/>
      <c r="J561" s="1390"/>
      <c r="K561" s="1390"/>
    </row>
    <row r="562" spans="1:11" x14ac:dyDescent="0.25">
      <c r="A562" s="1390"/>
      <c r="B562" s="1390"/>
      <c r="C562" s="1390"/>
      <c r="D562" s="1390"/>
      <c r="E562" s="1390"/>
      <c r="F562" s="1390"/>
      <c r="G562" s="1390"/>
      <c r="H562" s="1390"/>
      <c r="I562" s="1390"/>
      <c r="J562" s="1390"/>
      <c r="K562" s="1390"/>
    </row>
    <row r="563" spans="1:11" x14ac:dyDescent="0.25">
      <c r="A563" s="1390"/>
      <c r="B563" s="1390"/>
      <c r="C563" s="1390"/>
      <c r="D563" s="1390"/>
      <c r="E563" s="1390"/>
      <c r="F563" s="1390"/>
      <c r="G563" s="1390"/>
      <c r="H563" s="1390"/>
      <c r="I563" s="1390"/>
      <c r="J563" s="1390"/>
      <c r="K563" s="1390"/>
    </row>
    <row r="564" spans="1:11" x14ac:dyDescent="0.25">
      <c r="A564" s="1390"/>
      <c r="B564" s="1390"/>
      <c r="C564" s="1390"/>
      <c r="D564" s="1390"/>
      <c r="E564" s="1390"/>
      <c r="F564" s="1390"/>
      <c r="G564" s="1390"/>
      <c r="H564" s="1390"/>
      <c r="I564" s="1390"/>
      <c r="J564" s="1390"/>
      <c r="K564" s="1390"/>
    </row>
    <row r="565" spans="1:11" x14ac:dyDescent="0.25">
      <c r="A565" s="1390"/>
      <c r="B565" s="1390"/>
      <c r="C565" s="1390"/>
      <c r="D565" s="1390"/>
      <c r="E565" s="1390"/>
      <c r="F565" s="1390"/>
      <c r="G565" s="1390"/>
      <c r="H565" s="1390"/>
      <c r="I565" s="1390"/>
      <c r="J565" s="1390"/>
      <c r="K565" s="1390"/>
    </row>
    <row r="566" spans="1:11" x14ac:dyDescent="0.25">
      <c r="A566" s="1390"/>
      <c r="B566" s="1390"/>
      <c r="C566" s="1390"/>
      <c r="D566" s="1390"/>
      <c r="E566" s="1390"/>
      <c r="F566" s="1390"/>
      <c r="G566" s="1390"/>
      <c r="H566" s="1390"/>
      <c r="I566" s="1390"/>
      <c r="J566" s="1390"/>
      <c r="K566" s="1390"/>
    </row>
    <row r="567" spans="1:11" x14ac:dyDescent="0.25">
      <c r="A567" s="1390"/>
      <c r="B567" s="1390"/>
      <c r="C567" s="1390"/>
      <c r="D567" s="1390"/>
      <c r="E567" s="1390"/>
      <c r="F567" s="1390"/>
      <c r="G567" s="1390"/>
      <c r="H567" s="1390"/>
      <c r="I567" s="1390"/>
      <c r="J567" s="1390"/>
      <c r="K567" s="1390"/>
    </row>
    <row r="568" spans="1:11" x14ac:dyDescent="0.25">
      <c r="A568" s="1390"/>
      <c r="B568" s="1390"/>
      <c r="C568" s="1390"/>
      <c r="D568" s="1390"/>
      <c r="E568" s="1390"/>
      <c r="F568" s="1390"/>
      <c r="G568" s="1390"/>
      <c r="H568" s="1390"/>
      <c r="I568" s="1390"/>
      <c r="J568" s="1390"/>
      <c r="K568" s="1390"/>
    </row>
    <row r="569" spans="1:11" x14ac:dyDescent="0.25">
      <c r="A569" s="1390"/>
      <c r="B569" s="1390"/>
      <c r="C569" s="1390"/>
      <c r="D569" s="1390"/>
      <c r="E569" s="1390"/>
      <c r="F569" s="1390"/>
      <c r="G569" s="1390"/>
      <c r="H569" s="1390"/>
      <c r="I569" s="1390"/>
      <c r="J569" s="1390"/>
      <c r="K569" s="1390"/>
    </row>
    <row r="570" spans="1:11" x14ac:dyDescent="0.25">
      <c r="A570" s="1390"/>
      <c r="B570" s="1390"/>
      <c r="C570" s="1390"/>
      <c r="D570" s="1390"/>
      <c r="E570" s="1390"/>
      <c r="F570" s="1390"/>
      <c r="G570" s="1390"/>
      <c r="H570" s="1390"/>
      <c r="I570" s="1390"/>
      <c r="J570" s="1390"/>
      <c r="K570" s="1390"/>
    </row>
    <row r="571" spans="1:11" x14ac:dyDescent="0.25">
      <c r="A571" s="1390"/>
      <c r="B571" s="1390"/>
      <c r="C571" s="1390"/>
      <c r="D571" s="1390"/>
      <c r="E571" s="1390"/>
      <c r="F571" s="1390"/>
      <c r="G571" s="1390"/>
      <c r="H571" s="1390"/>
      <c r="I571" s="1390"/>
      <c r="J571" s="1390"/>
      <c r="K571" s="1390"/>
    </row>
    <row r="572" spans="1:11" x14ac:dyDescent="0.25">
      <c r="A572" s="1390"/>
      <c r="B572" s="1390"/>
      <c r="C572" s="1390"/>
      <c r="D572" s="1390"/>
      <c r="E572" s="1390"/>
      <c r="F572" s="1390"/>
      <c r="G572" s="1390"/>
      <c r="H572" s="1390"/>
      <c r="I572" s="1390"/>
      <c r="J572" s="1390"/>
      <c r="K572" s="1390"/>
    </row>
    <row r="573" spans="1:11" x14ac:dyDescent="0.25">
      <c r="A573" s="1390"/>
      <c r="B573" s="1390"/>
      <c r="C573" s="1390"/>
      <c r="D573" s="1390"/>
      <c r="E573" s="1390"/>
      <c r="F573" s="1390"/>
      <c r="G573" s="1390"/>
      <c r="H573" s="1390"/>
      <c r="I573" s="1390"/>
      <c r="J573" s="1390"/>
      <c r="K573" s="1390"/>
    </row>
    <row r="574" spans="1:11" x14ac:dyDescent="0.25">
      <c r="A574" s="1390"/>
      <c r="B574" s="1390"/>
      <c r="C574" s="1390"/>
      <c r="D574" s="1390"/>
      <c r="E574" s="1390"/>
      <c r="F574" s="1390"/>
      <c r="G574" s="1390"/>
      <c r="H574" s="1390"/>
      <c r="I574" s="1390"/>
      <c r="J574" s="1390"/>
      <c r="K574" s="1390"/>
    </row>
    <row r="575" spans="1:11" x14ac:dyDescent="0.25">
      <c r="A575" s="1390"/>
      <c r="B575" s="1390"/>
      <c r="C575" s="1390"/>
      <c r="D575" s="1390"/>
      <c r="E575" s="1390"/>
      <c r="F575" s="1390"/>
      <c r="G575" s="1390"/>
      <c r="H575" s="1390"/>
      <c r="I575" s="1390"/>
      <c r="J575" s="1390"/>
      <c r="K575" s="1390"/>
    </row>
    <row r="576" spans="1:11" x14ac:dyDescent="0.25">
      <c r="A576" s="1390"/>
      <c r="B576" s="1390"/>
      <c r="C576" s="1390"/>
      <c r="D576" s="1390"/>
      <c r="E576" s="1390"/>
      <c r="F576" s="1390"/>
      <c r="G576" s="1390"/>
      <c r="H576" s="1390"/>
      <c r="I576" s="1390"/>
      <c r="J576" s="1390"/>
      <c r="K576" s="1390"/>
    </row>
    <row r="577" spans="1:11" x14ac:dyDescent="0.25">
      <c r="A577" s="1390"/>
      <c r="B577" s="1390"/>
      <c r="C577" s="1390"/>
      <c r="D577" s="1390"/>
      <c r="E577" s="1390"/>
      <c r="F577" s="1390"/>
      <c r="G577" s="1390"/>
      <c r="H577" s="1390"/>
      <c r="I577" s="1390"/>
      <c r="J577" s="1390"/>
      <c r="K577" s="1390"/>
    </row>
    <row r="578" spans="1:11" x14ac:dyDescent="0.25">
      <c r="A578" s="1390"/>
      <c r="B578" s="1390"/>
      <c r="C578" s="1390"/>
      <c r="D578" s="1390"/>
      <c r="E578" s="1390"/>
      <c r="F578" s="1390"/>
      <c r="G578" s="1390"/>
      <c r="H578" s="1390"/>
      <c r="I578" s="1390"/>
      <c r="J578" s="1390"/>
      <c r="K578" s="1390"/>
    </row>
    <row r="579" spans="1:11" x14ac:dyDescent="0.25">
      <c r="A579" s="1390"/>
      <c r="B579" s="1390"/>
      <c r="C579" s="1390"/>
      <c r="D579" s="1390"/>
      <c r="E579" s="1390"/>
      <c r="F579" s="1390"/>
      <c r="G579" s="1390"/>
      <c r="H579" s="1390"/>
      <c r="I579" s="1390"/>
      <c r="J579" s="1390"/>
      <c r="K579" s="1390"/>
    </row>
    <row r="580" spans="1:11" x14ac:dyDescent="0.25">
      <c r="A580" s="1390"/>
      <c r="B580" s="1390"/>
      <c r="C580" s="1390"/>
      <c r="D580" s="1390"/>
      <c r="E580" s="1390"/>
      <c r="F580" s="1390"/>
      <c r="G580" s="1390"/>
      <c r="H580" s="1390"/>
      <c r="I580" s="1390"/>
      <c r="J580" s="1390"/>
      <c r="K580" s="1390"/>
    </row>
    <row r="581" spans="1:11" x14ac:dyDescent="0.25">
      <c r="A581" s="1390"/>
      <c r="B581" s="1390"/>
      <c r="C581" s="1390"/>
      <c r="D581" s="1390"/>
      <c r="E581" s="1390"/>
      <c r="F581" s="1390"/>
      <c r="G581" s="1390"/>
      <c r="H581" s="1390"/>
      <c r="I581" s="1390"/>
      <c r="J581" s="1390"/>
      <c r="K581" s="1390"/>
    </row>
    <row r="582" spans="1:11" x14ac:dyDescent="0.25">
      <c r="A582" s="1390"/>
      <c r="B582" s="1390"/>
      <c r="C582" s="1390"/>
      <c r="D582" s="1390"/>
      <c r="E582" s="1390"/>
      <c r="F582" s="1390"/>
      <c r="G582" s="1390"/>
      <c r="H582" s="1390"/>
      <c r="I582" s="1390"/>
      <c r="J582" s="1390"/>
      <c r="K582" s="1390"/>
    </row>
    <row r="583" spans="1:11" x14ac:dyDescent="0.25">
      <c r="A583" s="1390"/>
      <c r="B583" s="1390"/>
      <c r="C583" s="1390"/>
      <c r="D583" s="1390"/>
      <c r="E583" s="1390"/>
      <c r="F583" s="1390"/>
      <c r="G583" s="1390"/>
      <c r="H583" s="1390"/>
      <c r="I583" s="1390"/>
      <c r="J583" s="1390"/>
      <c r="K583" s="1390"/>
    </row>
    <row r="584" spans="1:11" x14ac:dyDescent="0.25">
      <c r="A584" s="1390"/>
      <c r="B584" s="1390"/>
      <c r="C584" s="1390"/>
      <c r="D584" s="1390"/>
      <c r="E584" s="1390"/>
      <c r="F584" s="1390"/>
      <c r="G584" s="1390"/>
      <c r="H584" s="1390"/>
      <c r="I584" s="1390"/>
      <c r="J584" s="1390"/>
      <c r="K584" s="1390"/>
    </row>
    <row r="585" spans="1:11" x14ac:dyDescent="0.25">
      <c r="A585" s="1390"/>
      <c r="B585" s="1390"/>
      <c r="C585" s="1390"/>
      <c r="D585" s="1390"/>
      <c r="E585" s="1390"/>
      <c r="F585" s="1390"/>
      <c r="G585" s="1390"/>
      <c r="H585" s="1390"/>
      <c r="I585" s="1390"/>
      <c r="J585" s="1390"/>
      <c r="K585" s="1390"/>
    </row>
    <row r="586" spans="1:11" x14ac:dyDescent="0.25">
      <c r="A586" s="1390"/>
      <c r="B586" s="1390"/>
      <c r="C586" s="1390"/>
      <c r="D586" s="1390"/>
      <c r="E586" s="1390"/>
      <c r="F586" s="1390"/>
      <c r="G586" s="1390"/>
      <c r="H586" s="1390"/>
      <c r="I586" s="1390"/>
      <c r="J586" s="1390"/>
      <c r="K586" s="1390"/>
    </row>
    <row r="587" spans="1:11" x14ac:dyDescent="0.25">
      <c r="A587" s="1390"/>
      <c r="B587" s="1390"/>
      <c r="C587" s="1390"/>
      <c r="D587" s="1390"/>
      <c r="E587" s="1390"/>
      <c r="F587" s="1390"/>
      <c r="G587" s="1390"/>
      <c r="H587" s="1390"/>
      <c r="I587" s="1390"/>
      <c r="J587" s="1390"/>
      <c r="K587" s="1390"/>
    </row>
    <row r="588" spans="1:11" x14ac:dyDescent="0.25">
      <c r="A588" s="1390"/>
      <c r="B588" s="1390"/>
      <c r="C588" s="1390"/>
      <c r="D588" s="1390"/>
      <c r="E588" s="1390"/>
      <c r="F588" s="1390"/>
      <c r="G588" s="1390"/>
      <c r="H588" s="1390"/>
      <c r="I588" s="1390"/>
      <c r="J588" s="1390"/>
      <c r="K588" s="1390"/>
    </row>
    <row r="589" spans="1:11" x14ac:dyDescent="0.25">
      <c r="A589" s="1390"/>
      <c r="B589" s="1390"/>
      <c r="C589" s="1390"/>
      <c r="D589" s="1390"/>
      <c r="E589" s="1390"/>
      <c r="F589" s="1390"/>
      <c r="G589" s="1390"/>
      <c r="H589" s="1390"/>
      <c r="I589" s="1390"/>
      <c r="J589" s="1390"/>
      <c r="K589" s="1390"/>
    </row>
    <row r="590" spans="1:11" x14ac:dyDescent="0.25">
      <c r="A590" s="1390"/>
      <c r="B590" s="1390"/>
      <c r="C590" s="1390"/>
      <c r="D590" s="1390"/>
      <c r="E590" s="1390"/>
      <c r="F590" s="1390"/>
      <c r="G590" s="1390"/>
      <c r="H590" s="1390"/>
      <c r="I590" s="1390"/>
      <c r="J590" s="1390"/>
      <c r="K590" s="1390"/>
    </row>
    <row r="591" spans="1:11" x14ac:dyDescent="0.25">
      <c r="A591" s="1390"/>
      <c r="B591" s="1390"/>
      <c r="C591" s="1390"/>
      <c r="D591" s="1390"/>
      <c r="E591" s="1390"/>
      <c r="F591" s="1390"/>
      <c r="G591" s="1390"/>
      <c r="H591" s="1390"/>
      <c r="I591" s="1390"/>
      <c r="J591" s="1390"/>
      <c r="K591" s="1390"/>
    </row>
    <row r="592" spans="1:11" x14ac:dyDescent="0.25">
      <c r="A592" s="1390"/>
      <c r="B592" s="1390"/>
      <c r="C592" s="1390"/>
      <c r="D592" s="1390"/>
      <c r="E592" s="1390"/>
      <c r="F592" s="1390"/>
      <c r="G592" s="1390"/>
      <c r="H592" s="1390"/>
      <c r="I592" s="1390"/>
      <c r="J592" s="1390"/>
      <c r="K592" s="1390"/>
    </row>
    <row r="593" spans="1:11" x14ac:dyDescent="0.25">
      <c r="A593" s="1390"/>
      <c r="B593" s="1390"/>
      <c r="C593" s="1390"/>
      <c r="D593" s="1390"/>
      <c r="E593" s="1390"/>
      <c r="F593" s="1390"/>
      <c r="G593" s="1390"/>
      <c r="H593" s="1390"/>
      <c r="I593" s="1390"/>
      <c r="J593" s="1390"/>
      <c r="K593" s="1390"/>
    </row>
    <row r="594" spans="1:11" x14ac:dyDescent="0.25">
      <c r="A594" s="1390"/>
      <c r="B594" s="1390"/>
      <c r="C594" s="1390"/>
      <c r="D594" s="1390"/>
      <c r="E594" s="1390"/>
      <c r="F594" s="1390"/>
      <c r="G594" s="1390"/>
      <c r="H594" s="1390"/>
      <c r="I594" s="1390"/>
      <c r="J594" s="1390"/>
      <c r="K594" s="1390"/>
    </row>
    <row r="595" spans="1:11" x14ac:dyDescent="0.25">
      <c r="A595" s="1390"/>
      <c r="B595" s="1390"/>
      <c r="C595" s="1390"/>
      <c r="D595" s="1390"/>
      <c r="E595" s="1390"/>
      <c r="F595" s="1390"/>
      <c r="G595" s="1390"/>
      <c r="H595" s="1390"/>
      <c r="I595" s="1390"/>
      <c r="J595" s="1390"/>
      <c r="K595" s="1390"/>
    </row>
    <row r="596" spans="1:11" x14ac:dyDescent="0.25">
      <c r="A596" s="1390"/>
      <c r="B596" s="1390"/>
      <c r="C596" s="1390"/>
      <c r="D596" s="1390"/>
      <c r="E596" s="1390"/>
      <c r="F596" s="1390"/>
      <c r="G596" s="1390"/>
      <c r="H596" s="1390"/>
      <c r="I596" s="1390"/>
      <c r="J596" s="1390"/>
      <c r="K596" s="1390"/>
    </row>
    <row r="597" spans="1:11" x14ac:dyDescent="0.25">
      <c r="A597" s="1390"/>
      <c r="B597" s="1390"/>
      <c r="C597" s="1390"/>
      <c r="D597" s="1390"/>
      <c r="E597" s="1390"/>
      <c r="F597" s="1390"/>
      <c r="G597" s="1390"/>
      <c r="H597" s="1390"/>
      <c r="I597" s="1390"/>
      <c r="J597" s="1390"/>
      <c r="K597" s="1390"/>
    </row>
    <row r="598" spans="1:11" x14ac:dyDescent="0.25">
      <c r="A598" s="1390"/>
      <c r="B598" s="1390"/>
      <c r="C598" s="1390"/>
      <c r="D598" s="1390"/>
      <c r="E598" s="1390"/>
      <c r="F598" s="1390"/>
      <c r="G598" s="1390"/>
      <c r="H598" s="1390"/>
      <c r="I598" s="1390"/>
      <c r="J598" s="1390"/>
      <c r="K598" s="1390"/>
    </row>
    <row r="599" spans="1:11" x14ac:dyDescent="0.25">
      <c r="A599" s="1390"/>
      <c r="B599" s="1390"/>
      <c r="C599" s="1390"/>
      <c r="D599" s="1390"/>
      <c r="E599" s="1390"/>
      <c r="F599" s="1390"/>
      <c r="G599" s="1390"/>
      <c r="H599" s="1390"/>
      <c r="I599" s="1390"/>
      <c r="J599" s="1390"/>
      <c r="K599" s="1390"/>
    </row>
    <row r="600" spans="1:11" x14ac:dyDescent="0.25">
      <c r="A600" s="1390"/>
      <c r="B600" s="1390"/>
      <c r="C600" s="1390"/>
      <c r="D600" s="1390"/>
      <c r="E600" s="1390"/>
      <c r="F600" s="1390"/>
      <c r="G600" s="1390"/>
      <c r="H600" s="1390"/>
      <c r="I600" s="1390"/>
      <c r="J600" s="1390"/>
      <c r="K600" s="1390"/>
    </row>
    <row r="601" spans="1:11" x14ac:dyDescent="0.25">
      <c r="A601" s="1390"/>
      <c r="B601" s="1390"/>
      <c r="C601" s="1390"/>
      <c r="D601" s="1390"/>
      <c r="E601" s="1390"/>
      <c r="F601" s="1390"/>
      <c r="G601" s="1390"/>
      <c r="H601" s="1390"/>
      <c r="I601" s="1390"/>
      <c r="J601" s="1390"/>
      <c r="K601" s="1390"/>
    </row>
    <row r="602" spans="1:11" x14ac:dyDescent="0.25">
      <c r="A602" s="1390"/>
      <c r="B602" s="1390"/>
      <c r="C602" s="1390"/>
      <c r="D602" s="1390"/>
      <c r="E602" s="1390"/>
      <c r="F602" s="1390"/>
      <c r="G602" s="1390"/>
      <c r="H602" s="1390"/>
      <c r="I602" s="1390"/>
      <c r="J602" s="1390"/>
      <c r="K602" s="1390"/>
    </row>
    <row r="603" spans="1:11" x14ac:dyDescent="0.25">
      <c r="A603" s="1390"/>
      <c r="B603" s="1390"/>
      <c r="C603" s="1390"/>
      <c r="D603" s="1390"/>
      <c r="E603" s="1390"/>
      <c r="F603" s="1390"/>
      <c r="G603" s="1390"/>
      <c r="H603" s="1390"/>
      <c r="I603" s="1390"/>
      <c r="J603" s="1390"/>
      <c r="K603" s="1390"/>
    </row>
    <row r="604" spans="1:11" x14ac:dyDescent="0.25">
      <c r="A604" s="1390"/>
      <c r="B604" s="1390"/>
      <c r="C604" s="1390"/>
      <c r="D604" s="1390"/>
      <c r="E604" s="1390"/>
      <c r="F604" s="1390"/>
      <c r="G604" s="1390"/>
      <c r="H604" s="1390"/>
      <c r="I604" s="1390"/>
      <c r="J604" s="1390"/>
      <c r="K604" s="1390"/>
    </row>
    <row r="605" spans="1:11" x14ac:dyDescent="0.25">
      <c r="A605" s="1390"/>
      <c r="B605" s="1390"/>
      <c r="C605" s="1390"/>
      <c r="D605" s="1390"/>
      <c r="E605" s="1390"/>
      <c r="F605" s="1390"/>
      <c r="G605" s="1390"/>
      <c r="H605" s="1390"/>
      <c r="I605" s="1390"/>
      <c r="J605" s="1390"/>
      <c r="K605" s="1390"/>
    </row>
    <row r="606" spans="1:11" x14ac:dyDescent="0.25">
      <c r="A606" s="1390"/>
      <c r="B606" s="1390"/>
      <c r="C606" s="1390"/>
      <c r="D606" s="1390"/>
      <c r="E606" s="1390"/>
      <c r="F606" s="1390"/>
      <c r="G606" s="1390"/>
      <c r="H606" s="1390"/>
      <c r="I606" s="1390"/>
      <c r="J606" s="1390"/>
      <c r="K606" s="1390"/>
    </row>
    <row r="607" spans="1:11" x14ac:dyDescent="0.25">
      <c r="A607" s="1390"/>
      <c r="B607" s="1390"/>
      <c r="C607" s="1390"/>
      <c r="D607" s="1390"/>
      <c r="E607" s="1390"/>
      <c r="F607" s="1390"/>
      <c r="G607" s="1390"/>
      <c r="H607" s="1390"/>
      <c r="I607" s="1390"/>
      <c r="J607" s="1390"/>
      <c r="K607" s="1390"/>
    </row>
    <row r="608" spans="1:11" x14ac:dyDescent="0.25">
      <c r="A608" s="1390"/>
      <c r="B608" s="1390"/>
      <c r="C608" s="1390"/>
      <c r="D608" s="1390"/>
      <c r="E608" s="1390"/>
      <c r="F608" s="1390"/>
      <c r="G608" s="1390"/>
      <c r="H608" s="1390"/>
      <c r="I608" s="1390"/>
      <c r="J608" s="1390"/>
      <c r="K608" s="1390"/>
    </row>
    <row r="609" spans="1:11" x14ac:dyDescent="0.25">
      <c r="A609" s="1390"/>
      <c r="B609" s="1390"/>
      <c r="C609" s="1390"/>
      <c r="D609" s="1390"/>
      <c r="E609" s="1390"/>
      <c r="F609" s="1390"/>
      <c r="G609" s="1390"/>
      <c r="H609" s="1390"/>
      <c r="I609" s="1390"/>
      <c r="J609" s="1390"/>
      <c r="K609" s="1390"/>
    </row>
    <row r="610" spans="1:11" x14ac:dyDescent="0.25">
      <c r="A610" s="1390"/>
      <c r="B610" s="1390"/>
      <c r="C610" s="1390"/>
      <c r="D610" s="1390"/>
      <c r="E610" s="1390"/>
      <c r="F610" s="1390"/>
      <c r="G610" s="1390"/>
      <c r="H610" s="1390"/>
      <c r="I610" s="1390"/>
      <c r="J610" s="1390"/>
      <c r="K610" s="1390"/>
    </row>
    <row r="611" spans="1:11" x14ac:dyDescent="0.25">
      <c r="A611" s="1390"/>
      <c r="B611" s="1390"/>
      <c r="C611" s="1390"/>
      <c r="D611" s="1390"/>
      <c r="E611" s="1390"/>
      <c r="F611" s="1390"/>
      <c r="G611" s="1390"/>
      <c r="H611" s="1390"/>
      <c r="I611" s="1390"/>
      <c r="J611" s="1390"/>
      <c r="K611" s="1390"/>
    </row>
    <row r="612" spans="1:11" x14ac:dyDescent="0.25">
      <c r="A612" s="1390"/>
      <c r="B612" s="1390"/>
      <c r="C612" s="1390"/>
      <c r="D612" s="1390"/>
      <c r="E612" s="1390"/>
      <c r="F612" s="1390"/>
      <c r="G612" s="1390"/>
      <c r="H612" s="1390"/>
      <c r="I612" s="1390"/>
      <c r="J612" s="1390"/>
      <c r="K612" s="1390"/>
    </row>
    <row r="613" spans="1:11" x14ac:dyDescent="0.25">
      <c r="A613" s="1390"/>
      <c r="B613" s="1390"/>
      <c r="C613" s="1390"/>
      <c r="D613" s="1390"/>
      <c r="E613" s="1390"/>
      <c r="F613" s="1390"/>
      <c r="G613" s="1390"/>
      <c r="H613" s="1390"/>
      <c r="I613" s="1390"/>
      <c r="J613" s="1390"/>
      <c r="K613" s="1390"/>
    </row>
    <row r="614" spans="1:11" x14ac:dyDescent="0.25">
      <c r="A614" s="1390"/>
      <c r="B614" s="1390"/>
      <c r="C614" s="1390"/>
      <c r="D614" s="1390"/>
      <c r="E614" s="1390"/>
      <c r="F614" s="1390"/>
      <c r="G614" s="1390"/>
      <c r="H614" s="1390"/>
      <c r="I614" s="1390"/>
      <c r="J614" s="1390"/>
      <c r="K614" s="1390"/>
    </row>
    <row r="615" spans="1:11" x14ac:dyDescent="0.25">
      <c r="A615" s="1390"/>
      <c r="B615" s="1390"/>
      <c r="C615" s="1390"/>
      <c r="D615" s="1390"/>
      <c r="E615" s="1390"/>
      <c r="F615" s="1390"/>
      <c r="G615" s="1390"/>
      <c r="H615" s="1390"/>
      <c r="I615" s="1390"/>
      <c r="J615" s="1390"/>
      <c r="K615" s="1390"/>
    </row>
    <row r="616" spans="1:11" x14ac:dyDescent="0.25">
      <c r="A616" s="1390"/>
      <c r="B616" s="1390"/>
      <c r="C616" s="1390"/>
      <c r="D616" s="1390"/>
      <c r="E616" s="1390"/>
      <c r="F616" s="1390"/>
      <c r="G616" s="1390"/>
      <c r="H616" s="1390"/>
      <c r="I616" s="1390"/>
      <c r="J616" s="1390"/>
      <c r="K616" s="1390"/>
    </row>
    <row r="617" spans="1:11" x14ac:dyDescent="0.25">
      <c r="A617" s="1390"/>
      <c r="B617" s="1390"/>
      <c r="C617" s="1390"/>
      <c r="D617" s="1390"/>
      <c r="E617" s="1390"/>
      <c r="F617" s="1390"/>
      <c r="G617" s="1390"/>
      <c r="H617" s="1390"/>
      <c r="I617" s="1390"/>
      <c r="J617" s="1390"/>
      <c r="K617" s="1390"/>
    </row>
    <row r="618" spans="1:11" x14ac:dyDescent="0.25">
      <c r="A618" s="1390"/>
      <c r="B618" s="1390"/>
      <c r="C618" s="1390"/>
      <c r="D618" s="1390"/>
      <c r="E618" s="1390"/>
      <c r="F618" s="1390"/>
      <c r="G618" s="1390"/>
      <c r="H618" s="1390"/>
      <c r="I618" s="1390"/>
      <c r="J618" s="1390"/>
      <c r="K618" s="1390"/>
    </row>
    <row r="619" spans="1:11" x14ac:dyDescent="0.25">
      <c r="A619" s="1390"/>
      <c r="B619" s="1390"/>
      <c r="C619" s="1390"/>
      <c r="D619" s="1390"/>
      <c r="E619" s="1390"/>
      <c r="F619" s="1390"/>
      <c r="G619" s="1390"/>
      <c r="H619" s="1390"/>
      <c r="I619" s="1390"/>
      <c r="J619" s="1390"/>
      <c r="K619" s="1390"/>
    </row>
    <row r="620" spans="1:11" x14ac:dyDescent="0.25">
      <c r="A620" s="1390"/>
      <c r="B620" s="1390"/>
      <c r="C620" s="1390"/>
      <c r="D620" s="1390"/>
      <c r="E620" s="1390"/>
      <c r="F620" s="1390"/>
      <c r="G620" s="1390"/>
      <c r="H620" s="1390"/>
      <c r="I620" s="1390"/>
      <c r="J620" s="1390"/>
      <c r="K620" s="1390"/>
    </row>
    <row r="621" spans="1:11" x14ac:dyDescent="0.25">
      <c r="A621" s="1390"/>
      <c r="B621" s="1390"/>
      <c r="C621" s="1390"/>
      <c r="D621" s="1390"/>
      <c r="E621" s="1390"/>
      <c r="F621" s="1390"/>
      <c r="G621" s="1390"/>
      <c r="H621" s="1390"/>
      <c r="I621" s="1390"/>
      <c r="J621" s="1390"/>
      <c r="K621" s="1390"/>
    </row>
    <row r="622" spans="1:11" x14ac:dyDescent="0.25">
      <c r="A622" s="1390"/>
      <c r="B622" s="1390"/>
      <c r="C622" s="1390"/>
      <c r="D622" s="1390"/>
      <c r="E622" s="1390"/>
      <c r="F622" s="1390"/>
      <c r="G622" s="1390"/>
      <c r="H622" s="1390"/>
      <c r="I622" s="1390"/>
      <c r="J622" s="1390"/>
      <c r="K622" s="1390"/>
    </row>
    <row r="623" spans="1:11" x14ac:dyDescent="0.25">
      <c r="A623" s="1390"/>
      <c r="B623" s="1390"/>
      <c r="C623" s="1390"/>
      <c r="D623" s="1390"/>
      <c r="E623" s="1390"/>
      <c r="F623" s="1390"/>
      <c r="G623" s="1390"/>
      <c r="H623" s="1390"/>
      <c r="I623" s="1390"/>
      <c r="J623" s="1390"/>
      <c r="K623" s="1390"/>
    </row>
    <row r="624" spans="1:11" x14ac:dyDescent="0.25">
      <c r="A624" s="1390"/>
      <c r="B624" s="1390"/>
      <c r="C624" s="1390"/>
      <c r="D624" s="1390"/>
      <c r="E624" s="1390"/>
      <c r="F624" s="1390"/>
      <c r="G624" s="1390"/>
      <c r="H624" s="1390"/>
      <c r="I624" s="1390"/>
      <c r="J624" s="1390"/>
      <c r="K624" s="1390"/>
    </row>
    <row r="625" spans="1:11" x14ac:dyDescent="0.25">
      <c r="A625" s="1390"/>
      <c r="B625" s="1390"/>
      <c r="C625" s="1390"/>
      <c r="D625" s="1390"/>
      <c r="E625" s="1390"/>
      <c r="F625" s="1390"/>
      <c r="G625" s="1390"/>
      <c r="H625" s="1390"/>
      <c r="I625" s="1390"/>
      <c r="J625" s="1390"/>
      <c r="K625" s="1390"/>
    </row>
    <row r="626" spans="1:11" x14ac:dyDescent="0.25">
      <c r="A626" s="1390"/>
      <c r="B626" s="1390"/>
      <c r="C626" s="1390"/>
      <c r="D626" s="1390"/>
      <c r="E626" s="1390"/>
      <c r="F626" s="1390"/>
      <c r="G626" s="1390"/>
      <c r="H626" s="1390"/>
      <c r="I626" s="1390"/>
      <c r="J626" s="1390"/>
      <c r="K626" s="1390"/>
    </row>
    <row r="627" spans="1:11" x14ac:dyDescent="0.25">
      <c r="A627" s="1390"/>
      <c r="B627" s="1390"/>
      <c r="C627" s="1390"/>
      <c r="D627" s="1390"/>
      <c r="E627" s="1390"/>
      <c r="F627" s="1390"/>
      <c r="G627" s="1390"/>
      <c r="H627" s="1390"/>
      <c r="I627" s="1390"/>
      <c r="J627" s="1390"/>
      <c r="K627" s="1390"/>
    </row>
    <row r="628" spans="1:11" x14ac:dyDescent="0.25">
      <c r="A628" s="1390"/>
      <c r="B628" s="1390"/>
      <c r="C628" s="1390"/>
      <c r="D628" s="1390"/>
      <c r="E628" s="1390"/>
      <c r="F628" s="1390"/>
      <c r="G628" s="1390"/>
      <c r="H628" s="1390"/>
      <c r="I628" s="1390"/>
      <c r="J628" s="1390"/>
      <c r="K628" s="1390"/>
    </row>
    <row r="629" spans="1:11" x14ac:dyDescent="0.25">
      <c r="A629" s="1390"/>
      <c r="B629" s="1390"/>
      <c r="C629" s="1390"/>
      <c r="D629" s="1390"/>
      <c r="E629" s="1390"/>
      <c r="F629" s="1390"/>
      <c r="G629" s="1390"/>
      <c r="H629" s="1390"/>
      <c r="I629" s="1390"/>
      <c r="J629" s="1390"/>
      <c r="K629" s="1390"/>
    </row>
    <row r="630" spans="1:11" x14ac:dyDescent="0.25">
      <c r="A630" s="1390"/>
      <c r="B630" s="1390"/>
      <c r="C630" s="1390"/>
      <c r="D630" s="1390"/>
      <c r="E630" s="1390"/>
      <c r="F630" s="1390"/>
      <c r="G630" s="1390"/>
      <c r="H630" s="1390"/>
      <c r="I630" s="1390"/>
      <c r="J630" s="1390"/>
      <c r="K630" s="1390"/>
    </row>
    <row r="631" spans="1:11" x14ac:dyDescent="0.25">
      <c r="A631" s="1390"/>
      <c r="B631" s="1390"/>
      <c r="C631" s="1390"/>
      <c r="D631" s="1390"/>
      <c r="E631" s="1390"/>
      <c r="F631" s="1390"/>
      <c r="G631" s="1390"/>
      <c r="H631" s="1390"/>
      <c r="I631" s="1390"/>
      <c r="J631" s="1390"/>
      <c r="K631" s="1390"/>
    </row>
    <row r="632" spans="1:11" x14ac:dyDescent="0.25">
      <c r="A632" s="1390"/>
      <c r="B632" s="1390"/>
      <c r="C632" s="1390"/>
      <c r="D632" s="1390"/>
      <c r="E632" s="1390"/>
      <c r="F632" s="1390"/>
      <c r="G632" s="1390"/>
      <c r="H632" s="1390"/>
      <c r="I632" s="1390"/>
      <c r="J632" s="1390"/>
      <c r="K632" s="1390"/>
    </row>
    <row r="633" spans="1:11" x14ac:dyDescent="0.25">
      <c r="A633" s="1390"/>
      <c r="B633" s="1390"/>
      <c r="C633" s="1390"/>
      <c r="D633" s="1390"/>
      <c r="E633" s="1390"/>
      <c r="F633" s="1390"/>
      <c r="G633" s="1390"/>
      <c r="H633" s="1390"/>
      <c r="I633" s="1390"/>
      <c r="J633" s="1390"/>
      <c r="K633" s="1390"/>
    </row>
    <row r="634" spans="1:11" x14ac:dyDescent="0.25">
      <c r="A634" s="1390"/>
      <c r="B634" s="1390"/>
      <c r="C634" s="1390"/>
      <c r="D634" s="1390"/>
      <c r="E634" s="1390"/>
      <c r="F634" s="1390"/>
      <c r="G634" s="1390"/>
      <c r="H634" s="1390"/>
      <c r="I634" s="1390"/>
      <c r="J634" s="1390"/>
      <c r="K634" s="1390"/>
    </row>
    <row r="635" spans="1:11" x14ac:dyDescent="0.25">
      <c r="A635" s="1390"/>
      <c r="B635" s="1390"/>
      <c r="C635" s="1390"/>
      <c r="D635" s="1390"/>
      <c r="E635" s="1390"/>
      <c r="F635" s="1390"/>
      <c r="G635" s="1390"/>
      <c r="H635" s="1390"/>
      <c r="I635" s="1390"/>
      <c r="J635" s="1390"/>
      <c r="K635" s="1390"/>
    </row>
    <row r="636" spans="1:11" x14ac:dyDescent="0.25">
      <c r="A636" s="1390"/>
      <c r="B636" s="1390"/>
      <c r="C636" s="1390"/>
      <c r="D636" s="1390"/>
      <c r="E636" s="1390"/>
      <c r="F636" s="1390"/>
      <c r="G636" s="1390"/>
      <c r="H636" s="1390"/>
      <c r="I636" s="1390"/>
      <c r="J636" s="1390"/>
      <c r="K636" s="1390"/>
    </row>
    <row r="637" spans="1:11" x14ac:dyDescent="0.25">
      <c r="A637" s="1390"/>
      <c r="B637" s="1390"/>
      <c r="C637" s="1390"/>
      <c r="D637" s="1390"/>
      <c r="E637" s="1390"/>
      <c r="F637" s="1390"/>
      <c r="G637" s="1390"/>
      <c r="H637" s="1390"/>
      <c r="I637" s="1390"/>
      <c r="J637" s="1390"/>
      <c r="K637" s="1390"/>
    </row>
    <row r="638" spans="1:11" x14ac:dyDescent="0.25">
      <c r="A638" s="1390"/>
      <c r="B638" s="1390"/>
      <c r="C638" s="1390"/>
      <c r="D638" s="1390"/>
      <c r="E638" s="1390"/>
      <c r="F638" s="1390"/>
      <c r="G638" s="1390"/>
      <c r="H638" s="1390"/>
      <c r="I638" s="1390"/>
      <c r="J638" s="1390"/>
      <c r="K638" s="1390"/>
    </row>
    <row r="639" spans="1:11" x14ac:dyDescent="0.25">
      <c r="A639" s="1390"/>
      <c r="B639" s="1390"/>
      <c r="C639" s="1390"/>
      <c r="D639" s="1390"/>
      <c r="E639" s="1390"/>
      <c r="F639" s="1390"/>
      <c r="G639" s="1390"/>
      <c r="H639" s="1390"/>
      <c r="I639" s="1390"/>
      <c r="J639" s="1390"/>
      <c r="K639" s="1390"/>
    </row>
    <row r="640" spans="1:11" x14ac:dyDescent="0.25">
      <c r="A640" s="1390"/>
      <c r="B640" s="1390"/>
      <c r="C640" s="1390"/>
      <c r="D640" s="1390"/>
      <c r="E640" s="1390"/>
      <c r="F640" s="1390"/>
      <c r="G640" s="1390"/>
      <c r="H640" s="1390"/>
      <c r="I640" s="1390"/>
      <c r="J640" s="1390"/>
      <c r="K640" s="1390"/>
    </row>
    <row r="641" spans="1:11" x14ac:dyDescent="0.25">
      <c r="A641" s="1390"/>
      <c r="B641" s="1390"/>
      <c r="C641" s="1390"/>
      <c r="D641" s="1390"/>
      <c r="E641" s="1390"/>
      <c r="F641" s="1390"/>
      <c r="G641" s="1390"/>
      <c r="H641" s="1390"/>
      <c r="I641" s="1390"/>
      <c r="J641" s="1390"/>
      <c r="K641" s="1390"/>
    </row>
    <row r="642" spans="1:11" x14ac:dyDescent="0.25">
      <c r="A642" s="1390"/>
      <c r="B642" s="1390"/>
      <c r="C642" s="1390"/>
      <c r="D642" s="1390"/>
      <c r="E642" s="1390"/>
      <c r="F642" s="1390"/>
      <c r="G642" s="1390"/>
      <c r="H642" s="1390"/>
      <c r="I642" s="1390"/>
      <c r="J642" s="1390"/>
      <c r="K642" s="1390"/>
    </row>
    <row r="643" spans="1:11" x14ac:dyDescent="0.25">
      <c r="A643" s="1390"/>
      <c r="B643" s="1390"/>
      <c r="C643" s="1390"/>
      <c r="D643" s="1390"/>
      <c r="E643" s="1390"/>
      <c r="F643" s="1390"/>
      <c r="G643" s="1390"/>
      <c r="H643" s="1390"/>
      <c r="I643" s="1390"/>
      <c r="J643" s="1390"/>
      <c r="K643" s="1390"/>
    </row>
    <row r="644" spans="1:11" x14ac:dyDescent="0.25">
      <c r="A644" s="1390"/>
      <c r="B644" s="1390"/>
      <c r="C644" s="1390"/>
      <c r="D644" s="1390"/>
      <c r="E644" s="1390"/>
      <c r="F644" s="1390"/>
      <c r="G644" s="1390"/>
      <c r="H644" s="1390"/>
      <c r="I644" s="1390"/>
      <c r="J644" s="1390"/>
      <c r="K644" s="1390"/>
    </row>
    <row r="645" spans="1:11" x14ac:dyDescent="0.25">
      <c r="A645" s="1390"/>
      <c r="B645" s="1390"/>
      <c r="C645" s="1390"/>
      <c r="D645" s="1390"/>
      <c r="E645" s="1390"/>
      <c r="F645" s="1390"/>
      <c r="G645" s="1390"/>
      <c r="H645" s="1390"/>
      <c r="I645" s="1390"/>
      <c r="J645" s="1390"/>
      <c r="K645" s="1390"/>
    </row>
    <row r="646" spans="1:11" x14ac:dyDescent="0.25">
      <c r="A646" s="1390"/>
      <c r="B646" s="1390"/>
      <c r="C646" s="1390"/>
      <c r="D646" s="1390"/>
      <c r="E646" s="1390"/>
      <c r="F646" s="1390"/>
      <c r="G646" s="1390"/>
      <c r="H646" s="1390"/>
      <c r="I646" s="1390"/>
      <c r="J646" s="1390"/>
      <c r="K646" s="1390"/>
    </row>
    <row r="647" spans="1:11" x14ac:dyDescent="0.25">
      <c r="A647" s="1390"/>
      <c r="B647" s="1390"/>
      <c r="C647" s="1390"/>
      <c r="D647" s="1390"/>
      <c r="E647" s="1390"/>
      <c r="F647" s="1390"/>
      <c r="G647" s="1390"/>
      <c r="H647" s="1390"/>
      <c r="I647" s="1390"/>
      <c r="J647" s="1390"/>
      <c r="K647" s="1390"/>
    </row>
    <row r="648" spans="1:11" x14ac:dyDescent="0.25">
      <c r="A648" s="1390"/>
      <c r="B648" s="1390"/>
      <c r="C648" s="1390"/>
      <c r="D648" s="1390"/>
      <c r="E648" s="1390"/>
      <c r="F648" s="1390"/>
      <c r="G648" s="1390"/>
      <c r="H648" s="1390"/>
      <c r="I648" s="1390"/>
      <c r="J648" s="1390"/>
      <c r="K648" s="1390"/>
    </row>
    <row r="649" spans="1:11" x14ac:dyDescent="0.25">
      <c r="A649" s="1390"/>
      <c r="B649" s="1390"/>
      <c r="C649" s="1390"/>
      <c r="D649" s="1390"/>
      <c r="E649" s="1390"/>
      <c r="F649" s="1390"/>
      <c r="G649" s="1390"/>
      <c r="H649" s="1390"/>
      <c r="I649" s="1390"/>
      <c r="J649" s="1390"/>
      <c r="K649" s="1390"/>
    </row>
    <row r="650" spans="1:11" x14ac:dyDescent="0.25">
      <c r="A650" s="1390"/>
      <c r="B650" s="1390"/>
      <c r="C650" s="1390"/>
      <c r="D650" s="1390"/>
      <c r="E650" s="1390"/>
      <c r="F650" s="1390"/>
      <c r="G650" s="1390"/>
      <c r="H650" s="1390"/>
      <c r="I650" s="1390"/>
      <c r="J650" s="1390"/>
      <c r="K650" s="1390"/>
    </row>
    <row r="651" spans="1:11" x14ac:dyDescent="0.25">
      <c r="A651" s="1390"/>
      <c r="B651" s="1390"/>
      <c r="C651" s="1390"/>
      <c r="D651" s="1390"/>
      <c r="E651" s="1390"/>
      <c r="F651" s="1390"/>
      <c r="G651" s="1390"/>
      <c r="H651" s="1390"/>
      <c r="I651" s="1390"/>
      <c r="J651" s="1390"/>
      <c r="K651" s="1390"/>
    </row>
    <row r="652" spans="1:11" x14ac:dyDescent="0.25">
      <c r="A652" s="1390"/>
      <c r="B652" s="1390"/>
      <c r="C652" s="1390"/>
      <c r="D652" s="1390"/>
      <c r="E652" s="1390"/>
      <c r="F652" s="1390"/>
      <c r="G652" s="1390"/>
      <c r="H652" s="1390"/>
      <c r="I652" s="1390"/>
      <c r="J652" s="1390"/>
      <c r="K652" s="1390"/>
    </row>
    <row r="653" spans="1:11" x14ac:dyDescent="0.25">
      <c r="A653" s="1390"/>
      <c r="B653" s="1390"/>
      <c r="C653" s="1390"/>
      <c r="D653" s="1390"/>
      <c r="E653" s="1390"/>
      <c r="F653" s="1390"/>
      <c r="G653" s="1390"/>
      <c r="H653" s="1390"/>
      <c r="I653" s="1390"/>
      <c r="J653" s="1390"/>
      <c r="K653" s="1390"/>
    </row>
    <row r="654" spans="1:11" x14ac:dyDescent="0.25">
      <c r="A654" s="1390"/>
      <c r="B654" s="1390"/>
      <c r="C654" s="1390"/>
      <c r="D654" s="1390"/>
      <c r="E654" s="1390"/>
      <c r="F654" s="1390"/>
      <c r="G654" s="1390"/>
      <c r="H654" s="1390"/>
      <c r="I654" s="1390"/>
      <c r="J654" s="1390"/>
      <c r="K654" s="1390"/>
    </row>
    <row r="655" spans="1:11" x14ac:dyDescent="0.25">
      <c r="A655" s="1390"/>
      <c r="B655" s="1390"/>
      <c r="C655" s="1390"/>
      <c r="D655" s="1390"/>
      <c r="E655" s="1390"/>
      <c r="F655" s="1390"/>
      <c r="G655" s="1390"/>
      <c r="H655" s="1390"/>
      <c r="I655" s="1390"/>
      <c r="J655" s="1390"/>
      <c r="K655" s="1390"/>
    </row>
    <row r="656" spans="1:11" x14ac:dyDescent="0.25">
      <c r="A656" s="1390"/>
      <c r="B656" s="1390"/>
      <c r="C656" s="1390"/>
      <c r="D656" s="1390"/>
      <c r="E656" s="1390"/>
      <c r="F656" s="1390"/>
      <c r="G656" s="1390"/>
      <c r="H656" s="1390"/>
      <c r="I656" s="1390"/>
      <c r="J656" s="1390"/>
      <c r="K656" s="1390"/>
    </row>
    <row r="657" spans="1:11" x14ac:dyDescent="0.25">
      <c r="A657" s="1390"/>
      <c r="B657" s="1390"/>
      <c r="C657" s="1390"/>
      <c r="D657" s="1390"/>
      <c r="E657" s="1390"/>
      <c r="F657" s="1390"/>
      <c r="G657" s="1390"/>
      <c r="H657" s="1390"/>
      <c r="I657" s="1390"/>
      <c r="J657" s="1390"/>
      <c r="K657" s="1390"/>
    </row>
    <row r="658" spans="1:11" x14ac:dyDescent="0.25">
      <c r="A658" s="1390"/>
      <c r="B658" s="1390"/>
      <c r="C658" s="1390"/>
      <c r="D658" s="1390"/>
      <c r="E658" s="1390"/>
      <c r="F658" s="1390"/>
      <c r="G658" s="1390"/>
      <c r="H658" s="1390"/>
      <c r="I658" s="1390"/>
      <c r="J658" s="1390"/>
      <c r="K658" s="1390"/>
    </row>
    <row r="659" spans="1:11" x14ac:dyDescent="0.25">
      <c r="A659" s="1390"/>
      <c r="B659" s="1390"/>
      <c r="C659" s="1390"/>
      <c r="D659" s="1390"/>
      <c r="E659" s="1390"/>
      <c r="F659" s="1390"/>
      <c r="G659" s="1390"/>
      <c r="H659" s="1390"/>
      <c r="I659" s="1390"/>
      <c r="J659" s="1390"/>
      <c r="K659" s="1390"/>
    </row>
    <row r="660" spans="1:11" x14ac:dyDescent="0.25">
      <c r="A660" s="1390"/>
      <c r="B660" s="1390"/>
      <c r="C660" s="1390"/>
      <c r="D660" s="1390"/>
      <c r="E660" s="1390"/>
      <c r="F660" s="1390"/>
      <c r="G660" s="1390"/>
      <c r="H660" s="1390"/>
      <c r="I660" s="1390"/>
      <c r="J660" s="1390"/>
      <c r="K660" s="1390"/>
    </row>
    <row r="661" spans="1:11" x14ac:dyDescent="0.25">
      <c r="A661" s="1390"/>
      <c r="B661" s="1390"/>
      <c r="C661" s="1390"/>
      <c r="D661" s="1390"/>
      <c r="E661" s="1390"/>
      <c r="F661" s="1390"/>
      <c r="G661" s="1390"/>
      <c r="H661" s="1390"/>
      <c r="I661" s="1390"/>
      <c r="J661" s="1390"/>
      <c r="K661" s="1390"/>
    </row>
    <row r="662" spans="1:11" x14ac:dyDescent="0.25">
      <c r="A662" s="1390"/>
      <c r="B662" s="1390"/>
      <c r="C662" s="1390"/>
      <c r="D662" s="1390"/>
      <c r="E662" s="1390"/>
      <c r="F662" s="1390"/>
      <c r="G662" s="1390"/>
      <c r="H662" s="1390"/>
      <c r="I662" s="1390"/>
      <c r="J662" s="1390"/>
      <c r="K662" s="1390"/>
    </row>
    <row r="663" spans="1:11" x14ac:dyDescent="0.25">
      <c r="A663" s="1390"/>
      <c r="B663" s="1390"/>
      <c r="C663" s="1390"/>
      <c r="D663" s="1390"/>
      <c r="E663" s="1390"/>
      <c r="F663" s="1390"/>
      <c r="G663" s="1390"/>
      <c r="H663" s="1390"/>
      <c r="I663" s="1390"/>
      <c r="J663" s="1390"/>
      <c r="K663" s="1390"/>
    </row>
    <row r="664" spans="1:11" x14ac:dyDescent="0.25">
      <c r="A664" s="1390"/>
      <c r="B664" s="1390"/>
      <c r="C664" s="1390"/>
      <c r="D664" s="1390"/>
      <c r="E664" s="1390"/>
      <c r="F664" s="1390"/>
      <c r="G664" s="1390"/>
      <c r="H664" s="1390"/>
      <c r="I664" s="1390"/>
      <c r="J664" s="1390"/>
      <c r="K664" s="1390"/>
    </row>
    <row r="665" spans="1:11" x14ac:dyDescent="0.25">
      <c r="A665" s="1390"/>
      <c r="B665" s="1390"/>
      <c r="C665" s="1390"/>
      <c r="D665" s="1390"/>
      <c r="E665" s="1390"/>
      <c r="F665" s="1390"/>
      <c r="G665" s="1390"/>
      <c r="H665" s="1390"/>
      <c r="I665" s="1390"/>
      <c r="J665" s="1390"/>
      <c r="K665" s="1390"/>
    </row>
    <row r="666" spans="1:11" x14ac:dyDescent="0.25">
      <c r="A666" s="1390"/>
      <c r="B666" s="1390"/>
      <c r="C666" s="1390"/>
      <c r="D666" s="1390"/>
      <c r="E666" s="1390"/>
      <c r="F666" s="1390"/>
      <c r="G666" s="1390"/>
      <c r="H666" s="1390"/>
      <c r="I666" s="1390"/>
      <c r="J666" s="1390"/>
      <c r="K666" s="1390"/>
    </row>
    <row r="667" spans="1:11" x14ac:dyDescent="0.25">
      <c r="A667" s="1390"/>
      <c r="B667" s="1390"/>
      <c r="C667" s="1390"/>
      <c r="D667" s="1390"/>
      <c r="E667" s="1390"/>
      <c r="F667" s="1390"/>
      <c r="G667" s="1390"/>
      <c r="H667" s="1390"/>
      <c r="I667" s="1390"/>
      <c r="J667" s="1390"/>
      <c r="K667" s="1390"/>
    </row>
    <row r="668" spans="1:11" x14ac:dyDescent="0.25">
      <c r="A668" s="1390"/>
      <c r="B668" s="1390"/>
      <c r="C668" s="1390"/>
      <c r="D668" s="1390"/>
      <c r="E668" s="1390"/>
      <c r="F668" s="1390"/>
      <c r="G668" s="1390"/>
      <c r="H668" s="1390"/>
      <c r="I668" s="1390"/>
      <c r="J668" s="1390"/>
      <c r="K668" s="1390"/>
    </row>
    <row r="669" spans="1:11" x14ac:dyDescent="0.25">
      <c r="A669" s="1390"/>
      <c r="B669" s="1390"/>
      <c r="C669" s="1390"/>
      <c r="D669" s="1390"/>
      <c r="E669" s="1390"/>
      <c r="F669" s="1390"/>
      <c r="G669" s="1390"/>
      <c r="H669" s="1390"/>
      <c r="I669" s="1390"/>
      <c r="J669" s="1390"/>
      <c r="K669" s="1390"/>
    </row>
    <row r="670" spans="1:11" x14ac:dyDescent="0.25">
      <c r="A670" s="1390"/>
      <c r="B670" s="1390"/>
      <c r="C670" s="1390"/>
      <c r="D670" s="1390"/>
      <c r="E670" s="1390"/>
      <c r="F670" s="1390"/>
      <c r="G670" s="1390"/>
      <c r="H670" s="1390"/>
      <c r="I670" s="1390"/>
      <c r="J670" s="1390"/>
      <c r="K670" s="1390"/>
    </row>
    <row r="671" spans="1:11" x14ac:dyDescent="0.25">
      <c r="A671" s="1390"/>
      <c r="B671" s="1390"/>
      <c r="C671" s="1390"/>
      <c r="D671" s="1390"/>
      <c r="E671" s="1390"/>
      <c r="F671" s="1390"/>
      <c r="G671" s="1390"/>
      <c r="H671" s="1390"/>
      <c r="I671" s="1390"/>
      <c r="J671" s="1390"/>
      <c r="K671" s="1390"/>
    </row>
    <row r="672" spans="1:11" x14ac:dyDescent="0.25">
      <c r="A672" s="1390"/>
      <c r="B672" s="1390"/>
      <c r="C672" s="1390"/>
      <c r="D672" s="1390"/>
      <c r="E672" s="1390"/>
      <c r="F672" s="1390"/>
      <c r="G672" s="1390"/>
      <c r="H672" s="1390"/>
      <c r="I672" s="1390"/>
      <c r="J672" s="1390"/>
      <c r="K672" s="1390"/>
    </row>
    <row r="673" spans="1:11" x14ac:dyDescent="0.25">
      <c r="A673" s="1390"/>
      <c r="B673" s="1390"/>
      <c r="C673" s="1390"/>
      <c r="D673" s="1390"/>
      <c r="E673" s="1390"/>
      <c r="F673" s="1390"/>
      <c r="G673" s="1390"/>
      <c r="H673" s="1390"/>
      <c r="I673" s="1390"/>
      <c r="J673" s="1390"/>
      <c r="K673" s="1390"/>
    </row>
    <row r="674" spans="1:11" x14ac:dyDescent="0.25">
      <c r="A674" s="1390"/>
      <c r="B674" s="1390"/>
      <c r="C674" s="1390"/>
      <c r="D674" s="1390"/>
      <c r="E674" s="1390"/>
      <c r="F674" s="1390"/>
      <c r="G674" s="1390"/>
      <c r="H674" s="1390"/>
      <c r="I674" s="1390"/>
      <c r="J674" s="1390"/>
      <c r="K674" s="1390"/>
    </row>
    <row r="675" spans="1:11" x14ac:dyDescent="0.25">
      <c r="A675" s="1390"/>
      <c r="B675" s="1390"/>
      <c r="C675" s="1390"/>
      <c r="D675" s="1390"/>
      <c r="E675" s="1390"/>
      <c r="F675" s="1390"/>
      <c r="G675" s="1390"/>
      <c r="H675" s="1390"/>
      <c r="I675" s="1390"/>
      <c r="J675" s="1390"/>
      <c r="K675" s="1390"/>
    </row>
    <row r="676" spans="1:11" x14ac:dyDescent="0.25">
      <c r="A676" s="1390"/>
      <c r="B676" s="1390"/>
      <c r="C676" s="1390"/>
      <c r="D676" s="1390"/>
      <c r="E676" s="1390"/>
      <c r="F676" s="1390"/>
      <c r="G676" s="1390"/>
      <c r="H676" s="1390"/>
      <c r="I676" s="1390"/>
      <c r="J676" s="1390"/>
      <c r="K676" s="1390"/>
    </row>
    <row r="677" spans="1:11" x14ac:dyDescent="0.25">
      <c r="A677" s="1390"/>
      <c r="B677" s="1390"/>
      <c r="C677" s="1390"/>
      <c r="D677" s="1390"/>
      <c r="E677" s="1390"/>
      <c r="F677" s="1390"/>
      <c r="G677" s="1390"/>
      <c r="H677" s="1390"/>
      <c r="I677" s="1390"/>
      <c r="J677" s="1390"/>
      <c r="K677" s="1390"/>
    </row>
    <row r="678" spans="1:11" x14ac:dyDescent="0.25">
      <c r="A678" s="1390"/>
      <c r="B678" s="1390"/>
      <c r="C678" s="1390"/>
      <c r="D678" s="1390"/>
      <c r="E678" s="1390"/>
      <c r="F678" s="1390"/>
      <c r="G678" s="1390"/>
      <c r="H678" s="1390"/>
      <c r="I678" s="1390"/>
      <c r="J678" s="1390"/>
      <c r="K678" s="1390"/>
    </row>
    <row r="679" spans="1:11" x14ac:dyDescent="0.25">
      <c r="A679" s="1390"/>
      <c r="B679" s="1390"/>
      <c r="C679" s="1390"/>
      <c r="D679" s="1390"/>
      <c r="E679" s="1390"/>
      <c r="F679" s="1390"/>
      <c r="G679" s="1390"/>
      <c r="H679" s="1390"/>
      <c r="I679" s="1390"/>
      <c r="J679" s="1390"/>
      <c r="K679" s="1390"/>
    </row>
    <row r="680" spans="1:11" x14ac:dyDescent="0.25">
      <c r="A680" s="1390"/>
      <c r="B680" s="1390"/>
      <c r="C680" s="1390"/>
      <c r="D680" s="1390"/>
      <c r="E680" s="1390"/>
      <c r="F680" s="1390"/>
      <c r="G680" s="1390"/>
      <c r="H680" s="1390"/>
      <c r="I680" s="1390"/>
      <c r="J680" s="1390"/>
      <c r="K680" s="1390"/>
    </row>
    <row r="681" spans="1:11" x14ac:dyDescent="0.25">
      <c r="A681" s="1390"/>
      <c r="B681" s="1390"/>
      <c r="C681" s="1390"/>
      <c r="D681" s="1390"/>
      <c r="E681" s="1390"/>
      <c r="F681" s="1390"/>
      <c r="G681" s="1390"/>
      <c r="H681" s="1390"/>
      <c r="I681" s="1390"/>
      <c r="J681" s="1390"/>
      <c r="K681" s="1390"/>
    </row>
    <row r="682" spans="1:11" x14ac:dyDescent="0.25">
      <c r="A682" s="1390"/>
      <c r="B682" s="1390"/>
      <c r="C682" s="1390"/>
      <c r="D682" s="1390"/>
      <c r="E682" s="1390"/>
      <c r="F682" s="1390"/>
      <c r="G682" s="1390"/>
      <c r="H682" s="1390"/>
      <c r="I682" s="1390"/>
      <c r="J682" s="1390"/>
      <c r="K682" s="1390"/>
    </row>
    <row r="683" spans="1:11" x14ac:dyDescent="0.25">
      <c r="A683" s="1390"/>
      <c r="B683" s="1390"/>
      <c r="C683" s="1390"/>
      <c r="D683" s="1390"/>
      <c r="E683" s="1390"/>
      <c r="F683" s="1390"/>
      <c r="G683" s="1390"/>
      <c r="H683" s="1390"/>
      <c r="I683" s="1390"/>
      <c r="J683" s="1390"/>
      <c r="K683" s="1390"/>
    </row>
    <row r="684" spans="1:11" x14ac:dyDescent="0.25">
      <c r="A684" s="1390"/>
      <c r="B684" s="1390"/>
      <c r="C684" s="1390"/>
      <c r="D684" s="1390"/>
      <c r="E684" s="1390"/>
      <c r="F684" s="1390"/>
      <c r="G684" s="1390"/>
      <c r="H684" s="1390"/>
      <c r="I684" s="1390"/>
      <c r="J684" s="1390"/>
      <c r="K684" s="1390"/>
    </row>
    <row r="685" spans="1:11" x14ac:dyDescent="0.25">
      <c r="A685" s="1390"/>
      <c r="B685" s="1390"/>
      <c r="C685" s="1390"/>
      <c r="D685" s="1390"/>
      <c r="E685" s="1390"/>
      <c r="F685" s="1390"/>
      <c r="G685" s="1390"/>
      <c r="H685" s="1390"/>
      <c r="I685" s="1390"/>
      <c r="J685" s="1390"/>
      <c r="K685" s="1390"/>
    </row>
    <row r="686" spans="1:11" x14ac:dyDescent="0.25">
      <c r="A686" s="1390"/>
      <c r="B686" s="1390"/>
      <c r="C686" s="1390"/>
      <c r="D686" s="1390"/>
      <c r="E686" s="1390"/>
      <c r="F686" s="1390"/>
      <c r="G686" s="1390"/>
      <c r="H686" s="1390"/>
      <c r="I686" s="1390"/>
      <c r="J686" s="1390"/>
      <c r="K686" s="1390"/>
    </row>
    <row r="687" spans="1:11" x14ac:dyDescent="0.25">
      <c r="A687" s="1390"/>
      <c r="B687" s="1390"/>
      <c r="C687" s="1390"/>
      <c r="D687" s="1390"/>
      <c r="E687" s="1390"/>
      <c r="F687" s="1390"/>
      <c r="G687" s="1390"/>
      <c r="H687" s="1390"/>
      <c r="I687" s="1390"/>
      <c r="J687" s="1390"/>
      <c r="K687" s="1390"/>
    </row>
    <row r="688" spans="1:11" x14ac:dyDescent="0.25">
      <c r="A688" s="1390"/>
      <c r="B688" s="1390"/>
      <c r="C688" s="1390"/>
      <c r="D688" s="1390"/>
      <c r="E688" s="1390"/>
      <c r="F688" s="1390"/>
      <c r="G688" s="1390"/>
      <c r="H688" s="1390"/>
      <c r="I688" s="1390"/>
      <c r="J688" s="1390"/>
      <c r="K688" s="1390"/>
    </row>
    <row r="689" spans="1:11" x14ac:dyDescent="0.25">
      <c r="A689" s="1390"/>
      <c r="B689" s="1390"/>
      <c r="C689" s="1390"/>
      <c r="D689" s="1390"/>
      <c r="E689" s="1390"/>
      <c r="F689" s="1390"/>
      <c r="G689" s="1390"/>
      <c r="H689" s="1390"/>
      <c r="I689" s="1390"/>
      <c r="J689" s="1390"/>
      <c r="K689" s="1390"/>
    </row>
    <row r="690" spans="1:11" x14ac:dyDescent="0.25">
      <c r="A690" s="1390"/>
      <c r="B690" s="1390"/>
      <c r="C690" s="1390"/>
      <c r="D690" s="1390"/>
      <c r="E690" s="1390"/>
      <c r="F690" s="1390"/>
      <c r="G690" s="1390"/>
      <c r="H690" s="1390"/>
      <c r="I690" s="1390"/>
      <c r="J690" s="1390"/>
      <c r="K690" s="1390"/>
    </row>
    <row r="691" spans="1:11" x14ac:dyDescent="0.25">
      <c r="A691" s="1390"/>
      <c r="B691" s="1390"/>
      <c r="C691" s="1390"/>
      <c r="D691" s="1390"/>
      <c r="E691" s="1390"/>
      <c r="F691" s="1390"/>
      <c r="G691" s="1390"/>
      <c r="H691" s="1390"/>
      <c r="I691" s="1390"/>
      <c r="J691" s="1390"/>
      <c r="K691" s="1390"/>
    </row>
    <row r="692" spans="1:11" x14ac:dyDescent="0.25">
      <c r="A692" s="1390"/>
      <c r="B692" s="1390"/>
      <c r="C692" s="1390"/>
      <c r="D692" s="1390"/>
      <c r="E692" s="1390"/>
      <c r="F692" s="1390"/>
      <c r="G692" s="1390"/>
      <c r="H692" s="1390"/>
      <c r="I692" s="1390"/>
      <c r="J692" s="1390"/>
      <c r="K692" s="1390"/>
    </row>
    <row r="693" spans="1:11" x14ac:dyDescent="0.25">
      <c r="A693" s="1390"/>
      <c r="B693" s="1390"/>
      <c r="C693" s="1390"/>
      <c r="D693" s="1390"/>
      <c r="E693" s="1390"/>
      <c r="F693" s="1390"/>
      <c r="G693" s="1390"/>
      <c r="H693" s="1390"/>
      <c r="I693" s="1390"/>
      <c r="J693" s="1390"/>
      <c r="K693" s="1390"/>
    </row>
    <row r="694" spans="1:11" x14ac:dyDescent="0.25">
      <c r="A694" s="1390"/>
      <c r="B694" s="1390"/>
      <c r="C694" s="1390"/>
      <c r="D694" s="1390"/>
      <c r="E694" s="1390"/>
      <c r="F694" s="1390"/>
      <c r="G694" s="1390"/>
      <c r="H694" s="1390"/>
      <c r="I694" s="1390"/>
      <c r="J694" s="1390"/>
      <c r="K694" s="1390"/>
    </row>
    <row r="695" spans="1:11" x14ac:dyDescent="0.25">
      <c r="A695" s="1390"/>
      <c r="B695" s="1390"/>
      <c r="C695" s="1390"/>
      <c r="D695" s="1390"/>
      <c r="E695" s="1390"/>
      <c r="F695" s="1390"/>
      <c r="G695" s="1390"/>
      <c r="H695" s="1390"/>
      <c r="I695" s="1390"/>
      <c r="J695" s="1390"/>
      <c r="K695" s="1390"/>
    </row>
    <row r="696" spans="1:11" x14ac:dyDescent="0.25">
      <c r="A696" s="1390"/>
      <c r="B696" s="1390"/>
      <c r="C696" s="1390"/>
      <c r="D696" s="1390"/>
      <c r="E696" s="1390"/>
      <c r="F696" s="1390"/>
      <c r="G696" s="1390"/>
      <c r="H696" s="1390"/>
      <c r="I696" s="1390"/>
      <c r="J696" s="1390"/>
      <c r="K696" s="1390"/>
    </row>
    <row r="697" spans="1:11" x14ac:dyDescent="0.25">
      <c r="A697" s="1390"/>
      <c r="B697" s="1390"/>
      <c r="C697" s="1390"/>
      <c r="D697" s="1390"/>
      <c r="E697" s="1390"/>
      <c r="F697" s="1390"/>
      <c r="G697" s="1390"/>
      <c r="H697" s="1390"/>
      <c r="I697" s="1390"/>
      <c r="J697" s="1390"/>
      <c r="K697" s="1390"/>
    </row>
    <row r="698" spans="1:11" x14ac:dyDescent="0.25">
      <c r="A698" s="1390"/>
      <c r="B698" s="1390"/>
      <c r="C698" s="1390"/>
      <c r="D698" s="1390"/>
      <c r="E698" s="1390"/>
      <c r="F698" s="1390"/>
      <c r="G698" s="1390"/>
      <c r="H698" s="1390"/>
      <c r="I698" s="1390"/>
      <c r="J698" s="1390"/>
      <c r="K698" s="1390"/>
    </row>
    <row r="699" spans="1:11" x14ac:dyDescent="0.25">
      <c r="A699" s="1390"/>
      <c r="B699" s="1390"/>
      <c r="C699" s="1390"/>
      <c r="D699" s="1390"/>
      <c r="E699" s="1390"/>
      <c r="F699" s="1390"/>
      <c r="G699" s="1390"/>
      <c r="H699" s="1390"/>
      <c r="I699" s="1390"/>
      <c r="J699" s="1390"/>
      <c r="K699" s="1390"/>
    </row>
    <row r="700" spans="1:11" x14ac:dyDescent="0.25">
      <c r="A700" s="1390"/>
      <c r="B700" s="1390"/>
      <c r="C700" s="1390"/>
      <c r="D700" s="1390"/>
      <c r="E700" s="1390"/>
      <c r="F700" s="1390"/>
      <c r="G700" s="1390"/>
      <c r="H700" s="1390"/>
      <c r="I700" s="1390"/>
      <c r="J700" s="1390"/>
      <c r="K700" s="1390"/>
    </row>
    <row r="701" spans="1:11" x14ac:dyDescent="0.25">
      <c r="A701" s="1390"/>
      <c r="B701" s="1390"/>
      <c r="C701" s="1390"/>
      <c r="D701" s="1390"/>
      <c r="E701" s="1390"/>
      <c r="F701" s="1390"/>
      <c r="G701" s="1390"/>
      <c r="H701" s="1390"/>
      <c r="I701" s="1390"/>
      <c r="J701" s="1390"/>
      <c r="K701" s="1390"/>
    </row>
    <row r="702" spans="1:11" x14ac:dyDescent="0.25">
      <c r="A702" s="1390"/>
      <c r="B702" s="1390"/>
      <c r="C702" s="1390"/>
      <c r="D702" s="1390"/>
      <c r="E702" s="1390"/>
      <c r="F702" s="1390"/>
      <c r="G702" s="1390"/>
      <c r="H702" s="1390"/>
      <c r="I702" s="1390"/>
      <c r="J702" s="1390"/>
      <c r="K702" s="1390"/>
    </row>
    <row r="703" spans="1:11" x14ac:dyDescent="0.25">
      <c r="A703" s="1390"/>
      <c r="B703" s="1390"/>
      <c r="C703" s="1390"/>
      <c r="D703" s="1390"/>
      <c r="E703" s="1390"/>
      <c r="F703" s="1390"/>
      <c r="G703" s="1390"/>
      <c r="H703" s="1390"/>
      <c r="I703" s="1390"/>
      <c r="J703" s="1390"/>
      <c r="K703" s="1390"/>
    </row>
    <row r="704" spans="1:11" x14ac:dyDescent="0.25">
      <c r="A704" s="1390"/>
      <c r="B704" s="1390"/>
      <c r="C704" s="1390"/>
      <c r="D704" s="1390"/>
      <c r="E704" s="1390"/>
      <c r="F704" s="1390"/>
      <c r="G704" s="1390"/>
      <c r="H704" s="1390"/>
      <c r="I704" s="1390"/>
      <c r="J704" s="1390"/>
      <c r="K704" s="1390"/>
    </row>
    <row r="705" spans="1:11" x14ac:dyDescent="0.25">
      <c r="A705" s="1390"/>
      <c r="B705" s="1390"/>
      <c r="C705" s="1390"/>
      <c r="D705" s="1390"/>
      <c r="E705" s="1390"/>
      <c r="F705" s="1390"/>
      <c r="G705" s="1390"/>
      <c r="H705" s="1390"/>
      <c r="I705" s="1390"/>
      <c r="J705" s="1390"/>
      <c r="K705" s="1390"/>
    </row>
    <row r="706" spans="1:11" x14ac:dyDescent="0.25">
      <c r="A706" s="1390"/>
      <c r="B706" s="1390"/>
      <c r="C706" s="1390"/>
      <c r="D706" s="1390"/>
      <c r="E706" s="1390"/>
      <c r="F706" s="1390"/>
      <c r="G706" s="1390"/>
      <c r="H706" s="1390"/>
      <c r="I706" s="1390"/>
      <c r="J706" s="1390"/>
      <c r="K706" s="1390"/>
    </row>
    <row r="707" spans="1:11" x14ac:dyDescent="0.25">
      <c r="A707" s="1390"/>
      <c r="B707" s="1390"/>
      <c r="C707" s="1390"/>
      <c r="D707" s="1390"/>
      <c r="E707" s="1390"/>
      <c r="F707" s="1390"/>
      <c r="G707" s="1390"/>
      <c r="H707" s="1390"/>
      <c r="I707" s="1390"/>
      <c r="J707" s="1390"/>
      <c r="K707" s="1390"/>
    </row>
    <row r="708" spans="1:11" x14ac:dyDescent="0.25">
      <c r="A708" s="1390"/>
      <c r="B708" s="1390"/>
      <c r="C708" s="1390"/>
      <c r="D708" s="1390"/>
      <c r="E708" s="1390"/>
      <c r="F708" s="1390"/>
      <c r="G708" s="1390"/>
      <c r="H708" s="1390"/>
      <c r="I708" s="1390"/>
      <c r="J708" s="1390"/>
      <c r="K708" s="1390"/>
    </row>
    <row r="709" spans="1:11" x14ac:dyDescent="0.25">
      <c r="A709" s="1390"/>
      <c r="B709" s="1390"/>
      <c r="C709" s="1390"/>
      <c r="D709" s="1390"/>
      <c r="E709" s="1390"/>
      <c r="F709" s="1390"/>
      <c r="G709" s="1390"/>
      <c r="H709" s="1390"/>
      <c r="I709" s="1390"/>
      <c r="J709" s="1390"/>
      <c r="K709" s="1390"/>
    </row>
    <row r="710" spans="1:11" x14ac:dyDescent="0.25">
      <c r="A710" s="1390"/>
      <c r="B710" s="1390"/>
      <c r="C710" s="1390"/>
      <c r="D710" s="1390"/>
      <c r="E710" s="1390"/>
      <c r="F710" s="1390"/>
      <c r="G710" s="1390"/>
      <c r="H710" s="1390"/>
      <c r="I710" s="1390"/>
      <c r="J710" s="1390"/>
      <c r="K710" s="1390"/>
    </row>
    <row r="711" spans="1:11" x14ac:dyDescent="0.25">
      <c r="A711" s="1390"/>
      <c r="B711" s="1390"/>
      <c r="C711" s="1390"/>
      <c r="D711" s="1390"/>
      <c r="E711" s="1390"/>
      <c r="F711" s="1390"/>
      <c r="G711" s="1390"/>
      <c r="H711" s="1390"/>
      <c r="I711" s="1390"/>
      <c r="J711" s="1390"/>
      <c r="K711" s="1390"/>
    </row>
    <row r="712" spans="1:11" x14ac:dyDescent="0.25">
      <c r="A712" s="1390"/>
      <c r="B712" s="1390"/>
      <c r="C712" s="1390"/>
      <c r="D712" s="1390"/>
      <c r="E712" s="1390"/>
      <c r="F712" s="1390"/>
      <c r="G712" s="1390"/>
      <c r="H712" s="1390"/>
      <c r="I712" s="1390"/>
      <c r="J712" s="1390"/>
      <c r="K712" s="1390"/>
    </row>
    <row r="713" spans="1:11" x14ac:dyDescent="0.25">
      <c r="A713" s="1390"/>
      <c r="B713" s="1390"/>
      <c r="C713" s="1390"/>
      <c r="D713" s="1390"/>
      <c r="E713" s="1390"/>
      <c r="F713" s="1390"/>
      <c r="G713" s="1390"/>
      <c r="H713" s="1390"/>
      <c r="I713" s="1390"/>
      <c r="J713" s="1390"/>
      <c r="K713" s="1390"/>
    </row>
    <row r="714" spans="1:11" x14ac:dyDescent="0.25">
      <c r="A714" s="1390"/>
      <c r="B714" s="1390"/>
      <c r="C714" s="1390"/>
      <c r="D714" s="1390"/>
      <c r="E714" s="1390"/>
      <c r="F714" s="1390"/>
      <c r="G714" s="1390"/>
      <c r="H714" s="1390"/>
      <c r="I714" s="1390"/>
      <c r="J714" s="1390"/>
      <c r="K714" s="1390"/>
    </row>
    <row r="715" spans="1:11" x14ac:dyDescent="0.25">
      <c r="A715" s="1390"/>
      <c r="B715" s="1390"/>
      <c r="C715" s="1390"/>
      <c r="D715" s="1390"/>
      <c r="E715" s="1390"/>
      <c r="F715" s="1390"/>
      <c r="G715" s="1390"/>
      <c r="H715" s="1390"/>
      <c r="I715" s="1390"/>
      <c r="J715" s="1390"/>
      <c r="K715" s="1390"/>
    </row>
    <row r="716" spans="1:11" x14ac:dyDescent="0.25">
      <c r="A716" s="1390"/>
      <c r="B716" s="1390"/>
      <c r="C716" s="1390"/>
      <c r="D716" s="1390"/>
      <c r="E716" s="1390"/>
      <c r="F716" s="1390"/>
      <c r="G716" s="1390"/>
      <c r="H716" s="1390"/>
      <c r="I716" s="1390"/>
      <c r="J716" s="1390"/>
      <c r="K716" s="1390"/>
    </row>
    <row r="717" spans="1:11" x14ac:dyDescent="0.25">
      <c r="A717" s="1390"/>
      <c r="B717" s="1390"/>
      <c r="C717" s="1390"/>
      <c r="D717" s="1390"/>
      <c r="E717" s="1390"/>
      <c r="F717" s="1390"/>
      <c r="G717" s="1390"/>
      <c r="H717" s="1390"/>
      <c r="I717" s="1390"/>
      <c r="J717" s="1390"/>
      <c r="K717" s="1390"/>
    </row>
    <row r="718" spans="1:11" x14ac:dyDescent="0.25">
      <c r="A718" s="1390"/>
      <c r="B718" s="1390"/>
      <c r="C718" s="1390"/>
      <c r="D718" s="1390"/>
      <c r="E718" s="1390"/>
      <c r="F718" s="1390"/>
      <c r="G718" s="1390"/>
      <c r="H718" s="1390"/>
      <c r="I718" s="1390"/>
      <c r="J718" s="1390"/>
      <c r="K718" s="1390"/>
    </row>
    <row r="719" spans="1:11" x14ac:dyDescent="0.25">
      <c r="A719" s="1390"/>
      <c r="B719" s="1390"/>
      <c r="C719" s="1390"/>
      <c r="D719" s="1390"/>
      <c r="E719" s="1390"/>
      <c r="F719" s="1390"/>
      <c r="G719" s="1390"/>
      <c r="H719" s="1390"/>
      <c r="I719" s="1390"/>
      <c r="J719" s="1390"/>
      <c r="K719" s="1390"/>
    </row>
    <row r="720" spans="1:11" x14ac:dyDescent="0.25">
      <c r="A720" s="1390"/>
      <c r="B720" s="1390"/>
      <c r="C720" s="1390"/>
      <c r="D720" s="1390"/>
      <c r="E720" s="1390"/>
      <c r="F720" s="1390"/>
      <c r="G720" s="1390"/>
      <c r="H720" s="1390"/>
      <c r="I720" s="1390"/>
      <c r="J720" s="1390"/>
      <c r="K720" s="1390"/>
    </row>
    <row r="721" spans="1:11" x14ac:dyDescent="0.25">
      <c r="A721" s="1390"/>
      <c r="B721" s="1390"/>
      <c r="C721" s="1390"/>
      <c r="D721" s="1390"/>
      <c r="E721" s="1390"/>
      <c r="F721" s="1390"/>
      <c r="G721" s="1390"/>
      <c r="H721" s="1390"/>
      <c r="I721" s="1390"/>
      <c r="J721" s="1390"/>
      <c r="K721" s="1390"/>
    </row>
    <row r="722" spans="1:11" x14ac:dyDescent="0.25">
      <c r="A722" s="1390"/>
      <c r="B722" s="1390"/>
      <c r="C722" s="1390"/>
      <c r="D722" s="1390"/>
      <c r="E722" s="1390"/>
      <c r="F722" s="1390"/>
      <c r="G722" s="1390"/>
      <c r="H722" s="1390"/>
      <c r="I722" s="1390"/>
      <c r="J722" s="1390"/>
      <c r="K722" s="1390"/>
    </row>
    <row r="723" spans="1:11" x14ac:dyDescent="0.25">
      <c r="A723" s="1390"/>
      <c r="B723" s="1390"/>
      <c r="C723" s="1390"/>
      <c r="D723" s="1390"/>
      <c r="E723" s="1390"/>
      <c r="F723" s="1390"/>
      <c r="G723" s="1390"/>
      <c r="H723" s="1390"/>
      <c r="I723" s="1390"/>
      <c r="J723" s="1390"/>
      <c r="K723" s="1390"/>
    </row>
    <row r="724" spans="1:11" x14ac:dyDescent="0.25">
      <c r="A724" s="1390"/>
      <c r="B724" s="1390"/>
      <c r="C724" s="1390"/>
      <c r="D724" s="1390"/>
      <c r="E724" s="1390"/>
      <c r="F724" s="1390"/>
      <c r="G724" s="1390"/>
      <c r="H724" s="1390"/>
      <c r="I724" s="1390"/>
      <c r="J724" s="1390"/>
      <c r="K724" s="1390"/>
    </row>
    <row r="725" spans="1:11" x14ac:dyDescent="0.25">
      <c r="A725" s="1390"/>
      <c r="B725" s="1390"/>
      <c r="C725" s="1390"/>
      <c r="D725" s="1390"/>
      <c r="E725" s="1390"/>
      <c r="F725" s="1390"/>
      <c r="G725" s="1390"/>
      <c r="H725" s="1390"/>
      <c r="I725" s="1390"/>
      <c r="J725" s="1390"/>
      <c r="K725" s="1390"/>
    </row>
    <row r="726" spans="1:11" x14ac:dyDescent="0.25">
      <c r="A726" s="1390"/>
      <c r="B726" s="1390"/>
      <c r="C726" s="1390"/>
      <c r="D726" s="1390"/>
      <c r="E726" s="1390"/>
      <c r="F726" s="1390"/>
      <c r="G726" s="1390"/>
      <c r="H726" s="1390"/>
      <c r="I726" s="1390"/>
      <c r="J726" s="1390"/>
      <c r="K726" s="1390"/>
    </row>
    <row r="727" spans="1:11" x14ac:dyDescent="0.25">
      <c r="A727" s="1390"/>
      <c r="B727" s="1390"/>
      <c r="C727" s="1390"/>
      <c r="D727" s="1390"/>
      <c r="E727" s="1390"/>
      <c r="F727" s="1390"/>
      <c r="G727" s="1390"/>
      <c r="H727" s="1390"/>
      <c r="I727" s="1390"/>
      <c r="J727" s="1390"/>
      <c r="K727" s="1390"/>
    </row>
    <row r="728" spans="1:11" x14ac:dyDescent="0.25">
      <c r="A728" s="1390"/>
      <c r="B728" s="1390"/>
      <c r="C728" s="1390"/>
      <c r="D728" s="1390"/>
      <c r="E728" s="1390"/>
      <c r="F728" s="1390"/>
      <c r="G728" s="1390"/>
      <c r="H728" s="1390"/>
      <c r="I728" s="1390"/>
      <c r="J728" s="1390"/>
      <c r="K728" s="1390"/>
    </row>
    <row r="729" spans="1:11" x14ac:dyDescent="0.25">
      <c r="A729" s="1390"/>
      <c r="B729" s="1390"/>
      <c r="C729" s="1390"/>
      <c r="D729" s="1390"/>
      <c r="E729" s="1390"/>
      <c r="F729" s="1390"/>
      <c r="G729" s="1390"/>
      <c r="H729" s="1390"/>
      <c r="I729" s="1390"/>
      <c r="J729" s="1390"/>
      <c r="K729" s="1390"/>
    </row>
    <row r="730" spans="1:11" x14ac:dyDescent="0.25">
      <c r="A730" s="1390"/>
      <c r="B730" s="1390"/>
      <c r="C730" s="1390"/>
      <c r="D730" s="1390"/>
      <c r="E730" s="1390"/>
      <c r="F730" s="1390"/>
      <c r="G730" s="1390"/>
      <c r="H730" s="1390"/>
      <c r="I730" s="1390"/>
      <c r="J730" s="1390"/>
      <c r="K730" s="1390"/>
    </row>
    <row r="731" spans="1:11" x14ac:dyDescent="0.25">
      <c r="A731" s="1390"/>
      <c r="B731" s="1390"/>
      <c r="C731" s="1390"/>
      <c r="D731" s="1390"/>
      <c r="E731" s="1390"/>
      <c r="F731" s="1390"/>
      <c r="G731" s="1390"/>
      <c r="H731" s="1390"/>
      <c r="I731" s="1390"/>
      <c r="J731" s="1390"/>
      <c r="K731" s="1390"/>
    </row>
    <row r="732" spans="1:11" x14ac:dyDescent="0.25">
      <c r="A732" s="1390"/>
      <c r="B732" s="1390"/>
      <c r="C732" s="1390"/>
      <c r="D732" s="1390"/>
      <c r="E732" s="1390"/>
      <c r="F732" s="1390"/>
      <c r="G732" s="1390"/>
      <c r="H732" s="1390"/>
      <c r="I732" s="1390"/>
      <c r="J732" s="1390"/>
      <c r="K732" s="1390"/>
    </row>
    <row r="733" spans="1:11" x14ac:dyDescent="0.25">
      <c r="A733" s="1390"/>
      <c r="B733" s="1390"/>
      <c r="C733" s="1390"/>
      <c r="D733" s="1390"/>
      <c r="E733" s="1390"/>
      <c r="F733" s="1390"/>
      <c r="G733" s="1390"/>
      <c r="H733" s="1390"/>
      <c r="I733" s="1390"/>
      <c r="J733" s="1390"/>
      <c r="K733" s="1390"/>
    </row>
    <row r="734" spans="1:11" x14ac:dyDescent="0.25">
      <c r="A734" s="1390"/>
      <c r="B734" s="1390"/>
      <c r="C734" s="1390"/>
      <c r="D734" s="1390"/>
      <c r="E734" s="1390"/>
      <c r="F734" s="1390"/>
      <c r="G734" s="1390"/>
      <c r="H734" s="1390"/>
      <c r="I734" s="1390"/>
      <c r="J734" s="1390"/>
      <c r="K734" s="1390"/>
    </row>
    <row r="735" spans="1:11" x14ac:dyDescent="0.25">
      <c r="A735" s="1390"/>
      <c r="B735" s="1390"/>
      <c r="C735" s="1390"/>
      <c r="D735" s="1390"/>
      <c r="E735" s="1390"/>
      <c r="F735" s="1390"/>
      <c r="G735" s="1390"/>
      <c r="H735" s="1390"/>
      <c r="I735" s="1390"/>
      <c r="J735" s="1390"/>
      <c r="K735" s="1390"/>
    </row>
    <row r="736" spans="1:11" x14ac:dyDescent="0.25">
      <c r="A736" s="1390"/>
      <c r="B736" s="1390"/>
      <c r="C736" s="1390"/>
      <c r="D736" s="1390"/>
      <c r="E736" s="1390"/>
      <c r="F736" s="1390"/>
      <c r="G736" s="1390"/>
      <c r="H736" s="1390"/>
      <c r="I736" s="1390"/>
      <c r="J736" s="1390"/>
      <c r="K736" s="1390"/>
    </row>
    <row r="737" spans="1:11" x14ac:dyDescent="0.25">
      <c r="A737" s="1390"/>
      <c r="B737" s="1390"/>
      <c r="C737" s="1390"/>
      <c r="D737" s="1390"/>
      <c r="E737" s="1390"/>
      <c r="F737" s="1390"/>
      <c r="G737" s="1390"/>
      <c r="H737" s="1390"/>
      <c r="I737" s="1390"/>
      <c r="J737" s="1390"/>
      <c r="K737" s="1390"/>
    </row>
    <row r="738" spans="1:11" x14ac:dyDescent="0.25">
      <c r="A738" s="1390"/>
      <c r="B738" s="1390"/>
      <c r="C738" s="1390"/>
      <c r="D738" s="1390"/>
      <c r="E738" s="1390"/>
      <c r="F738" s="1390"/>
      <c r="G738" s="1390"/>
      <c r="H738" s="1390"/>
      <c r="I738" s="1390"/>
      <c r="J738" s="1390"/>
      <c r="K738" s="1390"/>
    </row>
    <row r="739" spans="1:11" x14ac:dyDescent="0.25">
      <c r="A739" s="1390"/>
      <c r="B739" s="1390"/>
      <c r="C739" s="1390"/>
      <c r="D739" s="1390"/>
      <c r="E739" s="1390"/>
      <c r="F739" s="1390"/>
      <c r="G739" s="1390"/>
      <c r="H739" s="1390"/>
      <c r="I739" s="1390"/>
      <c r="J739" s="1390"/>
      <c r="K739" s="1390"/>
    </row>
    <row r="740" spans="1:11" x14ac:dyDescent="0.25">
      <c r="A740" s="1390"/>
      <c r="B740" s="1390"/>
      <c r="C740" s="1390"/>
      <c r="D740" s="1390"/>
      <c r="E740" s="1390"/>
      <c r="F740" s="1390"/>
      <c r="G740" s="1390"/>
      <c r="H740" s="1390"/>
      <c r="I740" s="1390"/>
      <c r="J740" s="1390"/>
      <c r="K740" s="1390"/>
    </row>
    <row r="741" spans="1:11" x14ac:dyDescent="0.25">
      <c r="A741" s="1390"/>
      <c r="B741" s="1390"/>
      <c r="C741" s="1390"/>
      <c r="D741" s="1390"/>
      <c r="E741" s="1390"/>
      <c r="F741" s="1390"/>
      <c r="G741" s="1390"/>
      <c r="H741" s="1390"/>
      <c r="I741" s="1390"/>
      <c r="J741" s="1390"/>
      <c r="K741" s="1390"/>
    </row>
    <row r="742" spans="1:11" x14ac:dyDescent="0.25">
      <c r="A742" s="1390"/>
      <c r="B742" s="1390"/>
      <c r="C742" s="1390"/>
      <c r="D742" s="1390"/>
      <c r="E742" s="1390"/>
      <c r="F742" s="1390"/>
      <c r="G742" s="1390"/>
      <c r="H742" s="1390"/>
      <c r="I742" s="1390"/>
      <c r="J742" s="1390"/>
      <c r="K742" s="1390"/>
    </row>
    <row r="743" spans="1:11" x14ac:dyDescent="0.25">
      <c r="A743" s="1390"/>
      <c r="B743" s="1390"/>
      <c r="C743" s="1390"/>
      <c r="D743" s="1390"/>
      <c r="E743" s="1390"/>
      <c r="F743" s="1390"/>
      <c r="G743" s="1390"/>
      <c r="H743" s="1390"/>
      <c r="I743" s="1390"/>
      <c r="J743" s="1390"/>
      <c r="K743" s="1390"/>
    </row>
    <row r="744" spans="1:11" x14ac:dyDescent="0.25">
      <c r="A744" s="1390"/>
      <c r="B744" s="1390"/>
      <c r="C744" s="1390"/>
      <c r="D744" s="1390"/>
      <c r="E744" s="1390"/>
      <c r="F744" s="1390"/>
      <c r="G744" s="1390"/>
      <c r="H744" s="1390"/>
      <c r="I744" s="1390"/>
      <c r="J744" s="1390"/>
      <c r="K744" s="1390"/>
    </row>
    <row r="745" spans="1:11" x14ac:dyDescent="0.25">
      <c r="A745" s="1390"/>
      <c r="B745" s="1390"/>
      <c r="C745" s="1390"/>
      <c r="D745" s="1390"/>
      <c r="E745" s="1390"/>
      <c r="F745" s="1390"/>
      <c r="G745" s="1390"/>
      <c r="H745" s="1390"/>
      <c r="I745" s="1390"/>
      <c r="J745" s="1390"/>
      <c r="K745" s="1390"/>
    </row>
    <row r="746" spans="1:11" x14ac:dyDescent="0.25">
      <c r="A746" s="1390"/>
      <c r="B746" s="1390"/>
      <c r="C746" s="1390"/>
      <c r="D746" s="1390"/>
      <c r="E746" s="1390"/>
      <c r="F746" s="1390"/>
      <c r="G746" s="1390"/>
      <c r="H746" s="1390"/>
      <c r="I746" s="1390"/>
      <c r="J746" s="1390"/>
      <c r="K746" s="1390"/>
    </row>
    <row r="747" spans="1:11" x14ac:dyDescent="0.25">
      <c r="A747" s="1390"/>
      <c r="B747" s="1390"/>
      <c r="C747" s="1390"/>
      <c r="D747" s="1390"/>
      <c r="E747" s="1390"/>
      <c r="F747" s="1390"/>
      <c r="G747" s="1390"/>
      <c r="H747" s="1390"/>
      <c r="I747" s="1390"/>
      <c r="J747" s="1390"/>
      <c r="K747" s="1390"/>
    </row>
    <row r="748" spans="1:11" x14ac:dyDescent="0.25">
      <c r="A748" s="1390"/>
      <c r="B748" s="1390"/>
      <c r="C748" s="1390"/>
      <c r="D748" s="1390"/>
      <c r="E748" s="1390"/>
      <c r="F748" s="1390"/>
      <c r="G748" s="1390"/>
      <c r="H748" s="1390"/>
      <c r="I748" s="1390"/>
      <c r="J748" s="1390"/>
      <c r="K748" s="1390"/>
    </row>
    <row r="749" spans="1:11" x14ac:dyDescent="0.25">
      <c r="A749" s="1390"/>
      <c r="B749" s="1390"/>
      <c r="C749" s="1390"/>
      <c r="D749" s="1390"/>
      <c r="E749" s="1390"/>
      <c r="F749" s="1390"/>
      <c r="G749" s="1390"/>
      <c r="H749" s="1390"/>
      <c r="I749" s="1390"/>
      <c r="J749" s="1390"/>
      <c r="K749" s="1390"/>
    </row>
    <row r="750" spans="1:11" x14ac:dyDescent="0.25">
      <c r="A750" s="1390"/>
      <c r="B750" s="1390"/>
      <c r="C750" s="1390"/>
      <c r="D750" s="1390"/>
      <c r="E750" s="1390"/>
      <c r="F750" s="1390"/>
      <c r="G750" s="1390"/>
      <c r="H750" s="1390"/>
      <c r="I750" s="1390"/>
      <c r="J750" s="1390"/>
      <c r="K750" s="1390"/>
    </row>
    <row r="751" spans="1:11" x14ac:dyDescent="0.25">
      <c r="A751" s="1390"/>
      <c r="B751" s="1390"/>
      <c r="C751" s="1390"/>
      <c r="D751" s="1390"/>
      <c r="E751" s="1390"/>
      <c r="F751" s="1390"/>
      <c r="G751" s="1390"/>
      <c r="H751" s="1390"/>
      <c r="I751" s="1390"/>
      <c r="J751" s="1390"/>
      <c r="K751" s="1390"/>
    </row>
    <row r="752" spans="1:11" x14ac:dyDescent="0.25">
      <c r="A752" s="1390"/>
      <c r="B752" s="1390"/>
      <c r="C752" s="1390"/>
      <c r="D752" s="1390"/>
      <c r="E752" s="1390"/>
      <c r="F752" s="1390"/>
      <c r="G752" s="1390"/>
      <c r="H752" s="1390"/>
      <c r="I752" s="1390"/>
      <c r="J752" s="1390"/>
      <c r="K752" s="1390"/>
    </row>
    <row r="753" spans="1:11" x14ac:dyDescent="0.25">
      <c r="A753" s="1390"/>
      <c r="B753" s="1390"/>
      <c r="C753" s="1390"/>
      <c r="D753" s="1390"/>
      <c r="E753" s="1390"/>
      <c r="F753" s="1390"/>
      <c r="G753" s="1390"/>
      <c r="H753" s="1390"/>
      <c r="I753" s="1390"/>
      <c r="J753" s="1390"/>
      <c r="K753" s="1390"/>
    </row>
    <row r="754" spans="1:11" x14ac:dyDescent="0.25">
      <c r="A754" s="1390"/>
      <c r="B754" s="1390"/>
      <c r="C754" s="1390"/>
      <c r="D754" s="1390"/>
      <c r="E754" s="1390"/>
      <c r="F754" s="1390"/>
      <c r="G754" s="1390"/>
      <c r="H754" s="1390"/>
      <c r="I754" s="1390"/>
      <c r="J754" s="1390"/>
      <c r="K754" s="1390"/>
    </row>
    <row r="755" spans="1:11" x14ac:dyDescent="0.25">
      <c r="A755" s="1390"/>
      <c r="B755" s="1390"/>
      <c r="C755" s="1390"/>
      <c r="D755" s="1390"/>
      <c r="E755" s="1390"/>
      <c r="F755" s="1390"/>
      <c r="G755" s="1390"/>
      <c r="H755" s="1390"/>
      <c r="I755" s="1390"/>
      <c r="J755" s="1390"/>
      <c r="K755" s="1390"/>
    </row>
    <row r="756" spans="1:11" x14ac:dyDescent="0.25">
      <c r="A756" s="1390"/>
      <c r="B756" s="1390"/>
      <c r="C756" s="1390"/>
      <c r="D756" s="1390"/>
      <c r="E756" s="1390"/>
      <c r="F756" s="1390"/>
      <c r="G756" s="1390"/>
      <c r="H756" s="1390"/>
      <c r="I756" s="1390"/>
      <c r="J756" s="1390"/>
      <c r="K756" s="1390"/>
    </row>
    <row r="757" spans="1:11" x14ac:dyDescent="0.25">
      <c r="A757" s="1390"/>
      <c r="B757" s="1390"/>
      <c r="C757" s="1390"/>
      <c r="D757" s="1390"/>
      <c r="E757" s="1390"/>
      <c r="F757" s="1390"/>
      <c r="G757" s="1390"/>
      <c r="H757" s="1390"/>
      <c r="I757" s="1390"/>
      <c r="J757" s="1390"/>
      <c r="K757" s="1390"/>
    </row>
    <row r="758" spans="1:11" x14ac:dyDescent="0.25">
      <c r="A758" s="1390"/>
      <c r="B758" s="1390"/>
      <c r="C758" s="1390"/>
      <c r="D758" s="1390"/>
      <c r="E758" s="1390"/>
      <c r="F758" s="1390"/>
      <c r="G758" s="1390"/>
      <c r="H758" s="1390"/>
      <c r="I758" s="1390"/>
      <c r="J758" s="1390"/>
      <c r="K758" s="1390"/>
    </row>
    <row r="759" spans="1:11" x14ac:dyDescent="0.25">
      <c r="A759" s="1390"/>
      <c r="B759" s="1390"/>
      <c r="C759" s="1390"/>
      <c r="D759" s="1390"/>
      <c r="E759" s="1390"/>
      <c r="F759" s="1390"/>
      <c r="G759" s="1390"/>
      <c r="H759" s="1390"/>
      <c r="I759" s="1390"/>
      <c r="J759" s="1390"/>
      <c r="K759" s="1390"/>
    </row>
    <row r="760" spans="1:11" x14ac:dyDescent="0.25">
      <c r="A760" s="1390"/>
      <c r="B760" s="1390"/>
      <c r="C760" s="1390"/>
      <c r="D760" s="1390"/>
      <c r="E760" s="1390"/>
      <c r="F760" s="1390"/>
      <c r="G760" s="1390"/>
      <c r="H760" s="1390"/>
      <c r="I760" s="1390"/>
      <c r="J760" s="1390"/>
      <c r="K760" s="1390"/>
    </row>
    <row r="761" spans="1:11" x14ac:dyDescent="0.25">
      <c r="A761" s="1390"/>
      <c r="B761" s="1390"/>
      <c r="C761" s="1390"/>
      <c r="D761" s="1390"/>
      <c r="E761" s="1390"/>
      <c r="F761" s="1390"/>
      <c r="G761" s="1390"/>
      <c r="H761" s="1390"/>
      <c r="I761" s="1390"/>
      <c r="J761" s="1390"/>
      <c r="K761" s="1390"/>
    </row>
    <row r="762" spans="1:11" x14ac:dyDescent="0.25">
      <c r="A762" s="1390"/>
      <c r="B762" s="1390"/>
      <c r="C762" s="1390"/>
      <c r="D762" s="1390"/>
      <c r="E762" s="1390"/>
      <c r="F762" s="1390"/>
      <c r="G762" s="1390"/>
      <c r="H762" s="1390"/>
      <c r="I762" s="1390"/>
      <c r="J762" s="1390"/>
      <c r="K762" s="1390"/>
    </row>
    <row r="763" spans="1:11" x14ac:dyDescent="0.25">
      <c r="A763" s="1390"/>
      <c r="B763" s="1390"/>
      <c r="C763" s="1390"/>
      <c r="D763" s="1390"/>
      <c r="E763" s="1390"/>
      <c r="F763" s="1390"/>
      <c r="G763" s="1390"/>
      <c r="H763" s="1390"/>
      <c r="I763" s="1390"/>
      <c r="J763" s="1390"/>
      <c r="K763" s="1390"/>
    </row>
    <row r="764" spans="1:11" x14ac:dyDescent="0.25">
      <c r="A764" s="1390"/>
      <c r="B764" s="1390"/>
      <c r="C764" s="1390"/>
      <c r="D764" s="1390"/>
      <c r="E764" s="1390"/>
      <c r="F764" s="1390"/>
      <c r="G764" s="1390"/>
      <c r="H764" s="1390"/>
      <c r="I764" s="1390"/>
      <c r="J764" s="1390"/>
      <c r="K764" s="1390"/>
    </row>
    <row r="765" spans="1:11" x14ac:dyDescent="0.25">
      <c r="A765" s="1390"/>
      <c r="B765" s="1390"/>
      <c r="C765" s="1390"/>
      <c r="D765" s="1390"/>
      <c r="E765" s="1390"/>
      <c r="F765" s="1390"/>
      <c r="G765" s="1390"/>
      <c r="H765" s="1390"/>
      <c r="I765" s="1390"/>
      <c r="J765" s="1390"/>
      <c r="K765" s="1390"/>
    </row>
    <row r="766" spans="1:11" x14ac:dyDescent="0.25">
      <c r="A766" s="1390"/>
      <c r="B766" s="1390"/>
      <c r="C766" s="1390"/>
      <c r="D766" s="1390"/>
      <c r="E766" s="1390"/>
      <c r="F766" s="1390"/>
      <c r="G766" s="1390"/>
      <c r="H766" s="1390"/>
      <c r="I766" s="1390"/>
      <c r="J766" s="1390"/>
      <c r="K766" s="1390"/>
    </row>
    <row r="767" spans="1:11" x14ac:dyDescent="0.25">
      <c r="A767" s="1390"/>
      <c r="B767" s="1390"/>
      <c r="C767" s="1390"/>
      <c r="D767" s="1390"/>
      <c r="E767" s="1390"/>
      <c r="F767" s="1390"/>
      <c r="G767" s="1390"/>
      <c r="H767" s="1390"/>
      <c r="I767" s="1390"/>
      <c r="J767" s="1390"/>
      <c r="K767" s="1390"/>
    </row>
    <row r="768" spans="1:11" x14ac:dyDescent="0.25">
      <c r="A768" s="1390"/>
      <c r="B768" s="1390"/>
      <c r="C768" s="1390"/>
      <c r="D768" s="1390"/>
      <c r="E768" s="1390"/>
      <c r="F768" s="1390"/>
      <c r="G768" s="1390"/>
      <c r="H768" s="1390"/>
      <c r="I768" s="1390"/>
      <c r="J768" s="1390"/>
      <c r="K768" s="1390"/>
    </row>
    <row r="769" spans="1:11" x14ac:dyDescent="0.25">
      <c r="A769" s="1390"/>
      <c r="B769" s="1390"/>
      <c r="C769" s="1390"/>
      <c r="D769" s="1390"/>
      <c r="E769" s="1390"/>
      <c r="F769" s="1390"/>
      <c r="G769" s="1390"/>
      <c r="H769" s="1390"/>
      <c r="I769" s="1390"/>
      <c r="J769" s="1390"/>
      <c r="K769" s="1390"/>
    </row>
    <row r="770" spans="1:11" x14ac:dyDescent="0.25">
      <c r="A770" s="1390"/>
      <c r="B770" s="1390"/>
      <c r="C770" s="1390"/>
      <c r="D770" s="1390"/>
      <c r="E770" s="1390"/>
      <c r="F770" s="1390"/>
      <c r="G770" s="1390"/>
      <c r="H770" s="1390"/>
      <c r="I770" s="1390"/>
      <c r="J770" s="1390"/>
      <c r="K770" s="1390"/>
    </row>
    <row r="771" spans="1:11" x14ac:dyDescent="0.25">
      <c r="A771" s="1390"/>
      <c r="B771" s="1390"/>
      <c r="C771" s="1390"/>
      <c r="D771" s="1390"/>
      <c r="E771" s="1390"/>
      <c r="F771" s="1390"/>
      <c r="G771" s="1390"/>
      <c r="H771" s="1390"/>
      <c r="I771" s="1390"/>
      <c r="J771" s="1390"/>
      <c r="K771" s="1390"/>
    </row>
    <row r="772" spans="1:11" x14ac:dyDescent="0.25">
      <c r="A772" s="1390"/>
      <c r="B772" s="1390"/>
      <c r="C772" s="1390"/>
      <c r="D772" s="1390"/>
      <c r="E772" s="1390"/>
      <c r="F772" s="1390"/>
      <c r="G772" s="1390"/>
      <c r="H772" s="1390"/>
      <c r="I772" s="1390"/>
      <c r="J772" s="1390"/>
      <c r="K772" s="1390"/>
    </row>
    <row r="773" spans="1:11" x14ac:dyDescent="0.25">
      <c r="A773" s="1390"/>
      <c r="B773" s="1390"/>
      <c r="C773" s="1390"/>
      <c r="D773" s="1390"/>
      <c r="E773" s="1390"/>
      <c r="F773" s="1390"/>
      <c r="G773" s="1390"/>
      <c r="H773" s="1390"/>
      <c r="I773" s="1390"/>
      <c r="J773" s="1390"/>
      <c r="K773" s="1390"/>
    </row>
    <row r="774" spans="1:11" x14ac:dyDescent="0.25">
      <c r="A774" s="1390"/>
      <c r="B774" s="1390"/>
      <c r="C774" s="1390"/>
      <c r="D774" s="1390"/>
      <c r="E774" s="1390"/>
      <c r="F774" s="1390"/>
      <c r="G774" s="1390"/>
      <c r="H774" s="1390"/>
      <c r="I774" s="1390"/>
      <c r="J774" s="1390"/>
      <c r="K774" s="1390"/>
    </row>
    <row r="775" spans="1:11" x14ac:dyDescent="0.25">
      <c r="A775" s="1390"/>
      <c r="B775" s="1390"/>
      <c r="C775" s="1390"/>
      <c r="D775" s="1390"/>
      <c r="E775" s="1390"/>
      <c r="F775" s="1390"/>
      <c r="G775" s="1390"/>
      <c r="H775" s="1390"/>
      <c r="I775" s="1390"/>
      <c r="J775" s="1390"/>
      <c r="K775" s="1390"/>
    </row>
    <row r="776" spans="1:11" x14ac:dyDescent="0.25">
      <c r="A776" s="1390"/>
      <c r="B776" s="1390"/>
      <c r="C776" s="1390"/>
      <c r="D776" s="1390"/>
      <c r="E776" s="1390"/>
      <c r="F776" s="1390"/>
      <c r="G776" s="1390"/>
      <c r="H776" s="1390"/>
      <c r="I776" s="1390"/>
      <c r="J776" s="1390"/>
      <c r="K776" s="1390"/>
    </row>
    <row r="777" spans="1:11" x14ac:dyDescent="0.25">
      <c r="A777" s="1390"/>
      <c r="B777" s="1390"/>
      <c r="C777" s="1390"/>
      <c r="D777" s="1390"/>
      <c r="E777" s="1390"/>
      <c r="F777" s="1390"/>
      <c r="G777" s="1390"/>
      <c r="H777" s="1390"/>
      <c r="I777" s="1390"/>
      <c r="J777" s="1390"/>
      <c r="K777" s="1390"/>
    </row>
    <row r="778" spans="1:11" x14ac:dyDescent="0.25">
      <c r="A778" s="1390"/>
      <c r="B778" s="1390"/>
      <c r="C778" s="1390"/>
      <c r="D778" s="1390"/>
      <c r="E778" s="1390"/>
      <c r="F778" s="1390"/>
      <c r="G778" s="1390"/>
      <c r="H778" s="1390"/>
      <c r="I778" s="1390"/>
      <c r="J778" s="1390"/>
      <c r="K778" s="1390"/>
    </row>
    <row r="779" spans="1:11" x14ac:dyDescent="0.25">
      <c r="A779" s="1390"/>
      <c r="B779" s="1390"/>
      <c r="C779" s="1390"/>
      <c r="D779" s="1390"/>
      <c r="E779" s="1390"/>
      <c r="F779" s="1390"/>
      <c r="G779" s="1390"/>
      <c r="H779" s="1390"/>
      <c r="I779" s="1390"/>
      <c r="J779" s="1390"/>
      <c r="K779" s="1390"/>
    </row>
    <row r="780" spans="1:11" x14ac:dyDescent="0.25">
      <c r="A780" s="1390"/>
      <c r="B780" s="1390"/>
      <c r="C780" s="1390"/>
      <c r="D780" s="1390"/>
      <c r="E780" s="1390"/>
      <c r="F780" s="1390"/>
      <c r="G780" s="1390"/>
      <c r="H780" s="1390"/>
      <c r="I780" s="1390"/>
      <c r="J780" s="1390"/>
      <c r="K780" s="1390"/>
    </row>
    <row r="781" spans="1:11" x14ac:dyDescent="0.25">
      <c r="A781" s="1390"/>
      <c r="B781" s="1390"/>
      <c r="C781" s="1390"/>
      <c r="D781" s="1390"/>
      <c r="E781" s="1390"/>
      <c r="F781" s="1390"/>
      <c r="G781" s="1390"/>
      <c r="H781" s="1390"/>
      <c r="I781" s="1390"/>
      <c r="J781" s="1390"/>
      <c r="K781" s="1390"/>
    </row>
    <row r="782" spans="1:11" x14ac:dyDescent="0.25">
      <c r="A782" s="1390"/>
      <c r="B782" s="1390"/>
      <c r="C782" s="1390"/>
      <c r="D782" s="1390"/>
      <c r="E782" s="1390"/>
      <c r="F782" s="1390"/>
      <c r="G782" s="1390"/>
      <c r="H782" s="1390"/>
      <c r="I782" s="1390"/>
      <c r="J782" s="1390"/>
      <c r="K782" s="1390"/>
    </row>
    <row r="783" spans="1:11" x14ac:dyDescent="0.25">
      <c r="A783" s="1390"/>
      <c r="B783" s="1390"/>
      <c r="C783" s="1390"/>
      <c r="D783" s="1390"/>
      <c r="E783" s="1390"/>
      <c r="F783" s="1390"/>
      <c r="G783" s="1390"/>
      <c r="H783" s="1390"/>
      <c r="I783" s="1390"/>
      <c r="J783" s="1390"/>
      <c r="K783" s="1390"/>
    </row>
    <row r="784" spans="1:11" x14ac:dyDescent="0.25">
      <c r="A784" s="1390"/>
      <c r="B784" s="1390"/>
      <c r="C784" s="1390"/>
      <c r="D784" s="1390"/>
      <c r="E784" s="1390"/>
      <c r="F784" s="1390"/>
      <c r="G784" s="1390"/>
      <c r="H784" s="1390"/>
      <c r="I784" s="1390"/>
      <c r="J784" s="1390"/>
      <c r="K784" s="1390"/>
    </row>
    <row r="785" spans="1:11" x14ac:dyDescent="0.25">
      <c r="A785" s="1390"/>
      <c r="B785" s="1390"/>
      <c r="C785" s="1390"/>
      <c r="D785" s="1390"/>
      <c r="E785" s="1390"/>
      <c r="F785" s="1390"/>
      <c r="G785" s="1390"/>
      <c r="H785" s="1390"/>
      <c r="I785" s="1390"/>
      <c r="J785" s="1390"/>
      <c r="K785" s="1390"/>
    </row>
    <row r="786" spans="1:11" x14ac:dyDescent="0.25">
      <c r="A786" s="1390"/>
      <c r="B786" s="1390"/>
      <c r="C786" s="1390"/>
      <c r="D786" s="1390"/>
      <c r="E786" s="1390"/>
      <c r="F786" s="1390"/>
      <c r="G786" s="1390"/>
      <c r="H786" s="1390"/>
      <c r="I786" s="1390"/>
      <c r="J786" s="1390"/>
      <c r="K786" s="1390"/>
    </row>
    <row r="787" spans="1:11" x14ac:dyDescent="0.25">
      <c r="A787" s="1390"/>
      <c r="B787" s="1390"/>
      <c r="C787" s="1390"/>
      <c r="D787" s="1390"/>
      <c r="E787" s="1390"/>
      <c r="F787" s="1390"/>
      <c r="G787" s="1390"/>
      <c r="H787" s="1390"/>
      <c r="I787" s="1390"/>
      <c r="J787" s="1390"/>
      <c r="K787" s="1390"/>
    </row>
    <row r="788" spans="1:11" x14ac:dyDescent="0.25">
      <c r="A788" s="1390"/>
      <c r="B788" s="1390"/>
      <c r="C788" s="1390"/>
      <c r="D788" s="1390"/>
      <c r="E788" s="1390"/>
      <c r="F788" s="1390"/>
      <c r="G788" s="1390"/>
      <c r="H788" s="1390"/>
      <c r="I788" s="1390"/>
      <c r="J788" s="1390"/>
      <c r="K788" s="1390"/>
    </row>
    <row r="789" spans="1:11" x14ac:dyDescent="0.25">
      <c r="A789" s="1390"/>
      <c r="B789" s="1390"/>
      <c r="C789" s="1390"/>
      <c r="D789" s="1390"/>
      <c r="E789" s="1390"/>
      <c r="F789" s="1390"/>
      <c r="G789" s="1390"/>
      <c r="H789" s="1390"/>
      <c r="I789" s="1390"/>
      <c r="J789" s="1390"/>
      <c r="K789" s="1390"/>
    </row>
    <row r="790" spans="1:11" x14ac:dyDescent="0.25">
      <c r="A790" s="1390"/>
      <c r="B790" s="1390"/>
      <c r="C790" s="1390"/>
      <c r="D790" s="1390"/>
      <c r="E790" s="1390"/>
      <c r="F790" s="1390"/>
      <c r="G790" s="1390"/>
      <c r="H790" s="1390"/>
      <c r="I790" s="1390"/>
      <c r="J790" s="1390"/>
      <c r="K790" s="1390"/>
    </row>
    <row r="791" spans="1:11" x14ac:dyDescent="0.25">
      <c r="A791" s="1390"/>
      <c r="B791" s="1390"/>
      <c r="C791" s="1390"/>
      <c r="D791" s="1390"/>
      <c r="E791" s="1390"/>
      <c r="F791" s="1390"/>
      <c r="G791" s="1390"/>
      <c r="H791" s="1390"/>
      <c r="I791" s="1390"/>
      <c r="J791" s="1390"/>
      <c r="K791" s="1390"/>
    </row>
    <row r="792" spans="1:11" x14ac:dyDescent="0.25">
      <c r="A792" s="1390"/>
      <c r="B792" s="1390"/>
      <c r="C792" s="1390"/>
      <c r="D792" s="1390"/>
      <c r="E792" s="1390"/>
      <c r="F792" s="1390"/>
      <c r="G792" s="1390"/>
      <c r="H792" s="1390"/>
      <c r="I792" s="1390"/>
      <c r="J792" s="1390"/>
      <c r="K792" s="1390"/>
    </row>
    <row r="793" spans="1:11" x14ac:dyDescent="0.25">
      <c r="A793" s="1390"/>
      <c r="B793" s="1390"/>
      <c r="C793" s="1390"/>
      <c r="D793" s="1390"/>
      <c r="E793" s="1390"/>
      <c r="F793" s="1390"/>
      <c r="G793" s="1390"/>
      <c r="H793" s="1390"/>
      <c r="I793" s="1390"/>
      <c r="J793" s="1390"/>
      <c r="K793" s="1390"/>
    </row>
    <row r="794" spans="1:11" x14ac:dyDescent="0.25">
      <c r="A794" s="1390"/>
      <c r="B794" s="1390"/>
      <c r="C794" s="1390"/>
      <c r="D794" s="1390"/>
      <c r="E794" s="1390"/>
      <c r="F794" s="1390"/>
      <c r="G794" s="1390"/>
      <c r="H794" s="1390"/>
      <c r="I794" s="1390"/>
      <c r="J794" s="1390"/>
      <c r="K794" s="1390"/>
    </row>
    <row r="795" spans="1:11" x14ac:dyDescent="0.25">
      <c r="A795" s="1390"/>
      <c r="B795" s="1390"/>
      <c r="C795" s="1390"/>
      <c r="D795" s="1390"/>
      <c r="E795" s="1390"/>
      <c r="F795" s="1390"/>
      <c r="G795" s="1390"/>
      <c r="H795" s="1390"/>
      <c r="I795" s="1390"/>
      <c r="J795" s="1390"/>
      <c r="K795" s="1390"/>
    </row>
    <row r="796" spans="1:11" x14ac:dyDescent="0.25">
      <c r="A796" s="1390"/>
      <c r="B796" s="1390"/>
      <c r="C796" s="1390"/>
      <c r="D796" s="1390"/>
      <c r="E796" s="1390"/>
      <c r="F796" s="1390"/>
      <c r="G796" s="1390"/>
      <c r="H796" s="1390"/>
      <c r="I796" s="1390"/>
      <c r="J796" s="1390"/>
      <c r="K796" s="1390"/>
    </row>
    <row r="797" spans="1:11" x14ac:dyDescent="0.25">
      <c r="A797" s="1390"/>
      <c r="B797" s="1390"/>
      <c r="C797" s="1390"/>
      <c r="D797" s="1390"/>
      <c r="E797" s="1390"/>
      <c r="F797" s="1390"/>
      <c r="G797" s="1390"/>
      <c r="H797" s="1390"/>
      <c r="I797" s="1390"/>
      <c r="J797" s="1390"/>
      <c r="K797" s="1390"/>
    </row>
    <row r="798" spans="1:11" x14ac:dyDescent="0.25">
      <c r="A798" s="1390"/>
      <c r="B798" s="1390"/>
      <c r="C798" s="1390"/>
      <c r="D798" s="1390"/>
      <c r="E798" s="1390"/>
      <c r="F798" s="1390"/>
      <c r="G798" s="1390"/>
      <c r="H798" s="1390"/>
      <c r="I798" s="1390"/>
      <c r="J798" s="1390"/>
      <c r="K798" s="1390"/>
    </row>
    <row r="799" spans="1:11" x14ac:dyDescent="0.25">
      <c r="A799" s="1390"/>
      <c r="B799" s="1390"/>
      <c r="C799" s="1390"/>
      <c r="D799" s="1390"/>
      <c r="E799" s="1390"/>
      <c r="F799" s="1390"/>
      <c r="G799" s="1390"/>
      <c r="H799" s="1390"/>
      <c r="I799" s="1390"/>
      <c r="J799" s="1390"/>
      <c r="K799" s="1390"/>
    </row>
    <row r="800" spans="1:11" x14ac:dyDescent="0.25">
      <c r="A800" s="1390"/>
      <c r="B800" s="1390"/>
      <c r="C800" s="1390"/>
      <c r="D800" s="1390"/>
      <c r="E800" s="1390"/>
      <c r="F800" s="1390"/>
      <c r="G800" s="1390"/>
      <c r="H800" s="1390"/>
      <c r="I800" s="1390"/>
      <c r="J800" s="1390"/>
      <c r="K800" s="1390"/>
    </row>
    <row r="801" spans="1:11" x14ac:dyDescent="0.25">
      <c r="A801" s="1390"/>
      <c r="B801" s="1390"/>
      <c r="C801" s="1390"/>
      <c r="D801" s="1390"/>
      <c r="E801" s="1390"/>
      <c r="F801" s="1390"/>
      <c r="G801" s="1390"/>
      <c r="H801" s="1390"/>
      <c r="I801" s="1390"/>
      <c r="J801" s="1390"/>
      <c r="K801" s="1390"/>
    </row>
    <row r="802" spans="1:11" x14ac:dyDescent="0.25">
      <c r="A802" s="1390"/>
      <c r="B802" s="1390"/>
      <c r="C802" s="1390"/>
      <c r="D802" s="1390"/>
      <c r="E802" s="1390"/>
      <c r="F802" s="1390"/>
      <c r="G802" s="1390"/>
      <c r="H802" s="1390"/>
      <c r="I802" s="1390"/>
      <c r="J802" s="1390"/>
      <c r="K802" s="1390"/>
    </row>
    <row r="803" spans="1:11" x14ac:dyDescent="0.25">
      <c r="A803" s="1390"/>
      <c r="B803" s="1390"/>
      <c r="C803" s="1390"/>
      <c r="D803" s="1390"/>
      <c r="E803" s="1390"/>
      <c r="F803" s="1390"/>
      <c r="G803" s="1390"/>
      <c r="H803" s="1390"/>
      <c r="I803" s="1390"/>
      <c r="J803" s="1390"/>
      <c r="K803" s="1390"/>
    </row>
    <row r="804" spans="1:11" x14ac:dyDescent="0.25">
      <c r="A804" s="1390"/>
      <c r="B804" s="1390"/>
      <c r="C804" s="1390"/>
      <c r="D804" s="1390"/>
      <c r="E804" s="1390"/>
      <c r="F804" s="1390"/>
      <c r="G804" s="1390"/>
      <c r="H804" s="1390"/>
      <c r="I804" s="1390"/>
      <c r="J804" s="1390"/>
      <c r="K804" s="1390"/>
    </row>
    <row r="805" spans="1:11" x14ac:dyDescent="0.25">
      <c r="A805" s="1390"/>
      <c r="B805" s="1390"/>
      <c r="C805" s="1390"/>
      <c r="D805" s="1390"/>
      <c r="E805" s="1390"/>
      <c r="F805" s="1390"/>
      <c r="G805" s="1390"/>
      <c r="H805" s="1390"/>
      <c r="I805" s="1390"/>
      <c r="J805" s="1390"/>
      <c r="K805" s="1390"/>
    </row>
    <row r="806" spans="1:11" x14ac:dyDescent="0.25">
      <c r="A806" s="1390"/>
      <c r="B806" s="1390"/>
      <c r="C806" s="1390"/>
      <c r="D806" s="1390"/>
      <c r="E806" s="1390"/>
      <c r="F806" s="1390"/>
      <c r="G806" s="1390"/>
      <c r="H806" s="1390"/>
      <c r="I806" s="1390"/>
      <c r="J806" s="1390"/>
      <c r="K806" s="1390"/>
    </row>
    <row r="807" spans="1:11" x14ac:dyDescent="0.25">
      <c r="A807" s="1390"/>
      <c r="B807" s="1390"/>
      <c r="C807" s="1390"/>
      <c r="D807" s="1390"/>
      <c r="E807" s="1390"/>
      <c r="F807" s="1390"/>
      <c r="G807" s="1390"/>
      <c r="H807" s="1390"/>
      <c r="I807" s="1390"/>
      <c r="J807" s="1390"/>
      <c r="K807" s="1390"/>
    </row>
    <row r="808" spans="1:11" x14ac:dyDescent="0.25">
      <c r="A808" s="1390"/>
      <c r="B808" s="1390"/>
      <c r="C808" s="1390"/>
      <c r="D808" s="1390"/>
      <c r="E808" s="1390"/>
      <c r="F808" s="1390"/>
      <c r="G808" s="1390"/>
      <c r="H808" s="1390"/>
      <c r="I808" s="1390"/>
      <c r="J808" s="1390"/>
      <c r="K808" s="1390"/>
    </row>
    <row r="809" spans="1:11" x14ac:dyDescent="0.25">
      <c r="A809" s="1390"/>
      <c r="B809" s="1390"/>
      <c r="C809" s="1390"/>
      <c r="D809" s="1390"/>
      <c r="E809" s="1390"/>
      <c r="F809" s="1390"/>
      <c r="G809" s="1390"/>
      <c r="H809" s="1390"/>
      <c r="I809" s="1390"/>
      <c r="J809" s="1390"/>
      <c r="K809" s="1390"/>
    </row>
    <row r="810" spans="1:11" x14ac:dyDescent="0.25">
      <c r="A810" s="1390"/>
      <c r="B810" s="1390"/>
      <c r="C810" s="1390"/>
      <c r="D810" s="1390"/>
      <c r="E810" s="1390"/>
      <c r="F810" s="1390"/>
      <c r="G810" s="1390"/>
      <c r="H810" s="1390"/>
      <c r="I810" s="1390"/>
      <c r="J810" s="1390"/>
      <c r="K810" s="1390"/>
    </row>
    <row r="811" spans="1:11" x14ac:dyDescent="0.25">
      <c r="A811" s="1390"/>
      <c r="B811" s="1390"/>
      <c r="C811" s="1390"/>
      <c r="D811" s="1390"/>
      <c r="E811" s="1390"/>
      <c r="F811" s="1390"/>
      <c r="G811" s="1390"/>
      <c r="H811" s="1390"/>
      <c r="I811" s="1390"/>
      <c r="J811" s="1390"/>
      <c r="K811" s="1390"/>
    </row>
    <row r="812" spans="1:11" x14ac:dyDescent="0.25">
      <c r="A812" s="1390"/>
      <c r="B812" s="1390"/>
      <c r="C812" s="1390"/>
      <c r="D812" s="1390"/>
      <c r="E812" s="1390"/>
      <c r="F812" s="1390"/>
      <c r="G812" s="1390"/>
      <c r="H812" s="1390"/>
      <c r="I812" s="1390"/>
      <c r="J812" s="1390"/>
      <c r="K812" s="1390"/>
    </row>
    <row r="813" spans="1:11" x14ac:dyDescent="0.25">
      <c r="A813" s="1390"/>
      <c r="B813" s="1390"/>
      <c r="C813" s="1390"/>
      <c r="D813" s="1390"/>
      <c r="E813" s="1390"/>
      <c r="F813" s="1390"/>
      <c r="G813" s="1390"/>
      <c r="H813" s="1390"/>
      <c r="I813" s="1390"/>
      <c r="J813" s="1390"/>
      <c r="K813" s="1390"/>
    </row>
    <row r="814" spans="1:11" x14ac:dyDescent="0.25">
      <c r="A814" s="1390"/>
      <c r="B814" s="1390"/>
      <c r="C814" s="1390"/>
      <c r="D814" s="1390"/>
      <c r="E814" s="1390"/>
      <c r="F814" s="1390"/>
      <c r="G814" s="1390"/>
      <c r="H814" s="1390"/>
      <c r="I814" s="1390"/>
      <c r="J814" s="1390"/>
      <c r="K814" s="1390"/>
    </row>
    <row r="815" spans="1:11" x14ac:dyDescent="0.25">
      <c r="A815" s="1390"/>
      <c r="B815" s="1390"/>
      <c r="C815" s="1390"/>
      <c r="D815" s="1390"/>
      <c r="E815" s="1390"/>
      <c r="F815" s="1390"/>
      <c r="G815" s="1390"/>
      <c r="H815" s="1390"/>
      <c r="I815" s="1390"/>
      <c r="J815" s="1390"/>
      <c r="K815" s="1390"/>
    </row>
    <row r="816" spans="1:11" x14ac:dyDescent="0.25">
      <c r="A816" s="1390"/>
      <c r="B816" s="1390"/>
      <c r="C816" s="1390"/>
      <c r="D816" s="1390"/>
      <c r="E816" s="1390"/>
      <c r="F816" s="1390"/>
      <c r="G816" s="1390"/>
      <c r="H816" s="1390"/>
      <c r="I816" s="1390"/>
      <c r="J816" s="1390"/>
      <c r="K816" s="1390"/>
    </row>
    <row r="817" spans="1:11" x14ac:dyDescent="0.25">
      <c r="A817" s="1390"/>
      <c r="B817" s="1390"/>
      <c r="C817" s="1390"/>
      <c r="D817" s="1390"/>
      <c r="E817" s="1390"/>
      <c r="F817" s="1390"/>
      <c r="G817" s="1390"/>
      <c r="H817" s="1390"/>
      <c r="I817" s="1390"/>
      <c r="J817" s="1390"/>
      <c r="K817" s="1390"/>
    </row>
    <row r="818" spans="1:11" x14ac:dyDescent="0.25">
      <c r="A818" s="1390"/>
      <c r="B818" s="1390"/>
      <c r="C818" s="1390"/>
      <c r="D818" s="1390"/>
      <c r="E818" s="1390"/>
      <c r="F818" s="1390"/>
      <c r="G818" s="1390"/>
      <c r="H818" s="1390"/>
      <c r="I818" s="1390"/>
      <c r="J818" s="1390"/>
      <c r="K818" s="1390"/>
    </row>
    <row r="819" spans="1:11" x14ac:dyDescent="0.25">
      <c r="A819" s="1390"/>
      <c r="B819" s="1390"/>
      <c r="C819" s="1390"/>
      <c r="D819" s="1390"/>
      <c r="E819" s="1390"/>
      <c r="F819" s="1390"/>
      <c r="G819" s="1390"/>
      <c r="H819" s="1390"/>
      <c r="I819" s="1390"/>
      <c r="J819" s="1390"/>
      <c r="K819" s="1390"/>
    </row>
    <row r="820" spans="1:11" x14ac:dyDescent="0.25">
      <c r="A820" s="1390"/>
      <c r="B820" s="1390"/>
      <c r="C820" s="1390"/>
      <c r="D820" s="1390"/>
      <c r="E820" s="1390"/>
      <c r="F820" s="1390"/>
      <c r="G820" s="1390"/>
      <c r="H820" s="1390"/>
      <c r="I820" s="1390"/>
      <c r="J820" s="1390"/>
      <c r="K820" s="1390"/>
    </row>
    <row r="821" spans="1:11" x14ac:dyDescent="0.25">
      <c r="A821" s="1390"/>
      <c r="B821" s="1390"/>
      <c r="C821" s="1390"/>
      <c r="D821" s="1390"/>
      <c r="E821" s="1390"/>
      <c r="F821" s="1390"/>
      <c r="G821" s="1390"/>
      <c r="H821" s="1390"/>
      <c r="I821" s="1390"/>
      <c r="J821" s="1390"/>
      <c r="K821" s="1390"/>
    </row>
    <row r="822" spans="1:11" x14ac:dyDescent="0.25">
      <c r="A822" s="1390"/>
      <c r="B822" s="1390"/>
      <c r="C822" s="1390"/>
      <c r="D822" s="1390"/>
      <c r="E822" s="1390"/>
      <c r="F822" s="1390"/>
      <c r="G822" s="1390"/>
      <c r="H822" s="1390"/>
      <c r="I822" s="1390"/>
      <c r="J822" s="1390"/>
      <c r="K822" s="1390"/>
    </row>
    <row r="823" spans="1:11" x14ac:dyDescent="0.25">
      <c r="A823" s="1390"/>
      <c r="B823" s="1390"/>
      <c r="C823" s="1390"/>
      <c r="D823" s="1390"/>
      <c r="E823" s="1390"/>
      <c r="F823" s="1390"/>
      <c r="G823" s="1390"/>
      <c r="H823" s="1390"/>
      <c r="I823" s="1390"/>
      <c r="J823" s="1390"/>
      <c r="K823" s="1390"/>
    </row>
    <row r="824" spans="1:11" x14ac:dyDescent="0.25">
      <c r="A824" s="1390"/>
      <c r="B824" s="1390"/>
      <c r="C824" s="1390"/>
      <c r="D824" s="1390"/>
      <c r="E824" s="1390"/>
      <c r="F824" s="1390"/>
      <c r="G824" s="1390"/>
      <c r="H824" s="1390"/>
      <c r="I824" s="1390"/>
      <c r="J824" s="1390"/>
      <c r="K824" s="1390"/>
    </row>
    <row r="825" spans="1:11" x14ac:dyDescent="0.25">
      <c r="A825" s="1390"/>
      <c r="B825" s="1390"/>
      <c r="C825" s="1390"/>
      <c r="D825" s="1390"/>
      <c r="E825" s="1390"/>
      <c r="F825" s="1390"/>
      <c r="G825" s="1390"/>
      <c r="H825" s="1390"/>
      <c r="I825" s="1390"/>
      <c r="J825" s="1390"/>
      <c r="K825" s="1390"/>
    </row>
    <row r="826" spans="1:11" x14ac:dyDescent="0.25">
      <c r="A826" s="1390"/>
      <c r="B826" s="1390"/>
      <c r="C826" s="1390"/>
      <c r="D826" s="1390"/>
      <c r="E826" s="1390"/>
      <c r="F826" s="1390"/>
      <c r="G826" s="1390"/>
      <c r="H826" s="1390"/>
      <c r="I826" s="1390"/>
      <c r="J826" s="1390"/>
      <c r="K826" s="1390"/>
    </row>
    <row r="827" spans="1:11" x14ac:dyDescent="0.25">
      <c r="A827" s="1390"/>
      <c r="B827" s="1390"/>
      <c r="C827" s="1390"/>
      <c r="D827" s="1390"/>
      <c r="E827" s="1390"/>
      <c r="F827" s="1390"/>
      <c r="G827" s="1390"/>
      <c r="H827" s="1390"/>
      <c r="I827" s="1390"/>
      <c r="J827" s="1390"/>
      <c r="K827" s="1390"/>
    </row>
    <row r="828" spans="1:11" x14ac:dyDescent="0.25">
      <c r="A828" s="1390"/>
      <c r="B828" s="1390"/>
      <c r="C828" s="1390"/>
      <c r="D828" s="1390"/>
      <c r="E828" s="1390"/>
      <c r="F828" s="1390"/>
      <c r="G828" s="1390"/>
      <c r="H828" s="1390"/>
      <c r="I828" s="1390"/>
      <c r="J828" s="1390"/>
      <c r="K828" s="1390"/>
    </row>
    <row r="829" spans="1:11" x14ac:dyDescent="0.25">
      <c r="A829" s="1390"/>
      <c r="B829" s="1390"/>
      <c r="C829" s="1390"/>
      <c r="D829" s="1390"/>
      <c r="E829" s="1390"/>
      <c r="F829" s="1390"/>
      <c r="G829" s="1390"/>
      <c r="H829" s="1390"/>
      <c r="I829" s="1390"/>
      <c r="J829" s="1390"/>
      <c r="K829" s="1390"/>
    </row>
    <row r="830" spans="1:11" x14ac:dyDescent="0.25">
      <c r="A830" s="1390"/>
      <c r="B830" s="1390"/>
      <c r="C830" s="1390"/>
      <c r="D830" s="1390"/>
      <c r="E830" s="1390"/>
      <c r="F830" s="1390"/>
      <c r="G830" s="1390"/>
      <c r="H830" s="1390"/>
      <c r="I830" s="1390"/>
      <c r="J830" s="1390"/>
      <c r="K830" s="1390"/>
    </row>
    <row r="831" spans="1:11" x14ac:dyDescent="0.25">
      <c r="A831" s="1390"/>
      <c r="B831" s="1390"/>
      <c r="C831" s="1390"/>
      <c r="D831" s="1390"/>
      <c r="E831" s="1390"/>
      <c r="F831" s="1390"/>
      <c r="G831" s="1390"/>
      <c r="H831" s="1390"/>
      <c r="I831" s="1390"/>
      <c r="J831" s="1390"/>
      <c r="K831" s="1390"/>
    </row>
    <row r="832" spans="1:11" x14ac:dyDescent="0.25">
      <c r="A832" s="1390"/>
      <c r="B832" s="1390"/>
      <c r="C832" s="1390"/>
      <c r="D832" s="1390"/>
      <c r="E832" s="1390"/>
      <c r="F832" s="1390"/>
      <c r="G832" s="1390"/>
      <c r="H832" s="1390"/>
      <c r="I832" s="1390"/>
      <c r="J832" s="1390"/>
      <c r="K832" s="1390"/>
    </row>
    <row r="833" spans="1:11" x14ac:dyDescent="0.25">
      <c r="A833" s="1390"/>
      <c r="B833" s="1390"/>
      <c r="C833" s="1390"/>
      <c r="D833" s="1390"/>
      <c r="E833" s="1390"/>
      <c r="F833" s="1390"/>
      <c r="G833" s="1390"/>
      <c r="H833" s="1390"/>
      <c r="I833" s="1390"/>
      <c r="J833" s="1390"/>
      <c r="K833" s="1390"/>
    </row>
    <row r="834" spans="1:11" x14ac:dyDescent="0.25">
      <c r="A834" s="1390"/>
      <c r="B834" s="1390"/>
      <c r="C834" s="1390"/>
      <c r="D834" s="1390"/>
      <c r="E834" s="1390"/>
      <c r="F834" s="1390"/>
      <c r="G834" s="1390"/>
      <c r="H834" s="1390"/>
      <c r="I834" s="1390"/>
      <c r="J834" s="1390"/>
      <c r="K834" s="1390"/>
    </row>
    <row r="835" spans="1:11" x14ac:dyDescent="0.25">
      <c r="A835" s="1390"/>
      <c r="B835" s="1390"/>
      <c r="C835" s="1390"/>
      <c r="D835" s="1390"/>
      <c r="E835" s="1390"/>
      <c r="F835" s="1390"/>
      <c r="G835" s="1390"/>
      <c r="H835" s="1390"/>
      <c r="I835" s="1390"/>
      <c r="J835" s="1390"/>
      <c r="K835" s="1390"/>
    </row>
    <row r="836" spans="1:11" x14ac:dyDescent="0.25">
      <c r="A836" s="1390"/>
      <c r="B836" s="1390"/>
      <c r="C836" s="1390"/>
      <c r="D836" s="1390"/>
      <c r="E836" s="1390"/>
      <c r="F836" s="1390"/>
      <c r="G836" s="1390"/>
      <c r="H836" s="1390"/>
      <c r="I836" s="1390"/>
      <c r="J836" s="1390"/>
      <c r="K836" s="1390"/>
    </row>
    <row r="837" spans="1:11" x14ac:dyDescent="0.25">
      <c r="A837" s="1390"/>
      <c r="B837" s="1390"/>
      <c r="C837" s="1390"/>
      <c r="D837" s="1390"/>
      <c r="E837" s="1390"/>
      <c r="F837" s="1390"/>
      <c r="G837" s="1390"/>
      <c r="H837" s="1390"/>
      <c r="I837" s="1390"/>
      <c r="J837" s="1390"/>
      <c r="K837" s="1390"/>
    </row>
    <row r="838" spans="1:11" x14ac:dyDescent="0.25">
      <c r="A838" s="1390"/>
      <c r="B838" s="1390"/>
      <c r="C838" s="1390"/>
      <c r="D838" s="1390"/>
      <c r="E838" s="1390"/>
      <c r="F838" s="1390"/>
      <c r="G838" s="1390"/>
      <c r="H838" s="1390"/>
      <c r="I838" s="1390"/>
      <c r="J838" s="1390"/>
      <c r="K838" s="1390"/>
    </row>
    <row r="839" spans="1:11" x14ac:dyDescent="0.25">
      <c r="A839" s="1390"/>
      <c r="B839" s="1390"/>
      <c r="C839" s="1390"/>
      <c r="D839" s="1390"/>
      <c r="E839" s="1390"/>
      <c r="F839" s="1390"/>
      <c r="G839" s="1390"/>
      <c r="H839" s="1390"/>
      <c r="I839" s="1390"/>
      <c r="J839" s="1390"/>
      <c r="K839" s="1390"/>
    </row>
    <row r="840" spans="1:11" x14ac:dyDescent="0.25">
      <c r="A840" s="1390"/>
      <c r="B840" s="1390"/>
      <c r="C840" s="1390"/>
      <c r="D840" s="1390"/>
      <c r="E840" s="1390"/>
      <c r="F840" s="1390"/>
      <c r="G840" s="1390"/>
      <c r="H840" s="1390"/>
      <c r="I840" s="1390"/>
      <c r="J840" s="1390"/>
      <c r="K840" s="1390"/>
    </row>
    <row r="841" spans="1:11" x14ac:dyDescent="0.25">
      <c r="A841" s="1390"/>
      <c r="B841" s="1390"/>
      <c r="C841" s="1390"/>
      <c r="D841" s="1390"/>
      <c r="E841" s="1390"/>
      <c r="F841" s="1390"/>
      <c r="G841" s="1390"/>
      <c r="H841" s="1390"/>
      <c r="I841" s="1390"/>
      <c r="J841" s="1390"/>
      <c r="K841" s="1390"/>
    </row>
    <row r="842" spans="1:11" x14ac:dyDescent="0.25">
      <c r="A842" s="1390"/>
      <c r="B842" s="1390"/>
      <c r="C842" s="1390"/>
      <c r="D842" s="1390"/>
      <c r="E842" s="1390"/>
      <c r="F842" s="1390"/>
      <c r="G842" s="1390"/>
      <c r="H842" s="1390"/>
      <c r="I842" s="1390"/>
      <c r="J842" s="1390"/>
      <c r="K842" s="1390"/>
    </row>
    <row r="843" spans="1:11" x14ac:dyDescent="0.25">
      <c r="A843" s="1390"/>
      <c r="B843" s="1390"/>
      <c r="C843" s="1390"/>
      <c r="D843" s="1390"/>
      <c r="E843" s="1390"/>
      <c r="F843" s="1390"/>
      <c r="G843" s="1390"/>
      <c r="H843" s="1390"/>
      <c r="I843" s="1390"/>
      <c r="J843" s="1390"/>
      <c r="K843" s="1390"/>
    </row>
    <row r="844" spans="1:11" x14ac:dyDescent="0.25">
      <c r="A844" s="1390"/>
      <c r="B844" s="1390"/>
      <c r="C844" s="1390"/>
      <c r="D844" s="1390"/>
      <c r="E844" s="1390"/>
      <c r="F844" s="1390"/>
      <c r="G844" s="1390"/>
      <c r="H844" s="1390"/>
      <c r="I844" s="1390"/>
      <c r="J844" s="1390"/>
      <c r="K844" s="1390"/>
    </row>
    <row r="845" spans="1:11" x14ac:dyDescent="0.25">
      <c r="A845" s="1390"/>
      <c r="B845" s="1390"/>
      <c r="C845" s="1390"/>
      <c r="D845" s="1390"/>
      <c r="E845" s="1390"/>
      <c r="F845" s="1390"/>
      <c r="G845" s="1390"/>
      <c r="H845" s="1390"/>
      <c r="I845" s="1390"/>
      <c r="J845" s="1390"/>
      <c r="K845" s="1390"/>
    </row>
    <row r="846" spans="1:11" x14ac:dyDescent="0.25">
      <c r="A846" s="1390"/>
      <c r="B846" s="1390"/>
      <c r="C846" s="1390"/>
      <c r="D846" s="1390"/>
      <c r="E846" s="1390"/>
      <c r="F846" s="1390"/>
      <c r="G846" s="1390"/>
      <c r="H846" s="1390"/>
      <c r="I846" s="1390"/>
      <c r="J846" s="1390"/>
      <c r="K846" s="1390"/>
    </row>
    <row r="847" spans="1:11" x14ac:dyDescent="0.25">
      <c r="A847" s="1390"/>
      <c r="B847" s="1390"/>
      <c r="C847" s="1390"/>
      <c r="D847" s="1390"/>
      <c r="E847" s="1390"/>
      <c r="F847" s="1390"/>
      <c r="G847" s="1390"/>
      <c r="H847" s="1390"/>
      <c r="I847" s="1390"/>
      <c r="J847" s="1390"/>
      <c r="K847" s="1390"/>
    </row>
    <row r="848" spans="1:11" x14ac:dyDescent="0.25">
      <c r="A848" s="1390"/>
      <c r="B848" s="1390"/>
      <c r="C848" s="1390"/>
      <c r="D848" s="1390"/>
      <c r="E848" s="1390"/>
      <c r="F848" s="1390"/>
      <c r="G848" s="1390"/>
      <c r="H848" s="1390"/>
      <c r="I848" s="1390"/>
      <c r="J848" s="1390"/>
      <c r="K848" s="1390"/>
    </row>
    <row r="849" spans="1:11" x14ac:dyDescent="0.25">
      <c r="A849" s="1390"/>
      <c r="B849" s="1390"/>
      <c r="C849" s="1390"/>
      <c r="D849" s="1390"/>
      <c r="E849" s="1390"/>
      <c r="F849" s="1390"/>
      <c r="G849" s="1390"/>
      <c r="H849" s="1390"/>
      <c r="I849" s="1390"/>
      <c r="J849" s="1390"/>
      <c r="K849" s="1390"/>
    </row>
    <row r="850" spans="1:11" x14ac:dyDescent="0.25">
      <c r="A850" s="1390"/>
      <c r="B850" s="1390"/>
      <c r="C850" s="1390"/>
      <c r="D850" s="1390"/>
      <c r="E850" s="1390"/>
      <c r="F850" s="1390"/>
      <c r="G850" s="1390"/>
      <c r="H850" s="1390"/>
      <c r="I850" s="1390"/>
      <c r="J850" s="1390"/>
      <c r="K850" s="1390"/>
    </row>
    <row r="851" spans="1:11" x14ac:dyDescent="0.25">
      <c r="A851" s="1390"/>
      <c r="B851" s="1390"/>
      <c r="C851" s="1390"/>
      <c r="D851" s="1390"/>
      <c r="E851" s="1390"/>
      <c r="F851" s="1390"/>
      <c r="G851" s="1390"/>
      <c r="H851" s="1390"/>
      <c r="I851" s="1390"/>
      <c r="J851" s="1390"/>
      <c r="K851" s="1390"/>
    </row>
    <row r="852" spans="1:11" x14ac:dyDescent="0.25">
      <c r="A852" s="1390"/>
      <c r="B852" s="1390"/>
      <c r="C852" s="1390"/>
      <c r="D852" s="1390"/>
      <c r="E852" s="1390"/>
      <c r="F852" s="1390"/>
      <c r="G852" s="1390"/>
      <c r="H852" s="1390"/>
      <c r="I852" s="1390"/>
      <c r="J852" s="1390"/>
      <c r="K852" s="1390"/>
    </row>
    <row r="853" spans="1:11" x14ac:dyDescent="0.25">
      <c r="A853" s="1390"/>
      <c r="B853" s="1390"/>
      <c r="C853" s="1390"/>
      <c r="D853" s="1390"/>
      <c r="E853" s="1390"/>
      <c r="F853" s="1390"/>
      <c r="G853" s="1390"/>
      <c r="H853" s="1390"/>
      <c r="I853" s="1390"/>
      <c r="J853" s="1390"/>
      <c r="K853" s="1390"/>
    </row>
    <row r="854" spans="1:11" x14ac:dyDescent="0.25">
      <c r="A854" s="1390"/>
      <c r="B854" s="1390"/>
      <c r="C854" s="1390"/>
      <c r="D854" s="1390"/>
      <c r="E854" s="1390"/>
      <c r="F854" s="1390"/>
      <c r="G854" s="1390"/>
      <c r="H854" s="1390"/>
      <c r="I854" s="1390"/>
      <c r="J854" s="1390"/>
      <c r="K854" s="1390"/>
    </row>
    <row r="855" spans="1:11" x14ac:dyDescent="0.25">
      <c r="A855" s="1390"/>
      <c r="B855" s="1390"/>
      <c r="C855" s="1390"/>
      <c r="D855" s="1390"/>
      <c r="E855" s="1390"/>
      <c r="F855" s="1390"/>
      <c r="G855" s="1390"/>
      <c r="H855" s="1390"/>
      <c r="I855" s="1390"/>
      <c r="J855" s="1390"/>
      <c r="K855" s="1390"/>
    </row>
    <row r="856" spans="1:11" x14ac:dyDescent="0.25">
      <c r="A856" s="1390"/>
      <c r="B856" s="1390"/>
      <c r="C856" s="1390"/>
      <c r="D856" s="1390"/>
      <c r="E856" s="1390"/>
      <c r="F856" s="1390"/>
      <c r="G856" s="1390"/>
      <c r="H856" s="1390"/>
      <c r="I856" s="1390"/>
      <c r="J856" s="1390"/>
      <c r="K856" s="1390"/>
    </row>
    <row r="857" spans="1:11" x14ac:dyDescent="0.25">
      <c r="A857" s="1390"/>
      <c r="B857" s="1390"/>
      <c r="C857" s="1390"/>
      <c r="D857" s="1390"/>
      <c r="E857" s="1390"/>
      <c r="F857" s="1390"/>
      <c r="G857" s="1390"/>
      <c r="H857" s="1390"/>
      <c r="I857" s="1390"/>
      <c r="J857" s="1390"/>
      <c r="K857" s="1390"/>
    </row>
    <row r="858" spans="1:11" x14ac:dyDescent="0.25">
      <c r="A858" s="1390"/>
      <c r="B858" s="1390"/>
      <c r="C858" s="1390"/>
      <c r="D858" s="1390"/>
      <c r="E858" s="1390"/>
      <c r="F858" s="1390"/>
      <c r="G858" s="1390"/>
      <c r="H858" s="1390"/>
      <c r="I858" s="1390"/>
      <c r="J858" s="1390"/>
      <c r="K858" s="1390"/>
    </row>
    <row r="859" spans="1:11" x14ac:dyDescent="0.25">
      <c r="A859" s="1390"/>
      <c r="B859" s="1390"/>
      <c r="C859" s="1390"/>
      <c r="D859" s="1390"/>
      <c r="E859" s="1390"/>
      <c r="F859" s="1390"/>
      <c r="G859" s="1390"/>
      <c r="H859" s="1390"/>
      <c r="I859" s="1390"/>
      <c r="J859" s="1390"/>
      <c r="K859" s="1390"/>
    </row>
    <row r="860" spans="1:11" x14ac:dyDescent="0.25">
      <c r="A860" s="1390"/>
      <c r="B860" s="1390"/>
      <c r="C860" s="1390"/>
      <c r="D860" s="1390"/>
      <c r="E860" s="1390"/>
      <c r="F860" s="1390"/>
      <c r="G860" s="1390"/>
      <c r="H860" s="1390"/>
      <c r="I860" s="1390"/>
      <c r="J860" s="1390"/>
      <c r="K860" s="1390"/>
    </row>
    <row r="861" spans="1:11" x14ac:dyDescent="0.25">
      <c r="A861" s="1390"/>
      <c r="B861" s="1390"/>
      <c r="C861" s="1390"/>
      <c r="D861" s="1390"/>
      <c r="E861" s="1390"/>
      <c r="F861" s="1390"/>
      <c r="G861" s="1390"/>
      <c r="H861" s="1390"/>
      <c r="I861" s="1390"/>
      <c r="J861" s="1390"/>
      <c r="K861" s="1390"/>
    </row>
    <row r="862" spans="1:11" x14ac:dyDescent="0.25">
      <c r="A862" s="1390"/>
      <c r="B862" s="1390"/>
      <c r="C862" s="1390"/>
      <c r="D862" s="1390"/>
      <c r="E862" s="1390"/>
      <c r="F862" s="1390"/>
      <c r="G862" s="1390"/>
      <c r="H862" s="1390"/>
      <c r="I862" s="1390"/>
      <c r="J862" s="1390"/>
      <c r="K862" s="1390"/>
    </row>
    <row r="863" spans="1:11" x14ac:dyDescent="0.25">
      <c r="A863" s="1390"/>
      <c r="B863" s="1390"/>
      <c r="C863" s="1390"/>
      <c r="D863" s="1390"/>
      <c r="E863" s="1390"/>
      <c r="F863" s="1390"/>
      <c r="G863" s="1390"/>
      <c r="H863" s="1390"/>
      <c r="I863" s="1390"/>
      <c r="J863" s="1390"/>
      <c r="K863" s="1390"/>
    </row>
    <row r="864" spans="1:11" x14ac:dyDescent="0.25">
      <c r="A864" s="1390"/>
      <c r="B864" s="1390"/>
      <c r="C864" s="1390"/>
      <c r="D864" s="1390"/>
      <c r="E864" s="1390"/>
      <c r="F864" s="1390"/>
      <c r="G864" s="1390"/>
      <c r="H864" s="1390"/>
      <c r="I864" s="1390"/>
      <c r="J864" s="1390"/>
      <c r="K864" s="1390"/>
    </row>
    <row r="865" spans="1:11" x14ac:dyDescent="0.25">
      <c r="A865" s="1390"/>
      <c r="B865" s="1390"/>
      <c r="C865" s="1390"/>
      <c r="D865" s="1390"/>
      <c r="E865" s="1390"/>
      <c r="F865" s="1390"/>
      <c r="G865" s="1390"/>
      <c r="H865" s="1390"/>
      <c r="I865" s="1390"/>
      <c r="J865" s="1390"/>
      <c r="K865" s="1390"/>
    </row>
    <row r="866" spans="1:11" x14ac:dyDescent="0.25">
      <c r="A866" s="1390"/>
      <c r="B866" s="1390"/>
      <c r="C866" s="1390"/>
      <c r="D866" s="1390"/>
      <c r="E866" s="1390"/>
      <c r="F866" s="1390"/>
      <c r="G866" s="1390"/>
      <c r="H866" s="1390"/>
      <c r="I866" s="1390"/>
      <c r="J866" s="1390"/>
      <c r="K866" s="1390"/>
    </row>
    <row r="867" spans="1:11" x14ac:dyDescent="0.25">
      <c r="A867" s="1390"/>
      <c r="B867" s="1390"/>
      <c r="C867" s="1390"/>
      <c r="D867" s="1390"/>
      <c r="E867" s="1390"/>
      <c r="F867" s="1390"/>
      <c r="G867" s="1390"/>
      <c r="H867" s="1390"/>
      <c r="I867" s="1390"/>
      <c r="J867" s="1390"/>
      <c r="K867" s="1390"/>
    </row>
    <row r="868" spans="1:11" x14ac:dyDescent="0.25">
      <c r="A868" s="1390"/>
      <c r="B868" s="1390"/>
      <c r="C868" s="1390"/>
      <c r="D868" s="1390"/>
      <c r="E868" s="1390"/>
      <c r="F868" s="1390"/>
      <c r="G868" s="1390"/>
      <c r="H868" s="1390"/>
      <c r="I868" s="1390"/>
      <c r="J868" s="1390"/>
      <c r="K868" s="1390"/>
    </row>
    <row r="869" spans="1:11" x14ac:dyDescent="0.25">
      <c r="A869" s="1390"/>
      <c r="B869" s="1390"/>
      <c r="C869" s="1390"/>
      <c r="D869" s="1390"/>
      <c r="E869" s="1390"/>
      <c r="F869" s="1390"/>
      <c r="G869" s="1390"/>
      <c r="H869" s="1390"/>
      <c r="I869" s="1390"/>
      <c r="J869" s="1390"/>
      <c r="K869" s="1390"/>
    </row>
    <row r="870" spans="1:11" x14ac:dyDescent="0.25">
      <c r="A870" s="1390"/>
      <c r="B870" s="1390"/>
      <c r="C870" s="1390"/>
      <c r="D870" s="1390"/>
      <c r="E870" s="1390"/>
      <c r="F870" s="1390"/>
      <c r="G870" s="1390"/>
      <c r="H870" s="1390"/>
      <c r="I870" s="1390"/>
      <c r="J870" s="1390"/>
      <c r="K870" s="1390"/>
    </row>
    <row r="871" spans="1:11" x14ac:dyDescent="0.25">
      <c r="A871" s="1390"/>
      <c r="B871" s="1390"/>
      <c r="C871" s="1390"/>
      <c r="D871" s="1390"/>
      <c r="E871" s="1390"/>
      <c r="F871" s="1390"/>
      <c r="G871" s="1390"/>
      <c r="H871" s="1390"/>
      <c r="I871" s="1390"/>
      <c r="J871" s="1390"/>
      <c r="K871" s="1390"/>
    </row>
    <row r="872" spans="1:11" x14ac:dyDescent="0.25">
      <c r="A872" s="1390"/>
      <c r="B872" s="1390"/>
      <c r="C872" s="1390"/>
      <c r="D872" s="1390"/>
      <c r="E872" s="1390"/>
      <c r="F872" s="1390"/>
      <c r="G872" s="1390"/>
      <c r="H872" s="1390"/>
      <c r="I872" s="1390"/>
      <c r="J872" s="1390"/>
      <c r="K872" s="1390"/>
    </row>
    <row r="873" spans="1:11" x14ac:dyDescent="0.25">
      <c r="A873" s="1390"/>
      <c r="B873" s="1390"/>
      <c r="C873" s="1390"/>
      <c r="D873" s="1390"/>
      <c r="E873" s="1390"/>
      <c r="F873" s="1390"/>
      <c r="G873" s="1390"/>
      <c r="H873" s="1390"/>
      <c r="I873" s="1390"/>
      <c r="J873" s="1390"/>
      <c r="K873" s="1390"/>
    </row>
    <row r="874" spans="1:11" x14ac:dyDescent="0.25">
      <c r="A874" s="1390"/>
      <c r="B874" s="1390"/>
      <c r="C874" s="1390"/>
      <c r="D874" s="1390"/>
      <c r="E874" s="1390"/>
      <c r="F874" s="1390"/>
      <c r="G874" s="1390"/>
      <c r="H874" s="1390"/>
      <c r="I874" s="1390"/>
      <c r="J874" s="1390"/>
      <c r="K874" s="1390"/>
    </row>
    <row r="875" spans="1:11" x14ac:dyDescent="0.25">
      <c r="A875" s="1390"/>
      <c r="B875" s="1390"/>
      <c r="C875" s="1390"/>
      <c r="D875" s="1390"/>
      <c r="E875" s="1390"/>
      <c r="F875" s="1390"/>
      <c r="G875" s="1390"/>
      <c r="H875" s="1390"/>
      <c r="I875" s="1390"/>
      <c r="J875" s="1390"/>
      <c r="K875" s="1390"/>
    </row>
    <row r="876" spans="1:11" x14ac:dyDescent="0.25">
      <c r="A876" s="1390"/>
      <c r="B876" s="1390"/>
      <c r="C876" s="1390"/>
      <c r="D876" s="1390"/>
      <c r="E876" s="1390"/>
      <c r="F876" s="1390"/>
      <c r="G876" s="1390"/>
      <c r="H876" s="1390"/>
      <c r="I876" s="1390"/>
      <c r="J876" s="1390"/>
      <c r="K876" s="1390"/>
    </row>
    <row r="877" spans="1:11" x14ac:dyDescent="0.25">
      <c r="A877" s="1390"/>
      <c r="B877" s="1390"/>
      <c r="C877" s="1390"/>
      <c r="D877" s="1390"/>
      <c r="E877" s="1390"/>
      <c r="F877" s="1390"/>
      <c r="G877" s="1390"/>
      <c r="H877" s="1390"/>
      <c r="I877" s="1390"/>
      <c r="J877" s="1390"/>
      <c r="K877" s="1390"/>
    </row>
    <row r="878" spans="1:11" x14ac:dyDescent="0.25">
      <c r="A878" s="1390"/>
      <c r="B878" s="1390"/>
      <c r="C878" s="1390"/>
      <c r="D878" s="1390"/>
      <c r="E878" s="1390"/>
      <c r="F878" s="1390"/>
      <c r="G878" s="1390"/>
      <c r="H878" s="1390"/>
      <c r="I878" s="1390"/>
      <c r="J878" s="1390"/>
      <c r="K878" s="1390"/>
    </row>
    <row r="879" spans="1:11" x14ac:dyDescent="0.25">
      <c r="A879" s="1390"/>
      <c r="B879" s="1390"/>
      <c r="C879" s="1390"/>
      <c r="D879" s="1390"/>
      <c r="E879" s="1390"/>
      <c r="F879" s="1390"/>
      <c r="G879" s="1390"/>
      <c r="H879" s="1390"/>
      <c r="I879" s="1390"/>
      <c r="J879" s="1390"/>
      <c r="K879" s="1390"/>
    </row>
    <row r="880" spans="1:11" x14ac:dyDescent="0.25">
      <c r="A880" s="1390"/>
      <c r="B880" s="1390"/>
      <c r="C880" s="1390"/>
      <c r="D880" s="1390"/>
      <c r="E880" s="1390"/>
      <c r="F880" s="1390"/>
      <c r="G880" s="1390"/>
      <c r="H880" s="1390"/>
      <c r="I880" s="1390"/>
      <c r="J880" s="1390"/>
      <c r="K880" s="1390"/>
    </row>
    <row r="881" spans="1:11" x14ac:dyDescent="0.25">
      <c r="A881" s="1390"/>
      <c r="B881" s="1390"/>
      <c r="C881" s="1390"/>
      <c r="D881" s="1390"/>
      <c r="E881" s="1390"/>
      <c r="F881" s="1390"/>
      <c r="G881" s="1390"/>
      <c r="H881" s="1390"/>
      <c r="I881" s="1390"/>
      <c r="J881" s="1390"/>
      <c r="K881" s="1390"/>
    </row>
    <row r="882" spans="1:11" x14ac:dyDescent="0.25">
      <c r="A882" s="1390"/>
      <c r="B882" s="1390"/>
      <c r="C882" s="1390"/>
      <c r="D882" s="1390"/>
      <c r="E882" s="1390"/>
      <c r="F882" s="1390"/>
      <c r="G882" s="1390"/>
      <c r="H882" s="1390"/>
      <c r="I882" s="1390"/>
      <c r="J882" s="1390"/>
      <c r="K882" s="1390"/>
    </row>
    <row r="883" spans="1:11" x14ac:dyDescent="0.25">
      <c r="A883" s="1390"/>
      <c r="B883" s="1390"/>
      <c r="C883" s="1390"/>
      <c r="D883" s="1390"/>
      <c r="E883" s="1390"/>
      <c r="F883" s="1390"/>
      <c r="G883" s="1390"/>
      <c r="H883" s="1390"/>
      <c r="I883" s="1390"/>
      <c r="J883" s="1390"/>
      <c r="K883" s="1390"/>
    </row>
    <row r="884" spans="1:11" x14ac:dyDescent="0.25">
      <c r="A884" s="1390"/>
      <c r="B884" s="1390"/>
      <c r="C884" s="1390"/>
      <c r="D884" s="1390"/>
      <c r="E884" s="1390"/>
      <c r="F884" s="1390"/>
      <c r="G884" s="1390"/>
      <c r="H884" s="1390"/>
      <c r="I884" s="1390"/>
      <c r="J884" s="1390"/>
      <c r="K884" s="1390"/>
    </row>
    <row r="885" spans="1:11" x14ac:dyDescent="0.25">
      <c r="A885" s="1390"/>
      <c r="B885" s="1390"/>
      <c r="C885" s="1390"/>
      <c r="D885" s="1390"/>
      <c r="E885" s="1390"/>
      <c r="F885" s="1390"/>
      <c r="G885" s="1390"/>
      <c r="H885" s="1390"/>
      <c r="I885" s="1390"/>
      <c r="J885" s="1390"/>
      <c r="K885" s="1390"/>
    </row>
    <row r="886" spans="1:11" x14ac:dyDescent="0.25">
      <c r="A886" s="1390"/>
      <c r="B886" s="1390"/>
      <c r="C886" s="1390"/>
      <c r="D886" s="1390"/>
      <c r="E886" s="1390"/>
      <c r="F886" s="1390"/>
      <c r="G886" s="1390"/>
      <c r="H886" s="1390"/>
      <c r="I886" s="1390"/>
      <c r="J886" s="1390"/>
      <c r="K886" s="1390"/>
    </row>
    <row r="887" spans="1:11" x14ac:dyDescent="0.25">
      <c r="A887" s="1390"/>
      <c r="B887" s="1390"/>
      <c r="C887" s="1390"/>
      <c r="D887" s="1390"/>
      <c r="E887" s="1390"/>
      <c r="F887" s="1390"/>
      <c r="G887" s="1390"/>
      <c r="H887" s="1390"/>
      <c r="I887" s="1390"/>
      <c r="J887" s="1390"/>
      <c r="K887" s="1390"/>
    </row>
    <row r="888" spans="1:11" x14ac:dyDescent="0.25">
      <c r="A888" s="1390"/>
      <c r="B888" s="1390"/>
      <c r="C888" s="1390"/>
      <c r="D888" s="1390"/>
      <c r="E888" s="1390"/>
      <c r="F888" s="1390"/>
      <c r="G888" s="1390"/>
      <c r="H888" s="1390"/>
      <c r="I888" s="1390"/>
      <c r="J888" s="1390"/>
      <c r="K888" s="1390"/>
    </row>
    <row r="889" spans="1:11" x14ac:dyDescent="0.25">
      <c r="A889" s="1390"/>
      <c r="B889" s="1390"/>
      <c r="C889" s="1390"/>
      <c r="D889" s="1390"/>
      <c r="E889" s="1390"/>
      <c r="F889" s="1390"/>
      <c r="G889" s="1390"/>
      <c r="H889" s="1390"/>
      <c r="I889" s="1390"/>
      <c r="J889" s="1390"/>
      <c r="K889" s="1390"/>
    </row>
    <row r="890" spans="1:11" x14ac:dyDescent="0.25">
      <c r="A890" s="1390"/>
      <c r="B890" s="1390"/>
      <c r="C890" s="1390"/>
      <c r="D890" s="1390"/>
      <c r="E890" s="1390"/>
      <c r="F890" s="1390"/>
      <c r="G890" s="1390"/>
      <c r="H890" s="1390"/>
      <c r="I890" s="1390"/>
      <c r="J890" s="1390"/>
      <c r="K890" s="1390"/>
    </row>
    <row r="891" spans="1:11" x14ac:dyDescent="0.25">
      <c r="A891" s="1390"/>
      <c r="B891" s="1390"/>
      <c r="C891" s="1390"/>
      <c r="D891" s="1390"/>
      <c r="E891" s="1390"/>
      <c r="F891" s="1390"/>
      <c r="G891" s="1390"/>
      <c r="H891" s="1390"/>
      <c r="I891" s="1390"/>
      <c r="J891" s="1390"/>
      <c r="K891" s="1390"/>
    </row>
    <row r="892" spans="1:11" x14ac:dyDescent="0.25">
      <c r="A892" s="1390"/>
      <c r="B892" s="1390"/>
      <c r="C892" s="1390"/>
      <c r="D892" s="1390"/>
      <c r="E892" s="1390"/>
      <c r="F892" s="1390"/>
      <c r="G892" s="1390"/>
      <c r="H892" s="1390"/>
      <c r="I892" s="1390"/>
      <c r="J892" s="1390"/>
      <c r="K892" s="1390"/>
    </row>
    <row r="893" spans="1:11" x14ac:dyDescent="0.25">
      <c r="A893" s="1390"/>
      <c r="B893" s="1390"/>
      <c r="C893" s="1390"/>
      <c r="D893" s="1390"/>
      <c r="E893" s="1390"/>
      <c r="F893" s="1390"/>
      <c r="G893" s="1390"/>
      <c r="H893" s="1390"/>
      <c r="I893" s="1390"/>
      <c r="J893" s="1390"/>
      <c r="K893" s="1390"/>
    </row>
    <row r="894" spans="1:11" x14ac:dyDescent="0.25">
      <c r="A894" s="1390"/>
      <c r="B894" s="1390"/>
      <c r="C894" s="1390"/>
      <c r="D894" s="1390"/>
      <c r="E894" s="1390"/>
      <c r="F894" s="1390"/>
      <c r="G894" s="1390"/>
      <c r="H894" s="1390"/>
      <c r="I894" s="1390"/>
      <c r="J894" s="1390"/>
      <c r="K894" s="1390"/>
    </row>
    <row r="895" spans="1:11" x14ac:dyDescent="0.25">
      <c r="A895" s="1390"/>
      <c r="B895" s="1390"/>
      <c r="C895" s="1390"/>
      <c r="D895" s="1390"/>
      <c r="E895" s="1390"/>
      <c r="F895" s="1390"/>
      <c r="G895" s="1390"/>
      <c r="H895" s="1390"/>
      <c r="I895" s="1390"/>
      <c r="J895" s="1390"/>
      <c r="K895" s="1390"/>
    </row>
    <row r="896" spans="1:11" x14ac:dyDescent="0.25">
      <c r="A896" s="1390"/>
      <c r="B896" s="1390"/>
      <c r="C896" s="1390"/>
      <c r="D896" s="1390"/>
      <c r="E896" s="1390"/>
      <c r="F896" s="1390"/>
      <c r="G896" s="1390"/>
      <c r="H896" s="1390"/>
      <c r="I896" s="1390"/>
      <c r="J896" s="1390"/>
      <c r="K896" s="1390"/>
    </row>
    <row r="897" spans="1:11" x14ac:dyDescent="0.25">
      <c r="A897" s="1390"/>
      <c r="B897" s="1390"/>
      <c r="C897" s="1390"/>
      <c r="D897" s="1390"/>
      <c r="E897" s="1390"/>
      <c r="F897" s="1390"/>
      <c r="G897" s="1390"/>
      <c r="H897" s="1390"/>
      <c r="I897" s="1390"/>
      <c r="J897" s="1390"/>
      <c r="K897" s="1390"/>
    </row>
    <row r="898" spans="1:11" x14ac:dyDescent="0.25">
      <c r="A898" s="1390"/>
      <c r="B898" s="1390"/>
      <c r="C898" s="1390"/>
      <c r="D898" s="1390"/>
      <c r="E898" s="1390"/>
      <c r="F898" s="1390"/>
      <c r="G898" s="1390"/>
      <c r="H898" s="1390"/>
      <c r="I898" s="1390"/>
      <c r="J898" s="1390"/>
      <c r="K898" s="1390"/>
    </row>
    <row r="899" spans="1:11" x14ac:dyDescent="0.25">
      <c r="A899" s="1390"/>
      <c r="B899" s="1390"/>
      <c r="C899" s="1390"/>
      <c r="D899" s="1390"/>
      <c r="E899" s="1390"/>
      <c r="F899" s="1390"/>
      <c r="G899" s="1390"/>
      <c r="H899" s="1390"/>
      <c r="I899" s="1390"/>
      <c r="J899" s="1390"/>
      <c r="K899" s="1390"/>
    </row>
    <row r="900" spans="1:11" x14ac:dyDescent="0.25">
      <c r="A900" s="1390"/>
      <c r="B900" s="1390"/>
      <c r="C900" s="1390"/>
      <c r="D900" s="1390"/>
      <c r="E900" s="1390"/>
      <c r="F900" s="1390"/>
      <c r="G900" s="1390"/>
      <c r="H900" s="1390"/>
      <c r="I900" s="1390"/>
      <c r="J900" s="1390"/>
      <c r="K900" s="1390"/>
    </row>
    <row r="901" spans="1:11" x14ac:dyDescent="0.25">
      <c r="A901" s="1390"/>
      <c r="B901" s="1390"/>
      <c r="C901" s="1390"/>
      <c r="D901" s="1390"/>
      <c r="E901" s="1390"/>
      <c r="F901" s="1390"/>
      <c r="G901" s="1390"/>
      <c r="H901" s="1390"/>
      <c r="I901" s="1390"/>
      <c r="J901" s="1390"/>
      <c r="K901" s="1390"/>
    </row>
    <row r="902" spans="1:11" x14ac:dyDescent="0.25">
      <c r="A902" s="1390"/>
      <c r="B902" s="1390"/>
      <c r="C902" s="1390"/>
      <c r="D902" s="1390"/>
      <c r="E902" s="1390"/>
      <c r="F902" s="1390"/>
      <c r="G902" s="1390"/>
      <c r="H902" s="1390"/>
      <c r="I902" s="1390"/>
      <c r="J902" s="1390"/>
      <c r="K902" s="1390"/>
    </row>
    <row r="903" spans="1:11" x14ac:dyDescent="0.25">
      <c r="A903" s="1390"/>
      <c r="B903" s="1390"/>
      <c r="C903" s="1390"/>
      <c r="D903" s="1390"/>
      <c r="E903" s="1390"/>
      <c r="F903" s="1390"/>
      <c r="G903" s="1390"/>
      <c r="H903" s="1390"/>
      <c r="I903" s="1390"/>
      <c r="J903" s="1390"/>
      <c r="K903" s="1390"/>
    </row>
    <row r="904" spans="1:11" x14ac:dyDescent="0.25">
      <c r="A904" s="1390"/>
      <c r="B904" s="1390"/>
      <c r="C904" s="1390"/>
      <c r="D904" s="1390"/>
      <c r="E904" s="1390"/>
      <c r="F904" s="1390"/>
      <c r="G904" s="1390"/>
      <c r="H904" s="1390"/>
      <c r="I904" s="1390"/>
      <c r="J904" s="1390"/>
      <c r="K904" s="1390"/>
    </row>
    <row r="905" spans="1:11" x14ac:dyDescent="0.25">
      <c r="A905" s="1390"/>
      <c r="B905" s="1390"/>
      <c r="C905" s="1390"/>
      <c r="D905" s="1390"/>
      <c r="E905" s="1390"/>
      <c r="F905" s="1390"/>
      <c r="G905" s="1390"/>
      <c r="H905" s="1390"/>
      <c r="I905" s="1390"/>
      <c r="J905" s="1390"/>
      <c r="K905" s="1390"/>
    </row>
    <row r="906" spans="1:11" x14ac:dyDescent="0.25">
      <c r="A906" s="1390"/>
      <c r="B906" s="1390"/>
      <c r="C906" s="1390"/>
      <c r="D906" s="1390"/>
      <c r="E906" s="1390"/>
      <c r="F906" s="1390"/>
      <c r="G906" s="1390"/>
      <c r="H906" s="1390"/>
      <c r="I906" s="1390"/>
      <c r="J906" s="1390"/>
      <c r="K906" s="1390"/>
    </row>
    <row r="907" spans="1:11" x14ac:dyDescent="0.25">
      <c r="A907" s="1390"/>
      <c r="B907" s="1390"/>
      <c r="C907" s="1390"/>
      <c r="D907" s="1390"/>
      <c r="E907" s="1390"/>
      <c r="F907" s="1390"/>
      <c r="G907" s="1390"/>
      <c r="H907" s="1390"/>
      <c r="I907" s="1390"/>
      <c r="J907" s="1390"/>
      <c r="K907" s="1390"/>
    </row>
    <row r="908" spans="1:11" x14ac:dyDescent="0.25">
      <c r="A908" s="1390"/>
      <c r="B908" s="1390"/>
      <c r="C908" s="1390"/>
      <c r="D908" s="1390"/>
      <c r="E908" s="1390"/>
      <c r="F908" s="1390"/>
      <c r="G908" s="1390"/>
      <c r="H908" s="1390"/>
      <c r="I908" s="1390"/>
      <c r="J908" s="1390"/>
      <c r="K908" s="1390"/>
    </row>
    <row r="909" spans="1:11" x14ac:dyDescent="0.25">
      <c r="A909" s="1390"/>
      <c r="B909" s="1390"/>
      <c r="C909" s="1390"/>
      <c r="D909" s="1390"/>
      <c r="E909" s="1390"/>
      <c r="F909" s="1390"/>
      <c r="G909" s="1390"/>
      <c r="H909" s="1390"/>
      <c r="I909" s="1390"/>
      <c r="J909" s="1390"/>
      <c r="K909" s="1390"/>
    </row>
    <row r="910" spans="1:11" x14ac:dyDescent="0.25">
      <c r="A910" s="1390"/>
      <c r="B910" s="1390"/>
      <c r="C910" s="1390"/>
      <c r="D910" s="1390"/>
      <c r="E910" s="1390"/>
      <c r="F910" s="1390"/>
      <c r="G910" s="1390"/>
      <c r="H910" s="1390"/>
      <c r="I910" s="1390"/>
      <c r="J910" s="1390"/>
      <c r="K910" s="1390"/>
    </row>
    <row r="911" spans="1:11" x14ac:dyDescent="0.25">
      <c r="A911" s="1390"/>
      <c r="B911" s="1390"/>
      <c r="C911" s="1390"/>
      <c r="D911" s="1390"/>
      <c r="E911" s="1390"/>
      <c r="F911" s="1390"/>
      <c r="G911" s="1390"/>
      <c r="H911" s="1390"/>
      <c r="I911" s="1390"/>
      <c r="J911" s="1390"/>
      <c r="K911" s="1390"/>
    </row>
    <row r="912" spans="1:11" x14ac:dyDescent="0.25">
      <c r="A912" s="1390"/>
      <c r="B912" s="1390"/>
      <c r="C912" s="1390"/>
      <c r="D912" s="1390"/>
      <c r="E912" s="1390"/>
      <c r="F912" s="1390"/>
      <c r="G912" s="1390"/>
      <c r="H912" s="1390"/>
      <c r="I912" s="1390"/>
      <c r="J912" s="1390"/>
      <c r="K912" s="1390"/>
    </row>
    <row r="913" spans="1:11" x14ac:dyDescent="0.25">
      <c r="A913" s="1390"/>
      <c r="B913" s="1390"/>
      <c r="C913" s="1390"/>
      <c r="D913" s="1390"/>
      <c r="E913" s="1390"/>
      <c r="F913" s="1390"/>
      <c r="G913" s="1390"/>
      <c r="H913" s="1390"/>
      <c r="I913" s="1390"/>
      <c r="J913" s="1390"/>
      <c r="K913" s="1390"/>
    </row>
    <row r="914" spans="1:11" x14ac:dyDescent="0.25">
      <c r="A914" s="1390"/>
      <c r="B914" s="1390"/>
      <c r="C914" s="1390"/>
      <c r="D914" s="1390"/>
      <c r="E914" s="1390"/>
      <c r="F914" s="1390"/>
      <c r="G914" s="1390"/>
      <c r="H914" s="1390"/>
      <c r="I914" s="1390"/>
      <c r="J914" s="1390"/>
      <c r="K914" s="1390"/>
    </row>
    <row r="915" spans="1:11" x14ac:dyDescent="0.25">
      <c r="A915" s="1390"/>
      <c r="B915" s="1390"/>
      <c r="C915" s="1390"/>
      <c r="D915" s="1390"/>
      <c r="E915" s="1390"/>
      <c r="F915" s="1390"/>
      <c r="G915" s="1390"/>
      <c r="H915" s="1390"/>
      <c r="I915" s="1390"/>
      <c r="J915" s="1390"/>
      <c r="K915" s="1390"/>
    </row>
    <row r="916" spans="1:11" x14ac:dyDescent="0.25">
      <c r="A916" s="1390"/>
      <c r="B916" s="1390"/>
      <c r="C916" s="1390"/>
      <c r="D916" s="1390"/>
      <c r="E916" s="1390"/>
      <c r="F916" s="1390"/>
      <c r="G916" s="1390"/>
      <c r="H916" s="1390"/>
      <c r="I916" s="1390"/>
      <c r="J916" s="1390"/>
      <c r="K916" s="1390"/>
    </row>
    <row r="917" spans="1:11" x14ac:dyDescent="0.25">
      <c r="A917" s="1390"/>
      <c r="B917" s="1390"/>
      <c r="C917" s="1390"/>
      <c r="D917" s="1390"/>
      <c r="E917" s="1390"/>
      <c r="F917" s="1390"/>
      <c r="G917" s="1390"/>
      <c r="H917" s="1390"/>
      <c r="I917" s="1390"/>
      <c r="J917" s="1390"/>
      <c r="K917" s="1390"/>
    </row>
    <row r="918" spans="1:11" x14ac:dyDescent="0.25">
      <c r="A918" s="1390"/>
      <c r="B918" s="1390"/>
      <c r="C918" s="1390"/>
      <c r="D918" s="1390"/>
      <c r="E918" s="1390"/>
      <c r="F918" s="1390"/>
      <c r="G918" s="1390"/>
      <c r="H918" s="1390"/>
      <c r="I918" s="1390"/>
      <c r="J918" s="1390"/>
      <c r="K918" s="1390"/>
    </row>
    <row r="919" spans="1:11" x14ac:dyDescent="0.25">
      <c r="A919" s="1390"/>
      <c r="B919" s="1390"/>
      <c r="C919" s="1390"/>
      <c r="D919" s="1390"/>
      <c r="E919" s="1390"/>
      <c r="F919" s="1390"/>
      <c r="G919" s="1390"/>
      <c r="H919" s="1390"/>
      <c r="I919" s="1390"/>
      <c r="J919" s="1390"/>
      <c r="K919" s="1390"/>
    </row>
    <row r="920" spans="1:11" x14ac:dyDescent="0.25">
      <c r="A920" s="1390"/>
      <c r="B920" s="1390"/>
      <c r="C920" s="1390"/>
      <c r="D920" s="1390"/>
      <c r="E920" s="1390"/>
      <c r="F920" s="1390"/>
      <c r="G920" s="1390"/>
      <c r="H920" s="1390"/>
      <c r="I920" s="1390"/>
      <c r="J920" s="1390"/>
      <c r="K920" s="1390"/>
    </row>
    <row r="921" spans="1:11" x14ac:dyDescent="0.25">
      <c r="A921" s="1390"/>
      <c r="B921" s="1390"/>
      <c r="C921" s="1390"/>
      <c r="D921" s="1390"/>
      <c r="E921" s="1390"/>
      <c r="F921" s="1390"/>
      <c r="G921" s="1390"/>
      <c r="H921" s="1390"/>
      <c r="I921" s="1390"/>
      <c r="J921" s="1390"/>
      <c r="K921" s="1390"/>
    </row>
    <row r="922" spans="1:11" x14ac:dyDescent="0.25">
      <c r="A922" s="1390"/>
      <c r="B922" s="1390"/>
      <c r="C922" s="1390"/>
      <c r="D922" s="1390"/>
      <c r="E922" s="1390"/>
      <c r="F922" s="1390"/>
      <c r="G922" s="1390"/>
      <c r="H922" s="1390"/>
      <c r="I922" s="1390"/>
      <c r="J922" s="1390"/>
      <c r="K922" s="1390"/>
    </row>
    <row r="923" spans="1:11" x14ac:dyDescent="0.25">
      <c r="A923" s="1390"/>
      <c r="B923" s="1390"/>
      <c r="C923" s="1390"/>
      <c r="D923" s="1390"/>
      <c r="E923" s="1390"/>
      <c r="F923" s="1390"/>
      <c r="G923" s="1390"/>
      <c r="H923" s="1390"/>
      <c r="I923" s="1390"/>
      <c r="J923" s="1390"/>
      <c r="K923" s="1390"/>
    </row>
    <row r="924" spans="1:11" x14ac:dyDescent="0.25">
      <c r="A924" s="1390"/>
      <c r="B924" s="1390"/>
      <c r="C924" s="1390"/>
      <c r="D924" s="1390"/>
      <c r="E924" s="1390"/>
      <c r="F924" s="1390"/>
      <c r="G924" s="1390"/>
      <c r="H924" s="1390"/>
      <c r="I924" s="1390"/>
      <c r="J924" s="1390"/>
      <c r="K924" s="1390"/>
    </row>
    <row r="925" spans="1:11" x14ac:dyDescent="0.25">
      <c r="A925" s="1390"/>
      <c r="B925" s="1390"/>
      <c r="C925" s="1390"/>
      <c r="D925" s="1390"/>
      <c r="E925" s="1390"/>
      <c r="F925" s="1390"/>
      <c r="G925" s="1390"/>
      <c r="H925" s="1390"/>
      <c r="I925" s="1390"/>
      <c r="J925" s="1390"/>
      <c r="K925" s="1390"/>
    </row>
    <row r="926" spans="1:11" x14ac:dyDescent="0.25">
      <c r="A926" s="1390"/>
      <c r="B926" s="1390"/>
      <c r="C926" s="1390"/>
      <c r="D926" s="1390"/>
      <c r="E926" s="1390"/>
      <c r="F926" s="1390"/>
      <c r="G926" s="1390"/>
      <c r="H926" s="1390"/>
      <c r="I926" s="1390"/>
      <c r="J926" s="1390"/>
      <c r="K926" s="1390"/>
    </row>
    <row r="927" spans="1:11" x14ac:dyDescent="0.25">
      <c r="A927" s="1390"/>
      <c r="B927" s="1390"/>
      <c r="C927" s="1390"/>
      <c r="D927" s="1390"/>
      <c r="E927" s="1390"/>
      <c r="F927" s="1390"/>
      <c r="G927" s="1390"/>
      <c r="H927" s="1390"/>
      <c r="I927" s="1390"/>
      <c r="J927" s="1390"/>
      <c r="K927" s="1390"/>
    </row>
    <row r="928" spans="1:11" x14ac:dyDescent="0.25">
      <c r="A928" s="1390"/>
      <c r="B928" s="1390"/>
      <c r="C928" s="1390"/>
      <c r="D928" s="1390"/>
      <c r="E928" s="1390"/>
      <c r="F928" s="1390"/>
      <c r="G928" s="1390"/>
      <c r="H928" s="1390"/>
      <c r="I928" s="1390"/>
      <c r="J928" s="1390"/>
      <c r="K928" s="1390"/>
    </row>
    <row r="929" spans="1:11" x14ac:dyDescent="0.25">
      <c r="A929" s="1390"/>
      <c r="B929" s="1390"/>
      <c r="C929" s="1390"/>
      <c r="D929" s="1390"/>
      <c r="E929" s="1390"/>
      <c r="F929" s="1390"/>
      <c r="G929" s="1390"/>
      <c r="H929" s="1390"/>
      <c r="I929" s="1390"/>
      <c r="J929" s="1390"/>
      <c r="K929" s="1390"/>
    </row>
    <row r="930" spans="1:11" x14ac:dyDescent="0.25">
      <c r="A930" s="1390"/>
      <c r="B930" s="1390"/>
      <c r="C930" s="1390"/>
      <c r="D930" s="1390"/>
      <c r="E930" s="1390"/>
      <c r="F930" s="1390"/>
      <c r="G930" s="1390"/>
      <c r="H930" s="1390"/>
      <c r="I930" s="1390"/>
      <c r="J930" s="1390"/>
      <c r="K930" s="1390"/>
    </row>
    <row r="931" spans="1:11" x14ac:dyDescent="0.25">
      <c r="A931" s="1390"/>
      <c r="B931" s="1390"/>
      <c r="C931" s="1390"/>
      <c r="D931" s="1390"/>
      <c r="E931" s="1390"/>
      <c r="F931" s="1390"/>
      <c r="G931" s="1390"/>
      <c r="H931" s="1390"/>
      <c r="I931" s="1390"/>
      <c r="J931" s="1390"/>
      <c r="K931" s="1390"/>
    </row>
    <row r="932" spans="1:11" x14ac:dyDescent="0.25">
      <c r="A932" s="1390"/>
      <c r="B932" s="1390"/>
      <c r="C932" s="1390"/>
      <c r="D932" s="1390"/>
      <c r="E932" s="1390"/>
      <c r="F932" s="1390"/>
      <c r="G932" s="1390"/>
      <c r="H932" s="1390"/>
      <c r="I932" s="1390"/>
      <c r="J932" s="1390"/>
      <c r="K932" s="1390"/>
    </row>
    <row r="933" spans="1:11" x14ac:dyDescent="0.25">
      <c r="A933" s="1390"/>
      <c r="B933" s="1390"/>
      <c r="C933" s="1390"/>
      <c r="D933" s="1390"/>
      <c r="E933" s="1390"/>
      <c r="F933" s="1390"/>
      <c r="G933" s="1390"/>
      <c r="H933" s="1390"/>
      <c r="I933" s="1390"/>
      <c r="J933" s="1390"/>
      <c r="K933" s="1390"/>
    </row>
    <row r="934" spans="1:11" x14ac:dyDescent="0.25">
      <c r="A934" s="1390"/>
      <c r="B934" s="1390"/>
      <c r="C934" s="1390"/>
      <c r="D934" s="1390"/>
      <c r="E934" s="1390"/>
      <c r="F934" s="1390"/>
      <c r="G934" s="1390"/>
      <c r="H934" s="1390"/>
      <c r="I934" s="1390"/>
      <c r="J934" s="1390"/>
      <c r="K934" s="1390"/>
    </row>
    <row r="935" spans="1:11" x14ac:dyDescent="0.25">
      <c r="A935" s="1390"/>
      <c r="B935" s="1390"/>
      <c r="C935" s="1390"/>
      <c r="D935" s="1390"/>
      <c r="E935" s="1390"/>
      <c r="F935" s="1390"/>
      <c r="G935" s="1390"/>
      <c r="H935" s="1390"/>
      <c r="I935" s="1390"/>
      <c r="J935" s="1390"/>
      <c r="K935" s="1390"/>
    </row>
    <row r="936" spans="1:11" x14ac:dyDescent="0.25">
      <c r="A936" s="1390"/>
      <c r="B936" s="1390"/>
      <c r="C936" s="1390"/>
      <c r="D936" s="1390"/>
      <c r="E936" s="1390"/>
      <c r="F936" s="1390"/>
      <c r="G936" s="1390"/>
      <c r="H936" s="1390"/>
      <c r="I936" s="1390"/>
      <c r="J936" s="1390"/>
      <c r="K936" s="1390"/>
    </row>
    <row r="937" spans="1:11" x14ac:dyDescent="0.25">
      <c r="A937" s="1390"/>
      <c r="B937" s="1390"/>
      <c r="C937" s="1390"/>
      <c r="D937" s="1390"/>
      <c r="E937" s="1390"/>
      <c r="F937" s="1390"/>
      <c r="G937" s="1390"/>
      <c r="H937" s="1390"/>
      <c r="I937" s="1390"/>
      <c r="J937" s="1390"/>
      <c r="K937" s="1390"/>
    </row>
    <row r="938" spans="1:11" x14ac:dyDescent="0.25">
      <c r="A938" s="1390"/>
      <c r="B938" s="1390"/>
      <c r="C938" s="1390"/>
      <c r="D938" s="1390"/>
      <c r="E938" s="1390"/>
      <c r="F938" s="1390"/>
      <c r="G938" s="1390"/>
      <c r="H938" s="1390"/>
      <c r="I938" s="1390"/>
      <c r="J938" s="1390"/>
      <c r="K938" s="1390"/>
    </row>
    <row r="939" spans="1:11" x14ac:dyDescent="0.25">
      <c r="A939" s="1390"/>
      <c r="B939" s="1390"/>
      <c r="C939" s="1390"/>
      <c r="D939" s="1390"/>
      <c r="E939" s="1390"/>
      <c r="F939" s="1390"/>
      <c r="G939" s="1390"/>
      <c r="H939" s="1390"/>
      <c r="I939" s="1390"/>
      <c r="J939" s="1390"/>
      <c r="K939" s="1390"/>
    </row>
    <row r="940" spans="1:11" x14ac:dyDescent="0.25">
      <c r="A940" s="1390"/>
      <c r="B940" s="1390"/>
      <c r="C940" s="1390"/>
      <c r="D940" s="1390"/>
      <c r="E940" s="1390"/>
      <c r="F940" s="1390"/>
      <c r="G940" s="1390"/>
      <c r="H940" s="1390"/>
      <c r="I940" s="1390"/>
      <c r="J940" s="1390"/>
      <c r="K940" s="1390"/>
    </row>
    <row r="941" spans="1:11" x14ac:dyDescent="0.25">
      <c r="A941" s="1390"/>
      <c r="B941" s="1390"/>
      <c r="C941" s="1390"/>
      <c r="D941" s="1390"/>
      <c r="E941" s="1390"/>
      <c r="F941" s="1390"/>
      <c r="G941" s="1390"/>
      <c r="H941" s="1390"/>
      <c r="I941" s="1390"/>
      <c r="J941" s="1390"/>
      <c r="K941" s="1390"/>
    </row>
    <row r="942" spans="1:11" x14ac:dyDescent="0.25">
      <c r="A942" s="1390"/>
      <c r="B942" s="1390"/>
      <c r="C942" s="1390"/>
      <c r="D942" s="1390"/>
      <c r="E942" s="1390"/>
      <c r="F942" s="1390"/>
      <c r="G942" s="1390"/>
      <c r="H942" s="1390"/>
      <c r="I942" s="1390"/>
      <c r="J942" s="1390"/>
      <c r="K942" s="1390"/>
    </row>
    <row r="943" spans="1:11" x14ac:dyDescent="0.25">
      <c r="A943" s="1390"/>
      <c r="B943" s="1390"/>
      <c r="C943" s="1390"/>
      <c r="D943" s="1390"/>
      <c r="E943" s="1390"/>
      <c r="F943" s="1390"/>
      <c r="G943" s="1390"/>
      <c r="H943" s="1390"/>
      <c r="I943" s="1390"/>
      <c r="J943" s="1390"/>
      <c r="K943" s="1390"/>
    </row>
    <row r="944" spans="1:11" x14ac:dyDescent="0.25">
      <c r="A944" s="1390"/>
      <c r="B944" s="1390"/>
      <c r="C944" s="1390"/>
      <c r="D944" s="1390"/>
      <c r="E944" s="1390"/>
      <c r="F944" s="1390"/>
      <c r="G944" s="1390"/>
      <c r="H944" s="1390"/>
      <c r="I944" s="1390"/>
      <c r="J944" s="1390"/>
      <c r="K944" s="1390"/>
    </row>
    <row r="945" spans="1:11" x14ac:dyDescent="0.25">
      <c r="A945" s="1390"/>
      <c r="B945" s="1390"/>
      <c r="C945" s="1390"/>
      <c r="D945" s="1390"/>
      <c r="E945" s="1390"/>
      <c r="F945" s="1390"/>
      <c r="G945" s="1390"/>
      <c r="H945" s="1390"/>
      <c r="I945" s="1390"/>
      <c r="J945" s="1390"/>
      <c r="K945" s="1390"/>
    </row>
    <row r="946" spans="1:11" x14ac:dyDescent="0.25">
      <c r="A946" s="1390"/>
      <c r="B946" s="1390"/>
      <c r="C946" s="1390"/>
      <c r="D946" s="1390"/>
      <c r="E946" s="1390"/>
      <c r="F946" s="1390"/>
      <c r="G946" s="1390"/>
      <c r="H946" s="1390"/>
      <c r="I946" s="1390"/>
      <c r="J946" s="1390"/>
      <c r="K946" s="1390"/>
    </row>
    <row r="947" spans="1:11" x14ac:dyDescent="0.25">
      <c r="A947" s="1390"/>
      <c r="B947" s="1390"/>
      <c r="C947" s="1390"/>
      <c r="D947" s="1390"/>
      <c r="E947" s="1390"/>
      <c r="F947" s="1390"/>
      <c r="G947" s="1390"/>
      <c r="H947" s="1390"/>
      <c r="I947" s="1390"/>
      <c r="J947" s="1390"/>
      <c r="K947" s="1390"/>
    </row>
    <row r="948" spans="1:11" x14ac:dyDescent="0.25">
      <c r="A948" s="1390"/>
      <c r="B948" s="1390"/>
      <c r="C948" s="1390"/>
      <c r="D948" s="1390"/>
      <c r="E948" s="1390"/>
      <c r="F948" s="1390"/>
      <c r="G948" s="1390"/>
      <c r="H948" s="1390"/>
      <c r="I948" s="1390"/>
      <c r="J948" s="1390"/>
      <c r="K948" s="1390"/>
    </row>
    <row r="949" spans="1:11" x14ac:dyDescent="0.25">
      <c r="A949" s="1390"/>
      <c r="B949" s="1390"/>
      <c r="C949" s="1390"/>
      <c r="D949" s="1390"/>
      <c r="E949" s="1390"/>
      <c r="F949" s="1390"/>
      <c r="G949" s="1390"/>
      <c r="H949" s="1390"/>
      <c r="I949" s="1390"/>
      <c r="J949" s="1390"/>
      <c r="K949" s="1390"/>
    </row>
    <row r="950" spans="1:11" x14ac:dyDescent="0.25">
      <c r="A950" s="1390"/>
      <c r="B950" s="1390"/>
      <c r="C950" s="1390"/>
      <c r="D950" s="1390"/>
      <c r="E950" s="1390"/>
      <c r="F950" s="1390"/>
      <c r="G950" s="1390"/>
      <c r="H950" s="1390"/>
      <c r="I950" s="1390"/>
      <c r="J950" s="1390"/>
      <c r="K950" s="1390"/>
    </row>
    <row r="951" spans="1:11" x14ac:dyDescent="0.25">
      <c r="A951" s="1390"/>
      <c r="B951" s="1390"/>
      <c r="C951" s="1390"/>
      <c r="D951" s="1390"/>
      <c r="E951" s="1390"/>
      <c r="F951" s="1390"/>
      <c r="G951" s="1390"/>
      <c r="H951" s="1390"/>
      <c r="I951" s="1390"/>
      <c r="J951" s="1390"/>
      <c r="K951" s="1390"/>
    </row>
    <row r="952" spans="1:11" x14ac:dyDescent="0.25">
      <c r="A952" s="1390"/>
      <c r="B952" s="1390"/>
      <c r="C952" s="1390"/>
      <c r="D952" s="1390"/>
      <c r="E952" s="1390"/>
      <c r="F952" s="1390"/>
      <c r="G952" s="1390"/>
      <c r="H952" s="1390"/>
      <c r="I952" s="1390"/>
      <c r="J952" s="1390"/>
      <c r="K952" s="1390"/>
    </row>
    <row r="953" spans="1:11" x14ac:dyDescent="0.25">
      <c r="A953" s="1390"/>
      <c r="B953" s="1390"/>
      <c r="C953" s="1390"/>
      <c r="D953" s="1390"/>
      <c r="E953" s="1390"/>
      <c r="F953" s="1390"/>
      <c r="G953" s="1390"/>
      <c r="H953" s="1390"/>
      <c r="I953" s="1390"/>
      <c r="J953" s="1390"/>
      <c r="K953" s="1390"/>
    </row>
    <row r="954" spans="1:11" x14ac:dyDescent="0.25">
      <c r="A954" s="1390"/>
      <c r="B954" s="1390"/>
      <c r="C954" s="1390"/>
      <c r="D954" s="1390"/>
      <c r="E954" s="1390"/>
      <c r="F954" s="1390"/>
      <c r="G954" s="1390"/>
      <c r="H954" s="1390"/>
      <c r="I954" s="1390"/>
      <c r="J954" s="1390"/>
      <c r="K954" s="1390"/>
    </row>
    <row r="955" spans="1:11" x14ac:dyDescent="0.25">
      <c r="A955" s="1390"/>
      <c r="B955" s="1390"/>
      <c r="C955" s="1390"/>
      <c r="D955" s="1390"/>
      <c r="E955" s="1390"/>
      <c r="F955" s="1390"/>
      <c r="G955" s="1390"/>
      <c r="H955" s="1390"/>
      <c r="I955" s="1390"/>
      <c r="J955" s="1390"/>
      <c r="K955" s="1390"/>
    </row>
    <row r="956" spans="1:11" x14ac:dyDescent="0.25">
      <c r="A956" s="1390"/>
      <c r="B956" s="1390"/>
      <c r="C956" s="1390"/>
      <c r="D956" s="1390"/>
      <c r="E956" s="1390"/>
      <c r="F956" s="1390"/>
      <c r="G956" s="1390"/>
      <c r="H956" s="1390"/>
      <c r="I956" s="1390"/>
      <c r="J956" s="1390"/>
      <c r="K956" s="1390"/>
    </row>
    <row r="957" spans="1:11" x14ac:dyDescent="0.25">
      <c r="A957" s="1390"/>
      <c r="B957" s="1390"/>
      <c r="C957" s="1390"/>
      <c r="D957" s="1390"/>
      <c r="E957" s="1390"/>
      <c r="F957" s="1390"/>
      <c r="G957" s="1390"/>
      <c r="H957" s="1390"/>
      <c r="I957" s="1390"/>
      <c r="J957" s="1390"/>
      <c r="K957" s="1390"/>
    </row>
    <row r="958" spans="1:11" x14ac:dyDescent="0.25">
      <c r="A958" s="1390"/>
      <c r="B958" s="1390"/>
      <c r="C958" s="1390"/>
      <c r="D958" s="1390"/>
      <c r="E958" s="1390"/>
      <c r="F958" s="1390"/>
      <c r="G958" s="1390"/>
      <c r="H958" s="1390"/>
      <c r="I958" s="1390"/>
      <c r="J958" s="1390"/>
      <c r="K958" s="1390"/>
    </row>
    <row r="959" spans="1:11" x14ac:dyDescent="0.25">
      <c r="A959" s="1390"/>
      <c r="B959" s="1390"/>
      <c r="C959" s="1390"/>
      <c r="D959" s="1390"/>
      <c r="E959" s="1390"/>
      <c r="F959" s="1390"/>
      <c r="G959" s="1390"/>
      <c r="H959" s="1390"/>
      <c r="I959" s="1390"/>
      <c r="J959" s="1390"/>
      <c r="K959" s="1390"/>
    </row>
    <row r="960" spans="1:11" x14ac:dyDescent="0.25">
      <c r="A960" s="1390"/>
      <c r="B960" s="1390"/>
      <c r="C960" s="1390"/>
      <c r="D960" s="1390"/>
      <c r="E960" s="1390"/>
      <c r="F960" s="1390"/>
      <c r="G960" s="1390"/>
      <c r="H960" s="1390"/>
      <c r="I960" s="1390"/>
      <c r="J960" s="1390"/>
      <c r="K960" s="1390"/>
    </row>
    <row r="961" spans="1:11" x14ac:dyDescent="0.25">
      <c r="A961" s="1390"/>
      <c r="B961" s="1390"/>
      <c r="C961" s="1390"/>
      <c r="D961" s="1390"/>
      <c r="E961" s="1390"/>
      <c r="F961" s="1390"/>
      <c r="G961" s="1390"/>
      <c r="H961" s="1390"/>
      <c r="I961" s="1390"/>
      <c r="J961" s="1390"/>
      <c r="K961" s="1390"/>
    </row>
    <row r="962" spans="1:11" x14ac:dyDescent="0.25">
      <c r="A962" s="1390"/>
      <c r="B962" s="1390"/>
      <c r="C962" s="1390"/>
      <c r="D962" s="1390"/>
      <c r="E962" s="1390"/>
      <c r="F962" s="1390"/>
      <c r="G962" s="1390"/>
      <c r="H962" s="1390"/>
      <c r="I962" s="1390"/>
      <c r="J962" s="1390"/>
      <c r="K962" s="1390"/>
    </row>
    <row r="963" spans="1:11" x14ac:dyDescent="0.25">
      <c r="A963" s="1390"/>
      <c r="B963" s="1390"/>
      <c r="C963" s="1390"/>
      <c r="D963" s="1390"/>
      <c r="E963" s="1390"/>
      <c r="F963" s="1390"/>
      <c r="G963" s="1390"/>
      <c r="H963" s="1390"/>
      <c r="I963" s="1390"/>
      <c r="J963" s="1390"/>
      <c r="K963" s="1390"/>
    </row>
    <row r="964" spans="1:11" x14ac:dyDescent="0.25">
      <c r="A964" s="1390"/>
      <c r="B964" s="1390"/>
      <c r="C964" s="1390"/>
      <c r="D964" s="1390"/>
      <c r="E964" s="1390"/>
      <c r="F964" s="1390"/>
      <c r="G964" s="1390"/>
      <c r="H964" s="1390"/>
      <c r="I964" s="1390"/>
      <c r="J964" s="1390"/>
      <c r="K964" s="1390"/>
    </row>
    <row r="965" spans="1:11" x14ac:dyDescent="0.25">
      <c r="A965" s="1390"/>
      <c r="B965" s="1390"/>
      <c r="C965" s="1390"/>
      <c r="D965" s="1390"/>
      <c r="E965" s="1390"/>
      <c r="F965" s="1390"/>
      <c r="G965" s="1390"/>
      <c r="H965" s="1390"/>
      <c r="I965" s="1390"/>
      <c r="J965" s="1390"/>
      <c r="K965" s="1390"/>
    </row>
    <row r="966" spans="1:11" x14ac:dyDescent="0.25">
      <c r="A966" s="1390"/>
      <c r="B966" s="1390"/>
      <c r="C966" s="1390"/>
      <c r="D966" s="1390"/>
      <c r="E966" s="1390"/>
      <c r="F966" s="1390"/>
      <c r="G966" s="1390"/>
      <c r="H966" s="1390"/>
      <c r="I966" s="1390"/>
      <c r="J966" s="1390"/>
      <c r="K966" s="1390"/>
    </row>
    <row r="967" spans="1:11" x14ac:dyDescent="0.25">
      <c r="A967" s="1390"/>
      <c r="B967" s="1390"/>
      <c r="C967" s="1390"/>
      <c r="D967" s="1390"/>
      <c r="E967" s="1390"/>
      <c r="F967" s="1390"/>
      <c r="G967" s="1390"/>
      <c r="H967" s="1390"/>
      <c r="I967" s="1390"/>
      <c r="J967" s="1390"/>
      <c r="K967" s="1390"/>
    </row>
    <row r="968" spans="1:11" x14ac:dyDescent="0.25">
      <c r="A968" s="1390"/>
      <c r="B968" s="1390"/>
      <c r="C968" s="1390"/>
      <c r="D968" s="1390"/>
      <c r="E968" s="1390"/>
      <c r="F968" s="1390"/>
      <c r="G968" s="1390"/>
      <c r="H968" s="1390"/>
      <c r="I968" s="1390"/>
      <c r="J968" s="1390"/>
      <c r="K968" s="1390"/>
    </row>
    <row r="969" spans="1:11" x14ac:dyDescent="0.25">
      <c r="A969" s="1390"/>
      <c r="B969" s="1390"/>
      <c r="C969" s="1390"/>
      <c r="D969" s="1390"/>
      <c r="E969" s="1390"/>
      <c r="F969" s="1390"/>
      <c r="G969" s="1390"/>
      <c r="H969" s="1390"/>
      <c r="I969" s="1390"/>
      <c r="J969" s="1390"/>
      <c r="K969" s="1390"/>
    </row>
    <row r="970" spans="1:11" x14ac:dyDescent="0.25">
      <c r="A970" s="1390"/>
      <c r="B970" s="1390"/>
      <c r="C970" s="1390"/>
      <c r="D970" s="1390"/>
      <c r="E970" s="1390"/>
      <c r="F970" s="1390"/>
      <c r="G970" s="1390"/>
      <c r="H970" s="1390"/>
      <c r="I970" s="1390"/>
      <c r="J970" s="1390"/>
      <c r="K970" s="1390"/>
    </row>
    <row r="971" spans="1:11" x14ac:dyDescent="0.25">
      <c r="A971" s="1390"/>
      <c r="B971" s="1390"/>
      <c r="C971" s="1390"/>
      <c r="D971" s="1390"/>
      <c r="E971" s="1390"/>
      <c r="F971" s="1390"/>
      <c r="G971" s="1390"/>
      <c r="H971" s="1390"/>
      <c r="I971" s="1390"/>
      <c r="J971" s="1390"/>
      <c r="K971" s="1390"/>
    </row>
    <row r="972" spans="1:11" x14ac:dyDescent="0.25">
      <c r="A972" s="1390"/>
      <c r="B972" s="1390"/>
      <c r="C972" s="1390"/>
      <c r="D972" s="1390"/>
      <c r="E972" s="1390"/>
      <c r="F972" s="1390"/>
      <c r="G972" s="1390"/>
      <c r="H972" s="1390"/>
      <c r="I972" s="1390"/>
      <c r="J972" s="1390"/>
      <c r="K972" s="1390"/>
    </row>
    <row r="973" spans="1:11" x14ac:dyDescent="0.25">
      <c r="A973" s="1390"/>
      <c r="B973" s="1390"/>
      <c r="C973" s="1390"/>
      <c r="D973" s="1390"/>
      <c r="E973" s="1390"/>
      <c r="F973" s="1390"/>
      <c r="G973" s="1390"/>
      <c r="H973" s="1390"/>
      <c r="I973" s="1390"/>
      <c r="J973" s="1390"/>
      <c r="K973" s="1390"/>
    </row>
    <row r="974" spans="1:11" x14ac:dyDescent="0.25">
      <c r="A974" s="1390"/>
      <c r="B974" s="1390"/>
      <c r="C974" s="1390"/>
      <c r="D974" s="1390"/>
      <c r="E974" s="1390"/>
      <c r="F974" s="1390"/>
      <c r="G974" s="1390"/>
      <c r="H974" s="1390"/>
      <c r="I974" s="1390"/>
      <c r="J974" s="1390"/>
      <c r="K974" s="1390"/>
    </row>
    <row r="975" spans="1:11" x14ac:dyDescent="0.25">
      <c r="A975" s="1390"/>
      <c r="B975" s="1390"/>
      <c r="C975" s="1390"/>
      <c r="D975" s="1390"/>
      <c r="E975" s="1390"/>
      <c r="F975" s="1390"/>
      <c r="G975" s="1390"/>
      <c r="H975" s="1390"/>
      <c r="I975" s="1390"/>
      <c r="J975" s="1390"/>
      <c r="K975" s="1390"/>
    </row>
    <row r="976" spans="1:11" x14ac:dyDescent="0.25">
      <c r="A976" s="1390"/>
      <c r="B976" s="1390"/>
      <c r="C976" s="1390"/>
      <c r="D976" s="1390"/>
      <c r="E976" s="1390"/>
      <c r="F976" s="1390"/>
      <c r="G976" s="1390"/>
      <c r="H976" s="1390"/>
      <c r="I976" s="1390"/>
      <c r="J976" s="1390"/>
      <c r="K976" s="1390"/>
    </row>
    <row r="977" spans="1:11" x14ac:dyDescent="0.25">
      <c r="A977" s="1390"/>
      <c r="B977" s="1390"/>
      <c r="C977" s="1390"/>
      <c r="D977" s="1390"/>
      <c r="E977" s="1390"/>
      <c r="F977" s="1390"/>
      <c r="G977" s="1390"/>
      <c r="H977" s="1390"/>
      <c r="I977" s="1390"/>
      <c r="J977" s="1390"/>
      <c r="K977" s="1390"/>
    </row>
    <row r="978" spans="1:11" x14ac:dyDescent="0.25">
      <c r="A978" s="1390"/>
      <c r="B978" s="1390"/>
      <c r="C978" s="1390"/>
      <c r="D978" s="1390"/>
      <c r="E978" s="1390"/>
      <c r="F978" s="1390"/>
      <c r="G978" s="1390"/>
      <c r="H978" s="1390"/>
      <c r="I978" s="1390"/>
      <c r="J978" s="1390"/>
      <c r="K978" s="1390"/>
    </row>
    <row r="979" spans="1:11" x14ac:dyDescent="0.25">
      <c r="A979" s="1390"/>
      <c r="B979" s="1390"/>
      <c r="C979" s="1390"/>
      <c r="D979" s="1390"/>
      <c r="E979" s="1390"/>
      <c r="F979" s="1390"/>
      <c r="G979" s="1390"/>
      <c r="H979" s="1390"/>
      <c r="I979" s="1390"/>
      <c r="J979" s="1390"/>
      <c r="K979" s="1390"/>
    </row>
    <row r="980" spans="1:11" x14ac:dyDescent="0.25">
      <c r="A980" s="1390"/>
      <c r="B980" s="1390"/>
      <c r="C980" s="1390"/>
      <c r="D980" s="1390"/>
      <c r="E980" s="1390"/>
      <c r="F980" s="1390"/>
      <c r="G980" s="1390"/>
      <c r="H980" s="1390"/>
      <c r="I980" s="1390"/>
      <c r="J980" s="1390"/>
      <c r="K980" s="1390"/>
    </row>
    <row r="981" spans="1:11" x14ac:dyDescent="0.25">
      <c r="A981" s="1390"/>
      <c r="B981" s="1390"/>
      <c r="C981" s="1390"/>
      <c r="D981" s="1390"/>
      <c r="E981" s="1390"/>
      <c r="F981" s="1390"/>
      <c r="G981" s="1390"/>
      <c r="H981" s="1390"/>
      <c r="I981" s="1390"/>
      <c r="J981" s="1390"/>
      <c r="K981" s="1390"/>
    </row>
    <row r="982" spans="1:11" x14ac:dyDescent="0.25">
      <c r="A982" s="1390"/>
      <c r="B982" s="1390"/>
      <c r="C982" s="1390"/>
      <c r="D982" s="1390"/>
      <c r="E982" s="1390"/>
      <c r="F982" s="1390"/>
      <c r="G982" s="1390"/>
      <c r="H982" s="1390"/>
      <c r="I982" s="1390"/>
      <c r="J982" s="1390"/>
      <c r="K982" s="1390"/>
    </row>
    <row r="983" spans="1:11" x14ac:dyDescent="0.25">
      <c r="A983" s="1390"/>
      <c r="B983" s="1390"/>
      <c r="C983" s="1390"/>
      <c r="D983" s="1390"/>
      <c r="E983" s="1390"/>
      <c r="F983" s="1390"/>
      <c r="G983" s="1390"/>
      <c r="H983" s="1390"/>
      <c r="I983" s="1390"/>
      <c r="J983" s="1390"/>
      <c r="K983" s="1390"/>
    </row>
    <row r="984" spans="1:11" x14ac:dyDescent="0.25">
      <c r="A984" s="1390"/>
      <c r="B984" s="1390"/>
      <c r="C984" s="1390"/>
      <c r="D984" s="1390"/>
      <c r="E984" s="1390"/>
      <c r="F984" s="1390"/>
      <c r="G984" s="1390"/>
      <c r="H984" s="1390"/>
      <c r="I984" s="1390"/>
      <c r="J984" s="1390"/>
      <c r="K984" s="1390"/>
    </row>
    <row r="985" spans="1:11" x14ac:dyDescent="0.25">
      <c r="A985" s="1390"/>
      <c r="B985" s="1390"/>
      <c r="C985" s="1390"/>
      <c r="D985" s="1390"/>
      <c r="E985" s="1390"/>
      <c r="F985" s="1390"/>
      <c r="G985" s="1390"/>
      <c r="H985" s="1390"/>
      <c r="I985" s="1390"/>
      <c r="J985" s="1390"/>
      <c r="K985" s="1390"/>
    </row>
    <row r="986" spans="1:11" x14ac:dyDescent="0.25">
      <c r="A986" s="1390"/>
      <c r="B986" s="1390"/>
      <c r="C986" s="1390"/>
      <c r="D986" s="1390"/>
      <c r="E986" s="1390"/>
      <c r="F986" s="1390"/>
      <c r="G986" s="1390"/>
      <c r="H986" s="1390"/>
      <c r="I986" s="1390"/>
      <c r="J986" s="1390"/>
      <c r="K986" s="1390"/>
    </row>
  </sheetData>
  <mergeCells count="15">
    <mergeCell ref="A17:E17"/>
    <mergeCell ref="I6:I7"/>
    <mergeCell ref="J6:J7"/>
    <mergeCell ref="A2:J2"/>
    <mergeCell ref="A3:J3"/>
    <mergeCell ref="A5:A7"/>
    <mergeCell ref="B5:B7"/>
    <mergeCell ref="C5:F5"/>
    <mergeCell ref="G5:J5"/>
    <mergeCell ref="C6:C7"/>
    <mergeCell ref="D6:D7"/>
    <mergeCell ref="E6:E7"/>
    <mergeCell ref="F6:F7"/>
    <mergeCell ref="G6:G7"/>
    <mergeCell ref="H6:H7"/>
  </mergeCells>
  <hyperlinks>
    <hyperlink ref="A20" r:id="rId1" xr:uid="{ACA30FE7-7D47-43D3-A0A6-967E89E047D7}"/>
    <hyperlink ref="A21" r:id="rId2" xr:uid="{F0C9A1F9-17FF-46C1-A29B-4B7829C5DD6D}"/>
    <hyperlink ref="A1" location="Índice!A1" display="Voltar ao índice" xr:uid="{7EA89D5D-E46F-4901-8A56-556A4AE72313}"/>
  </hyperlinks>
  <pageMargins left="0.78740157480314965" right="0.78740157480314965" top="1.1811023622047245" bottom="0.78740157480314965" header="0" footer="0"/>
  <pageSetup paperSize="9" scale="95" orientation="portrait" horizontalDpi="4294967292" verticalDpi="2400" r:id="rId3"/>
  <headerFooter alignWithMargins="0"/>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91F236-CF53-414C-8063-3038A2950142}">
  <dimension ref="A1:I36"/>
  <sheetViews>
    <sheetView showGridLines="0" workbookViewId="0">
      <selection activeCell="A2" sqref="A2"/>
    </sheetView>
  </sheetViews>
  <sheetFormatPr defaultRowHeight="12.75" x14ac:dyDescent="0.25"/>
  <cols>
    <col min="1" max="1" width="27.140625" style="1436" customWidth="1"/>
    <col min="2" max="2" width="29.5703125" style="1436" customWidth="1"/>
    <col min="3" max="3" width="30.140625" style="1436" customWidth="1"/>
    <col min="4" max="7" width="9.140625" style="1436"/>
    <col min="8" max="8" width="17" style="1436" bestFit="1" customWidth="1"/>
    <col min="9" max="9" width="9.140625" style="1437"/>
    <col min="10" max="16384" width="9.140625" style="1436"/>
  </cols>
  <sheetData>
    <row r="1" spans="1:9" ht="15" customHeight="1" x14ac:dyDescent="0.25">
      <c r="A1" s="2027" t="s">
        <v>1926</v>
      </c>
    </row>
    <row r="2" spans="1:9" ht="15" customHeight="1" x14ac:dyDescent="0.25">
      <c r="A2" s="2254" t="s">
        <v>1296</v>
      </c>
      <c r="B2" s="2254"/>
      <c r="C2" s="2254"/>
    </row>
    <row r="3" spans="1:9" ht="23.25" customHeight="1" x14ac:dyDescent="0.25">
      <c r="A3" s="2255" t="s">
        <v>1295</v>
      </c>
      <c r="B3" s="2255"/>
      <c r="C3" s="2255"/>
    </row>
    <row r="4" spans="1:9" ht="12.75" customHeight="1" x14ac:dyDescent="0.25">
      <c r="A4" s="1439">
        <v>2020</v>
      </c>
      <c r="C4" s="1437" t="s">
        <v>736</v>
      </c>
      <c r="D4" s="1450"/>
    </row>
    <row r="5" spans="1:9" ht="8.25" customHeight="1" x14ac:dyDescent="0.25">
      <c r="A5" s="2256" t="s">
        <v>1294</v>
      </c>
      <c r="B5" s="2259" t="s">
        <v>304</v>
      </c>
      <c r="C5" s="2260"/>
      <c r="D5" s="1441"/>
    </row>
    <row r="6" spans="1:9" ht="8.25" customHeight="1" x14ac:dyDescent="0.25">
      <c r="A6" s="2256"/>
      <c r="B6" s="2261"/>
      <c r="C6" s="2262"/>
      <c r="D6" s="1441"/>
    </row>
    <row r="7" spans="1:9" ht="8.25" customHeight="1" x14ac:dyDescent="0.25">
      <c r="A7" s="2256"/>
      <c r="B7" s="1508"/>
      <c r="C7" s="1508"/>
      <c r="D7" s="1441"/>
    </row>
    <row r="8" spans="1:9" ht="8.25" customHeight="1" x14ac:dyDescent="0.25">
      <c r="A8" s="2256"/>
      <c r="B8" s="2257" t="s">
        <v>1293</v>
      </c>
      <c r="C8" s="2257" t="s">
        <v>1292</v>
      </c>
      <c r="D8" s="1441"/>
    </row>
    <row r="9" spans="1:9" ht="8.25" customHeight="1" x14ac:dyDescent="0.25">
      <c r="A9" s="2256"/>
      <c r="B9" s="2258"/>
      <c r="C9" s="2258"/>
      <c r="D9" s="1441"/>
    </row>
    <row r="10" spans="1:9" ht="8.25" customHeight="1" x14ac:dyDescent="0.25">
      <c r="A10" s="2256"/>
      <c r="B10" s="2258"/>
      <c r="C10" s="2258"/>
    </row>
    <row r="11" spans="1:9" ht="12.95" customHeight="1" x14ac:dyDescent="0.25"/>
    <row r="12" spans="1:9" ht="12.95" customHeight="1" x14ac:dyDescent="0.25">
      <c r="A12" s="1451" t="s">
        <v>1283</v>
      </c>
      <c r="B12" s="1452">
        <f>SUM(B14:B19)</f>
        <v>350</v>
      </c>
      <c r="C12" s="1452">
        <f>SUM(C14:C19)</f>
        <v>350</v>
      </c>
    </row>
    <row r="13" spans="1:9" ht="12.95" customHeight="1" x14ac:dyDescent="0.25">
      <c r="A13" s="1451"/>
    </row>
    <row r="14" spans="1:9" ht="12.95" customHeight="1" x14ac:dyDescent="0.25">
      <c r="A14" s="1436" t="s">
        <v>1291</v>
      </c>
      <c r="B14" s="1448">
        <v>322</v>
      </c>
      <c r="C14" s="1448">
        <v>331</v>
      </c>
      <c r="D14" s="1437"/>
      <c r="E14" s="1450"/>
    </row>
    <row r="15" spans="1:9" ht="12.95" customHeight="1" x14ac:dyDescent="0.25">
      <c r="A15" s="1436" t="s">
        <v>1290</v>
      </c>
      <c r="B15" s="1448">
        <v>16</v>
      </c>
      <c r="C15" s="1441">
        <v>12</v>
      </c>
      <c r="D15" s="1437"/>
      <c r="E15" s="1438"/>
    </row>
    <row r="16" spans="1:9" ht="12.95" customHeight="1" x14ac:dyDescent="0.25">
      <c r="A16" s="1436" t="s">
        <v>1289</v>
      </c>
      <c r="B16" s="1448">
        <v>4</v>
      </c>
      <c r="C16" s="1441">
        <v>1</v>
      </c>
      <c r="D16" s="1439"/>
      <c r="E16" s="1441"/>
      <c r="H16" s="1449"/>
      <c r="I16" s="1440"/>
    </row>
    <row r="17" spans="1:9" ht="12.95" customHeight="1" x14ac:dyDescent="0.25">
      <c r="A17" s="1439" t="s">
        <v>1288</v>
      </c>
      <c r="B17" s="1448">
        <v>3</v>
      </c>
      <c r="C17" s="1441">
        <v>2</v>
      </c>
      <c r="E17" s="1441"/>
      <c r="H17" s="1439"/>
      <c r="I17" s="1440"/>
    </row>
    <row r="18" spans="1:9" ht="12.95" customHeight="1" x14ac:dyDescent="0.25">
      <c r="A18" s="1439" t="s">
        <v>1287</v>
      </c>
      <c r="B18" s="1448">
        <v>5</v>
      </c>
      <c r="C18" s="1441">
        <v>4</v>
      </c>
      <c r="H18" s="1439"/>
      <c r="I18" s="1438"/>
    </row>
    <row r="19" spans="1:9" ht="12.95" customHeight="1" x14ac:dyDescent="0.25">
      <c r="A19" s="1439" t="s">
        <v>1286</v>
      </c>
      <c r="B19" s="1441">
        <v>0</v>
      </c>
      <c r="C19" s="1441">
        <v>0</v>
      </c>
      <c r="H19" s="1439"/>
      <c r="I19" s="1438"/>
    </row>
    <row r="20" spans="1:9" ht="6.95" customHeight="1" thickBot="1" x14ac:dyDescent="0.3">
      <c r="A20" s="1447"/>
      <c r="B20" s="1446"/>
      <c r="C20" s="1445"/>
      <c r="H20" s="1439"/>
      <c r="I20" s="1444"/>
    </row>
    <row r="21" spans="1:9" ht="3.75" customHeight="1" thickTop="1" x14ac:dyDescent="0.25">
      <c r="A21" s="1439"/>
      <c r="B21" s="1438"/>
      <c r="H21" s="1439"/>
      <c r="I21" s="1444"/>
    </row>
    <row r="22" spans="1:9" s="1443" customFormat="1" ht="12.95" customHeight="1" x14ac:dyDescent="0.25">
      <c r="A22" s="2251" t="s">
        <v>1246</v>
      </c>
      <c r="B22" s="2251"/>
      <c r="C22" s="2251"/>
      <c r="D22" s="2251"/>
      <c r="E22" s="2251"/>
    </row>
    <row r="23" spans="1:9" ht="12" customHeight="1" x14ac:dyDescent="0.25">
      <c r="A23" s="1439"/>
      <c r="B23" s="1441"/>
      <c r="H23" s="1439"/>
      <c r="I23" s="1440"/>
    </row>
    <row r="24" spans="1:9" ht="16.5" customHeight="1" x14ac:dyDescent="0.25">
      <c r="A24" s="1442"/>
      <c r="B24" s="1441"/>
      <c r="H24" s="1439"/>
      <c r="I24" s="1440"/>
    </row>
    <row r="25" spans="1:9" ht="18" customHeight="1" x14ac:dyDescent="0.25">
      <c r="C25" s="1439"/>
      <c r="D25" s="1438"/>
      <c r="I25" s="1436"/>
    </row>
    <row r="26" spans="1:9" x14ac:dyDescent="0.25">
      <c r="D26" s="1437"/>
      <c r="I26" s="1436"/>
    </row>
    <row r="27" spans="1:9" x14ac:dyDescent="0.25">
      <c r="D27" s="1437"/>
      <c r="I27" s="1436"/>
    </row>
    <row r="28" spans="1:9" x14ac:dyDescent="0.25">
      <c r="D28" s="1437"/>
      <c r="I28" s="1436"/>
    </row>
    <row r="29" spans="1:9" x14ac:dyDescent="0.25">
      <c r="D29" s="1437"/>
      <c r="I29" s="1436"/>
    </row>
    <row r="30" spans="1:9" x14ac:dyDescent="0.25">
      <c r="D30" s="1437"/>
      <c r="I30" s="1436"/>
    </row>
    <row r="31" spans="1:9" x14ac:dyDescent="0.25">
      <c r="D31" s="1437"/>
      <c r="I31" s="1436"/>
    </row>
    <row r="32" spans="1:9" x14ac:dyDescent="0.25">
      <c r="D32" s="1437"/>
      <c r="I32" s="1436"/>
    </row>
    <row r="33" spans="4:9" x14ac:dyDescent="0.25">
      <c r="D33" s="1437"/>
      <c r="I33" s="1436"/>
    </row>
    <row r="34" spans="4:9" x14ac:dyDescent="0.25">
      <c r="D34" s="1437"/>
      <c r="I34" s="1436"/>
    </row>
    <row r="35" spans="4:9" x14ac:dyDescent="0.25">
      <c r="D35" s="1437"/>
      <c r="I35" s="1436"/>
    </row>
    <row r="36" spans="4:9" x14ac:dyDescent="0.25">
      <c r="D36" s="1437"/>
      <c r="I36" s="1436"/>
    </row>
  </sheetData>
  <mergeCells count="7">
    <mergeCell ref="A22:E22"/>
    <mergeCell ref="A2:C2"/>
    <mergeCell ref="A3:C3"/>
    <mergeCell ref="A5:A10"/>
    <mergeCell ref="B8:B10"/>
    <mergeCell ref="C8:C10"/>
    <mergeCell ref="B5:C6"/>
  </mergeCells>
  <hyperlinks>
    <hyperlink ref="A1" location="Índice!A1" display="Voltar ao índice" xr:uid="{25BDF9B9-647E-4F74-99B8-31B5C228574A}"/>
  </hyperlinks>
  <pageMargins left="0.78740157480314965" right="0.78740157480314965" top="1.1811023622047245" bottom="0.78740157480314965" header="0" footer="0"/>
  <pageSetup paperSize="9" orientation="portrait" horizontalDpi="300" verticalDpi="300" r:id="rId1"/>
  <headerFooter alignWithMargins="0"/>
  <drawing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5C220C-4548-4DC2-99AA-72C10D823DBE}">
  <dimension ref="A1:I36"/>
  <sheetViews>
    <sheetView showGridLines="0" workbookViewId="0">
      <selection activeCell="A2" sqref="A2"/>
    </sheetView>
  </sheetViews>
  <sheetFormatPr defaultRowHeight="12.75" x14ac:dyDescent="0.25"/>
  <cols>
    <col min="1" max="1" width="34.85546875" style="1436" customWidth="1"/>
    <col min="2" max="3" width="25.7109375" style="1436" customWidth="1"/>
    <col min="4" max="7" width="9.140625" style="1436"/>
    <col min="8" max="8" width="17" style="1436" bestFit="1" customWidth="1"/>
    <col min="9" max="9" width="9.140625" style="1437"/>
    <col min="10" max="16384" width="9.140625" style="1436"/>
  </cols>
  <sheetData>
    <row r="1" spans="1:9" ht="15" customHeight="1" x14ac:dyDescent="0.25">
      <c r="A1" s="2027" t="s">
        <v>1926</v>
      </c>
    </row>
    <row r="2" spans="1:9" ht="15" customHeight="1" x14ac:dyDescent="0.25">
      <c r="A2" s="2254" t="s">
        <v>1300</v>
      </c>
      <c r="B2" s="2254"/>
      <c r="C2" s="2254"/>
    </row>
    <row r="3" spans="1:9" ht="23.25" customHeight="1" x14ac:dyDescent="0.25">
      <c r="A3" s="2263" t="s">
        <v>1299</v>
      </c>
      <c r="B3" s="2263"/>
      <c r="C3" s="2263"/>
    </row>
    <row r="4" spans="1:9" ht="12.95" customHeight="1" x14ac:dyDescent="0.25">
      <c r="A4" s="1439">
        <v>2020</v>
      </c>
      <c r="C4" s="1437" t="s">
        <v>736</v>
      </c>
      <c r="D4" s="1450"/>
    </row>
    <row r="5" spans="1:9" ht="8.25" customHeight="1" x14ac:dyDescent="0.25">
      <c r="A5" s="2256" t="s">
        <v>1294</v>
      </c>
      <c r="B5" s="2259" t="s">
        <v>1298</v>
      </c>
      <c r="C5" s="2260"/>
      <c r="D5" s="1441"/>
    </row>
    <row r="6" spans="1:9" ht="8.25" customHeight="1" x14ac:dyDescent="0.25">
      <c r="A6" s="2256"/>
      <c r="B6" s="2264"/>
      <c r="C6" s="2265"/>
      <c r="D6" s="1441"/>
    </row>
    <row r="7" spans="1:9" ht="8.25" customHeight="1" x14ac:dyDescent="0.25">
      <c r="A7" s="2256"/>
      <c r="B7" s="2261"/>
      <c r="C7" s="2262"/>
      <c r="D7" s="1441"/>
    </row>
    <row r="8" spans="1:9" ht="8.25" customHeight="1" x14ac:dyDescent="0.25">
      <c r="A8" s="2256"/>
      <c r="B8" s="2258" t="s">
        <v>1293</v>
      </c>
      <c r="C8" s="2258" t="s">
        <v>1292</v>
      </c>
      <c r="D8" s="1441"/>
    </row>
    <row r="9" spans="1:9" ht="8.25" customHeight="1" x14ac:dyDescent="0.25">
      <c r="A9" s="2256"/>
      <c r="B9" s="2258"/>
      <c r="C9" s="2258"/>
      <c r="D9" s="1441"/>
    </row>
    <row r="10" spans="1:9" ht="8.25" customHeight="1" x14ac:dyDescent="0.25">
      <c r="A10" s="2256"/>
      <c r="B10" s="2258"/>
      <c r="C10" s="2258"/>
    </row>
    <row r="11" spans="1:9" ht="12.95" customHeight="1" x14ac:dyDescent="0.25"/>
    <row r="12" spans="1:9" ht="12.95" customHeight="1" x14ac:dyDescent="0.25">
      <c r="A12" s="1451" t="s">
        <v>1283</v>
      </c>
      <c r="B12" s="1455">
        <f>SUM(B14:B19)</f>
        <v>410</v>
      </c>
      <c r="C12" s="1455">
        <f>SUM(C14:C19)</f>
        <v>410</v>
      </c>
    </row>
    <row r="13" spans="1:9" ht="12.95" customHeight="1" x14ac:dyDescent="0.25">
      <c r="A13" s="1451"/>
    </row>
    <row r="14" spans="1:9" ht="12.95" customHeight="1" x14ac:dyDescent="0.25">
      <c r="A14" s="1436" t="s">
        <v>1291</v>
      </c>
      <c r="B14" s="1454">
        <v>325</v>
      </c>
      <c r="C14" s="1454">
        <v>344</v>
      </c>
      <c r="D14" s="1437"/>
      <c r="E14" s="1450"/>
    </row>
    <row r="15" spans="1:9" ht="12.95" customHeight="1" x14ac:dyDescent="0.25">
      <c r="A15" s="1436" t="s">
        <v>1290</v>
      </c>
      <c r="B15" s="1454">
        <v>41</v>
      </c>
      <c r="C15" s="1441">
        <v>32</v>
      </c>
      <c r="D15" s="1437"/>
      <c r="E15" s="1438"/>
    </row>
    <row r="16" spans="1:9" ht="12.95" customHeight="1" x14ac:dyDescent="0.25">
      <c r="A16" s="1436" t="s">
        <v>1289</v>
      </c>
      <c r="B16" s="1454">
        <v>9</v>
      </c>
      <c r="C16" s="1441">
        <v>8</v>
      </c>
      <c r="D16" s="1439"/>
      <c r="E16" s="1441"/>
      <c r="H16" s="1449"/>
      <c r="I16" s="1440"/>
    </row>
    <row r="17" spans="1:9" ht="12.95" customHeight="1" x14ac:dyDescent="0.25">
      <c r="A17" s="1439" t="s">
        <v>1288</v>
      </c>
      <c r="B17" s="1448">
        <v>13</v>
      </c>
      <c r="C17" s="1441">
        <v>10</v>
      </c>
      <c r="E17" s="1441"/>
      <c r="H17" s="1439"/>
      <c r="I17" s="1440"/>
    </row>
    <row r="18" spans="1:9" ht="12.95" customHeight="1" x14ac:dyDescent="0.25">
      <c r="A18" s="1439" t="s">
        <v>1287</v>
      </c>
      <c r="B18" s="1454">
        <v>12</v>
      </c>
      <c r="C18" s="1441">
        <v>8</v>
      </c>
      <c r="H18" s="1439"/>
      <c r="I18" s="1438"/>
    </row>
    <row r="19" spans="1:9" ht="12.95" customHeight="1" x14ac:dyDescent="0.25">
      <c r="A19" s="1439" t="s">
        <v>1297</v>
      </c>
      <c r="B19" s="1454">
        <v>10</v>
      </c>
      <c r="C19" s="1441">
        <v>8</v>
      </c>
      <c r="H19" s="1439"/>
      <c r="I19" s="1438"/>
    </row>
    <row r="20" spans="1:9" ht="6.95" customHeight="1" thickBot="1" x14ac:dyDescent="0.3">
      <c r="A20" s="1447"/>
      <c r="B20" s="1453"/>
      <c r="C20" s="1445"/>
      <c r="H20" s="1439"/>
      <c r="I20" s="1444"/>
    </row>
    <row r="21" spans="1:9" ht="3.75" customHeight="1" thickTop="1" x14ac:dyDescent="0.25">
      <c r="A21" s="1439"/>
      <c r="B21" s="1441"/>
      <c r="H21" s="1439"/>
      <c r="I21" s="1444"/>
    </row>
    <row r="22" spans="1:9" s="1443" customFormat="1" ht="12.95" customHeight="1" x14ac:dyDescent="0.25">
      <c r="A22" s="2251" t="s">
        <v>1246</v>
      </c>
      <c r="B22" s="2251"/>
      <c r="C22" s="2251"/>
      <c r="D22" s="2251"/>
      <c r="E22" s="2251"/>
    </row>
    <row r="23" spans="1:9" ht="12" customHeight="1" x14ac:dyDescent="0.25">
      <c r="A23" s="1439"/>
      <c r="B23" s="1441"/>
      <c r="H23" s="1439"/>
      <c r="I23" s="1440"/>
    </row>
    <row r="24" spans="1:9" ht="16.5" customHeight="1" x14ac:dyDescent="0.25">
      <c r="A24" s="1442"/>
      <c r="B24" s="1441"/>
      <c r="H24" s="1439"/>
      <c r="I24" s="1440"/>
    </row>
    <row r="25" spans="1:9" ht="18" customHeight="1" x14ac:dyDescent="0.25">
      <c r="C25" s="1439"/>
      <c r="D25" s="1438"/>
      <c r="I25" s="1436"/>
    </row>
    <row r="26" spans="1:9" x14ac:dyDescent="0.25">
      <c r="D26" s="1437"/>
      <c r="I26" s="1436"/>
    </row>
    <row r="27" spans="1:9" x14ac:dyDescent="0.25">
      <c r="D27" s="1437"/>
      <c r="I27" s="1436"/>
    </row>
    <row r="28" spans="1:9" x14ac:dyDescent="0.25">
      <c r="D28" s="1437"/>
      <c r="I28" s="1436"/>
    </row>
    <row r="29" spans="1:9" x14ac:dyDescent="0.25">
      <c r="D29" s="1437"/>
      <c r="I29" s="1436"/>
    </row>
    <row r="30" spans="1:9" x14ac:dyDescent="0.25">
      <c r="D30" s="1437"/>
      <c r="I30" s="1436"/>
    </row>
    <row r="31" spans="1:9" x14ac:dyDescent="0.25">
      <c r="D31" s="1437"/>
      <c r="I31" s="1436"/>
    </row>
    <row r="32" spans="1:9" x14ac:dyDescent="0.25">
      <c r="D32" s="1437"/>
      <c r="I32" s="1436"/>
    </row>
    <row r="33" spans="4:9" x14ac:dyDescent="0.25">
      <c r="D33" s="1437"/>
      <c r="I33" s="1436"/>
    </row>
    <row r="34" spans="4:9" x14ac:dyDescent="0.25">
      <c r="D34" s="1437"/>
      <c r="I34" s="1436"/>
    </row>
    <row r="35" spans="4:9" x14ac:dyDescent="0.25">
      <c r="D35" s="1437"/>
      <c r="I35" s="1436"/>
    </row>
    <row r="36" spans="4:9" x14ac:dyDescent="0.25">
      <c r="D36" s="1437"/>
      <c r="I36" s="1436"/>
    </row>
  </sheetData>
  <mergeCells count="7">
    <mergeCell ref="A22:E22"/>
    <mergeCell ref="A2:C2"/>
    <mergeCell ref="A3:C3"/>
    <mergeCell ref="A5:A10"/>
    <mergeCell ref="B8:B10"/>
    <mergeCell ref="C8:C10"/>
    <mergeCell ref="B5:C7"/>
  </mergeCells>
  <hyperlinks>
    <hyperlink ref="A1" location="Índice!A1" display="Voltar ao índice" xr:uid="{2BAD7168-49EB-4F31-AA67-8478ECB9BC13}"/>
  </hyperlinks>
  <pageMargins left="0.78740157480314965" right="0.78740157480314965" top="1.1811023622047245" bottom="0.78740157480314965" header="0" footer="0"/>
  <pageSetup paperSize="9" orientation="portrait" horizontalDpi="300" verticalDpi="300" r:id="rId1"/>
  <headerFooter alignWithMargins="0"/>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6F9C72-2F49-47B5-A088-1643DE964289}">
  <dimension ref="A1:R991"/>
  <sheetViews>
    <sheetView workbookViewId="0">
      <selection activeCell="A2" sqref="A2:H2"/>
    </sheetView>
  </sheetViews>
  <sheetFormatPr defaultRowHeight="12.75" x14ac:dyDescent="0.25"/>
  <cols>
    <col min="1" max="1" width="25.28515625" style="1389" customWidth="1"/>
    <col min="2" max="2" width="9.140625" style="1389" customWidth="1"/>
    <col min="3" max="7" width="8.5703125" style="1389" customWidth="1"/>
    <col min="8" max="8" width="9.7109375" style="1389" customWidth="1"/>
    <col min="9" max="9" width="4.85546875" style="1394" customWidth="1"/>
    <col min="10" max="18" width="9.140625" style="1394"/>
    <col min="19" max="16384" width="9.140625" style="1389"/>
  </cols>
  <sheetData>
    <row r="1" spans="1:10" ht="15" customHeight="1" x14ac:dyDescent="0.25">
      <c r="A1" s="2027" t="s">
        <v>1926</v>
      </c>
    </row>
    <row r="2" spans="1:10" ht="15" customHeight="1" x14ac:dyDescent="0.25">
      <c r="A2" s="2234" t="s">
        <v>1308</v>
      </c>
      <c r="B2" s="2234"/>
      <c r="C2" s="2234"/>
      <c r="D2" s="2234"/>
      <c r="E2" s="2234"/>
      <c r="F2" s="2234"/>
      <c r="G2" s="2234"/>
      <c r="H2" s="2234"/>
    </row>
    <row r="3" spans="1:10" ht="24" customHeight="1" x14ac:dyDescent="0.25">
      <c r="A3" s="2238" t="s">
        <v>1307</v>
      </c>
      <c r="B3" s="2238"/>
      <c r="C3" s="2238"/>
      <c r="D3" s="2238"/>
      <c r="E3" s="2238"/>
      <c r="F3" s="2238"/>
      <c r="G3" s="2238"/>
      <c r="H3" s="2238"/>
    </row>
    <row r="4" spans="1:10" ht="12.95" customHeight="1" x14ac:dyDescent="0.25">
      <c r="A4" s="1401">
        <v>2020</v>
      </c>
      <c r="B4" s="1401"/>
      <c r="C4" s="1401"/>
      <c r="D4" s="1390"/>
      <c r="E4" s="1390"/>
      <c r="F4" s="1390"/>
      <c r="G4" s="1390"/>
      <c r="H4" s="1400" t="s">
        <v>736</v>
      </c>
    </row>
    <row r="5" spans="1:10" ht="21.75" customHeight="1" x14ac:dyDescent="0.25">
      <c r="A5" s="2235" t="s">
        <v>752</v>
      </c>
      <c r="B5" s="2266" t="s">
        <v>0</v>
      </c>
      <c r="C5" s="2269" t="s">
        <v>1306</v>
      </c>
      <c r="D5" s="2270"/>
      <c r="E5" s="2269" t="s">
        <v>1305</v>
      </c>
      <c r="F5" s="2271"/>
      <c r="G5" s="2271"/>
      <c r="H5" s="2272"/>
    </row>
    <row r="6" spans="1:10" ht="15" customHeight="1" x14ac:dyDescent="0.25">
      <c r="A6" s="2236"/>
      <c r="B6" s="2267"/>
      <c r="C6" s="2266" t="s">
        <v>95</v>
      </c>
      <c r="D6" s="2235" t="s">
        <v>1304</v>
      </c>
      <c r="E6" s="2242" t="s">
        <v>0</v>
      </c>
      <c r="F6" s="2235" t="s">
        <v>1303</v>
      </c>
      <c r="G6" s="2242" t="s">
        <v>1302</v>
      </c>
      <c r="H6" s="2235" t="s">
        <v>1301</v>
      </c>
    </row>
    <row r="7" spans="1:10" ht="32.25" customHeight="1" x14ac:dyDescent="0.25">
      <c r="A7" s="2237"/>
      <c r="B7" s="2268"/>
      <c r="C7" s="2268"/>
      <c r="D7" s="2237"/>
      <c r="E7" s="2243"/>
      <c r="F7" s="2237"/>
      <c r="G7" s="2243"/>
      <c r="H7" s="2237"/>
    </row>
    <row r="8" spans="1:10" s="1394" customFormat="1" ht="12.75" customHeight="1" x14ac:dyDescent="0.25">
      <c r="A8" s="1396"/>
      <c r="B8" s="1396"/>
      <c r="C8" s="1396"/>
      <c r="D8" s="1396"/>
      <c r="E8" s="1396"/>
      <c r="F8" s="1396"/>
      <c r="G8" s="1396"/>
      <c r="H8" s="1396"/>
    </row>
    <row r="9" spans="1:10" s="1456" customFormat="1" ht="12.95" customHeight="1" x14ac:dyDescent="0.25">
      <c r="A9" s="1456" t="s">
        <v>390</v>
      </c>
      <c r="B9" s="1434">
        <f t="shared" ref="B9:H9" si="0">B11+B19+B21</f>
        <v>886</v>
      </c>
      <c r="C9" s="1434">
        <f t="shared" si="0"/>
        <v>22</v>
      </c>
      <c r="D9" s="1434">
        <f t="shared" si="0"/>
        <v>22</v>
      </c>
      <c r="E9" s="1434">
        <f t="shared" si="0"/>
        <v>864</v>
      </c>
      <c r="F9" s="1434">
        <f t="shared" si="0"/>
        <v>95</v>
      </c>
      <c r="G9" s="1434">
        <f t="shared" si="0"/>
        <v>64</v>
      </c>
      <c r="H9" s="1434">
        <f t="shared" si="0"/>
        <v>3</v>
      </c>
      <c r="I9" s="1457"/>
      <c r="J9" s="1457"/>
    </row>
    <row r="10" spans="1:10" s="1456" customFormat="1" ht="12.95" customHeight="1" x14ac:dyDescent="0.25">
      <c r="I10" s="1457"/>
      <c r="J10" s="1457"/>
    </row>
    <row r="11" spans="1:10" s="1456" customFormat="1" ht="12.95" customHeight="1" x14ac:dyDescent="0.25">
      <c r="A11" s="1456" t="s">
        <v>899</v>
      </c>
      <c r="B11" s="1434">
        <f t="shared" ref="B11:H11" si="1">SUM(B13:B17)</f>
        <v>833</v>
      </c>
      <c r="C11" s="1434">
        <f t="shared" si="1"/>
        <v>15</v>
      </c>
      <c r="D11" s="1434">
        <f t="shared" si="1"/>
        <v>15</v>
      </c>
      <c r="E11" s="1434">
        <f t="shared" si="1"/>
        <v>818</v>
      </c>
      <c r="F11" s="1434">
        <f t="shared" si="1"/>
        <v>86</v>
      </c>
      <c r="G11" s="1434">
        <f t="shared" si="1"/>
        <v>63</v>
      </c>
      <c r="H11" s="1434">
        <f t="shared" si="1"/>
        <v>3</v>
      </c>
      <c r="I11" s="1457"/>
      <c r="J11" s="1457"/>
    </row>
    <row r="12" spans="1:10" s="1456" customFormat="1" ht="12.95" customHeight="1" x14ac:dyDescent="0.25">
      <c r="I12" s="1457"/>
      <c r="J12" s="1457"/>
    </row>
    <row r="13" spans="1:10" s="1435" customFormat="1" ht="12.95" customHeight="1" x14ac:dyDescent="0.25">
      <c r="A13" s="1435" t="s">
        <v>943</v>
      </c>
      <c r="B13" s="1434">
        <v>223</v>
      </c>
      <c r="C13" s="1433">
        <v>4</v>
      </c>
      <c r="D13" s="1433">
        <v>4</v>
      </c>
      <c r="E13" s="1434">
        <v>219</v>
      </c>
      <c r="F13" s="1433">
        <v>27</v>
      </c>
      <c r="G13" s="1433">
        <v>26</v>
      </c>
      <c r="H13" s="1433">
        <v>1</v>
      </c>
      <c r="I13" s="1457"/>
      <c r="J13" s="1457"/>
    </row>
    <row r="14" spans="1:10" s="1435" customFormat="1" ht="12.95" customHeight="1" x14ac:dyDescent="0.25">
      <c r="A14" s="1435" t="s">
        <v>934</v>
      </c>
      <c r="B14" s="1434">
        <v>182</v>
      </c>
      <c r="C14" s="1433">
        <v>5</v>
      </c>
      <c r="D14" s="1433">
        <v>5</v>
      </c>
      <c r="E14" s="1434">
        <v>177</v>
      </c>
      <c r="F14" s="1433">
        <v>24</v>
      </c>
      <c r="G14" s="1433">
        <v>23</v>
      </c>
      <c r="H14" s="1433">
        <v>2</v>
      </c>
      <c r="I14" s="1457"/>
      <c r="J14" s="1457"/>
    </row>
    <row r="15" spans="1:10" s="1435" customFormat="1" ht="12.95" customHeight="1" x14ac:dyDescent="0.25">
      <c r="A15" s="1435" t="s">
        <v>1219</v>
      </c>
      <c r="B15" s="1509">
        <v>377</v>
      </c>
      <c r="C15" s="1463">
        <v>5</v>
      </c>
      <c r="D15" s="1463">
        <v>5</v>
      </c>
      <c r="E15" s="1494">
        <v>372</v>
      </c>
      <c r="F15" s="1462">
        <v>27</v>
      </c>
      <c r="G15" s="1463">
        <v>6</v>
      </c>
      <c r="H15" s="1463">
        <v>0</v>
      </c>
      <c r="I15" s="1457"/>
      <c r="J15" s="1457"/>
    </row>
    <row r="16" spans="1:10" s="1435" customFormat="1" ht="12.95" customHeight="1" x14ac:dyDescent="0.25">
      <c r="A16" s="1435" t="s">
        <v>924</v>
      </c>
      <c r="B16" s="1509">
        <v>36</v>
      </c>
      <c r="C16" s="1463">
        <v>1</v>
      </c>
      <c r="D16" s="1462">
        <v>1</v>
      </c>
      <c r="E16" s="1494">
        <v>35</v>
      </c>
      <c r="F16" s="1462">
        <v>5</v>
      </c>
      <c r="G16" s="1463">
        <v>4</v>
      </c>
      <c r="H16" s="1463">
        <v>0</v>
      </c>
      <c r="I16" s="1457"/>
      <c r="J16" s="1457"/>
    </row>
    <row r="17" spans="1:10" s="1435" customFormat="1" ht="12.95" customHeight="1" x14ac:dyDescent="0.25">
      <c r="A17" s="1435" t="s">
        <v>918</v>
      </c>
      <c r="B17" s="1509">
        <v>15</v>
      </c>
      <c r="C17" s="1463">
        <v>0</v>
      </c>
      <c r="D17" s="1462">
        <v>0</v>
      </c>
      <c r="E17" s="1494">
        <v>15</v>
      </c>
      <c r="F17" s="1462">
        <v>3</v>
      </c>
      <c r="G17" s="1463">
        <v>4</v>
      </c>
      <c r="H17" s="1463">
        <v>0</v>
      </c>
      <c r="I17" s="1457"/>
      <c r="J17" s="1457"/>
    </row>
    <row r="18" spans="1:10" s="1435" customFormat="1" ht="12.95" customHeight="1" x14ac:dyDescent="0.25">
      <c r="I18" s="1457"/>
      <c r="J18" s="1457"/>
    </row>
    <row r="19" spans="1:10" s="1456" customFormat="1" ht="12.95" customHeight="1" x14ac:dyDescent="0.25">
      <c r="A19" s="1456" t="s">
        <v>952</v>
      </c>
      <c r="B19" s="1509">
        <v>26</v>
      </c>
      <c r="C19" s="1509">
        <v>5</v>
      </c>
      <c r="D19" s="1494">
        <v>5</v>
      </c>
      <c r="E19" s="1494">
        <v>21</v>
      </c>
      <c r="F19" s="1494">
        <v>8</v>
      </c>
      <c r="G19" s="1509">
        <v>1</v>
      </c>
      <c r="H19" s="1509">
        <v>0</v>
      </c>
      <c r="I19" s="1457"/>
      <c r="J19" s="1457"/>
    </row>
    <row r="20" spans="1:10" s="1456" customFormat="1" ht="12.95" customHeight="1" x14ac:dyDescent="0.25">
      <c r="I20" s="1457"/>
      <c r="J20" s="1457"/>
    </row>
    <row r="21" spans="1:10" s="1456" customFormat="1" ht="13.5" customHeight="1" x14ac:dyDescent="0.25">
      <c r="A21" s="1456" t="s">
        <v>871</v>
      </c>
      <c r="B21" s="1509">
        <v>27</v>
      </c>
      <c r="C21" s="1510">
        <v>2</v>
      </c>
      <c r="D21" s="1494">
        <v>2</v>
      </c>
      <c r="E21" s="1494">
        <v>25</v>
      </c>
      <c r="F21" s="1494">
        <v>1</v>
      </c>
      <c r="G21" s="1509">
        <v>0</v>
      </c>
      <c r="H21" s="1509">
        <v>0</v>
      </c>
      <c r="I21" s="1457"/>
      <c r="J21" s="1457"/>
    </row>
    <row r="22" spans="1:10" s="1456" customFormat="1" ht="6.95" customHeight="1" thickBot="1" x14ac:dyDescent="0.3">
      <c r="A22" s="1495"/>
      <c r="B22" s="1495"/>
      <c r="C22" s="1495"/>
      <c r="D22" s="1495"/>
      <c r="E22" s="1495"/>
      <c r="F22" s="1495"/>
      <c r="G22" s="1495"/>
      <c r="H22" s="1495"/>
      <c r="I22" s="1394"/>
      <c r="J22" s="1394"/>
    </row>
    <row r="23" spans="1:10" s="1456" customFormat="1" ht="3.75" customHeight="1" thickTop="1" x14ac:dyDescent="0.25">
      <c r="I23" s="1394"/>
      <c r="J23" s="1394"/>
    </row>
    <row r="24" spans="1:10" s="1394" customFormat="1" ht="12.95" customHeight="1" x14ac:dyDescent="0.25">
      <c r="B24" s="1511"/>
      <c r="C24" s="1511"/>
      <c r="D24" s="1511"/>
      <c r="E24" s="1511"/>
    </row>
    <row r="25" spans="1:10" s="1394" customFormat="1" x14ac:dyDescent="0.25">
      <c r="A25" s="1435"/>
      <c r="B25" s="1435"/>
      <c r="C25" s="1435"/>
      <c r="D25" s="1435"/>
      <c r="E25" s="1435"/>
      <c r="F25" s="1435"/>
      <c r="G25" s="1435"/>
      <c r="H25" s="1435"/>
    </row>
    <row r="26" spans="1:10" s="1394" customFormat="1" x14ac:dyDescent="0.25">
      <c r="A26" s="1435"/>
      <c r="B26" s="1435"/>
      <c r="C26" s="1435"/>
      <c r="D26" s="1435"/>
      <c r="E26" s="1435"/>
      <c r="F26" s="1435"/>
      <c r="G26" s="1435"/>
      <c r="H26" s="1435"/>
    </row>
    <row r="27" spans="1:10" s="1394" customFormat="1" x14ac:dyDescent="0.25">
      <c r="A27" s="1435"/>
      <c r="B27" s="1435"/>
      <c r="C27" s="1435"/>
      <c r="D27" s="1435"/>
      <c r="E27" s="1435"/>
      <c r="F27" s="1435"/>
      <c r="G27" s="1435"/>
      <c r="H27" s="1435"/>
    </row>
    <row r="28" spans="1:10" s="1394" customFormat="1" x14ac:dyDescent="0.25">
      <c r="A28" s="1435"/>
      <c r="B28" s="1435"/>
      <c r="C28" s="1435"/>
      <c r="D28" s="1435"/>
      <c r="E28" s="1435"/>
      <c r="F28" s="1435"/>
      <c r="G28" s="1435"/>
      <c r="H28" s="1435"/>
    </row>
    <row r="29" spans="1:10" s="1394" customFormat="1" x14ac:dyDescent="0.25">
      <c r="A29" s="1435"/>
      <c r="B29" s="1435"/>
      <c r="C29" s="1435"/>
      <c r="D29" s="1435"/>
      <c r="E29" s="1435"/>
      <c r="F29" s="1435"/>
      <c r="G29" s="1435"/>
      <c r="H29" s="1435"/>
    </row>
    <row r="30" spans="1:10" x14ac:dyDescent="0.25">
      <c r="A30" s="1390"/>
      <c r="B30" s="1390"/>
      <c r="C30" s="1390"/>
      <c r="D30" s="1390"/>
      <c r="E30" s="1390"/>
      <c r="F30" s="1390"/>
      <c r="G30" s="1390"/>
      <c r="H30" s="1390"/>
    </row>
    <row r="31" spans="1:10" x14ac:dyDescent="0.25">
      <c r="A31" s="1390"/>
      <c r="B31" s="1390"/>
      <c r="C31" s="1390"/>
      <c r="D31" s="1390"/>
      <c r="E31" s="1390"/>
      <c r="F31" s="1390"/>
      <c r="G31" s="1390"/>
      <c r="H31" s="1390"/>
    </row>
    <row r="32" spans="1:10" x14ac:dyDescent="0.25">
      <c r="A32" s="1390"/>
      <c r="B32" s="1390"/>
      <c r="C32" s="1390"/>
      <c r="D32" s="1390"/>
      <c r="E32" s="1390"/>
      <c r="F32" s="1390"/>
      <c r="G32" s="1390"/>
      <c r="H32" s="1390"/>
    </row>
    <row r="33" spans="1:8" x14ac:dyDescent="0.25">
      <c r="A33" s="1390"/>
      <c r="B33" s="1390"/>
      <c r="C33" s="1390"/>
      <c r="D33" s="1390"/>
      <c r="E33" s="1390"/>
      <c r="F33" s="1390"/>
      <c r="G33" s="1390"/>
      <c r="H33" s="1390"/>
    </row>
    <row r="34" spans="1:8" x14ac:dyDescent="0.25">
      <c r="A34" s="1390"/>
      <c r="B34" s="1390"/>
      <c r="C34" s="1390"/>
      <c r="D34" s="1390"/>
      <c r="E34" s="1390"/>
      <c r="F34" s="1390"/>
      <c r="G34" s="1390"/>
      <c r="H34" s="1390"/>
    </row>
    <row r="35" spans="1:8" x14ac:dyDescent="0.25">
      <c r="A35" s="1390"/>
      <c r="B35" s="1390"/>
      <c r="C35" s="1390"/>
      <c r="D35" s="1390"/>
      <c r="E35" s="1390"/>
      <c r="F35" s="1390"/>
      <c r="G35" s="1390"/>
      <c r="H35" s="1390"/>
    </row>
    <row r="36" spans="1:8" x14ac:dyDescent="0.25">
      <c r="A36" s="1390"/>
      <c r="B36" s="1390"/>
      <c r="C36" s="1390"/>
      <c r="D36" s="1390"/>
      <c r="E36" s="1390"/>
      <c r="F36" s="1390"/>
      <c r="G36" s="1390"/>
      <c r="H36" s="1390"/>
    </row>
    <row r="37" spans="1:8" x14ac:dyDescent="0.25">
      <c r="A37" s="1390"/>
      <c r="B37" s="1390"/>
      <c r="C37" s="1390"/>
      <c r="D37" s="1390"/>
      <c r="E37" s="1390"/>
      <c r="F37" s="1390"/>
      <c r="G37" s="1390"/>
      <c r="H37" s="1390"/>
    </row>
    <row r="38" spans="1:8" x14ac:dyDescent="0.25">
      <c r="A38" s="1390"/>
      <c r="B38" s="1390"/>
      <c r="C38" s="1390"/>
      <c r="D38" s="1390"/>
      <c r="E38" s="1390"/>
      <c r="F38" s="1390"/>
      <c r="G38" s="1390"/>
      <c r="H38" s="1390"/>
    </row>
    <row r="39" spans="1:8" x14ac:dyDescent="0.25">
      <c r="A39" s="1390"/>
      <c r="B39" s="1390"/>
      <c r="C39" s="1390"/>
      <c r="D39" s="1390"/>
      <c r="E39" s="1390"/>
      <c r="F39" s="1390"/>
      <c r="G39" s="1390"/>
      <c r="H39" s="1390"/>
    </row>
    <row r="40" spans="1:8" x14ac:dyDescent="0.25">
      <c r="A40" s="1390"/>
      <c r="B40" s="1390"/>
      <c r="C40" s="1390"/>
      <c r="D40" s="1390"/>
      <c r="E40" s="1390"/>
      <c r="F40" s="1390"/>
      <c r="G40" s="1390"/>
      <c r="H40" s="1390"/>
    </row>
    <row r="41" spans="1:8" x14ac:dyDescent="0.25">
      <c r="A41" s="1390"/>
      <c r="B41" s="1390"/>
      <c r="C41" s="1390"/>
      <c r="D41" s="1390"/>
      <c r="E41" s="1390"/>
      <c r="F41" s="1390"/>
      <c r="G41" s="1390"/>
      <c r="H41" s="1390"/>
    </row>
    <row r="42" spans="1:8" x14ac:dyDescent="0.25">
      <c r="A42" s="1390"/>
      <c r="B42" s="1390"/>
      <c r="C42" s="1390"/>
      <c r="D42" s="1390"/>
      <c r="E42" s="1390"/>
      <c r="F42" s="1390"/>
      <c r="G42" s="1390"/>
      <c r="H42" s="1390"/>
    </row>
    <row r="43" spans="1:8" x14ac:dyDescent="0.25">
      <c r="A43" s="1390"/>
      <c r="B43" s="1390"/>
      <c r="C43" s="1390"/>
      <c r="D43" s="1390"/>
      <c r="E43" s="1390"/>
      <c r="F43" s="1390"/>
      <c r="G43" s="1390"/>
      <c r="H43" s="1390"/>
    </row>
    <row r="44" spans="1:8" x14ac:dyDescent="0.25">
      <c r="A44" s="1390"/>
      <c r="B44" s="1390"/>
      <c r="C44" s="1390"/>
      <c r="D44" s="1390"/>
      <c r="E44" s="1390"/>
      <c r="F44" s="1390"/>
      <c r="G44" s="1390"/>
      <c r="H44" s="1390"/>
    </row>
    <row r="45" spans="1:8" x14ac:dyDescent="0.25">
      <c r="A45" s="1390"/>
      <c r="B45" s="1390"/>
      <c r="C45" s="1390"/>
      <c r="D45" s="1390"/>
      <c r="E45" s="1390"/>
      <c r="F45" s="1390"/>
      <c r="G45" s="1390"/>
      <c r="H45" s="1390"/>
    </row>
    <row r="46" spans="1:8" x14ac:dyDescent="0.25">
      <c r="A46" s="1390"/>
      <c r="B46" s="1390"/>
      <c r="C46" s="1390"/>
      <c r="D46" s="1390"/>
      <c r="E46" s="1390"/>
      <c r="F46" s="1390"/>
      <c r="G46" s="1390"/>
      <c r="H46" s="1390"/>
    </row>
    <row r="47" spans="1:8" x14ac:dyDescent="0.25">
      <c r="A47" s="1390"/>
      <c r="B47" s="1390"/>
      <c r="C47" s="1390"/>
      <c r="D47" s="1390"/>
      <c r="E47" s="1390"/>
      <c r="F47" s="1390"/>
      <c r="G47" s="1390"/>
      <c r="H47" s="1390"/>
    </row>
    <row r="48" spans="1:8" x14ac:dyDescent="0.25">
      <c r="A48" s="1390"/>
      <c r="B48" s="1390"/>
      <c r="C48" s="1390"/>
      <c r="D48" s="1390"/>
      <c r="E48" s="1390"/>
      <c r="F48" s="1390"/>
      <c r="G48" s="1390"/>
      <c r="H48" s="1390"/>
    </row>
    <row r="49" spans="1:8" x14ac:dyDescent="0.25">
      <c r="A49" s="1390"/>
      <c r="B49" s="1390"/>
      <c r="C49" s="1390"/>
      <c r="D49" s="1390"/>
      <c r="E49" s="1390"/>
      <c r="F49" s="1390"/>
      <c r="G49" s="1390"/>
      <c r="H49" s="1390"/>
    </row>
    <row r="50" spans="1:8" x14ac:dyDescent="0.25">
      <c r="A50" s="1390"/>
      <c r="B50" s="1390"/>
      <c r="C50" s="1390"/>
      <c r="D50" s="1390"/>
      <c r="E50" s="1390"/>
      <c r="F50" s="1390"/>
      <c r="G50" s="1390"/>
      <c r="H50" s="1390"/>
    </row>
    <row r="51" spans="1:8" x14ac:dyDescent="0.25">
      <c r="A51" s="1390"/>
      <c r="B51" s="1390"/>
      <c r="C51" s="1390"/>
      <c r="D51" s="1390"/>
      <c r="E51" s="1390"/>
      <c r="F51" s="1390"/>
      <c r="G51" s="1390"/>
      <c r="H51" s="1390"/>
    </row>
    <row r="52" spans="1:8" x14ac:dyDescent="0.25">
      <c r="A52" s="1390"/>
      <c r="B52" s="1390"/>
      <c r="C52" s="1390"/>
      <c r="D52" s="1390"/>
      <c r="E52" s="1390"/>
      <c r="F52" s="1390"/>
      <c r="G52" s="1390"/>
      <c r="H52" s="1390"/>
    </row>
    <row r="53" spans="1:8" x14ac:dyDescent="0.25">
      <c r="A53" s="1390"/>
      <c r="B53" s="1390"/>
      <c r="C53" s="1390"/>
      <c r="D53" s="1390"/>
      <c r="E53" s="1390"/>
      <c r="F53" s="1390"/>
      <c r="G53" s="1390"/>
      <c r="H53" s="1390"/>
    </row>
    <row r="54" spans="1:8" x14ac:dyDescent="0.25">
      <c r="A54" s="1390"/>
      <c r="B54" s="1390"/>
      <c r="C54" s="1390"/>
      <c r="D54" s="1390"/>
      <c r="E54" s="1390"/>
      <c r="F54" s="1390"/>
      <c r="G54" s="1390"/>
      <c r="H54" s="1390"/>
    </row>
    <row r="55" spans="1:8" x14ac:dyDescent="0.25">
      <c r="A55" s="1390"/>
      <c r="B55" s="1390"/>
      <c r="C55" s="1390"/>
      <c r="D55" s="1390"/>
      <c r="E55" s="1390"/>
      <c r="F55" s="1390"/>
      <c r="G55" s="1390"/>
      <c r="H55" s="1390"/>
    </row>
    <row r="56" spans="1:8" x14ac:dyDescent="0.25">
      <c r="A56" s="1390"/>
      <c r="B56" s="1390"/>
      <c r="C56" s="1390"/>
      <c r="D56" s="1390"/>
      <c r="E56" s="1390"/>
      <c r="F56" s="1390"/>
      <c r="G56" s="1390"/>
      <c r="H56" s="1390"/>
    </row>
    <row r="57" spans="1:8" x14ac:dyDescent="0.25">
      <c r="A57" s="1390"/>
      <c r="B57" s="1390"/>
      <c r="C57" s="1390"/>
      <c r="D57" s="1390"/>
      <c r="E57" s="1390"/>
      <c r="F57" s="1390"/>
      <c r="G57" s="1390"/>
      <c r="H57" s="1390"/>
    </row>
    <row r="58" spans="1:8" x14ac:dyDescent="0.25">
      <c r="A58" s="1390"/>
      <c r="B58" s="1390"/>
      <c r="C58" s="1390"/>
      <c r="D58" s="1390"/>
      <c r="E58" s="1390"/>
      <c r="F58" s="1390"/>
      <c r="G58" s="1390"/>
      <c r="H58" s="1390"/>
    </row>
    <row r="59" spans="1:8" x14ac:dyDescent="0.25">
      <c r="A59" s="1390"/>
      <c r="B59" s="1390"/>
      <c r="C59" s="1390"/>
      <c r="D59" s="1390"/>
      <c r="E59" s="1390"/>
      <c r="F59" s="1390"/>
      <c r="G59" s="1390"/>
      <c r="H59" s="1390"/>
    </row>
    <row r="60" spans="1:8" x14ac:dyDescent="0.25">
      <c r="A60" s="1390"/>
      <c r="B60" s="1390"/>
      <c r="C60" s="1390"/>
      <c r="D60" s="1390"/>
      <c r="E60" s="1390"/>
      <c r="F60" s="1390"/>
      <c r="G60" s="1390"/>
      <c r="H60" s="1390"/>
    </row>
    <row r="61" spans="1:8" x14ac:dyDescent="0.25">
      <c r="A61" s="1390"/>
      <c r="B61" s="1390"/>
      <c r="C61" s="1390"/>
      <c r="D61" s="1390"/>
      <c r="E61" s="1390"/>
      <c r="F61" s="1390"/>
      <c r="G61" s="1390"/>
      <c r="H61" s="1390"/>
    </row>
    <row r="62" spans="1:8" x14ac:dyDescent="0.25">
      <c r="A62" s="1390"/>
      <c r="B62" s="1390"/>
      <c r="C62" s="1390"/>
      <c r="D62" s="1390"/>
      <c r="E62" s="1390"/>
      <c r="F62" s="1390"/>
      <c r="G62" s="1390"/>
      <c r="H62" s="1390"/>
    </row>
    <row r="63" spans="1:8" x14ac:dyDescent="0.25">
      <c r="A63" s="1390"/>
      <c r="B63" s="1390"/>
      <c r="C63" s="1390"/>
      <c r="D63" s="1390"/>
      <c r="E63" s="1390"/>
      <c r="F63" s="1390"/>
      <c r="G63" s="1390"/>
      <c r="H63" s="1390"/>
    </row>
    <row r="64" spans="1:8" x14ac:dyDescent="0.25">
      <c r="A64" s="1390"/>
      <c r="B64" s="1390"/>
      <c r="C64" s="1390"/>
      <c r="D64" s="1390"/>
      <c r="E64" s="1390"/>
      <c r="F64" s="1390"/>
      <c r="G64" s="1390"/>
      <c r="H64" s="1390"/>
    </row>
    <row r="65" spans="1:8" x14ac:dyDescent="0.25">
      <c r="A65" s="1390"/>
      <c r="B65" s="1390"/>
      <c r="C65" s="1390"/>
      <c r="D65" s="1390"/>
      <c r="E65" s="1390"/>
      <c r="F65" s="1390"/>
      <c r="G65" s="1390"/>
      <c r="H65" s="1390"/>
    </row>
    <row r="66" spans="1:8" x14ac:dyDescent="0.25">
      <c r="A66" s="1390"/>
      <c r="B66" s="1390"/>
      <c r="C66" s="1390"/>
      <c r="D66" s="1390"/>
      <c r="E66" s="1390"/>
      <c r="F66" s="1390"/>
      <c r="G66" s="1390"/>
      <c r="H66" s="1390"/>
    </row>
    <row r="67" spans="1:8" x14ac:dyDescent="0.25">
      <c r="A67" s="1390"/>
      <c r="B67" s="1390"/>
      <c r="C67" s="1390"/>
      <c r="D67" s="1390"/>
      <c r="E67" s="1390"/>
      <c r="F67" s="1390"/>
      <c r="G67" s="1390"/>
      <c r="H67" s="1390"/>
    </row>
    <row r="68" spans="1:8" x14ac:dyDescent="0.25">
      <c r="A68" s="1390"/>
      <c r="B68" s="1390"/>
      <c r="C68" s="1390"/>
      <c r="D68" s="1390"/>
      <c r="E68" s="1390"/>
      <c r="F68" s="1390"/>
      <c r="G68" s="1390"/>
      <c r="H68" s="1390"/>
    </row>
    <row r="69" spans="1:8" x14ac:dyDescent="0.25">
      <c r="A69" s="1390"/>
      <c r="B69" s="1390"/>
      <c r="C69" s="1390"/>
      <c r="D69" s="1390"/>
      <c r="E69" s="1390"/>
      <c r="F69" s="1390"/>
      <c r="G69" s="1390"/>
      <c r="H69" s="1390"/>
    </row>
    <row r="70" spans="1:8" x14ac:dyDescent="0.25">
      <c r="A70" s="1390"/>
      <c r="B70" s="1390"/>
      <c r="C70" s="1390"/>
      <c r="D70" s="1390"/>
      <c r="E70" s="1390"/>
      <c r="F70" s="1390"/>
      <c r="G70" s="1390"/>
      <c r="H70" s="1390"/>
    </row>
    <row r="71" spans="1:8" x14ac:dyDescent="0.25">
      <c r="A71" s="1390"/>
      <c r="B71" s="1390"/>
      <c r="C71" s="1390"/>
      <c r="D71" s="1390"/>
      <c r="E71" s="1390"/>
      <c r="F71" s="1390"/>
      <c r="G71" s="1390"/>
      <c r="H71" s="1390"/>
    </row>
    <row r="72" spans="1:8" x14ac:dyDescent="0.25">
      <c r="A72" s="1390"/>
      <c r="B72" s="1390"/>
      <c r="C72" s="1390"/>
      <c r="D72" s="1390"/>
      <c r="E72" s="1390"/>
      <c r="F72" s="1390"/>
      <c r="G72" s="1390"/>
      <c r="H72" s="1390"/>
    </row>
    <row r="73" spans="1:8" x14ac:dyDescent="0.25">
      <c r="A73" s="1390"/>
      <c r="B73" s="1390"/>
      <c r="C73" s="1390"/>
      <c r="D73" s="1390"/>
      <c r="E73" s="1390"/>
      <c r="F73" s="1390"/>
      <c r="G73" s="1390"/>
      <c r="H73" s="1390"/>
    </row>
    <row r="74" spans="1:8" x14ac:dyDescent="0.25">
      <c r="A74" s="1390"/>
      <c r="B74" s="1390"/>
      <c r="C74" s="1390"/>
      <c r="D74" s="1390"/>
      <c r="E74" s="1390"/>
      <c r="F74" s="1390"/>
      <c r="G74" s="1390"/>
      <c r="H74" s="1390"/>
    </row>
    <row r="75" spans="1:8" x14ac:dyDescent="0.25">
      <c r="A75" s="1390"/>
      <c r="B75" s="1390"/>
      <c r="C75" s="1390"/>
      <c r="D75" s="1390"/>
      <c r="E75" s="1390"/>
      <c r="F75" s="1390"/>
      <c r="G75" s="1390"/>
      <c r="H75" s="1390"/>
    </row>
    <row r="76" spans="1:8" x14ac:dyDescent="0.25">
      <c r="A76" s="1390"/>
      <c r="B76" s="1390"/>
      <c r="C76" s="1390"/>
      <c r="D76" s="1390"/>
      <c r="E76" s="1390"/>
      <c r="F76" s="1390"/>
      <c r="G76" s="1390"/>
      <c r="H76" s="1390"/>
    </row>
    <row r="77" spans="1:8" x14ac:dyDescent="0.25">
      <c r="A77" s="1390"/>
      <c r="B77" s="1390"/>
      <c r="C77" s="1390"/>
      <c r="D77" s="1390"/>
      <c r="E77" s="1390"/>
      <c r="F77" s="1390"/>
      <c r="G77" s="1390"/>
      <c r="H77" s="1390"/>
    </row>
    <row r="78" spans="1:8" x14ac:dyDescent="0.25">
      <c r="A78" s="1390"/>
      <c r="B78" s="1390"/>
      <c r="C78" s="1390"/>
      <c r="D78" s="1390"/>
      <c r="E78" s="1390"/>
      <c r="F78" s="1390"/>
      <c r="G78" s="1390"/>
      <c r="H78" s="1390"/>
    </row>
    <row r="79" spans="1:8" x14ac:dyDescent="0.25">
      <c r="A79" s="1390"/>
      <c r="B79" s="1390"/>
      <c r="C79" s="1390"/>
      <c r="D79" s="1390"/>
      <c r="E79" s="1390"/>
      <c r="F79" s="1390"/>
      <c r="G79" s="1390"/>
      <c r="H79" s="1390"/>
    </row>
    <row r="80" spans="1:8" x14ac:dyDescent="0.25">
      <c r="A80" s="1390"/>
      <c r="B80" s="1390"/>
      <c r="C80" s="1390"/>
      <c r="D80" s="1390"/>
      <c r="E80" s="1390"/>
      <c r="F80" s="1390"/>
      <c r="G80" s="1390"/>
      <c r="H80" s="1390"/>
    </row>
    <row r="81" spans="1:8" x14ac:dyDescent="0.25">
      <c r="A81" s="1390"/>
      <c r="B81" s="1390"/>
      <c r="C81" s="1390"/>
      <c r="D81" s="1390"/>
      <c r="E81" s="1390"/>
      <c r="F81" s="1390"/>
      <c r="G81" s="1390"/>
      <c r="H81" s="1390"/>
    </row>
    <row r="82" spans="1:8" x14ac:dyDescent="0.25">
      <c r="A82" s="1390"/>
      <c r="B82" s="1390"/>
      <c r="C82" s="1390"/>
      <c r="D82" s="1390"/>
      <c r="E82" s="1390"/>
      <c r="F82" s="1390"/>
      <c r="G82" s="1390"/>
      <c r="H82" s="1390"/>
    </row>
    <row r="83" spans="1:8" x14ac:dyDescent="0.25">
      <c r="A83" s="1390"/>
      <c r="B83" s="1390"/>
      <c r="C83" s="1390"/>
      <c r="D83" s="1390"/>
      <c r="E83" s="1390"/>
      <c r="F83" s="1390"/>
      <c r="G83" s="1390"/>
      <c r="H83" s="1390"/>
    </row>
    <row r="84" spans="1:8" x14ac:dyDescent="0.25">
      <c r="A84" s="1390"/>
      <c r="B84" s="1390"/>
      <c r="C84" s="1390"/>
      <c r="D84" s="1390"/>
      <c r="E84" s="1390"/>
      <c r="F84" s="1390"/>
      <c r="G84" s="1390"/>
      <c r="H84" s="1390"/>
    </row>
    <row r="85" spans="1:8" x14ac:dyDescent="0.25">
      <c r="A85" s="1390"/>
      <c r="B85" s="1390"/>
      <c r="C85" s="1390"/>
      <c r="D85" s="1390"/>
      <c r="E85" s="1390"/>
      <c r="F85" s="1390"/>
      <c r="G85" s="1390"/>
      <c r="H85" s="1390"/>
    </row>
    <row r="86" spans="1:8" x14ac:dyDescent="0.25">
      <c r="A86" s="1390"/>
      <c r="B86" s="1390"/>
      <c r="C86" s="1390"/>
      <c r="D86" s="1390"/>
      <c r="E86" s="1390"/>
      <c r="F86" s="1390"/>
      <c r="G86" s="1390"/>
      <c r="H86" s="1390"/>
    </row>
    <row r="87" spans="1:8" x14ac:dyDescent="0.25">
      <c r="A87" s="1390"/>
      <c r="B87" s="1390"/>
      <c r="C87" s="1390"/>
      <c r="D87" s="1390"/>
      <c r="E87" s="1390"/>
      <c r="F87" s="1390"/>
      <c r="G87" s="1390"/>
      <c r="H87" s="1390"/>
    </row>
    <row r="88" spans="1:8" x14ac:dyDescent="0.25">
      <c r="A88" s="1390"/>
      <c r="B88" s="1390"/>
      <c r="C88" s="1390"/>
      <c r="D88" s="1390"/>
      <c r="E88" s="1390"/>
      <c r="F88" s="1390"/>
      <c r="G88" s="1390"/>
      <c r="H88" s="1390"/>
    </row>
    <row r="89" spans="1:8" x14ac:dyDescent="0.25">
      <c r="A89" s="1390"/>
      <c r="B89" s="1390"/>
      <c r="C89" s="1390"/>
      <c r="D89" s="1390"/>
      <c r="E89" s="1390"/>
      <c r="F89" s="1390"/>
      <c r="G89" s="1390"/>
      <c r="H89" s="1390"/>
    </row>
    <row r="90" spans="1:8" x14ac:dyDescent="0.25">
      <c r="A90" s="1390"/>
      <c r="B90" s="1390"/>
      <c r="C90" s="1390"/>
      <c r="D90" s="1390"/>
      <c r="E90" s="1390"/>
      <c r="F90" s="1390"/>
      <c r="G90" s="1390"/>
      <c r="H90" s="1390"/>
    </row>
    <row r="91" spans="1:8" x14ac:dyDescent="0.25">
      <c r="A91" s="1390"/>
      <c r="B91" s="1390"/>
      <c r="C91" s="1390"/>
      <c r="D91" s="1390"/>
      <c r="E91" s="1390"/>
      <c r="F91" s="1390"/>
      <c r="G91" s="1390"/>
      <c r="H91" s="1390"/>
    </row>
    <row r="92" spans="1:8" x14ac:dyDescent="0.25">
      <c r="A92" s="1390"/>
      <c r="B92" s="1390"/>
      <c r="C92" s="1390"/>
      <c r="D92" s="1390"/>
      <c r="E92" s="1390"/>
      <c r="F92" s="1390"/>
      <c r="G92" s="1390"/>
      <c r="H92" s="1390"/>
    </row>
    <row r="93" spans="1:8" x14ac:dyDescent="0.25">
      <c r="A93" s="1390"/>
      <c r="B93" s="1390"/>
      <c r="C93" s="1390"/>
      <c r="D93" s="1390"/>
      <c r="E93" s="1390"/>
      <c r="F93" s="1390"/>
      <c r="G93" s="1390"/>
      <c r="H93" s="1390"/>
    </row>
    <row r="94" spans="1:8" x14ac:dyDescent="0.25">
      <c r="A94" s="1390"/>
      <c r="B94" s="1390"/>
      <c r="C94" s="1390"/>
      <c r="D94" s="1390"/>
      <c r="E94" s="1390"/>
      <c r="F94" s="1390"/>
      <c r="G94" s="1390"/>
      <c r="H94" s="1390"/>
    </row>
    <row r="95" spans="1:8" x14ac:dyDescent="0.25">
      <c r="A95" s="1390"/>
      <c r="B95" s="1390"/>
      <c r="C95" s="1390"/>
      <c r="D95" s="1390"/>
      <c r="E95" s="1390"/>
      <c r="F95" s="1390"/>
      <c r="G95" s="1390"/>
      <c r="H95" s="1390"/>
    </row>
    <row r="96" spans="1:8" x14ac:dyDescent="0.25">
      <c r="A96" s="1390"/>
      <c r="B96" s="1390"/>
      <c r="C96" s="1390"/>
      <c r="D96" s="1390"/>
      <c r="E96" s="1390"/>
      <c r="F96" s="1390"/>
      <c r="G96" s="1390"/>
      <c r="H96" s="1390"/>
    </row>
    <row r="97" spans="1:8" x14ac:dyDescent="0.25">
      <c r="A97" s="1390"/>
      <c r="B97" s="1390"/>
      <c r="C97" s="1390"/>
      <c r="D97" s="1390"/>
      <c r="E97" s="1390"/>
      <c r="F97" s="1390"/>
      <c r="G97" s="1390"/>
      <c r="H97" s="1390"/>
    </row>
    <row r="98" spans="1:8" x14ac:dyDescent="0.25">
      <c r="A98" s="1390"/>
      <c r="B98" s="1390"/>
      <c r="C98" s="1390"/>
      <c r="D98" s="1390"/>
      <c r="E98" s="1390"/>
      <c r="F98" s="1390"/>
      <c r="G98" s="1390"/>
      <c r="H98" s="1390"/>
    </row>
    <row r="99" spans="1:8" x14ac:dyDescent="0.25">
      <c r="A99" s="1390"/>
      <c r="B99" s="1390"/>
      <c r="C99" s="1390"/>
      <c r="D99" s="1390"/>
      <c r="E99" s="1390"/>
      <c r="F99" s="1390"/>
      <c r="G99" s="1390"/>
      <c r="H99" s="1390"/>
    </row>
    <row r="100" spans="1:8" x14ac:dyDescent="0.25">
      <c r="A100" s="1390"/>
      <c r="B100" s="1390"/>
      <c r="C100" s="1390"/>
      <c r="D100" s="1390"/>
      <c r="E100" s="1390"/>
      <c r="F100" s="1390"/>
      <c r="G100" s="1390"/>
      <c r="H100" s="1390"/>
    </row>
    <row r="101" spans="1:8" x14ac:dyDescent="0.25">
      <c r="A101" s="1390"/>
      <c r="B101" s="1390"/>
      <c r="C101" s="1390"/>
      <c r="D101" s="1390"/>
      <c r="E101" s="1390"/>
      <c r="F101" s="1390"/>
      <c r="G101" s="1390"/>
      <c r="H101" s="1390"/>
    </row>
    <row r="102" spans="1:8" x14ac:dyDescent="0.25">
      <c r="A102" s="1390"/>
      <c r="B102" s="1390"/>
      <c r="C102" s="1390"/>
      <c r="D102" s="1390"/>
      <c r="E102" s="1390"/>
      <c r="F102" s="1390"/>
      <c r="G102" s="1390"/>
      <c r="H102" s="1390"/>
    </row>
    <row r="103" spans="1:8" x14ac:dyDescent="0.25">
      <c r="A103" s="1390"/>
      <c r="B103" s="1390"/>
      <c r="C103" s="1390"/>
      <c r="D103" s="1390"/>
      <c r="E103" s="1390"/>
      <c r="F103" s="1390"/>
      <c r="G103" s="1390"/>
      <c r="H103" s="1390"/>
    </row>
    <row r="104" spans="1:8" x14ac:dyDescent="0.25">
      <c r="A104" s="1390"/>
      <c r="B104" s="1390"/>
      <c r="C104" s="1390"/>
      <c r="D104" s="1390"/>
      <c r="E104" s="1390"/>
      <c r="F104" s="1390"/>
      <c r="G104" s="1390"/>
      <c r="H104" s="1390"/>
    </row>
    <row r="105" spans="1:8" x14ac:dyDescent="0.25">
      <c r="A105" s="1390"/>
      <c r="B105" s="1390"/>
      <c r="C105" s="1390"/>
      <c r="D105" s="1390"/>
      <c r="E105" s="1390"/>
      <c r="F105" s="1390"/>
      <c r="G105" s="1390"/>
      <c r="H105" s="1390"/>
    </row>
    <row r="106" spans="1:8" x14ac:dyDescent="0.25">
      <c r="A106" s="1390"/>
      <c r="B106" s="1390"/>
      <c r="C106" s="1390"/>
      <c r="D106" s="1390"/>
      <c r="E106" s="1390"/>
      <c r="F106" s="1390"/>
      <c r="G106" s="1390"/>
      <c r="H106" s="1390"/>
    </row>
    <row r="107" spans="1:8" x14ac:dyDescent="0.25">
      <c r="A107" s="1390"/>
      <c r="B107" s="1390"/>
      <c r="C107" s="1390"/>
      <c r="D107" s="1390"/>
      <c r="E107" s="1390"/>
      <c r="F107" s="1390"/>
      <c r="G107" s="1390"/>
      <c r="H107" s="1390"/>
    </row>
    <row r="108" spans="1:8" x14ac:dyDescent="0.25">
      <c r="A108" s="1390"/>
      <c r="B108" s="1390"/>
      <c r="C108" s="1390"/>
      <c r="D108" s="1390"/>
      <c r="E108" s="1390"/>
      <c r="F108" s="1390"/>
      <c r="G108" s="1390"/>
      <c r="H108" s="1390"/>
    </row>
    <row r="109" spans="1:8" x14ac:dyDescent="0.25">
      <c r="A109" s="1390"/>
      <c r="B109" s="1390"/>
      <c r="C109" s="1390"/>
      <c r="D109" s="1390"/>
      <c r="E109" s="1390"/>
      <c r="F109" s="1390"/>
      <c r="G109" s="1390"/>
      <c r="H109" s="1390"/>
    </row>
    <row r="110" spans="1:8" x14ac:dyDescent="0.25">
      <c r="A110" s="1390"/>
      <c r="B110" s="1390"/>
      <c r="C110" s="1390"/>
      <c r="D110" s="1390"/>
      <c r="E110" s="1390"/>
      <c r="F110" s="1390"/>
      <c r="G110" s="1390"/>
      <c r="H110" s="1390"/>
    </row>
    <row r="111" spans="1:8" x14ac:dyDescent="0.25">
      <c r="A111" s="1390"/>
      <c r="B111" s="1390"/>
      <c r="C111" s="1390"/>
      <c r="D111" s="1390"/>
      <c r="E111" s="1390"/>
      <c r="F111" s="1390"/>
      <c r="G111" s="1390"/>
      <c r="H111" s="1390"/>
    </row>
    <row r="112" spans="1:8" x14ac:dyDescent="0.25">
      <c r="A112" s="1390"/>
      <c r="B112" s="1390"/>
      <c r="C112" s="1390"/>
      <c r="D112" s="1390"/>
      <c r="E112" s="1390"/>
      <c r="F112" s="1390"/>
      <c r="G112" s="1390"/>
      <c r="H112" s="1390"/>
    </row>
    <row r="113" spans="1:8" x14ac:dyDescent="0.25">
      <c r="A113" s="1390"/>
      <c r="B113" s="1390"/>
      <c r="C113" s="1390"/>
      <c r="D113" s="1390"/>
      <c r="E113" s="1390"/>
      <c r="F113" s="1390"/>
      <c r="G113" s="1390"/>
      <c r="H113" s="1390"/>
    </row>
    <row r="114" spans="1:8" x14ac:dyDescent="0.25">
      <c r="A114" s="1390"/>
      <c r="B114" s="1390"/>
      <c r="C114" s="1390"/>
      <c r="D114" s="1390"/>
      <c r="E114" s="1390"/>
      <c r="F114" s="1390"/>
      <c r="G114" s="1390"/>
      <c r="H114" s="1390"/>
    </row>
    <row r="115" spans="1:8" x14ac:dyDescent="0.25">
      <c r="A115" s="1390"/>
      <c r="B115" s="1390"/>
      <c r="C115" s="1390"/>
      <c r="D115" s="1390"/>
      <c r="E115" s="1390"/>
      <c r="F115" s="1390"/>
      <c r="G115" s="1390"/>
      <c r="H115" s="1390"/>
    </row>
    <row r="116" spans="1:8" x14ac:dyDescent="0.25">
      <c r="A116" s="1390"/>
      <c r="B116" s="1390"/>
      <c r="C116" s="1390"/>
      <c r="D116" s="1390"/>
      <c r="E116" s="1390"/>
      <c r="F116" s="1390"/>
      <c r="G116" s="1390"/>
      <c r="H116" s="1390"/>
    </row>
    <row r="117" spans="1:8" x14ac:dyDescent="0.25">
      <c r="A117" s="1390"/>
      <c r="B117" s="1390"/>
      <c r="C117" s="1390"/>
      <c r="D117" s="1390"/>
      <c r="E117" s="1390"/>
      <c r="F117" s="1390"/>
      <c r="G117" s="1390"/>
      <c r="H117" s="1390"/>
    </row>
    <row r="118" spans="1:8" x14ac:dyDescent="0.25">
      <c r="A118" s="1390"/>
      <c r="B118" s="1390"/>
      <c r="C118" s="1390"/>
      <c r="D118" s="1390"/>
      <c r="E118" s="1390"/>
      <c r="F118" s="1390"/>
      <c r="G118" s="1390"/>
      <c r="H118" s="1390"/>
    </row>
    <row r="119" spans="1:8" x14ac:dyDescent="0.25">
      <c r="A119" s="1390"/>
      <c r="B119" s="1390"/>
      <c r="C119" s="1390"/>
      <c r="D119" s="1390"/>
      <c r="E119" s="1390"/>
      <c r="F119" s="1390"/>
      <c r="G119" s="1390"/>
      <c r="H119" s="1390"/>
    </row>
    <row r="120" spans="1:8" x14ac:dyDescent="0.25">
      <c r="A120" s="1390"/>
      <c r="B120" s="1390"/>
      <c r="C120" s="1390"/>
      <c r="D120" s="1390"/>
      <c r="E120" s="1390"/>
      <c r="F120" s="1390"/>
      <c r="G120" s="1390"/>
      <c r="H120" s="1390"/>
    </row>
    <row r="121" spans="1:8" x14ac:dyDescent="0.25">
      <c r="A121" s="1390"/>
      <c r="B121" s="1390"/>
      <c r="C121" s="1390"/>
      <c r="D121" s="1390"/>
      <c r="E121" s="1390"/>
      <c r="F121" s="1390"/>
      <c r="G121" s="1390"/>
      <c r="H121" s="1390"/>
    </row>
    <row r="122" spans="1:8" x14ac:dyDescent="0.25">
      <c r="A122" s="1390"/>
      <c r="B122" s="1390"/>
      <c r="C122" s="1390"/>
      <c r="D122" s="1390"/>
      <c r="E122" s="1390"/>
      <c r="F122" s="1390"/>
      <c r="G122" s="1390"/>
      <c r="H122" s="1390"/>
    </row>
    <row r="123" spans="1:8" x14ac:dyDescent="0.25">
      <c r="A123" s="1390"/>
      <c r="B123" s="1390"/>
      <c r="C123" s="1390"/>
      <c r="D123" s="1390"/>
      <c r="E123" s="1390"/>
      <c r="F123" s="1390"/>
      <c r="G123" s="1390"/>
      <c r="H123" s="1390"/>
    </row>
    <row r="124" spans="1:8" x14ac:dyDescent="0.25">
      <c r="A124" s="1390"/>
      <c r="B124" s="1390"/>
      <c r="C124" s="1390"/>
      <c r="D124" s="1390"/>
      <c r="E124" s="1390"/>
      <c r="F124" s="1390"/>
      <c r="G124" s="1390"/>
      <c r="H124" s="1390"/>
    </row>
    <row r="125" spans="1:8" x14ac:dyDescent="0.25">
      <c r="A125" s="1390"/>
      <c r="B125" s="1390"/>
      <c r="C125" s="1390"/>
      <c r="D125" s="1390"/>
      <c r="E125" s="1390"/>
      <c r="F125" s="1390"/>
      <c r="G125" s="1390"/>
      <c r="H125" s="1390"/>
    </row>
    <row r="126" spans="1:8" x14ac:dyDescent="0.25">
      <c r="A126" s="1390"/>
      <c r="B126" s="1390"/>
      <c r="C126" s="1390"/>
      <c r="D126" s="1390"/>
      <c r="E126" s="1390"/>
      <c r="F126" s="1390"/>
      <c r="G126" s="1390"/>
      <c r="H126" s="1390"/>
    </row>
    <row r="127" spans="1:8" x14ac:dyDescent="0.25">
      <c r="A127" s="1390"/>
      <c r="B127" s="1390"/>
      <c r="C127" s="1390"/>
      <c r="D127" s="1390"/>
      <c r="E127" s="1390"/>
      <c r="F127" s="1390"/>
      <c r="G127" s="1390"/>
      <c r="H127" s="1390"/>
    </row>
    <row r="128" spans="1:8" x14ac:dyDescent="0.25">
      <c r="A128" s="1390"/>
      <c r="B128" s="1390"/>
      <c r="C128" s="1390"/>
      <c r="D128" s="1390"/>
      <c r="E128" s="1390"/>
      <c r="F128" s="1390"/>
      <c r="G128" s="1390"/>
      <c r="H128" s="1390"/>
    </row>
    <row r="129" spans="1:8" x14ac:dyDescent="0.25">
      <c r="A129" s="1390"/>
      <c r="B129" s="1390"/>
      <c r="C129" s="1390"/>
      <c r="D129" s="1390"/>
      <c r="E129" s="1390"/>
      <c r="F129" s="1390"/>
      <c r="G129" s="1390"/>
      <c r="H129" s="1390"/>
    </row>
    <row r="130" spans="1:8" x14ac:dyDescent="0.25">
      <c r="A130" s="1390"/>
      <c r="B130" s="1390"/>
      <c r="C130" s="1390"/>
      <c r="D130" s="1390"/>
      <c r="E130" s="1390"/>
      <c r="F130" s="1390"/>
      <c r="G130" s="1390"/>
      <c r="H130" s="1390"/>
    </row>
    <row r="131" spans="1:8" x14ac:dyDescent="0.25">
      <c r="A131" s="1390"/>
      <c r="B131" s="1390"/>
      <c r="C131" s="1390"/>
      <c r="D131" s="1390"/>
      <c r="E131" s="1390"/>
      <c r="F131" s="1390"/>
      <c r="G131" s="1390"/>
      <c r="H131" s="1390"/>
    </row>
    <row r="132" spans="1:8" x14ac:dyDescent="0.25">
      <c r="A132" s="1390"/>
      <c r="B132" s="1390"/>
      <c r="C132" s="1390"/>
      <c r="D132" s="1390"/>
      <c r="E132" s="1390"/>
      <c r="F132" s="1390"/>
      <c r="G132" s="1390"/>
      <c r="H132" s="1390"/>
    </row>
    <row r="133" spans="1:8" x14ac:dyDescent="0.25">
      <c r="A133" s="1390"/>
      <c r="B133" s="1390"/>
      <c r="C133" s="1390"/>
      <c r="D133" s="1390"/>
      <c r="E133" s="1390"/>
      <c r="F133" s="1390"/>
      <c r="G133" s="1390"/>
      <c r="H133" s="1390"/>
    </row>
    <row r="134" spans="1:8" x14ac:dyDescent="0.25">
      <c r="A134" s="1390"/>
      <c r="B134" s="1390"/>
      <c r="C134" s="1390"/>
      <c r="D134" s="1390"/>
      <c r="E134" s="1390"/>
      <c r="F134" s="1390"/>
      <c r="G134" s="1390"/>
      <c r="H134" s="1390"/>
    </row>
    <row r="135" spans="1:8" x14ac:dyDescent="0.25">
      <c r="A135" s="1390"/>
      <c r="B135" s="1390"/>
      <c r="C135" s="1390"/>
      <c r="D135" s="1390"/>
      <c r="E135" s="1390"/>
      <c r="F135" s="1390"/>
      <c r="G135" s="1390"/>
      <c r="H135" s="1390"/>
    </row>
    <row r="136" spans="1:8" x14ac:dyDescent="0.25">
      <c r="A136" s="1390"/>
      <c r="B136" s="1390"/>
      <c r="C136" s="1390"/>
      <c r="D136" s="1390"/>
      <c r="E136" s="1390"/>
      <c r="F136" s="1390"/>
      <c r="G136" s="1390"/>
      <c r="H136" s="1390"/>
    </row>
    <row r="137" spans="1:8" x14ac:dyDescent="0.25">
      <c r="A137" s="1390"/>
      <c r="B137" s="1390"/>
      <c r="C137" s="1390"/>
      <c r="D137" s="1390"/>
      <c r="E137" s="1390"/>
      <c r="F137" s="1390"/>
      <c r="G137" s="1390"/>
      <c r="H137" s="1390"/>
    </row>
    <row r="138" spans="1:8" x14ac:dyDescent="0.25">
      <c r="A138" s="1390"/>
      <c r="B138" s="1390"/>
      <c r="C138" s="1390"/>
      <c r="D138" s="1390"/>
      <c r="E138" s="1390"/>
      <c r="F138" s="1390"/>
      <c r="G138" s="1390"/>
      <c r="H138" s="1390"/>
    </row>
    <row r="139" spans="1:8" x14ac:dyDescent="0.25">
      <c r="A139" s="1390"/>
      <c r="B139" s="1390"/>
      <c r="C139" s="1390"/>
      <c r="D139" s="1390"/>
      <c r="E139" s="1390"/>
      <c r="F139" s="1390"/>
      <c r="G139" s="1390"/>
      <c r="H139" s="1390"/>
    </row>
    <row r="140" spans="1:8" x14ac:dyDescent="0.25">
      <c r="A140" s="1390"/>
      <c r="B140" s="1390"/>
      <c r="C140" s="1390"/>
      <c r="D140" s="1390"/>
      <c r="E140" s="1390"/>
      <c r="F140" s="1390"/>
      <c r="G140" s="1390"/>
      <c r="H140" s="1390"/>
    </row>
    <row r="141" spans="1:8" x14ac:dyDescent="0.25">
      <c r="A141" s="1390"/>
      <c r="B141" s="1390"/>
      <c r="C141" s="1390"/>
      <c r="D141" s="1390"/>
      <c r="E141" s="1390"/>
      <c r="F141" s="1390"/>
      <c r="G141" s="1390"/>
      <c r="H141" s="1390"/>
    </row>
    <row r="142" spans="1:8" x14ac:dyDescent="0.25">
      <c r="A142" s="1390"/>
      <c r="B142" s="1390"/>
      <c r="C142" s="1390"/>
      <c r="D142" s="1390"/>
      <c r="E142" s="1390"/>
      <c r="F142" s="1390"/>
      <c r="G142" s="1390"/>
      <c r="H142" s="1390"/>
    </row>
    <row r="143" spans="1:8" x14ac:dyDescent="0.25">
      <c r="A143" s="1390"/>
      <c r="B143" s="1390"/>
      <c r="C143" s="1390"/>
      <c r="D143" s="1390"/>
      <c r="E143" s="1390"/>
      <c r="F143" s="1390"/>
      <c r="G143" s="1390"/>
      <c r="H143" s="1390"/>
    </row>
    <row r="144" spans="1:8" x14ac:dyDescent="0.25">
      <c r="A144" s="1390"/>
      <c r="B144" s="1390"/>
      <c r="C144" s="1390"/>
      <c r="D144" s="1390"/>
      <c r="E144" s="1390"/>
      <c r="F144" s="1390"/>
      <c r="G144" s="1390"/>
      <c r="H144" s="1390"/>
    </row>
    <row r="145" spans="1:8" x14ac:dyDescent="0.25">
      <c r="A145" s="1390"/>
      <c r="B145" s="1390"/>
      <c r="C145" s="1390"/>
      <c r="D145" s="1390"/>
      <c r="E145" s="1390"/>
      <c r="F145" s="1390"/>
      <c r="G145" s="1390"/>
      <c r="H145" s="1390"/>
    </row>
    <row r="146" spans="1:8" x14ac:dyDescent="0.25">
      <c r="A146" s="1390"/>
      <c r="B146" s="1390"/>
      <c r="C146" s="1390"/>
      <c r="D146" s="1390"/>
      <c r="E146" s="1390"/>
      <c r="F146" s="1390"/>
      <c r="G146" s="1390"/>
      <c r="H146" s="1390"/>
    </row>
    <row r="147" spans="1:8" x14ac:dyDescent="0.25">
      <c r="A147" s="1390"/>
      <c r="B147" s="1390"/>
      <c r="C147" s="1390"/>
      <c r="D147" s="1390"/>
      <c r="E147" s="1390"/>
      <c r="F147" s="1390"/>
      <c r="G147" s="1390"/>
      <c r="H147" s="1390"/>
    </row>
    <row r="148" spans="1:8" x14ac:dyDescent="0.25">
      <c r="A148" s="1390"/>
      <c r="B148" s="1390"/>
      <c r="C148" s="1390"/>
      <c r="D148" s="1390"/>
      <c r="E148" s="1390"/>
      <c r="F148" s="1390"/>
      <c r="G148" s="1390"/>
      <c r="H148" s="1390"/>
    </row>
    <row r="149" spans="1:8" x14ac:dyDescent="0.25">
      <c r="A149" s="1390"/>
      <c r="B149" s="1390"/>
      <c r="C149" s="1390"/>
      <c r="D149" s="1390"/>
      <c r="E149" s="1390"/>
      <c r="F149" s="1390"/>
      <c r="G149" s="1390"/>
      <c r="H149" s="1390"/>
    </row>
    <row r="150" spans="1:8" x14ac:dyDescent="0.25">
      <c r="A150" s="1390"/>
      <c r="B150" s="1390"/>
      <c r="C150" s="1390"/>
      <c r="D150" s="1390"/>
      <c r="E150" s="1390"/>
      <c r="F150" s="1390"/>
      <c r="G150" s="1390"/>
      <c r="H150" s="1390"/>
    </row>
    <row r="151" spans="1:8" x14ac:dyDescent="0.25">
      <c r="A151" s="1390"/>
      <c r="B151" s="1390"/>
      <c r="C151" s="1390"/>
      <c r="D151" s="1390"/>
      <c r="E151" s="1390"/>
      <c r="F151" s="1390"/>
      <c r="G151" s="1390"/>
      <c r="H151" s="1390"/>
    </row>
    <row r="152" spans="1:8" x14ac:dyDescent="0.25">
      <c r="A152" s="1390"/>
      <c r="B152" s="1390"/>
      <c r="C152" s="1390"/>
      <c r="D152" s="1390"/>
      <c r="E152" s="1390"/>
      <c r="F152" s="1390"/>
      <c r="G152" s="1390"/>
      <c r="H152" s="1390"/>
    </row>
    <row r="153" spans="1:8" x14ac:dyDescent="0.25">
      <c r="A153" s="1390"/>
      <c r="B153" s="1390"/>
      <c r="C153" s="1390"/>
      <c r="D153" s="1390"/>
      <c r="E153" s="1390"/>
      <c r="F153" s="1390"/>
      <c r="G153" s="1390"/>
      <c r="H153" s="1390"/>
    </row>
    <row r="154" spans="1:8" x14ac:dyDescent="0.25">
      <c r="A154" s="1390"/>
      <c r="B154" s="1390"/>
      <c r="C154" s="1390"/>
      <c r="D154" s="1390"/>
      <c r="E154" s="1390"/>
      <c r="F154" s="1390"/>
      <c r="G154" s="1390"/>
      <c r="H154" s="1390"/>
    </row>
    <row r="155" spans="1:8" x14ac:dyDescent="0.25">
      <c r="A155" s="1390"/>
      <c r="B155" s="1390"/>
      <c r="C155" s="1390"/>
      <c r="D155" s="1390"/>
      <c r="E155" s="1390"/>
      <c r="F155" s="1390"/>
      <c r="G155" s="1390"/>
      <c r="H155" s="1390"/>
    </row>
    <row r="156" spans="1:8" x14ac:dyDescent="0.25">
      <c r="A156" s="1390"/>
      <c r="B156" s="1390"/>
      <c r="C156" s="1390"/>
      <c r="D156" s="1390"/>
      <c r="E156" s="1390"/>
      <c r="F156" s="1390"/>
      <c r="G156" s="1390"/>
      <c r="H156" s="1390"/>
    </row>
    <row r="157" spans="1:8" x14ac:dyDescent="0.25">
      <c r="A157" s="1390"/>
      <c r="B157" s="1390"/>
      <c r="C157" s="1390"/>
      <c r="D157" s="1390"/>
      <c r="E157" s="1390"/>
      <c r="F157" s="1390"/>
      <c r="G157" s="1390"/>
      <c r="H157" s="1390"/>
    </row>
    <row r="158" spans="1:8" x14ac:dyDescent="0.25">
      <c r="A158" s="1390"/>
      <c r="B158" s="1390"/>
      <c r="C158" s="1390"/>
      <c r="D158" s="1390"/>
      <c r="E158" s="1390"/>
      <c r="F158" s="1390"/>
      <c r="G158" s="1390"/>
      <c r="H158" s="1390"/>
    </row>
    <row r="159" spans="1:8" x14ac:dyDescent="0.25">
      <c r="A159" s="1390"/>
      <c r="B159" s="1390"/>
      <c r="C159" s="1390"/>
      <c r="D159" s="1390"/>
      <c r="E159" s="1390"/>
      <c r="F159" s="1390"/>
      <c r="G159" s="1390"/>
      <c r="H159" s="1390"/>
    </row>
    <row r="160" spans="1:8" x14ac:dyDescent="0.25">
      <c r="A160" s="1390"/>
      <c r="B160" s="1390"/>
      <c r="C160" s="1390"/>
      <c r="D160" s="1390"/>
      <c r="E160" s="1390"/>
      <c r="F160" s="1390"/>
      <c r="G160" s="1390"/>
      <c r="H160" s="1390"/>
    </row>
    <row r="161" spans="1:8" x14ac:dyDescent="0.25">
      <c r="A161" s="1390"/>
      <c r="B161" s="1390"/>
      <c r="C161" s="1390"/>
      <c r="D161" s="1390"/>
      <c r="E161" s="1390"/>
      <c r="F161" s="1390"/>
      <c r="G161" s="1390"/>
      <c r="H161" s="1390"/>
    </row>
    <row r="162" spans="1:8" x14ac:dyDescent="0.25">
      <c r="A162" s="1390"/>
      <c r="B162" s="1390"/>
      <c r="C162" s="1390"/>
      <c r="D162" s="1390"/>
      <c r="E162" s="1390"/>
      <c r="F162" s="1390"/>
      <c r="G162" s="1390"/>
      <c r="H162" s="1390"/>
    </row>
    <row r="163" spans="1:8" x14ac:dyDescent="0.25">
      <c r="A163" s="1390"/>
      <c r="B163" s="1390"/>
      <c r="C163" s="1390"/>
      <c r="D163" s="1390"/>
      <c r="E163" s="1390"/>
      <c r="F163" s="1390"/>
      <c r="G163" s="1390"/>
      <c r="H163" s="1390"/>
    </row>
    <row r="164" spans="1:8" x14ac:dyDescent="0.25">
      <c r="A164" s="1390"/>
      <c r="B164" s="1390"/>
      <c r="C164" s="1390"/>
      <c r="D164" s="1390"/>
      <c r="E164" s="1390"/>
      <c r="F164" s="1390"/>
      <c r="G164" s="1390"/>
      <c r="H164" s="1390"/>
    </row>
    <row r="165" spans="1:8" x14ac:dyDescent="0.25">
      <c r="A165" s="1390"/>
      <c r="B165" s="1390"/>
      <c r="C165" s="1390"/>
      <c r="D165" s="1390"/>
      <c r="E165" s="1390"/>
      <c r="F165" s="1390"/>
      <c r="G165" s="1390"/>
      <c r="H165" s="1390"/>
    </row>
    <row r="166" spans="1:8" x14ac:dyDescent="0.25">
      <c r="A166" s="1390"/>
      <c r="B166" s="1390"/>
      <c r="C166" s="1390"/>
      <c r="D166" s="1390"/>
      <c r="E166" s="1390"/>
      <c r="F166" s="1390"/>
      <c r="G166" s="1390"/>
      <c r="H166" s="1390"/>
    </row>
    <row r="167" spans="1:8" x14ac:dyDescent="0.25">
      <c r="A167" s="1390"/>
      <c r="B167" s="1390"/>
      <c r="C167" s="1390"/>
      <c r="D167" s="1390"/>
      <c r="E167" s="1390"/>
      <c r="F167" s="1390"/>
      <c r="G167" s="1390"/>
      <c r="H167" s="1390"/>
    </row>
    <row r="168" spans="1:8" x14ac:dyDescent="0.25">
      <c r="A168" s="1390"/>
      <c r="B168" s="1390"/>
      <c r="C168" s="1390"/>
      <c r="D168" s="1390"/>
      <c r="E168" s="1390"/>
      <c r="F168" s="1390"/>
      <c r="G168" s="1390"/>
      <c r="H168" s="1390"/>
    </row>
    <row r="169" spans="1:8" x14ac:dyDescent="0.25">
      <c r="A169" s="1390"/>
      <c r="B169" s="1390"/>
      <c r="C169" s="1390"/>
      <c r="D169" s="1390"/>
      <c r="E169" s="1390"/>
      <c r="F169" s="1390"/>
      <c r="G169" s="1390"/>
      <c r="H169" s="1390"/>
    </row>
    <row r="170" spans="1:8" x14ac:dyDescent="0.25">
      <c r="A170" s="1390"/>
      <c r="B170" s="1390"/>
      <c r="C170" s="1390"/>
      <c r="D170" s="1390"/>
      <c r="E170" s="1390"/>
      <c r="F170" s="1390"/>
      <c r="G170" s="1390"/>
      <c r="H170" s="1390"/>
    </row>
    <row r="171" spans="1:8" x14ac:dyDescent="0.25">
      <c r="A171" s="1390"/>
      <c r="B171" s="1390"/>
      <c r="C171" s="1390"/>
      <c r="D171" s="1390"/>
      <c r="E171" s="1390"/>
      <c r="F171" s="1390"/>
      <c r="G171" s="1390"/>
      <c r="H171" s="1390"/>
    </row>
    <row r="172" spans="1:8" x14ac:dyDescent="0.25">
      <c r="A172" s="1390"/>
      <c r="B172" s="1390"/>
      <c r="C172" s="1390"/>
      <c r="D172" s="1390"/>
      <c r="E172" s="1390"/>
      <c r="F172" s="1390"/>
      <c r="G172" s="1390"/>
      <c r="H172" s="1390"/>
    </row>
    <row r="173" spans="1:8" x14ac:dyDescent="0.25">
      <c r="A173" s="1390"/>
      <c r="B173" s="1390"/>
      <c r="C173" s="1390"/>
      <c r="D173" s="1390"/>
      <c r="E173" s="1390"/>
      <c r="F173" s="1390"/>
      <c r="G173" s="1390"/>
      <c r="H173" s="1390"/>
    </row>
    <row r="174" spans="1:8" x14ac:dyDescent="0.25">
      <c r="A174" s="1390"/>
      <c r="B174" s="1390"/>
      <c r="C174" s="1390"/>
      <c r="D174" s="1390"/>
      <c r="E174" s="1390"/>
      <c r="F174" s="1390"/>
      <c r="G174" s="1390"/>
      <c r="H174" s="1390"/>
    </row>
    <row r="175" spans="1:8" x14ac:dyDescent="0.25">
      <c r="A175" s="1390"/>
      <c r="B175" s="1390"/>
      <c r="C175" s="1390"/>
      <c r="D175" s="1390"/>
      <c r="E175" s="1390"/>
      <c r="F175" s="1390"/>
      <c r="G175" s="1390"/>
      <c r="H175" s="1390"/>
    </row>
    <row r="176" spans="1:8" x14ac:dyDescent="0.25">
      <c r="A176" s="1390"/>
      <c r="B176" s="1390"/>
      <c r="C176" s="1390"/>
      <c r="D176" s="1390"/>
      <c r="E176" s="1390"/>
      <c r="F176" s="1390"/>
      <c r="G176" s="1390"/>
      <c r="H176" s="1390"/>
    </row>
    <row r="177" spans="1:8" x14ac:dyDescent="0.25">
      <c r="A177" s="1390"/>
      <c r="B177" s="1390"/>
      <c r="C177" s="1390"/>
      <c r="D177" s="1390"/>
      <c r="E177" s="1390"/>
      <c r="F177" s="1390"/>
      <c r="G177" s="1390"/>
      <c r="H177" s="1390"/>
    </row>
    <row r="178" spans="1:8" x14ac:dyDescent="0.25">
      <c r="A178" s="1390"/>
      <c r="B178" s="1390"/>
      <c r="C178" s="1390"/>
      <c r="D178" s="1390"/>
      <c r="E178" s="1390"/>
      <c r="F178" s="1390"/>
      <c r="G178" s="1390"/>
      <c r="H178" s="1390"/>
    </row>
    <row r="179" spans="1:8" x14ac:dyDescent="0.25">
      <c r="A179" s="1390"/>
      <c r="B179" s="1390"/>
      <c r="C179" s="1390"/>
      <c r="D179" s="1390"/>
      <c r="E179" s="1390"/>
      <c r="F179" s="1390"/>
      <c r="G179" s="1390"/>
      <c r="H179" s="1390"/>
    </row>
    <row r="180" spans="1:8" x14ac:dyDescent="0.25">
      <c r="A180" s="1390"/>
      <c r="B180" s="1390"/>
      <c r="C180" s="1390"/>
      <c r="D180" s="1390"/>
      <c r="E180" s="1390"/>
      <c r="F180" s="1390"/>
      <c r="G180" s="1390"/>
      <c r="H180" s="1390"/>
    </row>
    <row r="181" spans="1:8" x14ac:dyDescent="0.25">
      <c r="A181" s="1390"/>
      <c r="B181" s="1390"/>
      <c r="C181" s="1390"/>
      <c r="D181" s="1390"/>
      <c r="E181" s="1390"/>
      <c r="F181" s="1390"/>
      <c r="G181" s="1390"/>
      <c r="H181" s="1390"/>
    </row>
    <row r="182" spans="1:8" x14ac:dyDescent="0.25">
      <c r="A182" s="1390"/>
      <c r="B182" s="1390"/>
      <c r="C182" s="1390"/>
      <c r="D182" s="1390"/>
      <c r="E182" s="1390"/>
      <c r="F182" s="1390"/>
      <c r="G182" s="1390"/>
      <c r="H182" s="1390"/>
    </row>
    <row r="183" spans="1:8" x14ac:dyDescent="0.25">
      <c r="A183" s="1390"/>
      <c r="B183" s="1390"/>
      <c r="C183" s="1390"/>
      <c r="D183" s="1390"/>
      <c r="E183" s="1390"/>
      <c r="F183" s="1390"/>
      <c r="G183" s="1390"/>
      <c r="H183" s="1390"/>
    </row>
    <row r="184" spans="1:8" x14ac:dyDescent="0.25">
      <c r="A184" s="1390"/>
      <c r="B184" s="1390"/>
      <c r="C184" s="1390"/>
      <c r="D184" s="1390"/>
      <c r="E184" s="1390"/>
      <c r="F184" s="1390"/>
      <c r="G184" s="1390"/>
      <c r="H184" s="1390"/>
    </row>
    <row r="185" spans="1:8" x14ac:dyDescent="0.25">
      <c r="A185" s="1390"/>
      <c r="B185" s="1390"/>
      <c r="C185" s="1390"/>
      <c r="D185" s="1390"/>
      <c r="E185" s="1390"/>
      <c r="F185" s="1390"/>
      <c r="G185" s="1390"/>
      <c r="H185" s="1390"/>
    </row>
    <row r="186" spans="1:8" x14ac:dyDescent="0.25">
      <c r="A186" s="1390"/>
      <c r="B186" s="1390"/>
      <c r="C186" s="1390"/>
      <c r="D186" s="1390"/>
      <c r="E186" s="1390"/>
      <c r="F186" s="1390"/>
      <c r="G186" s="1390"/>
      <c r="H186" s="1390"/>
    </row>
    <row r="187" spans="1:8" x14ac:dyDescent="0.25">
      <c r="A187" s="1390"/>
      <c r="B187" s="1390"/>
      <c r="C187" s="1390"/>
      <c r="D187" s="1390"/>
      <c r="E187" s="1390"/>
      <c r="F187" s="1390"/>
      <c r="G187" s="1390"/>
      <c r="H187" s="1390"/>
    </row>
    <row r="188" spans="1:8" x14ac:dyDescent="0.25">
      <c r="A188" s="1390"/>
      <c r="B188" s="1390"/>
      <c r="C188" s="1390"/>
      <c r="D188" s="1390"/>
      <c r="E188" s="1390"/>
      <c r="F188" s="1390"/>
      <c r="G188" s="1390"/>
      <c r="H188" s="1390"/>
    </row>
    <row r="189" spans="1:8" x14ac:dyDescent="0.25">
      <c r="A189" s="1390"/>
      <c r="B189" s="1390"/>
      <c r="C189" s="1390"/>
      <c r="D189" s="1390"/>
      <c r="E189" s="1390"/>
      <c r="F189" s="1390"/>
      <c r="G189" s="1390"/>
      <c r="H189" s="1390"/>
    </row>
    <row r="190" spans="1:8" x14ac:dyDescent="0.25">
      <c r="A190" s="1390"/>
      <c r="B190" s="1390"/>
      <c r="C190" s="1390"/>
      <c r="D190" s="1390"/>
      <c r="E190" s="1390"/>
      <c r="F190" s="1390"/>
      <c r="G190" s="1390"/>
      <c r="H190" s="1390"/>
    </row>
    <row r="191" spans="1:8" x14ac:dyDescent="0.25">
      <c r="A191" s="1390"/>
      <c r="B191" s="1390"/>
      <c r="C191" s="1390"/>
      <c r="D191" s="1390"/>
      <c r="E191" s="1390"/>
      <c r="F191" s="1390"/>
      <c r="G191" s="1390"/>
      <c r="H191" s="1390"/>
    </row>
    <row r="192" spans="1:8" x14ac:dyDescent="0.25">
      <c r="A192" s="1390"/>
      <c r="B192" s="1390"/>
      <c r="C192" s="1390"/>
      <c r="D192" s="1390"/>
      <c r="E192" s="1390"/>
      <c r="F192" s="1390"/>
      <c r="G192" s="1390"/>
      <c r="H192" s="1390"/>
    </row>
    <row r="193" spans="1:8" x14ac:dyDescent="0.25">
      <c r="A193" s="1390"/>
      <c r="B193" s="1390"/>
      <c r="C193" s="1390"/>
      <c r="D193" s="1390"/>
      <c r="E193" s="1390"/>
      <c r="F193" s="1390"/>
      <c r="G193" s="1390"/>
      <c r="H193" s="1390"/>
    </row>
    <row r="194" spans="1:8" x14ac:dyDescent="0.25">
      <c r="A194" s="1390"/>
      <c r="B194" s="1390"/>
      <c r="C194" s="1390"/>
      <c r="D194" s="1390"/>
      <c r="E194" s="1390"/>
      <c r="F194" s="1390"/>
      <c r="G194" s="1390"/>
      <c r="H194" s="1390"/>
    </row>
    <row r="195" spans="1:8" x14ac:dyDescent="0.25">
      <c r="A195" s="1390"/>
      <c r="B195" s="1390"/>
      <c r="C195" s="1390"/>
      <c r="D195" s="1390"/>
      <c r="E195" s="1390"/>
      <c r="F195" s="1390"/>
      <c r="G195" s="1390"/>
      <c r="H195" s="1390"/>
    </row>
    <row r="196" spans="1:8" x14ac:dyDescent="0.25">
      <c r="A196" s="1390"/>
      <c r="B196" s="1390"/>
      <c r="C196" s="1390"/>
      <c r="D196" s="1390"/>
      <c r="E196" s="1390"/>
      <c r="F196" s="1390"/>
      <c r="G196" s="1390"/>
      <c r="H196" s="1390"/>
    </row>
    <row r="197" spans="1:8" x14ac:dyDescent="0.25">
      <c r="A197" s="1390"/>
      <c r="B197" s="1390"/>
      <c r="C197" s="1390"/>
      <c r="D197" s="1390"/>
      <c r="E197" s="1390"/>
      <c r="F197" s="1390"/>
      <c r="G197" s="1390"/>
      <c r="H197" s="1390"/>
    </row>
    <row r="198" spans="1:8" x14ac:dyDescent="0.25">
      <c r="A198" s="1390"/>
      <c r="B198" s="1390"/>
      <c r="C198" s="1390"/>
      <c r="D198" s="1390"/>
      <c r="E198" s="1390"/>
      <c r="F198" s="1390"/>
      <c r="G198" s="1390"/>
      <c r="H198" s="1390"/>
    </row>
    <row r="199" spans="1:8" x14ac:dyDescent="0.25">
      <c r="A199" s="1390"/>
      <c r="B199" s="1390"/>
      <c r="C199" s="1390"/>
      <c r="D199" s="1390"/>
      <c r="E199" s="1390"/>
      <c r="F199" s="1390"/>
      <c r="G199" s="1390"/>
      <c r="H199" s="1390"/>
    </row>
    <row r="200" spans="1:8" x14ac:dyDescent="0.25">
      <c r="A200" s="1390"/>
      <c r="B200" s="1390"/>
      <c r="C200" s="1390"/>
      <c r="D200" s="1390"/>
      <c r="E200" s="1390"/>
      <c r="F200" s="1390"/>
      <c r="G200" s="1390"/>
      <c r="H200" s="1390"/>
    </row>
    <row r="201" spans="1:8" x14ac:dyDescent="0.25">
      <c r="A201" s="1390"/>
      <c r="B201" s="1390"/>
      <c r="C201" s="1390"/>
      <c r="D201" s="1390"/>
      <c r="E201" s="1390"/>
      <c r="F201" s="1390"/>
      <c r="G201" s="1390"/>
      <c r="H201" s="1390"/>
    </row>
    <row r="202" spans="1:8" x14ac:dyDescent="0.25">
      <c r="A202" s="1390"/>
      <c r="B202" s="1390"/>
      <c r="C202" s="1390"/>
      <c r="D202" s="1390"/>
      <c r="E202" s="1390"/>
      <c r="F202" s="1390"/>
      <c r="G202" s="1390"/>
      <c r="H202" s="1390"/>
    </row>
    <row r="203" spans="1:8" x14ac:dyDescent="0.25">
      <c r="A203" s="1390"/>
      <c r="B203" s="1390"/>
      <c r="C203" s="1390"/>
      <c r="D203" s="1390"/>
      <c r="E203" s="1390"/>
      <c r="F203" s="1390"/>
      <c r="G203" s="1390"/>
      <c r="H203" s="1390"/>
    </row>
    <row r="204" spans="1:8" x14ac:dyDescent="0.25">
      <c r="A204" s="1390"/>
      <c r="B204" s="1390"/>
      <c r="C204" s="1390"/>
      <c r="D204" s="1390"/>
      <c r="E204" s="1390"/>
      <c r="F204" s="1390"/>
      <c r="G204" s="1390"/>
      <c r="H204" s="1390"/>
    </row>
    <row r="205" spans="1:8" x14ac:dyDescent="0.25">
      <c r="A205" s="1390"/>
      <c r="B205" s="1390"/>
      <c r="C205" s="1390"/>
      <c r="D205" s="1390"/>
      <c r="E205" s="1390"/>
      <c r="F205" s="1390"/>
      <c r="G205" s="1390"/>
      <c r="H205" s="1390"/>
    </row>
    <row r="206" spans="1:8" x14ac:dyDescent="0.25">
      <c r="A206" s="1390"/>
      <c r="B206" s="1390"/>
      <c r="C206" s="1390"/>
      <c r="D206" s="1390"/>
      <c r="E206" s="1390"/>
      <c r="F206" s="1390"/>
      <c r="G206" s="1390"/>
      <c r="H206" s="1390"/>
    </row>
    <row r="207" spans="1:8" x14ac:dyDescent="0.25">
      <c r="A207" s="1390"/>
      <c r="B207" s="1390"/>
      <c r="C207" s="1390"/>
      <c r="D207" s="1390"/>
      <c r="E207" s="1390"/>
      <c r="F207" s="1390"/>
      <c r="G207" s="1390"/>
      <c r="H207" s="1390"/>
    </row>
    <row r="208" spans="1:8" x14ac:dyDescent="0.25">
      <c r="A208" s="1390"/>
      <c r="B208" s="1390"/>
      <c r="C208" s="1390"/>
      <c r="D208" s="1390"/>
      <c r="E208" s="1390"/>
      <c r="F208" s="1390"/>
      <c r="G208" s="1390"/>
      <c r="H208" s="1390"/>
    </row>
    <row r="209" spans="1:8" x14ac:dyDescent="0.25">
      <c r="A209" s="1390"/>
      <c r="B209" s="1390"/>
      <c r="C209" s="1390"/>
      <c r="D209" s="1390"/>
      <c r="E209" s="1390"/>
      <c r="F209" s="1390"/>
      <c r="G209" s="1390"/>
      <c r="H209" s="1390"/>
    </row>
    <row r="210" spans="1:8" x14ac:dyDescent="0.25">
      <c r="A210" s="1390"/>
      <c r="B210" s="1390"/>
      <c r="C210" s="1390"/>
      <c r="D210" s="1390"/>
      <c r="E210" s="1390"/>
      <c r="F210" s="1390"/>
      <c r="G210" s="1390"/>
      <c r="H210" s="1390"/>
    </row>
    <row r="211" spans="1:8" x14ac:dyDescent="0.25">
      <c r="A211" s="1390"/>
      <c r="B211" s="1390"/>
      <c r="C211" s="1390"/>
      <c r="D211" s="1390"/>
      <c r="E211" s="1390"/>
      <c r="F211" s="1390"/>
      <c r="G211" s="1390"/>
      <c r="H211" s="1390"/>
    </row>
    <row r="212" spans="1:8" x14ac:dyDescent="0.25">
      <c r="A212" s="1390"/>
      <c r="B212" s="1390"/>
      <c r="C212" s="1390"/>
      <c r="D212" s="1390"/>
      <c r="E212" s="1390"/>
      <c r="F212" s="1390"/>
      <c r="G212" s="1390"/>
      <c r="H212" s="1390"/>
    </row>
    <row r="213" spans="1:8" x14ac:dyDescent="0.25">
      <c r="A213" s="1390"/>
      <c r="B213" s="1390"/>
      <c r="C213" s="1390"/>
      <c r="D213" s="1390"/>
      <c r="E213" s="1390"/>
      <c r="F213" s="1390"/>
      <c r="G213" s="1390"/>
      <c r="H213" s="1390"/>
    </row>
    <row r="214" spans="1:8" x14ac:dyDescent="0.25">
      <c r="A214" s="1390"/>
      <c r="B214" s="1390"/>
      <c r="C214" s="1390"/>
      <c r="D214" s="1390"/>
      <c r="E214" s="1390"/>
      <c r="F214" s="1390"/>
      <c r="G214" s="1390"/>
      <c r="H214" s="1390"/>
    </row>
    <row r="215" spans="1:8" x14ac:dyDescent="0.25">
      <c r="A215" s="1390"/>
      <c r="B215" s="1390"/>
      <c r="C215" s="1390"/>
      <c r="D215" s="1390"/>
      <c r="E215" s="1390"/>
      <c r="F215" s="1390"/>
      <c r="G215" s="1390"/>
      <c r="H215" s="1390"/>
    </row>
    <row r="216" spans="1:8" x14ac:dyDescent="0.25">
      <c r="A216" s="1390"/>
      <c r="B216" s="1390"/>
      <c r="C216" s="1390"/>
      <c r="D216" s="1390"/>
      <c r="E216" s="1390"/>
      <c r="F216" s="1390"/>
      <c r="G216" s="1390"/>
      <c r="H216" s="1390"/>
    </row>
    <row r="217" spans="1:8" x14ac:dyDescent="0.25">
      <c r="A217" s="1390"/>
      <c r="B217" s="1390"/>
      <c r="C217" s="1390"/>
      <c r="D217" s="1390"/>
      <c r="E217" s="1390"/>
      <c r="F217" s="1390"/>
      <c r="G217" s="1390"/>
      <c r="H217" s="1390"/>
    </row>
    <row r="218" spans="1:8" x14ac:dyDescent="0.25">
      <c r="A218" s="1390"/>
      <c r="B218" s="1390"/>
      <c r="C218" s="1390"/>
      <c r="D218" s="1390"/>
      <c r="E218" s="1390"/>
      <c r="F218" s="1390"/>
      <c r="G218" s="1390"/>
      <c r="H218" s="1390"/>
    </row>
    <row r="219" spans="1:8" x14ac:dyDescent="0.25">
      <c r="A219" s="1390"/>
      <c r="B219" s="1390"/>
      <c r="C219" s="1390"/>
      <c r="D219" s="1390"/>
      <c r="E219" s="1390"/>
      <c r="F219" s="1390"/>
      <c r="G219" s="1390"/>
      <c r="H219" s="1390"/>
    </row>
    <row r="220" spans="1:8" x14ac:dyDescent="0.25">
      <c r="A220" s="1390"/>
      <c r="B220" s="1390"/>
      <c r="C220" s="1390"/>
      <c r="D220" s="1390"/>
      <c r="E220" s="1390"/>
      <c r="F220" s="1390"/>
      <c r="G220" s="1390"/>
      <c r="H220" s="1390"/>
    </row>
    <row r="221" spans="1:8" x14ac:dyDescent="0.25">
      <c r="A221" s="1390"/>
      <c r="B221" s="1390"/>
      <c r="C221" s="1390"/>
      <c r="D221" s="1390"/>
      <c r="E221" s="1390"/>
      <c r="F221" s="1390"/>
      <c r="G221" s="1390"/>
      <c r="H221" s="1390"/>
    </row>
    <row r="222" spans="1:8" x14ac:dyDescent="0.25">
      <c r="A222" s="1390"/>
      <c r="B222" s="1390"/>
      <c r="C222" s="1390"/>
      <c r="D222" s="1390"/>
      <c r="E222" s="1390"/>
      <c r="F222" s="1390"/>
      <c r="G222" s="1390"/>
      <c r="H222" s="1390"/>
    </row>
    <row r="223" spans="1:8" x14ac:dyDescent="0.25">
      <c r="A223" s="1390"/>
      <c r="B223" s="1390"/>
      <c r="C223" s="1390"/>
      <c r="D223" s="1390"/>
      <c r="E223" s="1390"/>
      <c r="F223" s="1390"/>
      <c r="G223" s="1390"/>
      <c r="H223" s="1390"/>
    </row>
    <row r="224" spans="1:8" x14ac:dyDescent="0.25">
      <c r="A224" s="1390"/>
      <c r="B224" s="1390"/>
      <c r="C224" s="1390"/>
      <c r="D224" s="1390"/>
      <c r="E224" s="1390"/>
      <c r="F224" s="1390"/>
      <c r="G224" s="1390"/>
      <c r="H224" s="1390"/>
    </row>
    <row r="225" spans="1:8" x14ac:dyDescent="0.25">
      <c r="A225" s="1390"/>
      <c r="B225" s="1390"/>
      <c r="C225" s="1390"/>
      <c r="D225" s="1390"/>
      <c r="E225" s="1390"/>
      <c r="F225" s="1390"/>
      <c r="G225" s="1390"/>
      <c r="H225" s="1390"/>
    </row>
    <row r="226" spans="1:8" x14ac:dyDescent="0.25">
      <c r="A226" s="1390"/>
      <c r="B226" s="1390"/>
      <c r="C226" s="1390"/>
      <c r="D226" s="1390"/>
      <c r="E226" s="1390"/>
      <c r="F226" s="1390"/>
      <c r="G226" s="1390"/>
      <c r="H226" s="1390"/>
    </row>
    <row r="227" spans="1:8" x14ac:dyDescent="0.25">
      <c r="A227" s="1390"/>
      <c r="B227" s="1390"/>
      <c r="C227" s="1390"/>
      <c r="D227" s="1390"/>
      <c r="E227" s="1390"/>
      <c r="F227" s="1390"/>
      <c r="G227" s="1390"/>
      <c r="H227" s="1390"/>
    </row>
    <row r="228" spans="1:8" x14ac:dyDescent="0.25">
      <c r="A228" s="1390"/>
      <c r="B228" s="1390"/>
      <c r="C228" s="1390"/>
      <c r="D228" s="1390"/>
      <c r="E228" s="1390"/>
      <c r="F228" s="1390"/>
      <c r="G228" s="1390"/>
      <c r="H228" s="1390"/>
    </row>
    <row r="229" spans="1:8" x14ac:dyDescent="0.25">
      <c r="A229" s="1390"/>
      <c r="B229" s="1390"/>
      <c r="C229" s="1390"/>
      <c r="D229" s="1390"/>
      <c r="E229" s="1390"/>
      <c r="F229" s="1390"/>
      <c r="G229" s="1390"/>
      <c r="H229" s="1390"/>
    </row>
    <row r="230" spans="1:8" x14ac:dyDescent="0.25">
      <c r="A230" s="1390"/>
      <c r="B230" s="1390"/>
      <c r="C230" s="1390"/>
      <c r="D230" s="1390"/>
      <c r="E230" s="1390"/>
      <c r="F230" s="1390"/>
      <c r="G230" s="1390"/>
      <c r="H230" s="1390"/>
    </row>
    <row r="231" spans="1:8" x14ac:dyDescent="0.25">
      <c r="A231" s="1390"/>
      <c r="B231" s="1390"/>
      <c r="C231" s="1390"/>
      <c r="D231" s="1390"/>
      <c r="E231" s="1390"/>
      <c r="F231" s="1390"/>
      <c r="G231" s="1390"/>
      <c r="H231" s="1390"/>
    </row>
    <row r="232" spans="1:8" x14ac:dyDescent="0.25">
      <c r="A232" s="1390"/>
      <c r="B232" s="1390"/>
      <c r="C232" s="1390"/>
      <c r="D232" s="1390"/>
      <c r="E232" s="1390"/>
      <c r="F232" s="1390"/>
      <c r="G232" s="1390"/>
      <c r="H232" s="1390"/>
    </row>
    <row r="233" spans="1:8" x14ac:dyDescent="0.25">
      <c r="A233" s="1390"/>
      <c r="B233" s="1390"/>
      <c r="C233" s="1390"/>
      <c r="D233" s="1390"/>
      <c r="E233" s="1390"/>
      <c r="F233" s="1390"/>
      <c r="G233" s="1390"/>
      <c r="H233" s="1390"/>
    </row>
    <row r="234" spans="1:8" x14ac:dyDescent="0.25">
      <c r="A234" s="1390"/>
      <c r="B234" s="1390"/>
      <c r="C234" s="1390"/>
      <c r="D234" s="1390"/>
      <c r="E234" s="1390"/>
      <c r="F234" s="1390"/>
      <c r="G234" s="1390"/>
      <c r="H234" s="1390"/>
    </row>
    <row r="235" spans="1:8" x14ac:dyDescent="0.25">
      <c r="A235" s="1390"/>
      <c r="B235" s="1390"/>
      <c r="C235" s="1390"/>
      <c r="D235" s="1390"/>
      <c r="E235" s="1390"/>
      <c r="F235" s="1390"/>
      <c r="G235" s="1390"/>
      <c r="H235" s="1390"/>
    </row>
    <row r="236" spans="1:8" x14ac:dyDescent="0.25">
      <c r="A236" s="1390"/>
      <c r="B236" s="1390"/>
      <c r="C236" s="1390"/>
      <c r="D236" s="1390"/>
      <c r="E236" s="1390"/>
      <c r="F236" s="1390"/>
      <c r="G236" s="1390"/>
      <c r="H236" s="1390"/>
    </row>
    <row r="237" spans="1:8" x14ac:dyDescent="0.25">
      <c r="A237" s="1390"/>
      <c r="B237" s="1390"/>
      <c r="C237" s="1390"/>
      <c r="D237" s="1390"/>
      <c r="E237" s="1390"/>
      <c r="F237" s="1390"/>
      <c r="G237" s="1390"/>
      <c r="H237" s="1390"/>
    </row>
    <row r="238" spans="1:8" x14ac:dyDescent="0.25">
      <c r="A238" s="1390"/>
      <c r="B238" s="1390"/>
      <c r="C238" s="1390"/>
      <c r="D238" s="1390"/>
      <c r="E238" s="1390"/>
      <c r="F238" s="1390"/>
      <c r="G238" s="1390"/>
      <c r="H238" s="1390"/>
    </row>
    <row r="239" spans="1:8" x14ac:dyDescent="0.25">
      <c r="A239" s="1390"/>
      <c r="B239" s="1390"/>
      <c r="C239" s="1390"/>
      <c r="D239" s="1390"/>
      <c r="E239" s="1390"/>
      <c r="F239" s="1390"/>
      <c r="G239" s="1390"/>
      <c r="H239" s="1390"/>
    </row>
    <row r="240" spans="1:8" x14ac:dyDescent="0.25">
      <c r="A240" s="1390"/>
      <c r="B240" s="1390"/>
      <c r="C240" s="1390"/>
      <c r="D240" s="1390"/>
      <c r="E240" s="1390"/>
      <c r="F240" s="1390"/>
      <c r="G240" s="1390"/>
      <c r="H240" s="1390"/>
    </row>
    <row r="241" spans="1:8" x14ac:dyDescent="0.25">
      <c r="A241" s="1390"/>
      <c r="B241" s="1390"/>
      <c r="C241" s="1390"/>
      <c r="D241" s="1390"/>
      <c r="E241" s="1390"/>
      <c r="F241" s="1390"/>
      <c r="G241" s="1390"/>
      <c r="H241" s="1390"/>
    </row>
    <row r="242" spans="1:8" x14ac:dyDescent="0.25">
      <c r="A242" s="1390"/>
      <c r="B242" s="1390"/>
      <c r="C242" s="1390"/>
      <c r="D242" s="1390"/>
      <c r="E242" s="1390"/>
      <c r="F242" s="1390"/>
      <c r="G242" s="1390"/>
      <c r="H242" s="1390"/>
    </row>
    <row r="243" spans="1:8" x14ac:dyDescent="0.25">
      <c r="A243" s="1390"/>
      <c r="B243" s="1390"/>
      <c r="C243" s="1390"/>
      <c r="D243" s="1390"/>
      <c r="E243" s="1390"/>
      <c r="F243" s="1390"/>
      <c r="G243" s="1390"/>
      <c r="H243" s="1390"/>
    </row>
    <row r="244" spans="1:8" x14ac:dyDescent="0.25">
      <c r="A244" s="1390"/>
      <c r="B244" s="1390"/>
      <c r="C244" s="1390"/>
      <c r="D244" s="1390"/>
      <c r="E244" s="1390"/>
      <c r="F244" s="1390"/>
      <c r="G244" s="1390"/>
      <c r="H244" s="1390"/>
    </row>
    <row r="245" spans="1:8" x14ac:dyDescent="0.25">
      <c r="A245" s="1390"/>
      <c r="B245" s="1390"/>
      <c r="C245" s="1390"/>
      <c r="D245" s="1390"/>
      <c r="E245" s="1390"/>
      <c r="F245" s="1390"/>
      <c r="G245" s="1390"/>
      <c r="H245" s="1390"/>
    </row>
    <row r="246" spans="1:8" x14ac:dyDescent="0.25">
      <c r="A246" s="1390"/>
      <c r="B246" s="1390"/>
      <c r="C246" s="1390"/>
      <c r="D246" s="1390"/>
      <c r="E246" s="1390"/>
      <c r="F246" s="1390"/>
      <c r="G246" s="1390"/>
      <c r="H246" s="1390"/>
    </row>
    <row r="247" spans="1:8" x14ac:dyDescent="0.25">
      <c r="A247" s="1390"/>
      <c r="B247" s="1390"/>
      <c r="C247" s="1390"/>
      <c r="D247" s="1390"/>
      <c r="E247" s="1390"/>
      <c r="F247" s="1390"/>
      <c r="G247" s="1390"/>
      <c r="H247" s="1390"/>
    </row>
    <row r="248" spans="1:8" x14ac:dyDescent="0.25">
      <c r="A248" s="1390"/>
      <c r="B248" s="1390"/>
      <c r="C248" s="1390"/>
      <c r="D248" s="1390"/>
      <c r="E248" s="1390"/>
      <c r="F248" s="1390"/>
      <c r="G248" s="1390"/>
      <c r="H248" s="1390"/>
    </row>
    <row r="249" spans="1:8" x14ac:dyDescent="0.25">
      <c r="A249" s="1390"/>
      <c r="B249" s="1390"/>
      <c r="C249" s="1390"/>
      <c r="D249" s="1390"/>
      <c r="E249" s="1390"/>
      <c r="F249" s="1390"/>
      <c r="G249" s="1390"/>
      <c r="H249" s="1390"/>
    </row>
    <row r="250" spans="1:8" x14ac:dyDescent="0.25">
      <c r="A250" s="1390"/>
      <c r="B250" s="1390"/>
      <c r="C250" s="1390"/>
      <c r="D250" s="1390"/>
      <c r="E250" s="1390"/>
      <c r="F250" s="1390"/>
      <c r="G250" s="1390"/>
      <c r="H250" s="1390"/>
    </row>
    <row r="251" spans="1:8" x14ac:dyDescent="0.25">
      <c r="A251" s="1390"/>
      <c r="B251" s="1390"/>
      <c r="C251" s="1390"/>
      <c r="D251" s="1390"/>
      <c r="E251" s="1390"/>
      <c r="F251" s="1390"/>
      <c r="G251" s="1390"/>
      <c r="H251" s="1390"/>
    </row>
    <row r="252" spans="1:8" x14ac:dyDescent="0.25">
      <c r="A252" s="1390"/>
      <c r="B252" s="1390"/>
      <c r="C252" s="1390"/>
      <c r="D252" s="1390"/>
      <c r="E252" s="1390"/>
      <c r="F252" s="1390"/>
      <c r="G252" s="1390"/>
      <c r="H252" s="1390"/>
    </row>
    <row r="253" spans="1:8" x14ac:dyDescent="0.25">
      <c r="A253" s="1390"/>
      <c r="B253" s="1390"/>
      <c r="C253" s="1390"/>
      <c r="D253" s="1390"/>
      <c r="E253" s="1390"/>
      <c r="F253" s="1390"/>
      <c r="G253" s="1390"/>
      <c r="H253" s="1390"/>
    </row>
    <row r="254" spans="1:8" x14ac:dyDescent="0.25">
      <c r="A254" s="1390"/>
      <c r="B254" s="1390"/>
      <c r="C254" s="1390"/>
      <c r="D254" s="1390"/>
      <c r="E254" s="1390"/>
      <c r="F254" s="1390"/>
      <c r="G254" s="1390"/>
      <c r="H254" s="1390"/>
    </row>
    <row r="255" spans="1:8" x14ac:dyDescent="0.25">
      <c r="A255" s="1390"/>
      <c r="B255" s="1390"/>
      <c r="C255" s="1390"/>
      <c r="D255" s="1390"/>
      <c r="E255" s="1390"/>
      <c r="F255" s="1390"/>
      <c r="G255" s="1390"/>
      <c r="H255" s="1390"/>
    </row>
    <row r="256" spans="1:8" x14ac:dyDescent="0.25">
      <c r="A256" s="1390"/>
      <c r="B256" s="1390"/>
      <c r="C256" s="1390"/>
      <c r="D256" s="1390"/>
      <c r="E256" s="1390"/>
      <c r="F256" s="1390"/>
      <c r="G256" s="1390"/>
      <c r="H256" s="1390"/>
    </row>
    <row r="257" spans="1:8" x14ac:dyDescent="0.25">
      <c r="A257" s="1390"/>
      <c r="B257" s="1390"/>
      <c r="C257" s="1390"/>
      <c r="D257" s="1390"/>
      <c r="E257" s="1390"/>
      <c r="F257" s="1390"/>
      <c r="G257" s="1390"/>
      <c r="H257" s="1390"/>
    </row>
    <row r="258" spans="1:8" x14ac:dyDescent="0.25">
      <c r="A258" s="1390"/>
      <c r="B258" s="1390"/>
      <c r="C258" s="1390"/>
      <c r="D258" s="1390"/>
      <c r="E258" s="1390"/>
      <c r="F258" s="1390"/>
      <c r="G258" s="1390"/>
      <c r="H258" s="1390"/>
    </row>
    <row r="259" spans="1:8" x14ac:dyDescent="0.25">
      <c r="A259" s="1390"/>
      <c r="B259" s="1390"/>
      <c r="C259" s="1390"/>
      <c r="D259" s="1390"/>
      <c r="E259" s="1390"/>
      <c r="F259" s="1390"/>
      <c r="G259" s="1390"/>
      <c r="H259" s="1390"/>
    </row>
    <row r="260" spans="1:8" x14ac:dyDescent="0.25">
      <c r="A260" s="1390"/>
      <c r="B260" s="1390"/>
      <c r="C260" s="1390"/>
      <c r="D260" s="1390"/>
      <c r="E260" s="1390"/>
      <c r="F260" s="1390"/>
      <c r="G260" s="1390"/>
      <c r="H260" s="1390"/>
    </row>
    <row r="261" spans="1:8" x14ac:dyDescent="0.25">
      <c r="A261" s="1390"/>
      <c r="B261" s="1390"/>
      <c r="C261" s="1390"/>
      <c r="D261" s="1390"/>
      <c r="E261" s="1390"/>
      <c r="F261" s="1390"/>
      <c r="G261" s="1390"/>
      <c r="H261" s="1390"/>
    </row>
    <row r="262" spans="1:8" x14ac:dyDescent="0.25">
      <c r="A262" s="1390"/>
      <c r="B262" s="1390"/>
      <c r="C262" s="1390"/>
      <c r="D262" s="1390"/>
      <c r="E262" s="1390"/>
      <c r="F262" s="1390"/>
      <c r="G262" s="1390"/>
      <c r="H262" s="1390"/>
    </row>
    <row r="263" spans="1:8" x14ac:dyDescent="0.25">
      <c r="A263" s="1390"/>
      <c r="B263" s="1390"/>
      <c r="C263" s="1390"/>
      <c r="D263" s="1390"/>
      <c r="E263" s="1390"/>
      <c r="F263" s="1390"/>
      <c r="G263" s="1390"/>
      <c r="H263" s="1390"/>
    </row>
    <row r="264" spans="1:8" x14ac:dyDescent="0.25">
      <c r="A264" s="1390"/>
      <c r="B264" s="1390"/>
      <c r="C264" s="1390"/>
      <c r="D264" s="1390"/>
      <c r="E264" s="1390"/>
      <c r="F264" s="1390"/>
      <c r="G264" s="1390"/>
      <c r="H264" s="1390"/>
    </row>
    <row r="265" spans="1:8" x14ac:dyDescent="0.25">
      <c r="A265" s="1390"/>
      <c r="B265" s="1390"/>
      <c r="C265" s="1390"/>
      <c r="D265" s="1390"/>
      <c r="E265" s="1390"/>
      <c r="F265" s="1390"/>
      <c r="G265" s="1390"/>
      <c r="H265" s="1390"/>
    </row>
    <row r="266" spans="1:8" x14ac:dyDescent="0.25">
      <c r="A266" s="1390"/>
      <c r="B266" s="1390"/>
      <c r="C266" s="1390"/>
      <c r="D266" s="1390"/>
      <c r="E266" s="1390"/>
      <c r="F266" s="1390"/>
      <c r="G266" s="1390"/>
      <c r="H266" s="1390"/>
    </row>
    <row r="267" spans="1:8" x14ac:dyDescent="0.25">
      <c r="A267" s="1390"/>
      <c r="B267" s="1390"/>
      <c r="C267" s="1390"/>
      <c r="D267" s="1390"/>
      <c r="E267" s="1390"/>
      <c r="F267" s="1390"/>
      <c r="G267" s="1390"/>
      <c r="H267" s="1390"/>
    </row>
    <row r="268" spans="1:8" x14ac:dyDescent="0.25">
      <c r="A268" s="1390"/>
      <c r="B268" s="1390"/>
      <c r="C268" s="1390"/>
      <c r="D268" s="1390"/>
      <c r="E268" s="1390"/>
      <c r="F268" s="1390"/>
      <c r="G268" s="1390"/>
      <c r="H268" s="1390"/>
    </row>
    <row r="269" spans="1:8" x14ac:dyDescent="0.25">
      <c r="A269" s="1390"/>
      <c r="B269" s="1390"/>
      <c r="C269" s="1390"/>
      <c r="D269" s="1390"/>
      <c r="E269" s="1390"/>
      <c r="F269" s="1390"/>
      <c r="G269" s="1390"/>
      <c r="H269" s="1390"/>
    </row>
    <row r="270" spans="1:8" x14ac:dyDescent="0.25">
      <c r="A270" s="1390"/>
      <c r="B270" s="1390"/>
      <c r="C270" s="1390"/>
      <c r="D270" s="1390"/>
      <c r="E270" s="1390"/>
      <c r="F270" s="1390"/>
      <c r="G270" s="1390"/>
      <c r="H270" s="1390"/>
    </row>
    <row r="271" spans="1:8" x14ac:dyDescent="0.25">
      <c r="A271" s="1390"/>
      <c r="B271" s="1390"/>
      <c r="C271" s="1390"/>
      <c r="D271" s="1390"/>
      <c r="E271" s="1390"/>
      <c r="F271" s="1390"/>
      <c r="G271" s="1390"/>
      <c r="H271" s="1390"/>
    </row>
    <row r="272" spans="1:8" x14ac:dyDescent="0.25">
      <c r="A272" s="1390"/>
      <c r="B272" s="1390"/>
      <c r="C272" s="1390"/>
      <c r="D272" s="1390"/>
      <c r="E272" s="1390"/>
      <c r="F272" s="1390"/>
      <c r="G272" s="1390"/>
      <c r="H272" s="1390"/>
    </row>
    <row r="273" spans="1:8" x14ac:dyDescent="0.25">
      <c r="A273" s="1390"/>
      <c r="B273" s="1390"/>
      <c r="C273" s="1390"/>
      <c r="D273" s="1390"/>
      <c r="E273" s="1390"/>
      <c r="F273" s="1390"/>
      <c r="G273" s="1390"/>
      <c r="H273" s="1390"/>
    </row>
    <row r="274" spans="1:8" x14ac:dyDescent="0.25">
      <c r="A274" s="1390"/>
      <c r="B274" s="1390"/>
      <c r="C274" s="1390"/>
      <c r="D274" s="1390"/>
      <c r="E274" s="1390"/>
      <c r="F274" s="1390"/>
      <c r="G274" s="1390"/>
      <c r="H274" s="1390"/>
    </row>
    <row r="275" spans="1:8" x14ac:dyDescent="0.25">
      <c r="A275" s="1390"/>
      <c r="B275" s="1390"/>
      <c r="C275" s="1390"/>
      <c r="D275" s="1390"/>
      <c r="E275" s="1390"/>
      <c r="F275" s="1390"/>
      <c r="G275" s="1390"/>
      <c r="H275" s="1390"/>
    </row>
    <row r="276" spans="1:8" x14ac:dyDescent="0.25">
      <c r="A276" s="1390"/>
      <c r="B276" s="1390"/>
      <c r="C276" s="1390"/>
      <c r="D276" s="1390"/>
      <c r="E276" s="1390"/>
      <c r="F276" s="1390"/>
      <c r="G276" s="1390"/>
      <c r="H276" s="1390"/>
    </row>
    <row r="277" spans="1:8" x14ac:dyDescent="0.25">
      <c r="A277" s="1390"/>
      <c r="B277" s="1390"/>
      <c r="C277" s="1390"/>
      <c r="D277" s="1390"/>
      <c r="E277" s="1390"/>
      <c r="F277" s="1390"/>
      <c r="G277" s="1390"/>
      <c r="H277" s="1390"/>
    </row>
    <row r="278" spans="1:8" x14ac:dyDescent="0.25">
      <c r="A278" s="1390"/>
      <c r="B278" s="1390"/>
      <c r="C278" s="1390"/>
      <c r="D278" s="1390"/>
      <c r="E278" s="1390"/>
      <c r="F278" s="1390"/>
      <c r="G278" s="1390"/>
      <c r="H278" s="1390"/>
    </row>
    <row r="279" spans="1:8" x14ac:dyDescent="0.25">
      <c r="A279" s="1390"/>
      <c r="B279" s="1390"/>
      <c r="C279" s="1390"/>
      <c r="D279" s="1390"/>
      <c r="E279" s="1390"/>
      <c r="F279" s="1390"/>
      <c r="G279" s="1390"/>
      <c r="H279" s="1390"/>
    </row>
    <row r="280" spans="1:8" x14ac:dyDescent="0.25">
      <c r="A280" s="1390"/>
      <c r="B280" s="1390"/>
      <c r="C280" s="1390"/>
      <c r="D280" s="1390"/>
      <c r="E280" s="1390"/>
      <c r="F280" s="1390"/>
      <c r="G280" s="1390"/>
      <c r="H280" s="1390"/>
    </row>
    <row r="281" spans="1:8" x14ac:dyDescent="0.25">
      <c r="A281" s="1390"/>
      <c r="B281" s="1390"/>
      <c r="C281" s="1390"/>
      <c r="D281" s="1390"/>
      <c r="E281" s="1390"/>
      <c r="F281" s="1390"/>
      <c r="G281" s="1390"/>
      <c r="H281" s="1390"/>
    </row>
    <row r="282" spans="1:8" x14ac:dyDescent="0.25">
      <c r="A282" s="1390"/>
      <c r="B282" s="1390"/>
      <c r="C282" s="1390"/>
      <c r="D282" s="1390"/>
      <c r="E282" s="1390"/>
      <c r="F282" s="1390"/>
      <c r="G282" s="1390"/>
      <c r="H282" s="1390"/>
    </row>
    <row r="283" spans="1:8" x14ac:dyDescent="0.25">
      <c r="A283" s="1390"/>
      <c r="B283" s="1390"/>
      <c r="C283" s="1390"/>
      <c r="D283" s="1390"/>
      <c r="E283" s="1390"/>
      <c r="F283" s="1390"/>
      <c r="G283" s="1390"/>
      <c r="H283" s="1390"/>
    </row>
    <row r="284" spans="1:8" x14ac:dyDescent="0.25">
      <c r="A284" s="1390"/>
      <c r="B284" s="1390"/>
      <c r="C284" s="1390"/>
      <c r="D284" s="1390"/>
      <c r="E284" s="1390"/>
      <c r="F284" s="1390"/>
      <c r="G284" s="1390"/>
      <c r="H284" s="1390"/>
    </row>
    <row r="285" spans="1:8" x14ac:dyDescent="0.25">
      <c r="A285" s="1390"/>
      <c r="B285" s="1390"/>
      <c r="C285" s="1390"/>
      <c r="D285" s="1390"/>
      <c r="E285" s="1390"/>
      <c r="F285" s="1390"/>
      <c r="G285" s="1390"/>
      <c r="H285" s="1390"/>
    </row>
    <row r="286" spans="1:8" x14ac:dyDescent="0.25">
      <c r="A286" s="1390"/>
      <c r="B286" s="1390"/>
      <c r="C286" s="1390"/>
      <c r="D286" s="1390"/>
      <c r="E286" s="1390"/>
      <c r="F286" s="1390"/>
      <c r="G286" s="1390"/>
      <c r="H286" s="1390"/>
    </row>
    <row r="287" spans="1:8" x14ac:dyDescent="0.25">
      <c r="A287" s="1390"/>
      <c r="B287" s="1390"/>
      <c r="C287" s="1390"/>
      <c r="D287" s="1390"/>
      <c r="E287" s="1390"/>
      <c r="F287" s="1390"/>
      <c r="G287" s="1390"/>
      <c r="H287" s="1390"/>
    </row>
    <row r="288" spans="1:8" x14ac:dyDescent="0.25">
      <c r="A288" s="1390"/>
      <c r="B288" s="1390"/>
      <c r="C288" s="1390"/>
      <c r="D288" s="1390"/>
      <c r="E288" s="1390"/>
      <c r="F288" s="1390"/>
      <c r="G288" s="1390"/>
      <c r="H288" s="1390"/>
    </row>
    <row r="289" spans="1:8" x14ac:dyDescent="0.25">
      <c r="A289" s="1390"/>
      <c r="B289" s="1390"/>
      <c r="C289" s="1390"/>
      <c r="D289" s="1390"/>
      <c r="E289" s="1390"/>
      <c r="F289" s="1390"/>
      <c r="G289" s="1390"/>
      <c r="H289" s="1390"/>
    </row>
    <row r="290" spans="1:8" x14ac:dyDescent="0.25">
      <c r="A290" s="1390"/>
      <c r="B290" s="1390"/>
      <c r="C290" s="1390"/>
      <c r="D290" s="1390"/>
      <c r="E290" s="1390"/>
      <c r="F290" s="1390"/>
      <c r="G290" s="1390"/>
      <c r="H290" s="1390"/>
    </row>
    <row r="291" spans="1:8" x14ac:dyDescent="0.25">
      <c r="A291" s="1390"/>
      <c r="B291" s="1390"/>
      <c r="C291" s="1390"/>
      <c r="D291" s="1390"/>
      <c r="E291" s="1390"/>
      <c r="F291" s="1390"/>
      <c r="G291" s="1390"/>
      <c r="H291" s="1390"/>
    </row>
    <row r="292" spans="1:8" x14ac:dyDescent="0.25">
      <c r="A292" s="1390"/>
      <c r="B292" s="1390"/>
      <c r="C292" s="1390"/>
      <c r="D292" s="1390"/>
      <c r="E292" s="1390"/>
      <c r="F292" s="1390"/>
      <c r="G292" s="1390"/>
      <c r="H292" s="1390"/>
    </row>
    <row r="293" spans="1:8" x14ac:dyDescent="0.25">
      <c r="A293" s="1390"/>
      <c r="B293" s="1390"/>
      <c r="C293" s="1390"/>
      <c r="D293" s="1390"/>
      <c r="E293" s="1390"/>
      <c r="F293" s="1390"/>
      <c r="G293" s="1390"/>
      <c r="H293" s="1390"/>
    </row>
    <row r="294" spans="1:8" x14ac:dyDescent="0.25">
      <c r="A294" s="1390"/>
      <c r="B294" s="1390"/>
      <c r="C294" s="1390"/>
      <c r="D294" s="1390"/>
      <c r="E294" s="1390"/>
      <c r="F294" s="1390"/>
      <c r="G294" s="1390"/>
      <c r="H294" s="1390"/>
    </row>
    <row r="295" spans="1:8" x14ac:dyDescent="0.25">
      <c r="A295" s="1390"/>
      <c r="B295" s="1390"/>
      <c r="C295" s="1390"/>
      <c r="D295" s="1390"/>
      <c r="E295" s="1390"/>
      <c r="F295" s="1390"/>
      <c r="G295" s="1390"/>
      <c r="H295" s="1390"/>
    </row>
    <row r="296" spans="1:8" x14ac:dyDescent="0.25">
      <c r="A296" s="1390"/>
      <c r="B296" s="1390"/>
      <c r="C296" s="1390"/>
      <c r="D296" s="1390"/>
      <c r="E296" s="1390"/>
      <c r="F296" s="1390"/>
      <c r="G296" s="1390"/>
      <c r="H296" s="1390"/>
    </row>
    <row r="297" spans="1:8" x14ac:dyDescent="0.25">
      <c r="A297" s="1390"/>
      <c r="B297" s="1390"/>
      <c r="C297" s="1390"/>
      <c r="D297" s="1390"/>
      <c r="E297" s="1390"/>
      <c r="F297" s="1390"/>
      <c r="G297" s="1390"/>
      <c r="H297" s="1390"/>
    </row>
    <row r="298" spans="1:8" x14ac:dyDescent="0.25">
      <c r="A298" s="1390"/>
      <c r="B298" s="1390"/>
      <c r="C298" s="1390"/>
      <c r="D298" s="1390"/>
      <c r="E298" s="1390"/>
      <c r="F298" s="1390"/>
      <c r="G298" s="1390"/>
      <c r="H298" s="1390"/>
    </row>
    <row r="299" spans="1:8" x14ac:dyDescent="0.25">
      <c r="A299" s="1390"/>
      <c r="B299" s="1390"/>
      <c r="C299" s="1390"/>
      <c r="D299" s="1390"/>
      <c r="E299" s="1390"/>
      <c r="F299" s="1390"/>
      <c r="G299" s="1390"/>
      <c r="H299" s="1390"/>
    </row>
    <row r="300" spans="1:8" x14ac:dyDescent="0.25">
      <c r="A300" s="1390"/>
      <c r="B300" s="1390"/>
      <c r="C300" s="1390"/>
      <c r="D300" s="1390"/>
      <c r="E300" s="1390"/>
      <c r="F300" s="1390"/>
      <c r="G300" s="1390"/>
      <c r="H300" s="1390"/>
    </row>
    <row r="301" spans="1:8" x14ac:dyDescent="0.25">
      <c r="A301" s="1390"/>
      <c r="B301" s="1390"/>
      <c r="C301" s="1390"/>
      <c r="D301" s="1390"/>
      <c r="E301" s="1390"/>
      <c r="F301" s="1390"/>
      <c r="G301" s="1390"/>
      <c r="H301" s="1390"/>
    </row>
    <row r="302" spans="1:8" x14ac:dyDescent="0.25">
      <c r="A302" s="1390"/>
      <c r="B302" s="1390"/>
      <c r="C302" s="1390"/>
      <c r="D302" s="1390"/>
      <c r="E302" s="1390"/>
      <c r="F302" s="1390"/>
      <c r="G302" s="1390"/>
      <c r="H302" s="1390"/>
    </row>
    <row r="303" spans="1:8" x14ac:dyDescent="0.25">
      <c r="A303" s="1390"/>
      <c r="B303" s="1390"/>
      <c r="C303" s="1390"/>
      <c r="D303" s="1390"/>
      <c r="E303" s="1390"/>
      <c r="F303" s="1390"/>
      <c r="G303" s="1390"/>
      <c r="H303" s="1390"/>
    </row>
    <row r="304" spans="1:8" x14ac:dyDescent="0.25">
      <c r="A304" s="1390"/>
      <c r="B304" s="1390"/>
      <c r="C304" s="1390"/>
      <c r="D304" s="1390"/>
      <c r="E304" s="1390"/>
      <c r="F304" s="1390"/>
      <c r="G304" s="1390"/>
      <c r="H304" s="1390"/>
    </row>
    <row r="305" spans="1:8" x14ac:dyDescent="0.25">
      <c r="A305" s="1390"/>
      <c r="B305" s="1390"/>
      <c r="C305" s="1390"/>
      <c r="D305" s="1390"/>
      <c r="E305" s="1390"/>
      <c r="F305" s="1390"/>
      <c r="G305" s="1390"/>
      <c r="H305" s="1390"/>
    </row>
    <row r="306" spans="1:8" x14ac:dyDescent="0.25">
      <c r="A306" s="1390"/>
      <c r="B306" s="1390"/>
      <c r="C306" s="1390"/>
      <c r="D306" s="1390"/>
      <c r="E306" s="1390"/>
      <c r="F306" s="1390"/>
      <c r="G306" s="1390"/>
      <c r="H306" s="1390"/>
    </row>
    <row r="307" spans="1:8" x14ac:dyDescent="0.25">
      <c r="A307" s="1390"/>
      <c r="B307" s="1390"/>
      <c r="C307" s="1390"/>
      <c r="D307" s="1390"/>
      <c r="E307" s="1390"/>
      <c r="F307" s="1390"/>
      <c r="G307" s="1390"/>
      <c r="H307" s="1390"/>
    </row>
    <row r="308" spans="1:8" x14ac:dyDescent="0.25">
      <c r="A308" s="1390"/>
      <c r="B308" s="1390"/>
      <c r="C308" s="1390"/>
      <c r="D308" s="1390"/>
      <c r="E308" s="1390"/>
      <c r="F308" s="1390"/>
      <c r="G308" s="1390"/>
      <c r="H308" s="1390"/>
    </row>
    <row r="309" spans="1:8" x14ac:dyDescent="0.25">
      <c r="A309" s="1390"/>
      <c r="B309" s="1390"/>
      <c r="C309" s="1390"/>
      <c r="D309" s="1390"/>
      <c r="E309" s="1390"/>
      <c r="F309" s="1390"/>
      <c r="G309" s="1390"/>
      <c r="H309" s="1390"/>
    </row>
    <row r="310" spans="1:8" x14ac:dyDescent="0.25">
      <c r="A310" s="1390"/>
      <c r="B310" s="1390"/>
      <c r="C310" s="1390"/>
      <c r="D310" s="1390"/>
      <c r="E310" s="1390"/>
      <c r="F310" s="1390"/>
      <c r="G310" s="1390"/>
      <c r="H310" s="1390"/>
    </row>
    <row r="311" spans="1:8" x14ac:dyDescent="0.25">
      <c r="A311" s="1390"/>
      <c r="B311" s="1390"/>
      <c r="C311" s="1390"/>
      <c r="D311" s="1390"/>
      <c r="E311" s="1390"/>
      <c r="F311" s="1390"/>
      <c r="G311" s="1390"/>
      <c r="H311" s="1390"/>
    </row>
    <row r="312" spans="1:8" x14ac:dyDescent="0.25">
      <c r="A312" s="1390"/>
      <c r="B312" s="1390"/>
      <c r="C312" s="1390"/>
      <c r="D312" s="1390"/>
      <c r="E312" s="1390"/>
      <c r="F312" s="1390"/>
      <c r="G312" s="1390"/>
      <c r="H312" s="1390"/>
    </row>
    <row r="313" spans="1:8" x14ac:dyDescent="0.25">
      <c r="A313" s="1390"/>
      <c r="B313" s="1390"/>
      <c r="C313" s="1390"/>
      <c r="D313" s="1390"/>
      <c r="E313" s="1390"/>
      <c r="F313" s="1390"/>
      <c r="G313" s="1390"/>
      <c r="H313" s="1390"/>
    </row>
    <row r="314" spans="1:8" x14ac:dyDescent="0.25">
      <c r="A314" s="1390"/>
      <c r="B314" s="1390"/>
      <c r="C314" s="1390"/>
      <c r="D314" s="1390"/>
      <c r="E314" s="1390"/>
      <c r="F314" s="1390"/>
      <c r="G314" s="1390"/>
      <c r="H314" s="1390"/>
    </row>
    <row r="315" spans="1:8" x14ac:dyDescent="0.25">
      <c r="A315" s="1390"/>
      <c r="B315" s="1390"/>
      <c r="C315" s="1390"/>
      <c r="D315" s="1390"/>
      <c r="E315" s="1390"/>
      <c r="F315" s="1390"/>
      <c r="G315" s="1390"/>
      <c r="H315" s="1390"/>
    </row>
    <row r="316" spans="1:8" x14ac:dyDescent="0.25">
      <c r="A316" s="1390"/>
      <c r="B316" s="1390"/>
      <c r="C316" s="1390"/>
      <c r="D316" s="1390"/>
      <c r="E316" s="1390"/>
      <c r="F316" s="1390"/>
      <c r="G316" s="1390"/>
      <c r="H316" s="1390"/>
    </row>
    <row r="317" spans="1:8" x14ac:dyDescent="0.25">
      <c r="A317" s="1390"/>
      <c r="B317" s="1390"/>
      <c r="C317" s="1390"/>
      <c r="D317" s="1390"/>
      <c r="E317" s="1390"/>
      <c r="F317" s="1390"/>
      <c r="G317" s="1390"/>
      <c r="H317" s="1390"/>
    </row>
    <row r="318" spans="1:8" x14ac:dyDescent="0.25">
      <c r="A318" s="1390"/>
      <c r="B318" s="1390"/>
      <c r="C318" s="1390"/>
      <c r="D318" s="1390"/>
      <c r="E318" s="1390"/>
      <c r="F318" s="1390"/>
      <c r="G318" s="1390"/>
      <c r="H318" s="1390"/>
    </row>
    <row r="319" spans="1:8" x14ac:dyDescent="0.25">
      <c r="A319" s="1390"/>
      <c r="B319" s="1390"/>
      <c r="C319" s="1390"/>
      <c r="D319" s="1390"/>
      <c r="E319" s="1390"/>
      <c r="F319" s="1390"/>
      <c r="G319" s="1390"/>
      <c r="H319" s="1390"/>
    </row>
    <row r="320" spans="1:8" x14ac:dyDescent="0.25">
      <c r="A320" s="1390"/>
      <c r="B320" s="1390"/>
      <c r="C320" s="1390"/>
      <c r="D320" s="1390"/>
      <c r="E320" s="1390"/>
      <c r="F320" s="1390"/>
      <c r="G320" s="1390"/>
      <c r="H320" s="1390"/>
    </row>
    <row r="321" spans="1:8" x14ac:dyDescent="0.25">
      <c r="A321" s="1390"/>
      <c r="B321" s="1390"/>
      <c r="C321" s="1390"/>
      <c r="D321" s="1390"/>
      <c r="E321" s="1390"/>
      <c r="F321" s="1390"/>
      <c r="G321" s="1390"/>
      <c r="H321" s="1390"/>
    </row>
    <row r="322" spans="1:8" x14ac:dyDescent="0.25">
      <c r="A322" s="1390"/>
      <c r="B322" s="1390"/>
      <c r="C322" s="1390"/>
      <c r="D322" s="1390"/>
      <c r="E322" s="1390"/>
      <c r="F322" s="1390"/>
      <c r="G322" s="1390"/>
      <c r="H322" s="1390"/>
    </row>
    <row r="323" spans="1:8" x14ac:dyDescent="0.25">
      <c r="A323" s="1390"/>
      <c r="B323" s="1390"/>
      <c r="C323" s="1390"/>
      <c r="D323" s="1390"/>
      <c r="E323" s="1390"/>
      <c r="F323" s="1390"/>
      <c r="G323" s="1390"/>
      <c r="H323" s="1390"/>
    </row>
    <row r="324" spans="1:8" x14ac:dyDescent="0.25">
      <c r="A324" s="1390"/>
      <c r="B324" s="1390"/>
      <c r="C324" s="1390"/>
      <c r="D324" s="1390"/>
      <c r="E324" s="1390"/>
      <c r="F324" s="1390"/>
      <c r="G324" s="1390"/>
      <c r="H324" s="1390"/>
    </row>
    <row r="325" spans="1:8" x14ac:dyDescent="0.25">
      <c r="A325" s="1390"/>
      <c r="B325" s="1390"/>
      <c r="C325" s="1390"/>
      <c r="D325" s="1390"/>
      <c r="E325" s="1390"/>
      <c r="F325" s="1390"/>
      <c r="G325" s="1390"/>
      <c r="H325" s="1390"/>
    </row>
    <row r="326" spans="1:8" x14ac:dyDescent="0.25">
      <c r="A326" s="1390"/>
      <c r="B326" s="1390"/>
      <c r="C326" s="1390"/>
      <c r="D326" s="1390"/>
      <c r="E326" s="1390"/>
      <c r="F326" s="1390"/>
      <c r="G326" s="1390"/>
      <c r="H326" s="1390"/>
    </row>
    <row r="327" spans="1:8" x14ac:dyDescent="0.25">
      <c r="A327" s="1390"/>
      <c r="B327" s="1390"/>
      <c r="C327" s="1390"/>
      <c r="D327" s="1390"/>
      <c r="E327" s="1390"/>
      <c r="F327" s="1390"/>
      <c r="G327" s="1390"/>
      <c r="H327" s="1390"/>
    </row>
    <row r="328" spans="1:8" x14ac:dyDescent="0.25">
      <c r="A328" s="1390"/>
      <c r="B328" s="1390"/>
      <c r="C328" s="1390"/>
      <c r="D328" s="1390"/>
      <c r="E328" s="1390"/>
      <c r="F328" s="1390"/>
      <c r="G328" s="1390"/>
      <c r="H328" s="1390"/>
    </row>
    <row r="329" spans="1:8" x14ac:dyDescent="0.25">
      <c r="A329" s="1390"/>
      <c r="B329" s="1390"/>
      <c r="C329" s="1390"/>
      <c r="D329" s="1390"/>
      <c r="E329" s="1390"/>
      <c r="F329" s="1390"/>
      <c r="G329" s="1390"/>
      <c r="H329" s="1390"/>
    </row>
    <row r="330" spans="1:8" x14ac:dyDescent="0.25">
      <c r="A330" s="1390"/>
      <c r="B330" s="1390"/>
      <c r="C330" s="1390"/>
      <c r="D330" s="1390"/>
      <c r="E330" s="1390"/>
      <c r="F330" s="1390"/>
      <c r="G330" s="1390"/>
      <c r="H330" s="1390"/>
    </row>
    <row r="331" spans="1:8" x14ac:dyDescent="0.25">
      <c r="A331" s="1390"/>
      <c r="B331" s="1390"/>
      <c r="C331" s="1390"/>
      <c r="D331" s="1390"/>
      <c r="E331" s="1390"/>
      <c r="F331" s="1390"/>
      <c r="G331" s="1390"/>
      <c r="H331" s="1390"/>
    </row>
    <row r="332" spans="1:8" x14ac:dyDescent="0.25">
      <c r="A332" s="1390"/>
      <c r="B332" s="1390"/>
      <c r="C332" s="1390"/>
      <c r="D332" s="1390"/>
      <c r="E332" s="1390"/>
      <c r="F332" s="1390"/>
      <c r="G332" s="1390"/>
      <c r="H332" s="1390"/>
    </row>
    <row r="333" spans="1:8" x14ac:dyDescent="0.25">
      <c r="A333" s="1390"/>
      <c r="B333" s="1390"/>
      <c r="C333" s="1390"/>
      <c r="D333" s="1390"/>
      <c r="E333" s="1390"/>
      <c r="F333" s="1390"/>
      <c r="G333" s="1390"/>
      <c r="H333" s="1390"/>
    </row>
    <row r="334" spans="1:8" x14ac:dyDescent="0.25">
      <c r="A334" s="1390"/>
      <c r="B334" s="1390"/>
      <c r="C334" s="1390"/>
      <c r="D334" s="1390"/>
      <c r="E334" s="1390"/>
      <c r="F334" s="1390"/>
      <c r="G334" s="1390"/>
      <c r="H334" s="1390"/>
    </row>
    <row r="335" spans="1:8" x14ac:dyDescent="0.25">
      <c r="A335" s="1390"/>
      <c r="B335" s="1390"/>
      <c r="C335" s="1390"/>
      <c r="D335" s="1390"/>
      <c r="E335" s="1390"/>
      <c r="F335" s="1390"/>
      <c r="G335" s="1390"/>
      <c r="H335" s="1390"/>
    </row>
    <row r="336" spans="1:8" x14ac:dyDescent="0.25">
      <c r="A336" s="1390"/>
      <c r="B336" s="1390"/>
      <c r="C336" s="1390"/>
      <c r="D336" s="1390"/>
      <c r="E336" s="1390"/>
      <c r="F336" s="1390"/>
      <c r="G336" s="1390"/>
      <c r="H336" s="1390"/>
    </row>
    <row r="337" spans="1:8" x14ac:dyDescent="0.25">
      <c r="A337" s="1390"/>
      <c r="B337" s="1390"/>
      <c r="C337" s="1390"/>
      <c r="D337" s="1390"/>
      <c r="E337" s="1390"/>
      <c r="F337" s="1390"/>
      <c r="G337" s="1390"/>
      <c r="H337" s="1390"/>
    </row>
    <row r="338" spans="1:8" x14ac:dyDescent="0.25">
      <c r="A338" s="1390"/>
      <c r="B338" s="1390"/>
      <c r="C338" s="1390"/>
      <c r="D338" s="1390"/>
      <c r="E338" s="1390"/>
      <c r="F338" s="1390"/>
      <c r="G338" s="1390"/>
      <c r="H338" s="1390"/>
    </row>
    <row r="339" spans="1:8" x14ac:dyDescent="0.25">
      <c r="A339" s="1390"/>
      <c r="B339" s="1390"/>
      <c r="C339" s="1390"/>
      <c r="D339" s="1390"/>
      <c r="E339" s="1390"/>
      <c r="F339" s="1390"/>
      <c r="G339" s="1390"/>
      <c r="H339" s="1390"/>
    </row>
    <row r="340" spans="1:8" x14ac:dyDescent="0.25">
      <c r="A340" s="1390"/>
      <c r="B340" s="1390"/>
      <c r="C340" s="1390"/>
      <c r="D340" s="1390"/>
      <c r="E340" s="1390"/>
      <c r="F340" s="1390"/>
      <c r="G340" s="1390"/>
      <c r="H340" s="1390"/>
    </row>
    <row r="341" spans="1:8" x14ac:dyDescent="0.25">
      <c r="A341" s="1390"/>
      <c r="B341" s="1390"/>
      <c r="C341" s="1390"/>
      <c r="D341" s="1390"/>
      <c r="E341" s="1390"/>
      <c r="F341" s="1390"/>
      <c r="G341" s="1390"/>
      <c r="H341" s="1390"/>
    </row>
    <row r="342" spans="1:8" x14ac:dyDescent="0.25">
      <c r="A342" s="1390"/>
      <c r="B342" s="1390"/>
      <c r="C342" s="1390"/>
      <c r="D342" s="1390"/>
      <c r="E342" s="1390"/>
      <c r="F342" s="1390"/>
      <c r="G342" s="1390"/>
      <c r="H342" s="1390"/>
    </row>
    <row r="343" spans="1:8" x14ac:dyDescent="0.25">
      <c r="A343" s="1390"/>
      <c r="B343" s="1390"/>
      <c r="C343" s="1390"/>
      <c r="D343" s="1390"/>
      <c r="E343" s="1390"/>
      <c r="F343" s="1390"/>
      <c r="G343" s="1390"/>
      <c r="H343" s="1390"/>
    </row>
    <row r="344" spans="1:8" x14ac:dyDescent="0.25">
      <c r="A344" s="1390"/>
      <c r="B344" s="1390"/>
      <c r="C344" s="1390"/>
      <c r="D344" s="1390"/>
      <c r="E344" s="1390"/>
      <c r="F344" s="1390"/>
      <c r="G344" s="1390"/>
      <c r="H344" s="1390"/>
    </row>
    <row r="345" spans="1:8" x14ac:dyDescent="0.25">
      <c r="A345" s="1390"/>
      <c r="B345" s="1390"/>
      <c r="C345" s="1390"/>
      <c r="D345" s="1390"/>
      <c r="E345" s="1390"/>
      <c r="F345" s="1390"/>
      <c r="G345" s="1390"/>
      <c r="H345" s="1390"/>
    </row>
    <row r="346" spans="1:8" x14ac:dyDescent="0.25">
      <c r="A346" s="1390"/>
      <c r="B346" s="1390"/>
      <c r="C346" s="1390"/>
      <c r="D346" s="1390"/>
      <c r="E346" s="1390"/>
      <c r="F346" s="1390"/>
      <c r="G346" s="1390"/>
      <c r="H346" s="1390"/>
    </row>
    <row r="347" spans="1:8" x14ac:dyDescent="0.25">
      <c r="A347" s="1390"/>
      <c r="B347" s="1390"/>
      <c r="C347" s="1390"/>
      <c r="D347" s="1390"/>
      <c r="E347" s="1390"/>
      <c r="F347" s="1390"/>
      <c r="G347" s="1390"/>
      <c r="H347" s="1390"/>
    </row>
    <row r="348" spans="1:8" x14ac:dyDescent="0.25">
      <c r="A348" s="1390"/>
      <c r="B348" s="1390"/>
      <c r="C348" s="1390"/>
      <c r="D348" s="1390"/>
      <c r="E348" s="1390"/>
      <c r="F348" s="1390"/>
      <c r="G348" s="1390"/>
      <c r="H348" s="1390"/>
    </row>
    <row r="349" spans="1:8" x14ac:dyDescent="0.25">
      <c r="A349" s="1390"/>
      <c r="B349" s="1390"/>
      <c r="C349" s="1390"/>
      <c r="D349" s="1390"/>
      <c r="E349" s="1390"/>
      <c r="F349" s="1390"/>
      <c r="G349" s="1390"/>
      <c r="H349" s="1390"/>
    </row>
    <row r="350" spans="1:8" x14ac:dyDescent="0.25">
      <c r="A350" s="1390"/>
      <c r="B350" s="1390"/>
      <c r="C350" s="1390"/>
      <c r="D350" s="1390"/>
      <c r="E350" s="1390"/>
      <c r="F350" s="1390"/>
      <c r="G350" s="1390"/>
      <c r="H350" s="1390"/>
    </row>
    <row r="351" spans="1:8" x14ac:dyDescent="0.25">
      <c r="A351" s="1390"/>
      <c r="B351" s="1390"/>
      <c r="C351" s="1390"/>
      <c r="D351" s="1390"/>
      <c r="E351" s="1390"/>
      <c r="F351" s="1390"/>
      <c r="G351" s="1390"/>
      <c r="H351" s="1390"/>
    </row>
    <row r="352" spans="1:8" x14ac:dyDescent="0.25">
      <c r="A352" s="1390"/>
      <c r="B352" s="1390"/>
      <c r="C352" s="1390"/>
      <c r="D352" s="1390"/>
      <c r="E352" s="1390"/>
      <c r="F352" s="1390"/>
      <c r="G352" s="1390"/>
      <c r="H352" s="1390"/>
    </row>
    <row r="353" spans="1:8" x14ac:dyDescent="0.25">
      <c r="A353" s="1390"/>
      <c r="B353" s="1390"/>
      <c r="C353" s="1390"/>
      <c r="D353" s="1390"/>
      <c r="E353" s="1390"/>
      <c r="F353" s="1390"/>
      <c r="G353" s="1390"/>
      <c r="H353" s="1390"/>
    </row>
    <row r="354" spans="1:8" x14ac:dyDescent="0.25">
      <c r="A354" s="1390"/>
      <c r="B354" s="1390"/>
      <c r="C354" s="1390"/>
      <c r="D354" s="1390"/>
      <c r="E354" s="1390"/>
      <c r="F354" s="1390"/>
      <c r="G354" s="1390"/>
      <c r="H354" s="1390"/>
    </row>
    <row r="355" spans="1:8" x14ac:dyDescent="0.25">
      <c r="A355" s="1390"/>
      <c r="B355" s="1390"/>
      <c r="C355" s="1390"/>
      <c r="D355" s="1390"/>
      <c r="E355" s="1390"/>
      <c r="F355" s="1390"/>
      <c r="G355" s="1390"/>
      <c r="H355" s="1390"/>
    </row>
    <row r="356" spans="1:8" x14ac:dyDescent="0.25">
      <c r="A356" s="1390"/>
      <c r="B356" s="1390"/>
      <c r="C356" s="1390"/>
      <c r="D356" s="1390"/>
      <c r="E356" s="1390"/>
      <c r="F356" s="1390"/>
      <c r="G356" s="1390"/>
      <c r="H356" s="1390"/>
    </row>
    <row r="357" spans="1:8" x14ac:dyDescent="0.25">
      <c r="A357" s="1390"/>
      <c r="B357" s="1390"/>
      <c r="C357" s="1390"/>
      <c r="D357" s="1390"/>
      <c r="E357" s="1390"/>
      <c r="F357" s="1390"/>
      <c r="G357" s="1390"/>
      <c r="H357" s="1390"/>
    </row>
    <row r="358" spans="1:8" x14ac:dyDescent="0.25">
      <c r="A358" s="1390"/>
      <c r="B358" s="1390"/>
      <c r="C358" s="1390"/>
      <c r="D358" s="1390"/>
      <c r="E358" s="1390"/>
      <c r="F358" s="1390"/>
      <c r="G358" s="1390"/>
      <c r="H358" s="1390"/>
    </row>
    <row r="359" spans="1:8" x14ac:dyDescent="0.25">
      <c r="A359" s="1390"/>
      <c r="B359" s="1390"/>
      <c r="C359" s="1390"/>
      <c r="D359" s="1390"/>
      <c r="E359" s="1390"/>
      <c r="F359" s="1390"/>
      <c r="G359" s="1390"/>
      <c r="H359" s="1390"/>
    </row>
    <row r="360" spans="1:8" x14ac:dyDescent="0.25">
      <c r="A360" s="1390"/>
      <c r="B360" s="1390"/>
      <c r="C360" s="1390"/>
      <c r="D360" s="1390"/>
      <c r="E360" s="1390"/>
      <c r="F360" s="1390"/>
      <c r="G360" s="1390"/>
      <c r="H360" s="1390"/>
    </row>
    <row r="361" spans="1:8" x14ac:dyDescent="0.25">
      <c r="A361" s="1390"/>
      <c r="B361" s="1390"/>
      <c r="C361" s="1390"/>
      <c r="D361" s="1390"/>
      <c r="E361" s="1390"/>
      <c r="F361" s="1390"/>
      <c r="G361" s="1390"/>
      <c r="H361" s="1390"/>
    </row>
    <row r="362" spans="1:8" x14ac:dyDescent="0.25">
      <c r="A362" s="1390"/>
      <c r="B362" s="1390"/>
      <c r="C362" s="1390"/>
      <c r="D362" s="1390"/>
      <c r="E362" s="1390"/>
      <c r="F362" s="1390"/>
      <c r="G362" s="1390"/>
      <c r="H362" s="1390"/>
    </row>
    <row r="363" spans="1:8" x14ac:dyDescent="0.25">
      <c r="A363" s="1390"/>
      <c r="B363" s="1390"/>
      <c r="C363" s="1390"/>
      <c r="D363" s="1390"/>
      <c r="E363" s="1390"/>
      <c r="F363" s="1390"/>
      <c r="G363" s="1390"/>
      <c r="H363" s="1390"/>
    </row>
    <row r="364" spans="1:8" x14ac:dyDescent="0.25">
      <c r="A364" s="1390"/>
      <c r="B364" s="1390"/>
      <c r="C364" s="1390"/>
      <c r="D364" s="1390"/>
      <c r="E364" s="1390"/>
      <c r="F364" s="1390"/>
      <c r="G364" s="1390"/>
      <c r="H364" s="1390"/>
    </row>
    <row r="365" spans="1:8" x14ac:dyDescent="0.25">
      <c r="A365" s="1390"/>
      <c r="B365" s="1390"/>
      <c r="C365" s="1390"/>
      <c r="D365" s="1390"/>
      <c r="E365" s="1390"/>
      <c r="F365" s="1390"/>
      <c r="G365" s="1390"/>
      <c r="H365" s="1390"/>
    </row>
    <row r="366" spans="1:8" x14ac:dyDescent="0.25">
      <c r="A366" s="1390"/>
      <c r="B366" s="1390"/>
      <c r="C366" s="1390"/>
      <c r="D366" s="1390"/>
      <c r="E366" s="1390"/>
      <c r="F366" s="1390"/>
      <c r="G366" s="1390"/>
      <c r="H366" s="1390"/>
    </row>
    <row r="367" spans="1:8" x14ac:dyDescent="0.25">
      <c r="A367" s="1390"/>
      <c r="B367" s="1390"/>
      <c r="C367" s="1390"/>
      <c r="D367" s="1390"/>
      <c r="E367" s="1390"/>
      <c r="F367" s="1390"/>
      <c r="G367" s="1390"/>
      <c r="H367" s="1390"/>
    </row>
    <row r="368" spans="1:8" x14ac:dyDescent="0.25">
      <c r="A368" s="1390"/>
      <c r="B368" s="1390"/>
      <c r="C368" s="1390"/>
      <c r="D368" s="1390"/>
      <c r="E368" s="1390"/>
      <c r="F368" s="1390"/>
      <c r="G368" s="1390"/>
      <c r="H368" s="1390"/>
    </row>
    <row r="369" spans="1:8" x14ac:dyDescent="0.25">
      <c r="A369" s="1390"/>
      <c r="B369" s="1390"/>
      <c r="C369" s="1390"/>
      <c r="D369" s="1390"/>
      <c r="E369" s="1390"/>
      <c r="F369" s="1390"/>
      <c r="G369" s="1390"/>
      <c r="H369" s="1390"/>
    </row>
    <row r="370" spans="1:8" x14ac:dyDescent="0.25">
      <c r="A370" s="1390"/>
      <c r="B370" s="1390"/>
      <c r="C370" s="1390"/>
      <c r="D370" s="1390"/>
      <c r="E370" s="1390"/>
      <c r="F370" s="1390"/>
      <c r="G370" s="1390"/>
      <c r="H370" s="1390"/>
    </row>
    <row r="371" spans="1:8" x14ac:dyDescent="0.25">
      <c r="A371" s="1390"/>
      <c r="B371" s="1390"/>
      <c r="C371" s="1390"/>
      <c r="D371" s="1390"/>
      <c r="E371" s="1390"/>
      <c r="F371" s="1390"/>
      <c r="G371" s="1390"/>
      <c r="H371" s="1390"/>
    </row>
    <row r="372" spans="1:8" x14ac:dyDescent="0.25">
      <c r="A372" s="1390"/>
      <c r="B372" s="1390"/>
      <c r="C372" s="1390"/>
      <c r="D372" s="1390"/>
      <c r="E372" s="1390"/>
      <c r="F372" s="1390"/>
      <c r="G372" s="1390"/>
      <c r="H372" s="1390"/>
    </row>
    <row r="373" spans="1:8" x14ac:dyDescent="0.25">
      <c r="A373" s="1390"/>
      <c r="B373" s="1390"/>
      <c r="C373" s="1390"/>
      <c r="D373" s="1390"/>
      <c r="E373" s="1390"/>
      <c r="F373" s="1390"/>
      <c r="G373" s="1390"/>
      <c r="H373" s="1390"/>
    </row>
    <row r="374" spans="1:8" x14ac:dyDescent="0.25">
      <c r="A374" s="1390"/>
      <c r="B374" s="1390"/>
      <c r="C374" s="1390"/>
      <c r="D374" s="1390"/>
      <c r="E374" s="1390"/>
      <c r="F374" s="1390"/>
      <c r="G374" s="1390"/>
      <c r="H374" s="1390"/>
    </row>
    <row r="375" spans="1:8" x14ac:dyDescent="0.25">
      <c r="A375" s="1390"/>
      <c r="B375" s="1390"/>
      <c r="C375" s="1390"/>
      <c r="D375" s="1390"/>
      <c r="E375" s="1390"/>
      <c r="F375" s="1390"/>
      <c r="G375" s="1390"/>
      <c r="H375" s="1390"/>
    </row>
    <row r="376" spans="1:8" x14ac:dyDescent="0.25">
      <c r="A376" s="1390"/>
      <c r="B376" s="1390"/>
      <c r="C376" s="1390"/>
      <c r="D376" s="1390"/>
      <c r="E376" s="1390"/>
      <c r="F376" s="1390"/>
      <c r="G376" s="1390"/>
      <c r="H376" s="1390"/>
    </row>
    <row r="377" spans="1:8" x14ac:dyDescent="0.25">
      <c r="A377" s="1390"/>
      <c r="B377" s="1390"/>
      <c r="C377" s="1390"/>
      <c r="D377" s="1390"/>
      <c r="E377" s="1390"/>
      <c r="F377" s="1390"/>
      <c r="G377" s="1390"/>
      <c r="H377" s="1390"/>
    </row>
    <row r="378" spans="1:8" x14ac:dyDescent="0.25">
      <c r="A378" s="1390"/>
      <c r="B378" s="1390"/>
      <c r="C378" s="1390"/>
      <c r="D378" s="1390"/>
      <c r="E378" s="1390"/>
      <c r="F378" s="1390"/>
      <c r="G378" s="1390"/>
      <c r="H378" s="1390"/>
    </row>
    <row r="379" spans="1:8" x14ac:dyDescent="0.25">
      <c r="A379" s="1390"/>
      <c r="B379" s="1390"/>
      <c r="C379" s="1390"/>
      <c r="D379" s="1390"/>
      <c r="E379" s="1390"/>
      <c r="F379" s="1390"/>
      <c r="G379" s="1390"/>
      <c r="H379" s="1390"/>
    </row>
    <row r="380" spans="1:8" x14ac:dyDescent="0.25">
      <c r="A380" s="1390"/>
      <c r="B380" s="1390"/>
      <c r="C380" s="1390"/>
      <c r="D380" s="1390"/>
      <c r="E380" s="1390"/>
      <c r="F380" s="1390"/>
      <c r="G380" s="1390"/>
      <c r="H380" s="1390"/>
    </row>
    <row r="381" spans="1:8" x14ac:dyDescent="0.25">
      <c r="A381" s="1390"/>
      <c r="B381" s="1390"/>
      <c r="C381" s="1390"/>
      <c r="D381" s="1390"/>
      <c r="E381" s="1390"/>
      <c r="F381" s="1390"/>
      <c r="G381" s="1390"/>
      <c r="H381" s="1390"/>
    </row>
    <row r="382" spans="1:8" x14ac:dyDescent="0.25">
      <c r="A382" s="1390"/>
      <c r="B382" s="1390"/>
      <c r="C382" s="1390"/>
      <c r="D382" s="1390"/>
      <c r="E382" s="1390"/>
      <c r="F382" s="1390"/>
      <c r="G382" s="1390"/>
      <c r="H382" s="1390"/>
    </row>
    <row r="383" spans="1:8" x14ac:dyDescent="0.25">
      <c r="A383" s="1390"/>
      <c r="B383" s="1390"/>
      <c r="C383" s="1390"/>
      <c r="D383" s="1390"/>
      <c r="E383" s="1390"/>
      <c r="F383" s="1390"/>
      <c r="G383" s="1390"/>
      <c r="H383" s="1390"/>
    </row>
    <row r="384" spans="1:8" x14ac:dyDescent="0.25">
      <c r="A384" s="1390"/>
      <c r="B384" s="1390"/>
      <c r="C384" s="1390"/>
      <c r="D384" s="1390"/>
      <c r="E384" s="1390"/>
      <c r="F384" s="1390"/>
      <c r="G384" s="1390"/>
      <c r="H384" s="1390"/>
    </row>
    <row r="385" spans="1:8" x14ac:dyDescent="0.25">
      <c r="A385" s="1390"/>
      <c r="B385" s="1390"/>
      <c r="C385" s="1390"/>
      <c r="D385" s="1390"/>
      <c r="E385" s="1390"/>
      <c r="F385" s="1390"/>
      <c r="G385" s="1390"/>
      <c r="H385" s="1390"/>
    </row>
    <row r="386" spans="1:8" x14ac:dyDescent="0.25">
      <c r="A386" s="1390"/>
      <c r="B386" s="1390"/>
      <c r="C386" s="1390"/>
      <c r="D386" s="1390"/>
      <c r="E386" s="1390"/>
      <c r="F386" s="1390"/>
      <c r="G386" s="1390"/>
      <c r="H386" s="1390"/>
    </row>
    <row r="387" spans="1:8" x14ac:dyDescent="0.25">
      <c r="A387" s="1390"/>
      <c r="B387" s="1390"/>
      <c r="C387" s="1390"/>
      <c r="D387" s="1390"/>
      <c r="E387" s="1390"/>
      <c r="F387" s="1390"/>
      <c r="G387" s="1390"/>
      <c r="H387" s="1390"/>
    </row>
    <row r="388" spans="1:8" x14ac:dyDescent="0.25">
      <c r="A388" s="1390"/>
      <c r="B388" s="1390"/>
      <c r="C388" s="1390"/>
      <c r="D388" s="1390"/>
      <c r="E388" s="1390"/>
      <c r="F388" s="1390"/>
      <c r="G388" s="1390"/>
      <c r="H388" s="1390"/>
    </row>
    <row r="389" spans="1:8" x14ac:dyDescent="0.25">
      <c r="A389" s="1390"/>
      <c r="B389" s="1390"/>
      <c r="C389" s="1390"/>
      <c r="D389" s="1390"/>
      <c r="E389" s="1390"/>
      <c r="F389" s="1390"/>
      <c r="G389" s="1390"/>
      <c r="H389" s="1390"/>
    </row>
    <row r="390" spans="1:8" x14ac:dyDescent="0.25">
      <c r="A390" s="1390"/>
      <c r="B390" s="1390"/>
      <c r="C390" s="1390"/>
      <c r="D390" s="1390"/>
      <c r="E390" s="1390"/>
      <c r="F390" s="1390"/>
      <c r="G390" s="1390"/>
      <c r="H390" s="1390"/>
    </row>
    <row r="391" spans="1:8" x14ac:dyDescent="0.25">
      <c r="A391" s="1390"/>
      <c r="B391" s="1390"/>
      <c r="C391" s="1390"/>
      <c r="D391" s="1390"/>
      <c r="E391" s="1390"/>
      <c r="F391" s="1390"/>
      <c r="G391" s="1390"/>
      <c r="H391" s="1390"/>
    </row>
    <row r="392" spans="1:8" x14ac:dyDescent="0.25">
      <c r="A392" s="1390"/>
      <c r="B392" s="1390"/>
      <c r="C392" s="1390"/>
      <c r="D392" s="1390"/>
      <c r="E392" s="1390"/>
      <c r="F392" s="1390"/>
      <c r="G392" s="1390"/>
      <c r="H392" s="1390"/>
    </row>
    <row r="393" spans="1:8" x14ac:dyDescent="0.25">
      <c r="A393" s="1390"/>
      <c r="B393" s="1390"/>
      <c r="C393" s="1390"/>
      <c r="D393" s="1390"/>
      <c r="E393" s="1390"/>
      <c r="F393" s="1390"/>
      <c r="G393" s="1390"/>
      <c r="H393" s="1390"/>
    </row>
    <row r="394" spans="1:8" x14ac:dyDescent="0.25">
      <c r="A394" s="1390"/>
      <c r="B394" s="1390"/>
      <c r="C394" s="1390"/>
      <c r="D394" s="1390"/>
      <c r="E394" s="1390"/>
      <c r="F394" s="1390"/>
      <c r="G394" s="1390"/>
      <c r="H394" s="1390"/>
    </row>
    <row r="395" spans="1:8" x14ac:dyDescent="0.25">
      <c r="A395" s="1390"/>
      <c r="B395" s="1390"/>
      <c r="C395" s="1390"/>
      <c r="D395" s="1390"/>
      <c r="E395" s="1390"/>
      <c r="F395" s="1390"/>
      <c r="G395" s="1390"/>
      <c r="H395" s="1390"/>
    </row>
    <row r="396" spans="1:8" x14ac:dyDescent="0.25">
      <c r="A396" s="1390"/>
      <c r="B396" s="1390"/>
      <c r="C396" s="1390"/>
      <c r="D396" s="1390"/>
      <c r="E396" s="1390"/>
      <c r="F396" s="1390"/>
      <c r="G396" s="1390"/>
      <c r="H396" s="1390"/>
    </row>
    <row r="397" spans="1:8" x14ac:dyDescent="0.25">
      <c r="A397" s="1390"/>
      <c r="B397" s="1390"/>
      <c r="C397" s="1390"/>
      <c r="D397" s="1390"/>
      <c r="E397" s="1390"/>
      <c r="F397" s="1390"/>
      <c r="G397" s="1390"/>
      <c r="H397" s="1390"/>
    </row>
    <row r="398" spans="1:8" x14ac:dyDescent="0.25">
      <c r="A398" s="1390"/>
      <c r="B398" s="1390"/>
      <c r="C398" s="1390"/>
      <c r="D398" s="1390"/>
      <c r="E398" s="1390"/>
      <c r="F398" s="1390"/>
      <c r="G398" s="1390"/>
      <c r="H398" s="1390"/>
    </row>
    <row r="399" spans="1:8" x14ac:dyDescent="0.25">
      <c r="A399" s="1390"/>
      <c r="B399" s="1390"/>
      <c r="C399" s="1390"/>
      <c r="D399" s="1390"/>
      <c r="E399" s="1390"/>
      <c r="F399" s="1390"/>
      <c r="G399" s="1390"/>
      <c r="H399" s="1390"/>
    </row>
    <row r="400" spans="1:8" x14ac:dyDescent="0.25">
      <c r="A400" s="1390"/>
      <c r="B400" s="1390"/>
      <c r="C400" s="1390"/>
      <c r="D400" s="1390"/>
      <c r="E400" s="1390"/>
      <c r="F400" s="1390"/>
      <c r="G400" s="1390"/>
      <c r="H400" s="1390"/>
    </row>
    <row r="401" spans="1:8" x14ac:dyDescent="0.25">
      <c r="A401" s="1390"/>
      <c r="B401" s="1390"/>
      <c r="C401" s="1390"/>
      <c r="D401" s="1390"/>
      <c r="E401" s="1390"/>
      <c r="F401" s="1390"/>
      <c r="G401" s="1390"/>
      <c r="H401" s="1390"/>
    </row>
    <row r="402" spans="1:8" x14ac:dyDescent="0.25">
      <c r="A402" s="1390"/>
      <c r="B402" s="1390"/>
      <c r="C402" s="1390"/>
      <c r="D402" s="1390"/>
      <c r="E402" s="1390"/>
      <c r="F402" s="1390"/>
      <c r="G402" s="1390"/>
      <c r="H402" s="1390"/>
    </row>
    <row r="403" spans="1:8" x14ac:dyDescent="0.25">
      <c r="A403" s="1390"/>
      <c r="B403" s="1390"/>
      <c r="C403" s="1390"/>
      <c r="D403" s="1390"/>
      <c r="E403" s="1390"/>
      <c r="F403" s="1390"/>
      <c r="G403" s="1390"/>
      <c r="H403" s="1390"/>
    </row>
    <row r="404" spans="1:8" x14ac:dyDescent="0.25">
      <c r="A404" s="1390"/>
      <c r="B404" s="1390"/>
      <c r="C404" s="1390"/>
      <c r="D404" s="1390"/>
      <c r="E404" s="1390"/>
      <c r="F404" s="1390"/>
      <c r="G404" s="1390"/>
      <c r="H404" s="1390"/>
    </row>
    <row r="405" spans="1:8" x14ac:dyDescent="0.25">
      <c r="A405" s="1390"/>
      <c r="B405" s="1390"/>
      <c r="C405" s="1390"/>
      <c r="D405" s="1390"/>
      <c r="E405" s="1390"/>
      <c r="F405" s="1390"/>
      <c r="G405" s="1390"/>
      <c r="H405" s="1390"/>
    </row>
    <row r="406" spans="1:8" x14ac:dyDescent="0.25">
      <c r="A406" s="1390"/>
      <c r="B406" s="1390"/>
      <c r="C406" s="1390"/>
      <c r="D406" s="1390"/>
      <c r="E406" s="1390"/>
      <c r="F406" s="1390"/>
      <c r="G406" s="1390"/>
      <c r="H406" s="1390"/>
    </row>
    <row r="407" spans="1:8" x14ac:dyDescent="0.25">
      <c r="A407" s="1390"/>
      <c r="B407" s="1390"/>
      <c r="C407" s="1390"/>
      <c r="D407" s="1390"/>
      <c r="E407" s="1390"/>
      <c r="F407" s="1390"/>
      <c r="G407" s="1390"/>
      <c r="H407" s="1390"/>
    </row>
    <row r="408" spans="1:8" x14ac:dyDescent="0.25">
      <c r="A408" s="1390"/>
      <c r="B408" s="1390"/>
      <c r="C408" s="1390"/>
      <c r="D408" s="1390"/>
      <c r="E408" s="1390"/>
      <c r="F408" s="1390"/>
      <c r="G408" s="1390"/>
      <c r="H408" s="1390"/>
    </row>
    <row r="409" spans="1:8" x14ac:dyDescent="0.25">
      <c r="A409" s="1390"/>
      <c r="B409" s="1390"/>
      <c r="C409" s="1390"/>
      <c r="D409" s="1390"/>
      <c r="E409" s="1390"/>
      <c r="F409" s="1390"/>
      <c r="G409" s="1390"/>
      <c r="H409" s="1390"/>
    </row>
    <row r="410" spans="1:8" x14ac:dyDescent="0.25">
      <c r="A410" s="1390"/>
      <c r="B410" s="1390"/>
      <c r="C410" s="1390"/>
      <c r="D410" s="1390"/>
      <c r="E410" s="1390"/>
      <c r="F410" s="1390"/>
      <c r="G410" s="1390"/>
      <c r="H410" s="1390"/>
    </row>
    <row r="411" spans="1:8" x14ac:dyDescent="0.25">
      <c r="A411" s="1390"/>
      <c r="B411" s="1390"/>
      <c r="C411" s="1390"/>
      <c r="D411" s="1390"/>
      <c r="E411" s="1390"/>
      <c r="F411" s="1390"/>
      <c r="G411" s="1390"/>
      <c r="H411" s="1390"/>
    </row>
    <row r="412" spans="1:8" x14ac:dyDescent="0.25">
      <c r="A412" s="1390"/>
      <c r="B412" s="1390"/>
      <c r="C412" s="1390"/>
      <c r="D412" s="1390"/>
      <c r="E412" s="1390"/>
      <c r="F412" s="1390"/>
      <c r="G412" s="1390"/>
      <c r="H412" s="1390"/>
    </row>
    <row r="413" spans="1:8" x14ac:dyDescent="0.25">
      <c r="A413" s="1390"/>
      <c r="B413" s="1390"/>
      <c r="C413" s="1390"/>
      <c r="D413" s="1390"/>
      <c r="E413" s="1390"/>
      <c r="F413" s="1390"/>
      <c r="G413" s="1390"/>
      <c r="H413" s="1390"/>
    </row>
    <row r="414" spans="1:8" x14ac:dyDescent="0.25">
      <c r="A414" s="1390"/>
      <c r="B414" s="1390"/>
      <c r="C414" s="1390"/>
      <c r="D414" s="1390"/>
      <c r="E414" s="1390"/>
      <c r="F414" s="1390"/>
      <c r="G414" s="1390"/>
      <c r="H414" s="1390"/>
    </row>
    <row r="415" spans="1:8" x14ac:dyDescent="0.25">
      <c r="A415" s="1390"/>
      <c r="B415" s="1390"/>
      <c r="C415" s="1390"/>
      <c r="D415" s="1390"/>
      <c r="E415" s="1390"/>
      <c r="F415" s="1390"/>
      <c r="G415" s="1390"/>
      <c r="H415" s="1390"/>
    </row>
    <row r="416" spans="1:8" x14ac:dyDescent="0.25">
      <c r="A416" s="1390"/>
      <c r="B416" s="1390"/>
      <c r="C416" s="1390"/>
      <c r="D416" s="1390"/>
      <c r="E416" s="1390"/>
      <c r="F416" s="1390"/>
      <c r="G416" s="1390"/>
      <c r="H416" s="1390"/>
    </row>
    <row r="417" spans="1:8" x14ac:dyDescent="0.25">
      <c r="A417" s="1390"/>
      <c r="B417" s="1390"/>
      <c r="C417" s="1390"/>
      <c r="D417" s="1390"/>
      <c r="E417" s="1390"/>
      <c r="F417" s="1390"/>
      <c r="G417" s="1390"/>
      <c r="H417" s="1390"/>
    </row>
    <row r="418" spans="1:8" x14ac:dyDescent="0.25">
      <c r="A418" s="1390"/>
      <c r="B418" s="1390"/>
      <c r="C418" s="1390"/>
      <c r="D418" s="1390"/>
      <c r="E418" s="1390"/>
      <c r="F418" s="1390"/>
      <c r="G418" s="1390"/>
      <c r="H418" s="1390"/>
    </row>
    <row r="419" spans="1:8" x14ac:dyDescent="0.25">
      <c r="A419" s="1390"/>
      <c r="B419" s="1390"/>
      <c r="C419" s="1390"/>
      <c r="D419" s="1390"/>
      <c r="E419" s="1390"/>
      <c r="F419" s="1390"/>
      <c r="G419" s="1390"/>
      <c r="H419" s="1390"/>
    </row>
    <row r="420" spans="1:8" x14ac:dyDescent="0.25">
      <c r="A420" s="1390"/>
      <c r="B420" s="1390"/>
      <c r="C420" s="1390"/>
      <c r="D420" s="1390"/>
      <c r="E420" s="1390"/>
      <c r="F420" s="1390"/>
      <c r="G420" s="1390"/>
      <c r="H420" s="1390"/>
    </row>
    <row r="421" spans="1:8" x14ac:dyDescent="0.25">
      <c r="A421" s="1390"/>
      <c r="B421" s="1390"/>
      <c r="C421" s="1390"/>
      <c r="D421" s="1390"/>
      <c r="E421" s="1390"/>
      <c r="F421" s="1390"/>
      <c r="G421" s="1390"/>
      <c r="H421" s="1390"/>
    </row>
    <row r="422" spans="1:8" x14ac:dyDescent="0.25">
      <c r="A422" s="1390"/>
      <c r="B422" s="1390"/>
      <c r="C422" s="1390"/>
      <c r="D422" s="1390"/>
      <c r="E422" s="1390"/>
      <c r="F422" s="1390"/>
      <c r="G422" s="1390"/>
      <c r="H422" s="1390"/>
    </row>
    <row r="423" spans="1:8" x14ac:dyDescent="0.25">
      <c r="A423" s="1390"/>
      <c r="B423" s="1390"/>
      <c r="C423" s="1390"/>
      <c r="D423" s="1390"/>
      <c r="E423" s="1390"/>
      <c r="F423" s="1390"/>
      <c r="G423" s="1390"/>
      <c r="H423" s="1390"/>
    </row>
    <row r="424" spans="1:8" x14ac:dyDescent="0.25">
      <c r="A424" s="1390"/>
      <c r="B424" s="1390"/>
      <c r="C424" s="1390"/>
      <c r="D424" s="1390"/>
      <c r="E424" s="1390"/>
      <c r="F424" s="1390"/>
      <c r="G424" s="1390"/>
      <c r="H424" s="1390"/>
    </row>
    <row r="425" spans="1:8" x14ac:dyDescent="0.25">
      <c r="A425" s="1390"/>
      <c r="B425" s="1390"/>
      <c r="C425" s="1390"/>
      <c r="D425" s="1390"/>
      <c r="E425" s="1390"/>
      <c r="F425" s="1390"/>
      <c r="G425" s="1390"/>
      <c r="H425" s="1390"/>
    </row>
    <row r="426" spans="1:8" x14ac:dyDescent="0.25">
      <c r="A426" s="1390"/>
      <c r="B426" s="1390"/>
      <c r="C426" s="1390"/>
      <c r="D426" s="1390"/>
      <c r="E426" s="1390"/>
      <c r="F426" s="1390"/>
      <c r="G426" s="1390"/>
      <c r="H426" s="1390"/>
    </row>
    <row r="427" spans="1:8" x14ac:dyDescent="0.25">
      <c r="A427" s="1390"/>
      <c r="B427" s="1390"/>
      <c r="C427" s="1390"/>
      <c r="D427" s="1390"/>
      <c r="E427" s="1390"/>
      <c r="F427" s="1390"/>
      <c r="G427" s="1390"/>
      <c r="H427" s="1390"/>
    </row>
    <row r="428" spans="1:8" x14ac:dyDescent="0.25">
      <c r="A428" s="1390"/>
      <c r="B428" s="1390"/>
      <c r="C428" s="1390"/>
      <c r="D428" s="1390"/>
      <c r="E428" s="1390"/>
      <c r="F428" s="1390"/>
      <c r="G428" s="1390"/>
      <c r="H428" s="1390"/>
    </row>
    <row r="429" spans="1:8" x14ac:dyDescent="0.25">
      <c r="A429" s="1390"/>
      <c r="B429" s="1390"/>
      <c r="C429" s="1390"/>
      <c r="D429" s="1390"/>
      <c r="E429" s="1390"/>
      <c r="F429" s="1390"/>
      <c r="G429" s="1390"/>
      <c r="H429" s="1390"/>
    </row>
    <row r="430" spans="1:8" x14ac:dyDescent="0.25">
      <c r="A430" s="1390"/>
      <c r="B430" s="1390"/>
      <c r="C430" s="1390"/>
      <c r="D430" s="1390"/>
      <c r="E430" s="1390"/>
      <c r="F430" s="1390"/>
      <c r="G430" s="1390"/>
      <c r="H430" s="1390"/>
    </row>
    <row r="431" spans="1:8" x14ac:dyDescent="0.25">
      <c r="A431" s="1390"/>
      <c r="B431" s="1390"/>
      <c r="C431" s="1390"/>
      <c r="D431" s="1390"/>
      <c r="E431" s="1390"/>
      <c r="F431" s="1390"/>
      <c r="G431" s="1390"/>
      <c r="H431" s="1390"/>
    </row>
    <row r="432" spans="1:8" x14ac:dyDescent="0.25">
      <c r="A432" s="1390"/>
      <c r="B432" s="1390"/>
      <c r="C432" s="1390"/>
      <c r="D432" s="1390"/>
      <c r="E432" s="1390"/>
      <c r="F432" s="1390"/>
      <c r="G432" s="1390"/>
      <c r="H432" s="1390"/>
    </row>
    <row r="433" spans="1:8" x14ac:dyDescent="0.25">
      <c r="A433" s="1390"/>
      <c r="B433" s="1390"/>
      <c r="C433" s="1390"/>
      <c r="D433" s="1390"/>
      <c r="E433" s="1390"/>
      <c r="F433" s="1390"/>
      <c r="G433" s="1390"/>
      <c r="H433" s="1390"/>
    </row>
    <row r="434" spans="1:8" x14ac:dyDescent="0.25">
      <c r="A434" s="1390"/>
      <c r="B434" s="1390"/>
      <c r="C434" s="1390"/>
      <c r="D434" s="1390"/>
      <c r="E434" s="1390"/>
      <c r="F434" s="1390"/>
      <c r="G434" s="1390"/>
      <c r="H434" s="1390"/>
    </row>
    <row r="435" spans="1:8" x14ac:dyDescent="0.25">
      <c r="A435" s="1390"/>
      <c r="B435" s="1390"/>
      <c r="C435" s="1390"/>
      <c r="D435" s="1390"/>
      <c r="E435" s="1390"/>
      <c r="F435" s="1390"/>
      <c r="G435" s="1390"/>
      <c r="H435" s="1390"/>
    </row>
    <row r="436" spans="1:8" x14ac:dyDescent="0.25">
      <c r="A436" s="1390"/>
      <c r="B436" s="1390"/>
      <c r="C436" s="1390"/>
      <c r="D436" s="1390"/>
      <c r="E436" s="1390"/>
      <c r="F436" s="1390"/>
      <c r="G436" s="1390"/>
      <c r="H436" s="1390"/>
    </row>
    <row r="437" spans="1:8" x14ac:dyDescent="0.25">
      <c r="A437" s="1390"/>
      <c r="B437" s="1390"/>
      <c r="C437" s="1390"/>
      <c r="D437" s="1390"/>
      <c r="E437" s="1390"/>
      <c r="F437" s="1390"/>
      <c r="G437" s="1390"/>
      <c r="H437" s="1390"/>
    </row>
    <row r="438" spans="1:8" x14ac:dyDescent="0.25">
      <c r="A438" s="1390"/>
      <c r="B438" s="1390"/>
      <c r="C438" s="1390"/>
      <c r="D438" s="1390"/>
      <c r="E438" s="1390"/>
      <c r="F438" s="1390"/>
      <c r="G438" s="1390"/>
      <c r="H438" s="1390"/>
    </row>
    <row r="439" spans="1:8" x14ac:dyDescent="0.25">
      <c r="A439" s="1390"/>
      <c r="B439" s="1390"/>
      <c r="C439" s="1390"/>
      <c r="D439" s="1390"/>
      <c r="E439" s="1390"/>
      <c r="F439" s="1390"/>
      <c r="G439" s="1390"/>
      <c r="H439" s="1390"/>
    </row>
    <row r="440" spans="1:8" x14ac:dyDescent="0.25">
      <c r="A440" s="1390"/>
      <c r="B440" s="1390"/>
      <c r="C440" s="1390"/>
      <c r="D440" s="1390"/>
      <c r="E440" s="1390"/>
      <c r="F440" s="1390"/>
      <c r="G440" s="1390"/>
      <c r="H440" s="1390"/>
    </row>
    <row r="441" spans="1:8" x14ac:dyDescent="0.25">
      <c r="A441" s="1390"/>
      <c r="B441" s="1390"/>
      <c r="C441" s="1390"/>
      <c r="D441" s="1390"/>
      <c r="E441" s="1390"/>
      <c r="F441" s="1390"/>
      <c r="G441" s="1390"/>
      <c r="H441" s="1390"/>
    </row>
    <row r="442" spans="1:8" x14ac:dyDescent="0.25">
      <c r="A442" s="1390"/>
      <c r="B442" s="1390"/>
      <c r="C442" s="1390"/>
      <c r="D442" s="1390"/>
      <c r="E442" s="1390"/>
      <c r="F442" s="1390"/>
      <c r="G442" s="1390"/>
      <c r="H442" s="1390"/>
    </row>
    <row r="443" spans="1:8" x14ac:dyDescent="0.25">
      <c r="A443" s="1390"/>
      <c r="B443" s="1390"/>
      <c r="C443" s="1390"/>
      <c r="D443" s="1390"/>
      <c r="E443" s="1390"/>
      <c r="F443" s="1390"/>
      <c r="G443" s="1390"/>
      <c r="H443" s="1390"/>
    </row>
    <row r="444" spans="1:8" x14ac:dyDescent="0.25">
      <c r="A444" s="1390"/>
      <c r="B444" s="1390"/>
      <c r="C444" s="1390"/>
      <c r="D444" s="1390"/>
      <c r="E444" s="1390"/>
      <c r="F444" s="1390"/>
      <c r="G444" s="1390"/>
      <c r="H444" s="1390"/>
    </row>
    <row r="445" spans="1:8" x14ac:dyDescent="0.25">
      <c r="A445" s="1390"/>
      <c r="B445" s="1390"/>
      <c r="C445" s="1390"/>
      <c r="D445" s="1390"/>
      <c r="E445" s="1390"/>
      <c r="F445" s="1390"/>
      <c r="G445" s="1390"/>
      <c r="H445" s="1390"/>
    </row>
    <row r="446" spans="1:8" x14ac:dyDescent="0.25">
      <c r="A446" s="1390"/>
      <c r="B446" s="1390"/>
      <c r="C446" s="1390"/>
      <c r="D446" s="1390"/>
      <c r="E446" s="1390"/>
      <c r="F446" s="1390"/>
      <c r="G446" s="1390"/>
      <c r="H446" s="1390"/>
    </row>
    <row r="447" spans="1:8" x14ac:dyDescent="0.25">
      <c r="A447" s="1390"/>
      <c r="B447" s="1390"/>
      <c r="C447" s="1390"/>
      <c r="D447" s="1390"/>
      <c r="E447" s="1390"/>
      <c r="F447" s="1390"/>
      <c r="G447" s="1390"/>
      <c r="H447" s="1390"/>
    </row>
    <row r="448" spans="1:8" x14ac:dyDescent="0.25">
      <c r="A448" s="1390"/>
      <c r="B448" s="1390"/>
      <c r="C448" s="1390"/>
      <c r="D448" s="1390"/>
      <c r="E448" s="1390"/>
      <c r="F448" s="1390"/>
      <c r="G448" s="1390"/>
      <c r="H448" s="1390"/>
    </row>
    <row r="449" spans="1:8" x14ac:dyDescent="0.25">
      <c r="A449" s="1390"/>
      <c r="B449" s="1390"/>
      <c r="C449" s="1390"/>
      <c r="D449" s="1390"/>
      <c r="E449" s="1390"/>
      <c r="F449" s="1390"/>
      <c r="G449" s="1390"/>
      <c r="H449" s="1390"/>
    </row>
    <row r="450" spans="1:8" x14ac:dyDescent="0.25">
      <c r="A450" s="1390"/>
      <c r="B450" s="1390"/>
      <c r="C450" s="1390"/>
      <c r="D450" s="1390"/>
      <c r="E450" s="1390"/>
      <c r="F450" s="1390"/>
      <c r="G450" s="1390"/>
      <c r="H450" s="1390"/>
    </row>
    <row r="451" spans="1:8" x14ac:dyDescent="0.25">
      <c r="A451" s="1390"/>
      <c r="B451" s="1390"/>
      <c r="C451" s="1390"/>
      <c r="D451" s="1390"/>
      <c r="E451" s="1390"/>
      <c r="F451" s="1390"/>
      <c r="G451" s="1390"/>
      <c r="H451" s="1390"/>
    </row>
    <row r="452" spans="1:8" x14ac:dyDescent="0.25">
      <c r="A452" s="1390"/>
      <c r="B452" s="1390"/>
      <c r="C452" s="1390"/>
      <c r="D452" s="1390"/>
      <c r="E452" s="1390"/>
      <c r="F452" s="1390"/>
      <c r="G452" s="1390"/>
      <c r="H452" s="1390"/>
    </row>
    <row r="453" spans="1:8" x14ac:dyDescent="0.25">
      <c r="A453" s="1390"/>
      <c r="B453" s="1390"/>
      <c r="C453" s="1390"/>
      <c r="D453" s="1390"/>
      <c r="E453" s="1390"/>
      <c r="F453" s="1390"/>
      <c r="G453" s="1390"/>
      <c r="H453" s="1390"/>
    </row>
    <row r="454" spans="1:8" x14ac:dyDescent="0.25">
      <c r="A454" s="1390"/>
      <c r="B454" s="1390"/>
      <c r="C454" s="1390"/>
      <c r="D454" s="1390"/>
      <c r="E454" s="1390"/>
      <c r="F454" s="1390"/>
      <c r="G454" s="1390"/>
      <c r="H454" s="1390"/>
    </row>
    <row r="455" spans="1:8" x14ac:dyDescent="0.25">
      <c r="A455" s="1390"/>
      <c r="B455" s="1390"/>
      <c r="C455" s="1390"/>
      <c r="D455" s="1390"/>
      <c r="E455" s="1390"/>
      <c r="F455" s="1390"/>
      <c r="G455" s="1390"/>
      <c r="H455" s="1390"/>
    </row>
    <row r="456" spans="1:8" x14ac:dyDescent="0.25">
      <c r="A456" s="1390"/>
      <c r="B456" s="1390"/>
      <c r="C456" s="1390"/>
      <c r="D456" s="1390"/>
      <c r="E456" s="1390"/>
      <c r="F456" s="1390"/>
      <c r="G456" s="1390"/>
      <c r="H456" s="1390"/>
    </row>
    <row r="457" spans="1:8" x14ac:dyDescent="0.25">
      <c r="A457" s="1390"/>
      <c r="B457" s="1390"/>
      <c r="C457" s="1390"/>
      <c r="D457" s="1390"/>
      <c r="E457" s="1390"/>
      <c r="F457" s="1390"/>
      <c r="G457" s="1390"/>
      <c r="H457" s="1390"/>
    </row>
    <row r="458" spans="1:8" x14ac:dyDescent="0.25">
      <c r="A458" s="1390"/>
      <c r="B458" s="1390"/>
      <c r="C458" s="1390"/>
      <c r="D458" s="1390"/>
      <c r="E458" s="1390"/>
      <c r="F458" s="1390"/>
      <c r="G458" s="1390"/>
      <c r="H458" s="1390"/>
    </row>
    <row r="459" spans="1:8" x14ac:dyDescent="0.25">
      <c r="A459" s="1390"/>
      <c r="B459" s="1390"/>
      <c r="C459" s="1390"/>
      <c r="D459" s="1390"/>
      <c r="E459" s="1390"/>
      <c r="F459" s="1390"/>
      <c r="G459" s="1390"/>
      <c r="H459" s="1390"/>
    </row>
    <row r="460" spans="1:8" x14ac:dyDescent="0.25">
      <c r="A460" s="1390"/>
      <c r="B460" s="1390"/>
      <c r="C460" s="1390"/>
      <c r="D460" s="1390"/>
      <c r="E460" s="1390"/>
      <c r="F460" s="1390"/>
      <c r="G460" s="1390"/>
      <c r="H460" s="1390"/>
    </row>
    <row r="461" spans="1:8" x14ac:dyDescent="0.25">
      <c r="A461" s="1390"/>
      <c r="B461" s="1390"/>
      <c r="C461" s="1390"/>
      <c r="D461" s="1390"/>
      <c r="E461" s="1390"/>
      <c r="F461" s="1390"/>
      <c r="G461" s="1390"/>
      <c r="H461" s="1390"/>
    </row>
    <row r="462" spans="1:8" x14ac:dyDescent="0.25">
      <c r="A462" s="1390"/>
      <c r="B462" s="1390"/>
      <c r="C462" s="1390"/>
      <c r="D462" s="1390"/>
      <c r="E462" s="1390"/>
      <c r="F462" s="1390"/>
      <c r="G462" s="1390"/>
      <c r="H462" s="1390"/>
    </row>
    <row r="463" spans="1:8" x14ac:dyDescent="0.25">
      <c r="A463" s="1390"/>
      <c r="B463" s="1390"/>
      <c r="C463" s="1390"/>
      <c r="D463" s="1390"/>
      <c r="E463" s="1390"/>
      <c r="F463" s="1390"/>
      <c r="G463" s="1390"/>
      <c r="H463" s="1390"/>
    </row>
    <row r="464" spans="1:8" x14ac:dyDescent="0.25">
      <c r="A464" s="1390"/>
      <c r="B464" s="1390"/>
      <c r="C464" s="1390"/>
      <c r="D464" s="1390"/>
      <c r="E464" s="1390"/>
      <c r="F464" s="1390"/>
      <c r="G464" s="1390"/>
      <c r="H464" s="1390"/>
    </row>
    <row r="465" spans="1:8" x14ac:dyDescent="0.25">
      <c r="A465" s="1390"/>
      <c r="B465" s="1390"/>
      <c r="C465" s="1390"/>
      <c r="D465" s="1390"/>
      <c r="E465" s="1390"/>
      <c r="F465" s="1390"/>
      <c r="G465" s="1390"/>
      <c r="H465" s="1390"/>
    </row>
    <row r="466" spans="1:8" x14ac:dyDescent="0.25">
      <c r="A466" s="1390"/>
      <c r="B466" s="1390"/>
      <c r="C466" s="1390"/>
      <c r="D466" s="1390"/>
      <c r="E466" s="1390"/>
      <c r="F466" s="1390"/>
      <c r="G466" s="1390"/>
      <c r="H466" s="1390"/>
    </row>
    <row r="467" spans="1:8" x14ac:dyDescent="0.25">
      <c r="A467" s="1390"/>
      <c r="B467" s="1390"/>
      <c r="C467" s="1390"/>
      <c r="D467" s="1390"/>
      <c r="E467" s="1390"/>
      <c r="F467" s="1390"/>
      <c r="G467" s="1390"/>
      <c r="H467" s="1390"/>
    </row>
    <row r="468" spans="1:8" x14ac:dyDescent="0.25">
      <c r="A468" s="1390"/>
      <c r="B468" s="1390"/>
      <c r="C468" s="1390"/>
      <c r="D468" s="1390"/>
      <c r="E468" s="1390"/>
      <c r="F468" s="1390"/>
      <c r="G468" s="1390"/>
      <c r="H468" s="1390"/>
    </row>
    <row r="469" spans="1:8" x14ac:dyDescent="0.25">
      <c r="A469" s="1390"/>
      <c r="B469" s="1390"/>
      <c r="C469" s="1390"/>
      <c r="D469" s="1390"/>
      <c r="E469" s="1390"/>
      <c r="F469" s="1390"/>
      <c r="G469" s="1390"/>
      <c r="H469" s="1390"/>
    </row>
    <row r="470" spans="1:8" x14ac:dyDescent="0.25">
      <c r="A470" s="1390"/>
      <c r="B470" s="1390"/>
      <c r="C470" s="1390"/>
      <c r="D470" s="1390"/>
      <c r="E470" s="1390"/>
      <c r="F470" s="1390"/>
      <c r="G470" s="1390"/>
      <c r="H470" s="1390"/>
    </row>
    <row r="471" spans="1:8" x14ac:dyDescent="0.25">
      <c r="A471" s="1390"/>
      <c r="B471" s="1390"/>
      <c r="C471" s="1390"/>
      <c r="D471" s="1390"/>
      <c r="E471" s="1390"/>
      <c r="F471" s="1390"/>
      <c r="G471" s="1390"/>
      <c r="H471" s="1390"/>
    </row>
    <row r="472" spans="1:8" x14ac:dyDescent="0.25">
      <c r="A472" s="1390"/>
      <c r="B472" s="1390"/>
      <c r="C472" s="1390"/>
      <c r="D472" s="1390"/>
      <c r="E472" s="1390"/>
      <c r="F472" s="1390"/>
      <c r="G472" s="1390"/>
      <c r="H472" s="1390"/>
    </row>
    <row r="473" spans="1:8" x14ac:dyDescent="0.25">
      <c r="A473" s="1390"/>
      <c r="B473" s="1390"/>
      <c r="C473" s="1390"/>
      <c r="D473" s="1390"/>
      <c r="E473" s="1390"/>
      <c r="F473" s="1390"/>
      <c r="G473" s="1390"/>
      <c r="H473" s="1390"/>
    </row>
    <row r="474" spans="1:8" x14ac:dyDescent="0.25">
      <c r="A474" s="1390"/>
      <c r="B474" s="1390"/>
      <c r="C474" s="1390"/>
      <c r="D474" s="1390"/>
      <c r="E474" s="1390"/>
      <c r="F474" s="1390"/>
      <c r="G474" s="1390"/>
      <c r="H474" s="1390"/>
    </row>
    <row r="475" spans="1:8" x14ac:dyDescent="0.25">
      <c r="A475" s="1390"/>
      <c r="B475" s="1390"/>
      <c r="C475" s="1390"/>
      <c r="D475" s="1390"/>
      <c r="E475" s="1390"/>
      <c r="F475" s="1390"/>
      <c r="G475" s="1390"/>
      <c r="H475" s="1390"/>
    </row>
    <row r="476" spans="1:8" x14ac:dyDescent="0.25">
      <c r="A476" s="1390"/>
      <c r="B476" s="1390"/>
      <c r="C476" s="1390"/>
      <c r="D476" s="1390"/>
      <c r="E476" s="1390"/>
      <c r="F476" s="1390"/>
      <c r="G476" s="1390"/>
      <c r="H476" s="1390"/>
    </row>
    <row r="477" spans="1:8" x14ac:dyDescent="0.25">
      <c r="A477" s="1390"/>
      <c r="B477" s="1390"/>
      <c r="C477" s="1390"/>
      <c r="D477" s="1390"/>
      <c r="E477" s="1390"/>
      <c r="F477" s="1390"/>
      <c r="G477" s="1390"/>
      <c r="H477" s="1390"/>
    </row>
    <row r="478" spans="1:8" x14ac:dyDescent="0.25">
      <c r="A478" s="1390"/>
      <c r="B478" s="1390"/>
      <c r="C478" s="1390"/>
      <c r="D478" s="1390"/>
      <c r="E478" s="1390"/>
      <c r="F478" s="1390"/>
      <c r="G478" s="1390"/>
      <c r="H478" s="1390"/>
    </row>
    <row r="479" spans="1:8" x14ac:dyDescent="0.25">
      <c r="A479" s="1390"/>
      <c r="B479" s="1390"/>
      <c r="C479" s="1390"/>
      <c r="D479" s="1390"/>
      <c r="E479" s="1390"/>
      <c r="F479" s="1390"/>
      <c r="G479" s="1390"/>
      <c r="H479" s="1390"/>
    </row>
    <row r="480" spans="1:8" x14ac:dyDescent="0.25">
      <c r="A480" s="1390"/>
      <c r="B480" s="1390"/>
      <c r="C480" s="1390"/>
      <c r="D480" s="1390"/>
      <c r="E480" s="1390"/>
      <c r="F480" s="1390"/>
      <c r="G480" s="1390"/>
      <c r="H480" s="1390"/>
    </row>
    <row r="481" spans="1:8" x14ac:dyDescent="0.25">
      <c r="A481" s="1390"/>
      <c r="B481" s="1390"/>
      <c r="C481" s="1390"/>
      <c r="D481" s="1390"/>
      <c r="E481" s="1390"/>
      <c r="F481" s="1390"/>
      <c r="G481" s="1390"/>
      <c r="H481" s="1390"/>
    </row>
    <row r="482" spans="1:8" x14ac:dyDescent="0.25">
      <c r="A482" s="1390"/>
      <c r="B482" s="1390"/>
      <c r="C482" s="1390"/>
      <c r="D482" s="1390"/>
      <c r="E482" s="1390"/>
      <c r="F482" s="1390"/>
      <c r="G482" s="1390"/>
      <c r="H482" s="1390"/>
    </row>
    <row r="483" spans="1:8" x14ac:dyDescent="0.25">
      <c r="A483" s="1390"/>
      <c r="B483" s="1390"/>
      <c r="C483" s="1390"/>
      <c r="D483" s="1390"/>
      <c r="E483" s="1390"/>
      <c r="F483" s="1390"/>
      <c r="G483" s="1390"/>
      <c r="H483" s="1390"/>
    </row>
    <row r="484" spans="1:8" x14ac:dyDescent="0.25">
      <c r="A484" s="1390"/>
      <c r="B484" s="1390"/>
      <c r="C484" s="1390"/>
      <c r="D484" s="1390"/>
      <c r="E484" s="1390"/>
      <c r="F484" s="1390"/>
      <c r="G484" s="1390"/>
      <c r="H484" s="1390"/>
    </row>
    <row r="485" spans="1:8" x14ac:dyDescent="0.25">
      <c r="A485" s="1390"/>
      <c r="B485" s="1390"/>
      <c r="C485" s="1390"/>
      <c r="D485" s="1390"/>
      <c r="E485" s="1390"/>
      <c r="F485" s="1390"/>
      <c r="G485" s="1390"/>
      <c r="H485" s="1390"/>
    </row>
    <row r="486" spans="1:8" x14ac:dyDescent="0.25">
      <c r="A486" s="1390"/>
      <c r="B486" s="1390"/>
      <c r="C486" s="1390"/>
      <c r="D486" s="1390"/>
      <c r="E486" s="1390"/>
      <c r="F486" s="1390"/>
      <c r="G486" s="1390"/>
      <c r="H486" s="1390"/>
    </row>
    <row r="487" spans="1:8" x14ac:dyDescent="0.25">
      <c r="A487" s="1390"/>
      <c r="B487" s="1390"/>
      <c r="C487" s="1390"/>
      <c r="D487" s="1390"/>
      <c r="E487" s="1390"/>
      <c r="F487" s="1390"/>
      <c r="G487" s="1390"/>
      <c r="H487" s="1390"/>
    </row>
    <row r="488" spans="1:8" x14ac:dyDescent="0.25">
      <c r="A488" s="1390"/>
      <c r="B488" s="1390"/>
      <c r="C488" s="1390"/>
      <c r="D488" s="1390"/>
      <c r="E488" s="1390"/>
      <c r="F488" s="1390"/>
      <c r="G488" s="1390"/>
      <c r="H488" s="1390"/>
    </row>
    <row r="489" spans="1:8" x14ac:dyDescent="0.25">
      <c r="A489" s="1390"/>
      <c r="B489" s="1390"/>
      <c r="C489" s="1390"/>
      <c r="D489" s="1390"/>
      <c r="E489" s="1390"/>
      <c r="F489" s="1390"/>
      <c r="G489" s="1390"/>
      <c r="H489" s="1390"/>
    </row>
    <row r="490" spans="1:8" x14ac:dyDescent="0.25">
      <c r="A490" s="1390"/>
      <c r="B490" s="1390"/>
      <c r="C490" s="1390"/>
      <c r="D490" s="1390"/>
      <c r="E490" s="1390"/>
      <c r="F490" s="1390"/>
      <c r="G490" s="1390"/>
      <c r="H490" s="1390"/>
    </row>
    <row r="491" spans="1:8" x14ac:dyDescent="0.25">
      <c r="A491" s="1390"/>
      <c r="B491" s="1390"/>
      <c r="C491" s="1390"/>
      <c r="D491" s="1390"/>
      <c r="E491" s="1390"/>
      <c r="F491" s="1390"/>
      <c r="G491" s="1390"/>
      <c r="H491" s="1390"/>
    </row>
    <row r="492" spans="1:8" x14ac:dyDescent="0.25">
      <c r="A492" s="1390"/>
      <c r="B492" s="1390"/>
      <c r="C492" s="1390"/>
      <c r="D492" s="1390"/>
      <c r="E492" s="1390"/>
      <c r="F492" s="1390"/>
      <c r="G492" s="1390"/>
      <c r="H492" s="1390"/>
    </row>
    <row r="493" spans="1:8" x14ac:dyDescent="0.25">
      <c r="A493" s="1390"/>
      <c r="B493" s="1390"/>
      <c r="C493" s="1390"/>
      <c r="D493" s="1390"/>
      <c r="E493" s="1390"/>
      <c r="F493" s="1390"/>
      <c r="G493" s="1390"/>
      <c r="H493" s="1390"/>
    </row>
    <row r="494" spans="1:8" x14ac:dyDescent="0.25">
      <c r="A494" s="1390"/>
      <c r="B494" s="1390"/>
      <c r="C494" s="1390"/>
      <c r="D494" s="1390"/>
      <c r="E494" s="1390"/>
      <c r="F494" s="1390"/>
      <c r="G494" s="1390"/>
      <c r="H494" s="1390"/>
    </row>
    <row r="495" spans="1:8" x14ac:dyDescent="0.25">
      <c r="A495" s="1390"/>
      <c r="B495" s="1390"/>
      <c r="C495" s="1390"/>
      <c r="D495" s="1390"/>
      <c r="E495" s="1390"/>
      <c r="F495" s="1390"/>
      <c r="G495" s="1390"/>
      <c r="H495" s="1390"/>
    </row>
    <row r="496" spans="1:8" x14ac:dyDescent="0.25">
      <c r="A496" s="1390"/>
      <c r="B496" s="1390"/>
      <c r="C496" s="1390"/>
      <c r="D496" s="1390"/>
      <c r="E496" s="1390"/>
      <c r="F496" s="1390"/>
      <c r="G496" s="1390"/>
      <c r="H496" s="1390"/>
    </row>
    <row r="497" spans="1:8" x14ac:dyDescent="0.25">
      <c r="A497" s="1390"/>
      <c r="B497" s="1390"/>
      <c r="C497" s="1390"/>
      <c r="D497" s="1390"/>
      <c r="E497" s="1390"/>
      <c r="F497" s="1390"/>
      <c r="G497" s="1390"/>
      <c r="H497" s="1390"/>
    </row>
    <row r="498" spans="1:8" x14ac:dyDescent="0.25">
      <c r="A498" s="1390"/>
      <c r="B498" s="1390"/>
      <c r="C498" s="1390"/>
      <c r="D498" s="1390"/>
      <c r="E498" s="1390"/>
      <c r="F498" s="1390"/>
      <c r="G498" s="1390"/>
      <c r="H498" s="1390"/>
    </row>
    <row r="499" spans="1:8" x14ac:dyDescent="0.25">
      <c r="A499" s="1390"/>
      <c r="B499" s="1390"/>
      <c r="C499" s="1390"/>
      <c r="D499" s="1390"/>
      <c r="E499" s="1390"/>
      <c r="F499" s="1390"/>
      <c r="G499" s="1390"/>
      <c r="H499" s="1390"/>
    </row>
    <row r="500" spans="1:8" x14ac:dyDescent="0.25">
      <c r="A500" s="1390"/>
      <c r="B500" s="1390"/>
      <c r="C500" s="1390"/>
      <c r="D500" s="1390"/>
      <c r="E500" s="1390"/>
      <c r="F500" s="1390"/>
      <c r="G500" s="1390"/>
      <c r="H500" s="1390"/>
    </row>
    <row r="501" spans="1:8" x14ac:dyDescent="0.25">
      <c r="A501" s="1390"/>
      <c r="B501" s="1390"/>
      <c r="C501" s="1390"/>
      <c r="D501" s="1390"/>
      <c r="E501" s="1390"/>
      <c r="F501" s="1390"/>
      <c r="G501" s="1390"/>
      <c r="H501" s="1390"/>
    </row>
    <row r="502" spans="1:8" x14ac:dyDescent="0.25">
      <c r="A502" s="1390"/>
      <c r="B502" s="1390"/>
      <c r="C502" s="1390"/>
      <c r="D502" s="1390"/>
      <c r="E502" s="1390"/>
      <c r="F502" s="1390"/>
      <c r="G502" s="1390"/>
      <c r="H502" s="1390"/>
    </row>
    <row r="503" spans="1:8" x14ac:dyDescent="0.25">
      <c r="A503" s="1390"/>
      <c r="B503" s="1390"/>
      <c r="C503" s="1390"/>
      <c r="D503" s="1390"/>
      <c r="E503" s="1390"/>
      <c r="F503" s="1390"/>
      <c r="G503" s="1390"/>
      <c r="H503" s="1390"/>
    </row>
    <row r="504" spans="1:8" x14ac:dyDescent="0.25">
      <c r="A504" s="1390"/>
      <c r="B504" s="1390"/>
      <c r="C504" s="1390"/>
      <c r="D504" s="1390"/>
      <c r="E504" s="1390"/>
      <c r="F504" s="1390"/>
      <c r="G504" s="1390"/>
      <c r="H504" s="1390"/>
    </row>
    <row r="505" spans="1:8" x14ac:dyDescent="0.25">
      <c r="A505" s="1390"/>
      <c r="B505" s="1390"/>
      <c r="C505" s="1390"/>
      <c r="D505" s="1390"/>
      <c r="E505" s="1390"/>
      <c r="F505" s="1390"/>
      <c r="G505" s="1390"/>
      <c r="H505" s="1390"/>
    </row>
    <row r="506" spans="1:8" x14ac:dyDescent="0.25">
      <c r="A506" s="1390"/>
      <c r="B506" s="1390"/>
      <c r="C506" s="1390"/>
      <c r="D506" s="1390"/>
      <c r="E506" s="1390"/>
      <c r="F506" s="1390"/>
      <c r="G506" s="1390"/>
      <c r="H506" s="1390"/>
    </row>
    <row r="507" spans="1:8" x14ac:dyDescent="0.25">
      <c r="A507" s="1390"/>
      <c r="B507" s="1390"/>
      <c r="C507" s="1390"/>
      <c r="D507" s="1390"/>
      <c r="E507" s="1390"/>
      <c r="F507" s="1390"/>
      <c r="G507" s="1390"/>
      <c r="H507" s="1390"/>
    </row>
    <row r="508" spans="1:8" x14ac:dyDescent="0.25">
      <c r="A508" s="1390"/>
      <c r="B508" s="1390"/>
      <c r="C508" s="1390"/>
      <c r="D508" s="1390"/>
      <c r="E508" s="1390"/>
      <c r="F508" s="1390"/>
      <c r="G508" s="1390"/>
      <c r="H508" s="1390"/>
    </row>
    <row r="509" spans="1:8" x14ac:dyDescent="0.25">
      <c r="A509" s="1390"/>
      <c r="B509" s="1390"/>
      <c r="C509" s="1390"/>
      <c r="D509" s="1390"/>
      <c r="E509" s="1390"/>
      <c r="F509" s="1390"/>
      <c r="G509" s="1390"/>
      <c r="H509" s="1390"/>
    </row>
    <row r="510" spans="1:8" x14ac:dyDescent="0.25">
      <c r="A510" s="1390"/>
      <c r="B510" s="1390"/>
      <c r="C510" s="1390"/>
      <c r="D510" s="1390"/>
      <c r="E510" s="1390"/>
      <c r="F510" s="1390"/>
      <c r="G510" s="1390"/>
      <c r="H510" s="1390"/>
    </row>
    <row r="511" spans="1:8" x14ac:dyDescent="0.25">
      <c r="A511" s="1390"/>
      <c r="B511" s="1390"/>
      <c r="C511" s="1390"/>
      <c r="D511" s="1390"/>
      <c r="E511" s="1390"/>
      <c r="F511" s="1390"/>
      <c r="G511" s="1390"/>
      <c r="H511" s="1390"/>
    </row>
    <row r="512" spans="1:8" x14ac:dyDescent="0.25">
      <c r="A512" s="1390"/>
      <c r="B512" s="1390"/>
      <c r="C512" s="1390"/>
      <c r="D512" s="1390"/>
      <c r="E512" s="1390"/>
      <c r="F512" s="1390"/>
      <c r="G512" s="1390"/>
      <c r="H512" s="1390"/>
    </row>
    <row r="513" spans="1:8" x14ac:dyDescent="0.25">
      <c r="A513" s="1390"/>
      <c r="B513" s="1390"/>
      <c r="C513" s="1390"/>
      <c r="D513" s="1390"/>
      <c r="E513" s="1390"/>
      <c r="F513" s="1390"/>
      <c r="G513" s="1390"/>
      <c r="H513" s="1390"/>
    </row>
    <row r="514" spans="1:8" x14ac:dyDescent="0.25">
      <c r="A514" s="1390"/>
      <c r="B514" s="1390"/>
      <c r="C514" s="1390"/>
      <c r="D514" s="1390"/>
      <c r="E514" s="1390"/>
      <c r="F514" s="1390"/>
      <c r="G514" s="1390"/>
      <c r="H514" s="1390"/>
    </row>
    <row r="515" spans="1:8" x14ac:dyDescent="0.25">
      <c r="A515" s="1390"/>
      <c r="B515" s="1390"/>
      <c r="C515" s="1390"/>
      <c r="D515" s="1390"/>
      <c r="E515" s="1390"/>
      <c r="F515" s="1390"/>
      <c r="G515" s="1390"/>
      <c r="H515" s="1390"/>
    </row>
    <row r="516" spans="1:8" x14ac:dyDescent="0.25">
      <c r="A516" s="1390"/>
      <c r="B516" s="1390"/>
      <c r="C516" s="1390"/>
      <c r="D516" s="1390"/>
      <c r="E516" s="1390"/>
      <c r="F516" s="1390"/>
      <c r="G516" s="1390"/>
      <c r="H516" s="1390"/>
    </row>
    <row r="517" spans="1:8" x14ac:dyDescent="0.25">
      <c r="A517" s="1390"/>
      <c r="B517" s="1390"/>
      <c r="C517" s="1390"/>
      <c r="D517" s="1390"/>
      <c r="E517" s="1390"/>
      <c r="F517" s="1390"/>
      <c r="G517" s="1390"/>
      <c r="H517" s="1390"/>
    </row>
    <row r="518" spans="1:8" x14ac:dyDescent="0.25">
      <c r="A518" s="1390"/>
      <c r="B518" s="1390"/>
      <c r="C518" s="1390"/>
      <c r="D518" s="1390"/>
      <c r="E518" s="1390"/>
      <c r="F518" s="1390"/>
      <c r="G518" s="1390"/>
      <c r="H518" s="1390"/>
    </row>
    <row r="519" spans="1:8" x14ac:dyDescent="0.25">
      <c r="A519" s="1390"/>
      <c r="B519" s="1390"/>
      <c r="C519" s="1390"/>
      <c r="D519" s="1390"/>
      <c r="E519" s="1390"/>
      <c r="F519" s="1390"/>
      <c r="G519" s="1390"/>
      <c r="H519" s="1390"/>
    </row>
    <row r="520" spans="1:8" x14ac:dyDescent="0.25">
      <c r="A520" s="1390"/>
      <c r="B520" s="1390"/>
      <c r="C520" s="1390"/>
      <c r="D520" s="1390"/>
      <c r="E520" s="1390"/>
      <c r="F520" s="1390"/>
      <c r="G520" s="1390"/>
      <c r="H520" s="1390"/>
    </row>
    <row r="521" spans="1:8" x14ac:dyDescent="0.25">
      <c r="A521" s="1390"/>
      <c r="B521" s="1390"/>
      <c r="C521" s="1390"/>
      <c r="D521" s="1390"/>
      <c r="E521" s="1390"/>
      <c r="F521" s="1390"/>
      <c r="G521" s="1390"/>
      <c r="H521" s="1390"/>
    </row>
    <row r="522" spans="1:8" x14ac:dyDescent="0.25">
      <c r="A522" s="1390"/>
      <c r="B522" s="1390"/>
      <c r="C522" s="1390"/>
      <c r="D522" s="1390"/>
      <c r="E522" s="1390"/>
      <c r="F522" s="1390"/>
      <c r="G522" s="1390"/>
      <c r="H522" s="1390"/>
    </row>
    <row r="523" spans="1:8" x14ac:dyDescent="0.25">
      <c r="A523" s="1390"/>
      <c r="B523" s="1390"/>
      <c r="C523" s="1390"/>
      <c r="D523" s="1390"/>
      <c r="E523" s="1390"/>
      <c r="F523" s="1390"/>
      <c r="G523" s="1390"/>
      <c r="H523" s="1390"/>
    </row>
    <row r="524" spans="1:8" x14ac:dyDescent="0.25">
      <c r="A524" s="1390"/>
      <c r="B524" s="1390"/>
      <c r="C524" s="1390"/>
      <c r="D524" s="1390"/>
      <c r="E524" s="1390"/>
      <c r="F524" s="1390"/>
      <c r="G524" s="1390"/>
      <c r="H524" s="1390"/>
    </row>
    <row r="525" spans="1:8" x14ac:dyDescent="0.25">
      <c r="A525" s="1390"/>
      <c r="B525" s="1390"/>
      <c r="C525" s="1390"/>
      <c r="D525" s="1390"/>
      <c r="E525" s="1390"/>
      <c r="F525" s="1390"/>
      <c r="G525" s="1390"/>
      <c r="H525" s="1390"/>
    </row>
    <row r="526" spans="1:8" x14ac:dyDescent="0.25">
      <c r="A526" s="1390"/>
      <c r="B526" s="1390"/>
      <c r="C526" s="1390"/>
      <c r="D526" s="1390"/>
      <c r="E526" s="1390"/>
      <c r="F526" s="1390"/>
      <c r="G526" s="1390"/>
      <c r="H526" s="1390"/>
    </row>
    <row r="527" spans="1:8" x14ac:dyDescent="0.25">
      <c r="A527" s="1390"/>
      <c r="B527" s="1390"/>
      <c r="C527" s="1390"/>
      <c r="D527" s="1390"/>
      <c r="E527" s="1390"/>
      <c r="F527" s="1390"/>
      <c r="G527" s="1390"/>
      <c r="H527" s="1390"/>
    </row>
    <row r="528" spans="1:8" x14ac:dyDescent="0.25">
      <c r="A528" s="1390"/>
      <c r="B528" s="1390"/>
      <c r="C528" s="1390"/>
      <c r="D528" s="1390"/>
      <c r="E528" s="1390"/>
      <c r="F528" s="1390"/>
      <c r="G528" s="1390"/>
      <c r="H528" s="1390"/>
    </row>
    <row r="529" spans="1:8" x14ac:dyDescent="0.25">
      <c r="A529" s="1390"/>
      <c r="B529" s="1390"/>
      <c r="C529" s="1390"/>
      <c r="D529" s="1390"/>
      <c r="E529" s="1390"/>
      <c r="F529" s="1390"/>
      <c r="G529" s="1390"/>
      <c r="H529" s="1390"/>
    </row>
    <row r="530" spans="1:8" x14ac:dyDescent="0.25">
      <c r="A530" s="1390"/>
      <c r="B530" s="1390"/>
      <c r="C530" s="1390"/>
      <c r="D530" s="1390"/>
      <c r="E530" s="1390"/>
      <c r="F530" s="1390"/>
      <c r="G530" s="1390"/>
      <c r="H530" s="1390"/>
    </row>
    <row r="531" spans="1:8" x14ac:dyDescent="0.25">
      <c r="A531" s="1390"/>
      <c r="B531" s="1390"/>
      <c r="C531" s="1390"/>
      <c r="D531" s="1390"/>
      <c r="E531" s="1390"/>
      <c r="F531" s="1390"/>
      <c r="G531" s="1390"/>
      <c r="H531" s="1390"/>
    </row>
    <row r="532" spans="1:8" x14ac:dyDescent="0.25">
      <c r="A532" s="1390"/>
      <c r="B532" s="1390"/>
      <c r="C532" s="1390"/>
      <c r="D532" s="1390"/>
      <c r="E532" s="1390"/>
      <c r="F532" s="1390"/>
      <c r="G532" s="1390"/>
      <c r="H532" s="1390"/>
    </row>
    <row r="533" spans="1:8" x14ac:dyDescent="0.25">
      <c r="A533" s="1390"/>
      <c r="B533" s="1390"/>
      <c r="C533" s="1390"/>
      <c r="D533" s="1390"/>
      <c r="E533" s="1390"/>
      <c r="F533" s="1390"/>
      <c r="G533" s="1390"/>
      <c r="H533" s="1390"/>
    </row>
    <row r="534" spans="1:8" x14ac:dyDescent="0.25">
      <c r="A534" s="1390"/>
      <c r="B534" s="1390"/>
      <c r="C534" s="1390"/>
      <c r="D534" s="1390"/>
      <c r="E534" s="1390"/>
      <c r="F534" s="1390"/>
      <c r="G534" s="1390"/>
      <c r="H534" s="1390"/>
    </row>
    <row r="535" spans="1:8" x14ac:dyDescent="0.25">
      <c r="A535" s="1390"/>
      <c r="B535" s="1390"/>
      <c r="C535" s="1390"/>
      <c r="D535" s="1390"/>
      <c r="E535" s="1390"/>
      <c r="F535" s="1390"/>
      <c r="G535" s="1390"/>
      <c r="H535" s="1390"/>
    </row>
    <row r="536" spans="1:8" x14ac:dyDescent="0.25">
      <c r="A536" s="1390"/>
      <c r="B536" s="1390"/>
      <c r="C536" s="1390"/>
      <c r="D536" s="1390"/>
      <c r="E536" s="1390"/>
      <c r="F536" s="1390"/>
      <c r="G536" s="1390"/>
      <c r="H536" s="1390"/>
    </row>
    <row r="537" spans="1:8" x14ac:dyDescent="0.25">
      <c r="A537" s="1390"/>
      <c r="B537" s="1390"/>
      <c r="C537" s="1390"/>
      <c r="D537" s="1390"/>
      <c r="E537" s="1390"/>
      <c r="F537" s="1390"/>
      <c r="G537" s="1390"/>
      <c r="H537" s="1390"/>
    </row>
    <row r="538" spans="1:8" x14ac:dyDescent="0.25">
      <c r="A538" s="1390"/>
      <c r="B538" s="1390"/>
      <c r="C538" s="1390"/>
      <c r="D538" s="1390"/>
      <c r="E538" s="1390"/>
      <c r="F538" s="1390"/>
      <c r="G538" s="1390"/>
      <c r="H538" s="1390"/>
    </row>
    <row r="539" spans="1:8" x14ac:dyDescent="0.25">
      <c r="A539" s="1390"/>
      <c r="B539" s="1390"/>
      <c r="C539" s="1390"/>
      <c r="D539" s="1390"/>
      <c r="E539" s="1390"/>
      <c r="F539" s="1390"/>
      <c r="G539" s="1390"/>
      <c r="H539" s="1390"/>
    </row>
    <row r="540" spans="1:8" x14ac:dyDescent="0.25">
      <c r="A540" s="1390"/>
      <c r="B540" s="1390"/>
      <c r="C540" s="1390"/>
      <c r="D540" s="1390"/>
      <c r="E540" s="1390"/>
      <c r="F540" s="1390"/>
      <c r="G540" s="1390"/>
      <c r="H540" s="1390"/>
    </row>
    <row r="541" spans="1:8" x14ac:dyDescent="0.25">
      <c r="A541" s="1390"/>
      <c r="B541" s="1390"/>
      <c r="C541" s="1390"/>
      <c r="D541" s="1390"/>
      <c r="E541" s="1390"/>
      <c r="F541" s="1390"/>
      <c r="G541" s="1390"/>
      <c r="H541" s="1390"/>
    </row>
    <row r="542" spans="1:8" x14ac:dyDescent="0.25">
      <c r="A542" s="1390"/>
      <c r="B542" s="1390"/>
      <c r="C542" s="1390"/>
      <c r="D542" s="1390"/>
      <c r="E542" s="1390"/>
      <c r="F542" s="1390"/>
      <c r="G542" s="1390"/>
      <c r="H542" s="1390"/>
    </row>
    <row r="543" spans="1:8" x14ac:dyDescent="0.25">
      <c r="A543" s="1390"/>
      <c r="B543" s="1390"/>
      <c r="C543" s="1390"/>
      <c r="D543" s="1390"/>
      <c r="E543" s="1390"/>
      <c r="F543" s="1390"/>
      <c r="G543" s="1390"/>
      <c r="H543" s="1390"/>
    </row>
    <row r="544" spans="1:8" x14ac:dyDescent="0.25">
      <c r="A544" s="1390"/>
      <c r="B544" s="1390"/>
      <c r="C544" s="1390"/>
      <c r="D544" s="1390"/>
      <c r="E544" s="1390"/>
      <c r="F544" s="1390"/>
      <c r="G544" s="1390"/>
      <c r="H544" s="1390"/>
    </row>
    <row r="545" spans="1:8" x14ac:dyDescent="0.25">
      <c r="A545" s="1390"/>
      <c r="B545" s="1390"/>
      <c r="C545" s="1390"/>
      <c r="D545" s="1390"/>
      <c r="E545" s="1390"/>
      <c r="F545" s="1390"/>
      <c r="G545" s="1390"/>
      <c r="H545" s="1390"/>
    </row>
    <row r="546" spans="1:8" x14ac:dyDescent="0.25">
      <c r="A546" s="1390"/>
      <c r="B546" s="1390"/>
      <c r="C546" s="1390"/>
      <c r="D546" s="1390"/>
      <c r="E546" s="1390"/>
      <c r="F546" s="1390"/>
      <c r="G546" s="1390"/>
      <c r="H546" s="1390"/>
    </row>
    <row r="547" spans="1:8" x14ac:dyDescent="0.25">
      <c r="A547" s="1390"/>
      <c r="B547" s="1390"/>
      <c r="C547" s="1390"/>
      <c r="D547" s="1390"/>
      <c r="E547" s="1390"/>
      <c r="F547" s="1390"/>
      <c r="G547" s="1390"/>
      <c r="H547" s="1390"/>
    </row>
    <row r="548" spans="1:8" x14ac:dyDescent="0.25">
      <c r="A548" s="1390"/>
      <c r="B548" s="1390"/>
      <c r="C548" s="1390"/>
      <c r="D548" s="1390"/>
      <c r="E548" s="1390"/>
      <c r="F548" s="1390"/>
      <c r="G548" s="1390"/>
      <c r="H548" s="1390"/>
    </row>
    <row r="549" spans="1:8" x14ac:dyDescent="0.25">
      <c r="A549" s="1390"/>
      <c r="B549" s="1390"/>
      <c r="C549" s="1390"/>
      <c r="D549" s="1390"/>
      <c r="E549" s="1390"/>
      <c r="F549" s="1390"/>
      <c r="G549" s="1390"/>
      <c r="H549" s="1390"/>
    </row>
    <row r="550" spans="1:8" x14ac:dyDescent="0.25">
      <c r="A550" s="1390"/>
      <c r="B550" s="1390"/>
      <c r="C550" s="1390"/>
      <c r="D550" s="1390"/>
      <c r="E550" s="1390"/>
      <c r="F550" s="1390"/>
      <c r="G550" s="1390"/>
      <c r="H550" s="1390"/>
    </row>
    <row r="551" spans="1:8" x14ac:dyDescent="0.25">
      <c r="A551" s="1390"/>
      <c r="B551" s="1390"/>
      <c r="C551" s="1390"/>
      <c r="D551" s="1390"/>
      <c r="E551" s="1390"/>
      <c r="F551" s="1390"/>
      <c r="G551" s="1390"/>
      <c r="H551" s="1390"/>
    </row>
    <row r="552" spans="1:8" x14ac:dyDescent="0.25">
      <c r="A552" s="1390"/>
      <c r="B552" s="1390"/>
      <c r="C552" s="1390"/>
      <c r="D552" s="1390"/>
      <c r="E552" s="1390"/>
      <c r="F552" s="1390"/>
      <c r="G552" s="1390"/>
      <c r="H552" s="1390"/>
    </row>
    <row r="553" spans="1:8" x14ac:dyDescent="0.25">
      <c r="A553" s="1390"/>
      <c r="B553" s="1390"/>
      <c r="C553" s="1390"/>
      <c r="D553" s="1390"/>
      <c r="E553" s="1390"/>
      <c r="F553" s="1390"/>
      <c r="G553" s="1390"/>
      <c r="H553" s="1390"/>
    </row>
    <row r="554" spans="1:8" x14ac:dyDescent="0.25">
      <c r="A554" s="1390"/>
      <c r="B554" s="1390"/>
      <c r="C554" s="1390"/>
      <c r="D554" s="1390"/>
      <c r="E554" s="1390"/>
      <c r="F554" s="1390"/>
      <c r="G554" s="1390"/>
      <c r="H554" s="1390"/>
    </row>
    <row r="555" spans="1:8" x14ac:dyDescent="0.25">
      <c r="A555" s="1390"/>
      <c r="B555" s="1390"/>
      <c r="C555" s="1390"/>
      <c r="D555" s="1390"/>
      <c r="E555" s="1390"/>
      <c r="F555" s="1390"/>
      <c r="G555" s="1390"/>
      <c r="H555" s="1390"/>
    </row>
    <row r="556" spans="1:8" x14ac:dyDescent="0.25">
      <c r="A556" s="1390"/>
      <c r="B556" s="1390"/>
      <c r="C556" s="1390"/>
      <c r="D556" s="1390"/>
      <c r="E556" s="1390"/>
      <c r="F556" s="1390"/>
      <c r="G556" s="1390"/>
      <c r="H556" s="1390"/>
    </row>
    <row r="557" spans="1:8" x14ac:dyDescent="0.25">
      <c r="A557" s="1390"/>
      <c r="B557" s="1390"/>
      <c r="C557" s="1390"/>
      <c r="D557" s="1390"/>
      <c r="E557" s="1390"/>
      <c r="F557" s="1390"/>
      <c r="G557" s="1390"/>
      <c r="H557" s="1390"/>
    </row>
    <row r="558" spans="1:8" x14ac:dyDescent="0.25">
      <c r="A558" s="1390"/>
      <c r="B558" s="1390"/>
      <c r="C558" s="1390"/>
      <c r="D558" s="1390"/>
      <c r="E558" s="1390"/>
      <c r="F558" s="1390"/>
      <c r="G558" s="1390"/>
      <c r="H558" s="1390"/>
    </row>
    <row r="559" spans="1:8" x14ac:dyDescent="0.25">
      <c r="A559" s="1390"/>
      <c r="B559" s="1390"/>
      <c r="C559" s="1390"/>
      <c r="D559" s="1390"/>
      <c r="E559" s="1390"/>
      <c r="F559" s="1390"/>
      <c r="G559" s="1390"/>
      <c r="H559" s="1390"/>
    </row>
    <row r="560" spans="1:8" x14ac:dyDescent="0.25">
      <c r="A560" s="1390"/>
      <c r="B560" s="1390"/>
      <c r="C560" s="1390"/>
      <c r="D560" s="1390"/>
      <c r="E560" s="1390"/>
      <c r="F560" s="1390"/>
      <c r="G560" s="1390"/>
      <c r="H560" s="1390"/>
    </row>
    <row r="561" spans="1:8" x14ac:dyDescent="0.25">
      <c r="A561" s="1390"/>
      <c r="B561" s="1390"/>
      <c r="C561" s="1390"/>
      <c r="D561" s="1390"/>
      <c r="E561" s="1390"/>
      <c r="F561" s="1390"/>
      <c r="G561" s="1390"/>
      <c r="H561" s="1390"/>
    </row>
    <row r="562" spans="1:8" x14ac:dyDescent="0.25">
      <c r="A562" s="1390"/>
      <c r="B562" s="1390"/>
      <c r="C562" s="1390"/>
      <c r="D562" s="1390"/>
      <c r="E562" s="1390"/>
      <c r="F562" s="1390"/>
      <c r="G562" s="1390"/>
      <c r="H562" s="1390"/>
    </row>
    <row r="563" spans="1:8" x14ac:dyDescent="0.25">
      <c r="A563" s="1390"/>
      <c r="B563" s="1390"/>
      <c r="C563" s="1390"/>
      <c r="D563" s="1390"/>
      <c r="E563" s="1390"/>
      <c r="F563" s="1390"/>
      <c r="G563" s="1390"/>
      <c r="H563" s="1390"/>
    </row>
    <row r="564" spans="1:8" x14ac:dyDescent="0.25">
      <c r="A564" s="1390"/>
      <c r="B564" s="1390"/>
      <c r="C564" s="1390"/>
      <c r="D564" s="1390"/>
      <c r="E564" s="1390"/>
      <c r="F564" s="1390"/>
      <c r="G564" s="1390"/>
      <c r="H564" s="1390"/>
    </row>
    <row r="565" spans="1:8" x14ac:dyDescent="0.25">
      <c r="A565" s="1390"/>
      <c r="B565" s="1390"/>
      <c r="C565" s="1390"/>
      <c r="D565" s="1390"/>
      <c r="E565" s="1390"/>
      <c r="F565" s="1390"/>
      <c r="G565" s="1390"/>
      <c r="H565" s="1390"/>
    </row>
    <row r="566" spans="1:8" x14ac:dyDescent="0.25">
      <c r="A566" s="1390"/>
      <c r="B566" s="1390"/>
      <c r="C566" s="1390"/>
      <c r="D566" s="1390"/>
      <c r="E566" s="1390"/>
      <c r="F566" s="1390"/>
      <c r="G566" s="1390"/>
      <c r="H566" s="1390"/>
    </row>
    <row r="567" spans="1:8" x14ac:dyDescent="0.25">
      <c r="A567" s="1390"/>
      <c r="B567" s="1390"/>
      <c r="C567" s="1390"/>
      <c r="D567" s="1390"/>
      <c r="E567" s="1390"/>
      <c r="F567" s="1390"/>
      <c r="G567" s="1390"/>
      <c r="H567" s="1390"/>
    </row>
    <row r="568" spans="1:8" x14ac:dyDescent="0.25">
      <c r="A568" s="1390"/>
      <c r="B568" s="1390"/>
      <c r="C568" s="1390"/>
      <c r="D568" s="1390"/>
      <c r="E568" s="1390"/>
      <c r="F568" s="1390"/>
      <c r="G568" s="1390"/>
      <c r="H568" s="1390"/>
    </row>
    <row r="569" spans="1:8" x14ac:dyDescent="0.25">
      <c r="A569" s="1390"/>
      <c r="B569" s="1390"/>
      <c r="C569" s="1390"/>
      <c r="D569" s="1390"/>
      <c r="E569" s="1390"/>
      <c r="F569" s="1390"/>
      <c r="G569" s="1390"/>
      <c r="H569" s="1390"/>
    </row>
    <row r="570" spans="1:8" x14ac:dyDescent="0.25">
      <c r="A570" s="1390"/>
      <c r="B570" s="1390"/>
      <c r="C570" s="1390"/>
      <c r="D570" s="1390"/>
      <c r="E570" s="1390"/>
      <c r="F570" s="1390"/>
      <c r="G570" s="1390"/>
      <c r="H570" s="1390"/>
    </row>
    <row r="571" spans="1:8" x14ac:dyDescent="0.25">
      <c r="A571" s="1390"/>
      <c r="B571" s="1390"/>
      <c r="C571" s="1390"/>
      <c r="D571" s="1390"/>
      <c r="E571" s="1390"/>
      <c r="F571" s="1390"/>
      <c r="G571" s="1390"/>
      <c r="H571" s="1390"/>
    </row>
    <row r="572" spans="1:8" x14ac:dyDescent="0.25">
      <c r="A572" s="1390"/>
      <c r="B572" s="1390"/>
      <c r="C572" s="1390"/>
      <c r="D572" s="1390"/>
      <c r="E572" s="1390"/>
      <c r="F572" s="1390"/>
      <c r="G572" s="1390"/>
      <c r="H572" s="1390"/>
    </row>
    <row r="573" spans="1:8" x14ac:dyDescent="0.25">
      <c r="A573" s="1390"/>
      <c r="B573" s="1390"/>
      <c r="C573" s="1390"/>
      <c r="D573" s="1390"/>
      <c r="E573" s="1390"/>
      <c r="F573" s="1390"/>
      <c r="G573" s="1390"/>
      <c r="H573" s="1390"/>
    </row>
    <row r="574" spans="1:8" x14ac:dyDescent="0.25">
      <c r="A574" s="1390"/>
      <c r="B574" s="1390"/>
      <c r="C574" s="1390"/>
      <c r="D574" s="1390"/>
      <c r="E574" s="1390"/>
      <c r="F574" s="1390"/>
      <c r="G574" s="1390"/>
      <c r="H574" s="1390"/>
    </row>
    <row r="575" spans="1:8" x14ac:dyDescent="0.25">
      <c r="A575" s="1390"/>
      <c r="B575" s="1390"/>
      <c r="C575" s="1390"/>
      <c r="D575" s="1390"/>
      <c r="E575" s="1390"/>
      <c r="F575" s="1390"/>
      <c r="G575" s="1390"/>
      <c r="H575" s="1390"/>
    </row>
    <row r="576" spans="1:8" x14ac:dyDescent="0.25">
      <c r="A576" s="1390"/>
      <c r="B576" s="1390"/>
      <c r="C576" s="1390"/>
      <c r="D576" s="1390"/>
      <c r="E576" s="1390"/>
      <c r="F576" s="1390"/>
      <c r="G576" s="1390"/>
      <c r="H576" s="1390"/>
    </row>
    <row r="577" spans="1:8" x14ac:dyDescent="0.25">
      <c r="A577" s="1390"/>
      <c r="B577" s="1390"/>
      <c r="C577" s="1390"/>
      <c r="D577" s="1390"/>
      <c r="E577" s="1390"/>
      <c r="F577" s="1390"/>
      <c r="G577" s="1390"/>
      <c r="H577" s="1390"/>
    </row>
    <row r="578" spans="1:8" x14ac:dyDescent="0.25">
      <c r="A578" s="1390"/>
      <c r="B578" s="1390"/>
      <c r="C578" s="1390"/>
      <c r="D578" s="1390"/>
      <c r="E578" s="1390"/>
      <c r="F578" s="1390"/>
      <c r="G578" s="1390"/>
      <c r="H578" s="1390"/>
    </row>
    <row r="579" spans="1:8" x14ac:dyDescent="0.25">
      <c r="A579" s="1390"/>
      <c r="B579" s="1390"/>
      <c r="C579" s="1390"/>
      <c r="D579" s="1390"/>
      <c r="E579" s="1390"/>
      <c r="F579" s="1390"/>
      <c r="G579" s="1390"/>
      <c r="H579" s="1390"/>
    </row>
    <row r="580" spans="1:8" x14ac:dyDescent="0.25">
      <c r="A580" s="1390"/>
      <c r="B580" s="1390"/>
      <c r="C580" s="1390"/>
      <c r="D580" s="1390"/>
      <c r="E580" s="1390"/>
      <c r="F580" s="1390"/>
      <c r="G580" s="1390"/>
      <c r="H580" s="1390"/>
    </row>
    <row r="581" spans="1:8" x14ac:dyDescent="0.25">
      <c r="A581" s="1390"/>
      <c r="B581" s="1390"/>
      <c r="C581" s="1390"/>
      <c r="D581" s="1390"/>
      <c r="E581" s="1390"/>
      <c r="F581" s="1390"/>
      <c r="G581" s="1390"/>
      <c r="H581" s="1390"/>
    </row>
    <row r="582" spans="1:8" x14ac:dyDescent="0.25">
      <c r="A582" s="1390"/>
      <c r="B582" s="1390"/>
      <c r="C582" s="1390"/>
      <c r="D582" s="1390"/>
      <c r="E582" s="1390"/>
      <c r="F582" s="1390"/>
      <c r="G582" s="1390"/>
      <c r="H582" s="1390"/>
    </row>
    <row r="583" spans="1:8" x14ac:dyDescent="0.25">
      <c r="A583" s="1390"/>
      <c r="B583" s="1390"/>
      <c r="C583" s="1390"/>
      <c r="D583" s="1390"/>
      <c r="E583" s="1390"/>
      <c r="F583" s="1390"/>
      <c r="G583" s="1390"/>
      <c r="H583" s="1390"/>
    </row>
    <row r="584" spans="1:8" x14ac:dyDescent="0.25">
      <c r="A584" s="1390"/>
      <c r="B584" s="1390"/>
      <c r="C584" s="1390"/>
      <c r="D584" s="1390"/>
      <c r="E584" s="1390"/>
      <c r="F584" s="1390"/>
      <c r="G584" s="1390"/>
      <c r="H584" s="1390"/>
    </row>
    <row r="585" spans="1:8" x14ac:dyDescent="0.25">
      <c r="A585" s="1390"/>
      <c r="B585" s="1390"/>
      <c r="C585" s="1390"/>
      <c r="D585" s="1390"/>
      <c r="E585" s="1390"/>
      <c r="F585" s="1390"/>
      <c r="G585" s="1390"/>
      <c r="H585" s="1390"/>
    </row>
    <row r="586" spans="1:8" x14ac:dyDescent="0.25">
      <c r="A586" s="1390"/>
      <c r="B586" s="1390"/>
      <c r="C586" s="1390"/>
      <c r="D586" s="1390"/>
      <c r="E586" s="1390"/>
      <c r="F586" s="1390"/>
      <c r="G586" s="1390"/>
      <c r="H586" s="1390"/>
    </row>
    <row r="587" spans="1:8" x14ac:dyDescent="0.25">
      <c r="A587" s="1390"/>
      <c r="B587" s="1390"/>
      <c r="C587" s="1390"/>
      <c r="D587" s="1390"/>
      <c r="E587" s="1390"/>
      <c r="F587" s="1390"/>
      <c r="G587" s="1390"/>
      <c r="H587" s="1390"/>
    </row>
    <row r="588" spans="1:8" x14ac:dyDescent="0.25">
      <c r="A588" s="1390"/>
      <c r="B588" s="1390"/>
      <c r="C588" s="1390"/>
      <c r="D588" s="1390"/>
      <c r="E588" s="1390"/>
      <c r="F588" s="1390"/>
      <c r="G588" s="1390"/>
      <c r="H588" s="1390"/>
    </row>
    <row r="589" spans="1:8" x14ac:dyDescent="0.25">
      <c r="A589" s="1390"/>
      <c r="B589" s="1390"/>
      <c r="C589" s="1390"/>
      <c r="D589" s="1390"/>
      <c r="E589" s="1390"/>
      <c r="F589" s="1390"/>
      <c r="G589" s="1390"/>
      <c r="H589" s="1390"/>
    </row>
    <row r="590" spans="1:8" x14ac:dyDescent="0.25">
      <c r="A590" s="1390"/>
      <c r="B590" s="1390"/>
      <c r="C590" s="1390"/>
      <c r="D590" s="1390"/>
      <c r="E590" s="1390"/>
      <c r="F590" s="1390"/>
      <c r="G590" s="1390"/>
      <c r="H590" s="1390"/>
    </row>
    <row r="591" spans="1:8" x14ac:dyDescent="0.25">
      <c r="A591" s="1390"/>
      <c r="B591" s="1390"/>
      <c r="C591" s="1390"/>
      <c r="D591" s="1390"/>
      <c r="E591" s="1390"/>
      <c r="F591" s="1390"/>
      <c r="G591" s="1390"/>
      <c r="H591" s="1390"/>
    </row>
    <row r="592" spans="1:8" x14ac:dyDescent="0.25">
      <c r="A592" s="1390"/>
      <c r="B592" s="1390"/>
      <c r="C592" s="1390"/>
      <c r="D592" s="1390"/>
      <c r="E592" s="1390"/>
      <c r="F592" s="1390"/>
      <c r="G592" s="1390"/>
      <c r="H592" s="1390"/>
    </row>
    <row r="593" spans="1:8" x14ac:dyDescent="0.25">
      <c r="A593" s="1390"/>
      <c r="B593" s="1390"/>
      <c r="C593" s="1390"/>
      <c r="D593" s="1390"/>
      <c r="E593" s="1390"/>
      <c r="F593" s="1390"/>
      <c r="G593" s="1390"/>
      <c r="H593" s="1390"/>
    </row>
    <row r="594" spans="1:8" x14ac:dyDescent="0.25">
      <c r="A594" s="1390"/>
      <c r="B594" s="1390"/>
      <c r="C594" s="1390"/>
      <c r="D594" s="1390"/>
      <c r="E594" s="1390"/>
      <c r="F594" s="1390"/>
      <c r="G594" s="1390"/>
      <c r="H594" s="1390"/>
    </row>
    <row r="595" spans="1:8" x14ac:dyDescent="0.25">
      <c r="A595" s="1390"/>
      <c r="B595" s="1390"/>
      <c r="C595" s="1390"/>
      <c r="D595" s="1390"/>
      <c r="E595" s="1390"/>
      <c r="F595" s="1390"/>
      <c r="G595" s="1390"/>
      <c r="H595" s="1390"/>
    </row>
    <row r="596" spans="1:8" x14ac:dyDescent="0.25">
      <c r="A596" s="1390"/>
      <c r="B596" s="1390"/>
      <c r="C596" s="1390"/>
      <c r="D596" s="1390"/>
      <c r="E596" s="1390"/>
      <c r="F596" s="1390"/>
      <c r="G596" s="1390"/>
      <c r="H596" s="1390"/>
    </row>
    <row r="597" spans="1:8" x14ac:dyDescent="0.25">
      <c r="A597" s="1390"/>
      <c r="B597" s="1390"/>
      <c r="C597" s="1390"/>
      <c r="D597" s="1390"/>
      <c r="E597" s="1390"/>
      <c r="F597" s="1390"/>
      <c r="G597" s="1390"/>
      <c r="H597" s="1390"/>
    </row>
    <row r="598" spans="1:8" x14ac:dyDescent="0.25">
      <c r="A598" s="1390"/>
      <c r="B598" s="1390"/>
      <c r="C598" s="1390"/>
      <c r="D598" s="1390"/>
      <c r="E598" s="1390"/>
      <c r="F598" s="1390"/>
      <c r="G598" s="1390"/>
      <c r="H598" s="1390"/>
    </row>
    <row r="599" spans="1:8" x14ac:dyDescent="0.25">
      <c r="A599" s="1390"/>
      <c r="B599" s="1390"/>
      <c r="C599" s="1390"/>
      <c r="D599" s="1390"/>
      <c r="E599" s="1390"/>
      <c r="F599" s="1390"/>
      <c r="G599" s="1390"/>
      <c r="H599" s="1390"/>
    </row>
    <row r="600" spans="1:8" x14ac:dyDescent="0.25">
      <c r="A600" s="1390"/>
      <c r="B600" s="1390"/>
      <c r="C600" s="1390"/>
      <c r="D600" s="1390"/>
      <c r="E600" s="1390"/>
      <c r="F600" s="1390"/>
      <c r="G600" s="1390"/>
      <c r="H600" s="1390"/>
    </row>
    <row r="601" spans="1:8" x14ac:dyDescent="0.25">
      <c r="A601" s="1390"/>
      <c r="B601" s="1390"/>
      <c r="C601" s="1390"/>
      <c r="D601" s="1390"/>
      <c r="E601" s="1390"/>
      <c r="F601" s="1390"/>
      <c r="G601" s="1390"/>
      <c r="H601" s="1390"/>
    </row>
    <row r="602" spans="1:8" x14ac:dyDescent="0.25">
      <c r="A602" s="1390"/>
      <c r="B602" s="1390"/>
      <c r="C602" s="1390"/>
      <c r="D602" s="1390"/>
      <c r="E602" s="1390"/>
      <c r="F602" s="1390"/>
      <c r="G602" s="1390"/>
      <c r="H602" s="1390"/>
    </row>
    <row r="603" spans="1:8" x14ac:dyDescent="0.25">
      <c r="A603" s="1390"/>
      <c r="B603" s="1390"/>
      <c r="C603" s="1390"/>
      <c r="D603" s="1390"/>
      <c r="E603" s="1390"/>
      <c r="F603" s="1390"/>
      <c r="G603" s="1390"/>
      <c r="H603" s="1390"/>
    </row>
    <row r="604" spans="1:8" x14ac:dyDescent="0.25">
      <c r="A604" s="1390"/>
      <c r="B604" s="1390"/>
      <c r="C604" s="1390"/>
      <c r="D604" s="1390"/>
      <c r="E604" s="1390"/>
      <c r="F604" s="1390"/>
      <c r="G604" s="1390"/>
      <c r="H604" s="1390"/>
    </row>
    <row r="605" spans="1:8" x14ac:dyDescent="0.25">
      <c r="A605" s="1390"/>
      <c r="B605" s="1390"/>
      <c r="C605" s="1390"/>
      <c r="D605" s="1390"/>
      <c r="E605" s="1390"/>
      <c r="F605" s="1390"/>
      <c r="G605" s="1390"/>
      <c r="H605" s="1390"/>
    </row>
    <row r="606" spans="1:8" x14ac:dyDescent="0.25">
      <c r="A606" s="1390"/>
      <c r="B606" s="1390"/>
      <c r="C606" s="1390"/>
      <c r="D606" s="1390"/>
      <c r="E606" s="1390"/>
      <c r="F606" s="1390"/>
      <c r="G606" s="1390"/>
      <c r="H606" s="1390"/>
    </row>
    <row r="607" spans="1:8" x14ac:dyDescent="0.25">
      <c r="A607" s="1390"/>
      <c r="B607" s="1390"/>
      <c r="C607" s="1390"/>
      <c r="D607" s="1390"/>
      <c r="E607" s="1390"/>
      <c r="F607" s="1390"/>
      <c r="G607" s="1390"/>
      <c r="H607" s="1390"/>
    </row>
    <row r="608" spans="1:8" x14ac:dyDescent="0.25">
      <c r="A608" s="1390"/>
      <c r="B608" s="1390"/>
      <c r="C608" s="1390"/>
      <c r="D608" s="1390"/>
      <c r="E608" s="1390"/>
      <c r="F608" s="1390"/>
      <c r="G608" s="1390"/>
      <c r="H608" s="1390"/>
    </row>
    <row r="609" spans="1:8" x14ac:dyDescent="0.25">
      <c r="A609" s="1390"/>
      <c r="B609" s="1390"/>
      <c r="C609" s="1390"/>
      <c r="D609" s="1390"/>
      <c r="E609" s="1390"/>
      <c r="F609" s="1390"/>
      <c r="G609" s="1390"/>
      <c r="H609" s="1390"/>
    </row>
    <row r="610" spans="1:8" x14ac:dyDescent="0.25">
      <c r="A610" s="1390"/>
      <c r="B610" s="1390"/>
      <c r="C610" s="1390"/>
      <c r="D610" s="1390"/>
      <c r="E610" s="1390"/>
      <c r="F610" s="1390"/>
      <c r="G610" s="1390"/>
      <c r="H610" s="1390"/>
    </row>
    <row r="611" spans="1:8" x14ac:dyDescent="0.25">
      <c r="A611" s="1390"/>
      <c r="B611" s="1390"/>
      <c r="C611" s="1390"/>
      <c r="D611" s="1390"/>
      <c r="E611" s="1390"/>
      <c r="F611" s="1390"/>
      <c r="G611" s="1390"/>
      <c r="H611" s="1390"/>
    </row>
    <row r="612" spans="1:8" x14ac:dyDescent="0.25">
      <c r="A612" s="1390"/>
      <c r="B612" s="1390"/>
      <c r="C612" s="1390"/>
      <c r="D612" s="1390"/>
      <c r="E612" s="1390"/>
      <c r="F612" s="1390"/>
      <c r="G612" s="1390"/>
      <c r="H612" s="1390"/>
    </row>
    <row r="613" spans="1:8" x14ac:dyDescent="0.25">
      <c r="A613" s="1390"/>
      <c r="B613" s="1390"/>
      <c r="C613" s="1390"/>
      <c r="D613" s="1390"/>
      <c r="E613" s="1390"/>
      <c r="F613" s="1390"/>
      <c r="G613" s="1390"/>
      <c r="H613" s="1390"/>
    </row>
    <row r="614" spans="1:8" x14ac:dyDescent="0.25">
      <c r="A614" s="1390"/>
      <c r="B614" s="1390"/>
      <c r="C614" s="1390"/>
      <c r="D614" s="1390"/>
      <c r="E614" s="1390"/>
      <c r="F614" s="1390"/>
      <c r="G614" s="1390"/>
      <c r="H614" s="1390"/>
    </row>
    <row r="615" spans="1:8" x14ac:dyDescent="0.25">
      <c r="A615" s="1390"/>
      <c r="B615" s="1390"/>
      <c r="C615" s="1390"/>
      <c r="D615" s="1390"/>
      <c r="E615" s="1390"/>
      <c r="F615" s="1390"/>
      <c r="G615" s="1390"/>
      <c r="H615" s="1390"/>
    </row>
    <row r="616" spans="1:8" x14ac:dyDescent="0.25">
      <c r="A616" s="1390"/>
      <c r="B616" s="1390"/>
      <c r="C616" s="1390"/>
      <c r="D616" s="1390"/>
      <c r="E616" s="1390"/>
      <c r="F616" s="1390"/>
      <c r="G616" s="1390"/>
      <c r="H616" s="1390"/>
    </row>
    <row r="617" spans="1:8" x14ac:dyDescent="0.25">
      <c r="A617" s="1390"/>
      <c r="B617" s="1390"/>
      <c r="C617" s="1390"/>
      <c r="D617" s="1390"/>
      <c r="E617" s="1390"/>
      <c r="F617" s="1390"/>
      <c r="G617" s="1390"/>
      <c r="H617" s="1390"/>
    </row>
    <row r="618" spans="1:8" x14ac:dyDescent="0.25">
      <c r="A618" s="1390"/>
      <c r="B618" s="1390"/>
      <c r="C618" s="1390"/>
      <c r="D618" s="1390"/>
      <c r="E618" s="1390"/>
      <c r="F618" s="1390"/>
      <c r="G618" s="1390"/>
      <c r="H618" s="1390"/>
    </row>
    <row r="619" spans="1:8" x14ac:dyDescent="0.25">
      <c r="A619" s="1390"/>
      <c r="B619" s="1390"/>
      <c r="C619" s="1390"/>
      <c r="D619" s="1390"/>
      <c r="E619" s="1390"/>
      <c r="F619" s="1390"/>
      <c r="G619" s="1390"/>
      <c r="H619" s="1390"/>
    </row>
    <row r="620" spans="1:8" x14ac:dyDescent="0.25">
      <c r="A620" s="1390"/>
      <c r="B620" s="1390"/>
      <c r="C620" s="1390"/>
      <c r="D620" s="1390"/>
      <c r="E620" s="1390"/>
      <c r="F620" s="1390"/>
      <c r="G620" s="1390"/>
      <c r="H620" s="1390"/>
    </row>
    <row r="621" spans="1:8" x14ac:dyDescent="0.25">
      <c r="A621" s="1390"/>
      <c r="B621" s="1390"/>
      <c r="C621" s="1390"/>
      <c r="D621" s="1390"/>
      <c r="E621" s="1390"/>
      <c r="F621" s="1390"/>
      <c r="G621" s="1390"/>
      <c r="H621" s="1390"/>
    </row>
    <row r="622" spans="1:8" x14ac:dyDescent="0.25">
      <c r="A622" s="1390"/>
      <c r="B622" s="1390"/>
      <c r="C622" s="1390"/>
      <c r="D622" s="1390"/>
      <c r="E622" s="1390"/>
      <c r="F622" s="1390"/>
      <c r="G622" s="1390"/>
      <c r="H622" s="1390"/>
    </row>
    <row r="623" spans="1:8" x14ac:dyDescent="0.25">
      <c r="A623" s="1390"/>
      <c r="B623" s="1390"/>
      <c r="C623" s="1390"/>
      <c r="D623" s="1390"/>
      <c r="E623" s="1390"/>
      <c r="F623" s="1390"/>
      <c r="G623" s="1390"/>
      <c r="H623" s="1390"/>
    </row>
    <row r="624" spans="1:8" x14ac:dyDescent="0.25">
      <c r="A624" s="1390"/>
      <c r="B624" s="1390"/>
      <c r="C624" s="1390"/>
      <c r="D624" s="1390"/>
      <c r="E624" s="1390"/>
      <c r="F624" s="1390"/>
      <c r="G624" s="1390"/>
      <c r="H624" s="1390"/>
    </row>
    <row r="625" spans="1:8" x14ac:dyDescent="0.25">
      <c r="A625" s="1390"/>
      <c r="B625" s="1390"/>
      <c r="C625" s="1390"/>
      <c r="D625" s="1390"/>
      <c r="E625" s="1390"/>
      <c r="F625" s="1390"/>
      <c r="G625" s="1390"/>
      <c r="H625" s="1390"/>
    </row>
    <row r="626" spans="1:8" x14ac:dyDescent="0.25">
      <c r="A626" s="1390"/>
      <c r="B626" s="1390"/>
      <c r="C626" s="1390"/>
      <c r="D626" s="1390"/>
      <c r="E626" s="1390"/>
      <c r="F626" s="1390"/>
      <c r="G626" s="1390"/>
      <c r="H626" s="1390"/>
    </row>
    <row r="627" spans="1:8" x14ac:dyDescent="0.25">
      <c r="A627" s="1390"/>
      <c r="B627" s="1390"/>
      <c r="C627" s="1390"/>
      <c r="D627" s="1390"/>
      <c r="E627" s="1390"/>
      <c r="F627" s="1390"/>
      <c r="G627" s="1390"/>
      <c r="H627" s="1390"/>
    </row>
    <row r="628" spans="1:8" x14ac:dyDescent="0.25">
      <c r="A628" s="1390"/>
      <c r="B628" s="1390"/>
      <c r="C628" s="1390"/>
      <c r="D628" s="1390"/>
      <c r="E628" s="1390"/>
      <c r="F628" s="1390"/>
      <c r="G628" s="1390"/>
      <c r="H628" s="1390"/>
    </row>
    <row r="629" spans="1:8" x14ac:dyDescent="0.25">
      <c r="A629" s="1390"/>
      <c r="B629" s="1390"/>
      <c r="C629" s="1390"/>
      <c r="D629" s="1390"/>
      <c r="E629" s="1390"/>
      <c r="F629" s="1390"/>
      <c r="G629" s="1390"/>
      <c r="H629" s="1390"/>
    </row>
    <row r="630" spans="1:8" x14ac:dyDescent="0.25">
      <c r="A630" s="1390"/>
      <c r="B630" s="1390"/>
      <c r="C630" s="1390"/>
      <c r="D630" s="1390"/>
      <c r="E630" s="1390"/>
      <c r="F630" s="1390"/>
      <c r="G630" s="1390"/>
      <c r="H630" s="1390"/>
    </row>
    <row r="631" spans="1:8" x14ac:dyDescent="0.25">
      <c r="A631" s="1390"/>
      <c r="B631" s="1390"/>
      <c r="C631" s="1390"/>
      <c r="D631" s="1390"/>
      <c r="E631" s="1390"/>
      <c r="F631" s="1390"/>
      <c r="G631" s="1390"/>
      <c r="H631" s="1390"/>
    </row>
    <row r="632" spans="1:8" x14ac:dyDescent="0.25">
      <c r="A632" s="1390"/>
      <c r="B632" s="1390"/>
      <c r="C632" s="1390"/>
      <c r="D632" s="1390"/>
      <c r="E632" s="1390"/>
      <c r="F632" s="1390"/>
      <c r="G632" s="1390"/>
      <c r="H632" s="1390"/>
    </row>
    <row r="633" spans="1:8" x14ac:dyDescent="0.25">
      <c r="A633" s="1390"/>
      <c r="B633" s="1390"/>
      <c r="C633" s="1390"/>
      <c r="D633" s="1390"/>
      <c r="E633" s="1390"/>
      <c r="F633" s="1390"/>
      <c r="G633" s="1390"/>
      <c r="H633" s="1390"/>
    </row>
    <row r="634" spans="1:8" x14ac:dyDescent="0.25">
      <c r="A634" s="1390"/>
      <c r="B634" s="1390"/>
      <c r="C634" s="1390"/>
      <c r="D634" s="1390"/>
      <c r="E634" s="1390"/>
      <c r="F634" s="1390"/>
      <c r="G634" s="1390"/>
      <c r="H634" s="1390"/>
    </row>
    <row r="635" spans="1:8" x14ac:dyDescent="0.25">
      <c r="A635" s="1390"/>
      <c r="B635" s="1390"/>
      <c r="C635" s="1390"/>
      <c r="D635" s="1390"/>
      <c r="E635" s="1390"/>
      <c r="F635" s="1390"/>
      <c r="G635" s="1390"/>
      <c r="H635" s="1390"/>
    </row>
    <row r="636" spans="1:8" x14ac:dyDescent="0.25">
      <c r="A636" s="1390"/>
      <c r="B636" s="1390"/>
      <c r="C636" s="1390"/>
      <c r="D636" s="1390"/>
      <c r="E636" s="1390"/>
      <c r="F636" s="1390"/>
      <c r="G636" s="1390"/>
      <c r="H636" s="1390"/>
    </row>
    <row r="637" spans="1:8" x14ac:dyDescent="0.25">
      <c r="A637" s="1390"/>
      <c r="B637" s="1390"/>
      <c r="C637" s="1390"/>
      <c r="D637" s="1390"/>
      <c r="E637" s="1390"/>
      <c r="F637" s="1390"/>
      <c r="G637" s="1390"/>
      <c r="H637" s="1390"/>
    </row>
    <row r="638" spans="1:8" x14ac:dyDescent="0.25">
      <c r="A638" s="1390"/>
      <c r="B638" s="1390"/>
      <c r="C638" s="1390"/>
      <c r="D638" s="1390"/>
      <c r="E638" s="1390"/>
      <c r="F638" s="1390"/>
      <c r="G638" s="1390"/>
      <c r="H638" s="1390"/>
    </row>
    <row r="639" spans="1:8" x14ac:dyDescent="0.25">
      <c r="A639" s="1390"/>
      <c r="B639" s="1390"/>
      <c r="C639" s="1390"/>
      <c r="D639" s="1390"/>
      <c r="E639" s="1390"/>
      <c r="F639" s="1390"/>
      <c r="G639" s="1390"/>
      <c r="H639" s="1390"/>
    </row>
    <row r="640" spans="1:8" x14ac:dyDescent="0.25">
      <c r="A640" s="1390"/>
      <c r="B640" s="1390"/>
      <c r="C640" s="1390"/>
      <c r="D640" s="1390"/>
      <c r="E640" s="1390"/>
      <c r="F640" s="1390"/>
      <c r="G640" s="1390"/>
      <c r="H640" s="1390"/>
    </row>
    <row r="641" spans="1:8" x14ac:dyDescent="0.25">
      <c r="A641" s="1390"/>
      <c r="B641" s="1390"/>
      <c r="C641" s="1390"/>
      <c r="D641" s="1390"/>
      <c r="E641" s="1390"/>
      <c r="F641" s="1390"/>
      <c r="G641" s="1390"/>
      <c r="H641" s="1390"/>
    </row>
    <row r="642" spans="1:8" x14ac:dyDescent="0.25">
      <c r="A642" s="1390"/>
      <c r="B642" s="1390"/>
      <c r="C642" s="1390"/>
      <c r="D642" s="1390"/>
      <c r="E642" s="1390"/>
      <c r="F642" s="1390"/>
      <c r="G642" s="1390"/>
      <c r="H642" s="1390"/>
    </row>
    <row r="643" spans="1:8" x14ac:dyDescent="0.25">
      <c r="A643" s="1390"/>
      <c r="B643" s="1390"/>
      <c r="C643" s="1390"/>
      <c r="D643" s="1390"/>
      <c r="E643" s="1390"/>
      <c r="F643" s="1390"/>
      <c r="G643" s="1390"/>
      <c r="H643" s="1390"/>
    </row>
    <row r="644" spans="1:8" x14ac:dyDescent="0.25">
      <c r="A644" s="1390"/>
      <c r="B644" s="1390"/>
      <c r="C644" s="1390"/>
      <c r="D644" s="1390"/>
      <c r="E644" s="1390"/>
      <c r="F644" s="1390"/>
      <c r="G644" s="1390"/>
      <c r="H644" s="1390"/>
    </row>
    <row r="645" spans="1:8" x14ac:dyDescent="0.25">
      <c r="A645" s="1390"/>
      <c r="B645" s="1390"/>
      <c r="C645" s="1390"/>
      <c r="D645" s="1390"/>
      <c r="E645" s="1390"/>
      <c r="F645" s="1390"/>
      <c r="G645" s="1390"/>
      <c r="H645" s="1390"/>
    </row>
    <row r="646" spans="1:8" x14ac:dyDescent="0.25">
      <c r="A646" s="1390"/>
      <c r="B646" s="1390"/>
      <c r="C646" s="1390"/>
      <c r="D646" s="1390"/>
      <c r="E646" s="1390"/>
      <c r="F646" s="1390"/>
      <c r="G646" s="1390"/>
      <c r="H646" s="1390"/>
    </row>
    <row r="647" spans="1:8" x14ac:dyDescent="0.25">
      <c r="A647" s="1390"/>
      <c r="B647" s="1390"/>
      <c r="C647" s="1390"/>
      <c r="D647" s="1390"/>
      <c r="E647" s="1390"/>
      <c r="F647" s="1390"/>
      <c r="G647" s="1390"/>
      <c r="H647" s="1390"/>
    </row>
    <row r="648" spans="1:8" x14ac:dyDescent="0.25">
      <c r="A648" s="1390"/>
      <c r="B648" s="1390"/>
      <c r="C648" s="1390"/>
      <c r="D648" s="1390"/>
      <c r="E648" s="1390"/>
      <c r="F648" s="1390"/>
      <c r="G648" s="1390"/>
      <c r="H648" s="1390"/>
    </row>
    <row r="649" spans="1:8" x14ac:dyDescent="0.25">
      <c r="A649" s="1390"/>
      <c r="B649" s="1390"/>
      <c r="C649" s="1390"/>
      <c r="D649" s="1390"/>
      <c r="E649" s="1390"/>
      <c r="F649" s="1390"/>
      <c r="G649" s="1390"/>
      <c r="H649" s="1390"/>
    </row>
    <row r="650" spans="1:8" x14ac:dyDescent="0.25">
      <c r="A650" s="1390"/>
      <c r="B650" s="1390"/>
      <c r="C650" s="1390"/>
      <c r="D650" s="1390"/>
      <c r="E650" s="1390"/>
      <c r="F650" s="1390"/>
      <c r="G650" s="1390"/>
      <c r="H650" s="1390"/>
    </row>
    <row r="651" spans="1:8" x14ac:dyDescent="0.25">
      <c r="A651" s="1390"/>
      <c r="B651" s="1390"/>
      <c r="C651" s="1390"/>
      <c r="D651" s="1390"/>
      <c r="E651" s="1390"/>
      <c r="F651" s="1390"/>
      <c r="G651" s="1390"/>
      <c r="H651" s="1390"/>
    </row>
    <row r="652" spans="1:8" x14ac:dyDescent="0.25">
      <c r="A652" s="1390"/>
      <c r="B652" s="1390"/>
      <c r="C652" s="1390"/>
      <c r="D652" s="1390"/>
      <c r="E652" s="1390"/>
      <c r="F652" s="1390"/>
      <c r="G652" s="1390"/>
      <c r="H652" s="1390"/>
    </row>
    <row r="653" spans="1:8" x14ac:dyDescent="0.25">
      <c r="A653" s="1390"/>
      <c r="B653" s="1390"/>
      <c r="C653" s="1390"/>
      <c r="D653" s="1390"/>
      <c r="E653" s="1390"/>
      <c r="F653" s="1390"/>
      <c r="G653" s="1390"/>
      <c r="H653" s="1390"/>
    </row>
    <row r="654" spans="1:8" x14ac:dyDescent="0.25">
      <c r="A654" s="1390"/>
      <c r="B654" s="1390"/>
      <c r="C654" s="1390"/>
      <c r="D654" s="1390"/>
      <c r="E654" s="1390"/>
      <c r="F654" s="1390"/>
      <c r="G654" s="1390"/>
      <c r="H654" s="1390"/>
    </row>
    <row r="655" spans="1:8" x14ac:dyDescent="0.25">
      <c r="A655" s="1390"/>
      <c r="B655" s="1390"/>
      <c r="C655" s="1390"/>
      <c r="D655" s="1390"/>
      <c r="E655" s="1390"/>
      <c r="F655" s="1390"/>
      <c r="G655" s="1390"/>
      <c r="H655" s="1390"/>
    </row>
    <row r="656" spans="1:8" x14ac:dyDescent="0.25">
      <c r="A656" s="1390"/>
      <c r="B656" s="1390"/>
      <c r="C656" s="1390"/>
      <c r="D656" s="1390"/>
      <c r="E656" s="1390"/>
      <c r="F656" s="1390"/>
      <c r="G656" s="1390"/>
      <c r="H656" s="1390"/>
    </row>
    <row r="657" spans="1:8" x14ac:dyDescent="0.25">
      <c r="A657" s="1390"/>
      <c r="B657" s="1390"/>
      <c r="C657" s="1390"/>
      <c r="D657" s="1390"/>
      <c r="E657" s="1390"/>
      <c r="F657" s="1390"/>
      <c r="G657" s="1390"/>
      <c r="H657" s="1390"/>
    </row>
    <row r="658" spans="1:8" x14ac:dyDescent="0.25">
      <c r="A658" s="1390"/>
      <c r="B658" s="1390"/>
      <c r="C658" s="1390"/>
      <c r="D658" s="1390"/>
      <c r="E658" s="1390"/>
      <c r="F658" s="1390"/>
      <c r="G658" s="1390"/>
      <c r="H658" s="1390"/>
    </row>
    <row r="659" spans="1:8" x14ac:dyDescent="0.25">
      <c r="A659" s="1390"/>
      <c r="B659" s="1390"/>
      <c r="C659" s="1390"/>
      <c r="D659" s="1390"/>
      <c r="E659" s="1390"/>
      <c r="F659" s="1390"/>
      <c r="G659" s="1390"/>
      <c r="H659" s="1390"/>
    </row>
    <row r="660" spans="1:8" x14ac:dyDescent="0.25">
      <c r="A660" s="1390"/>
      <c r="B660" s="1390"/>
      <c r="C660" s="1390"/>
      <c r="D660" s="1390"/>
      <c r="E660" s="1390"/>
      <c r="F660" s="1390"/>
      <c r="G660" s="1390"/>
      <c r="H660" s="1390"/>
    </row>
    <row r="661" spans="1:8" x14ac:dyDescent="0.25">
      <c r="A661" s="1390"/>
      <c r="B661" s="1390"/>
      <c r="C661" s="1390"/>
      <c r="D661" s="1390"/>
      <c r="E661" s="1390"/>
      <c r="F661" s="1390"/>
      <c r="G661" s="1390"/>
      <c r="H661" s="1390"/>
    </row>
    <row r="662" spans="1:8" x14ac:dyDescent="0.25">
      <c r="A662" s="1390"/>
      <c r="B662" s="1390"/>
      <c r="C662" s="1390"/>
      <c r="D662" s="1390"/>
      <c r="E662" s="1390"/>
      <c r="F662" s="1390"/>
      <c r="G662" s="1390"/>
      <c r="H662" s="1390"/>
    </row>
    <row r="663" spans="1:8" x14ac:dyDescent="0.25">
      <c r="A663" s="1390"/>
      <c r="B663" s="1390"/>
      <c r="C663" s="1390"/>
      <c r="D663" s="1390"/>
      <c r="E663" s="1390"/>
      <c r="F663" s="1390"/>
      <c r="G663" s="1390"/>
      <c r="H663" s="1390"/>
    </row>
    <row r="664" spans="1:8" x14ac:dyDescent="0.25">
      <c r="A664" s="1390"/>
      <c r="B664" s="1390"/>
      <c r="C664" s="1390"/>
      <c r="D664" s="1390"/>
      <c r="E664" s="1390"/>
      <c r="F664" s="1390"/>
      <c r="G664" s="1390"/>
      <c r="H664" s="1390"/>
    </row>
    <row r="665" spans="1:8" x14ac:dyDescent="0.25">
      <c r="A665" s="1390"/>
      <c r="B665" s="1390"/>
      <c r="C665" s="1390"/>
      <c r="D665" s="1390"/>
      <c r="E665" s="1390"/>
      <c r="F665" s="1390"/>
      <c r="G665" s="1390"/>
      <c r="H665" s="1390"/>
    </row>
    <row r="666" spans="1:8" x14ac:dyDescent="0.25">
      <c r="A666" s="1390"/>
      <c r="B666" s="1390"/>
      <c r="C666" s="1390"/>
      <c r="D666" s="1390"/>
      <c r="E666" s="1390"/>
      <c r="F666" s="1390"/>
      <c r="G666" s="1390"/>
      <c r="H666" s="1390"/>
    </row>
    <row r="667" spans="1:8" x14ac:dyDescent="0.25">
      <c r="A667" s="1390"/>
      <c r="B667" s="1390"/>
      <c r="C667" s="1390"/>
      <c r="D667" s="1390"/>
      <c r="E667" s="1390"/>
      <c r="F667" s="1390"/>
      <c r="G667" s="1390"/>
      <c r="H667" s="1390"/>
    </row>
    <row r="668" spans="1:8" x14ac:dyDescent="0.25">
      <c r="A668" s="1390"/>
      <c r="B668" s="1390"/>
      <c r="C668" s="1390"/>
      <c r="D668" s="1390"/>
      <c r="E668" s="1390"/>
      <c r="F668" s="1390"/>
      <c r="G668" s="1390"/>
      <c r="H668" s="1390"/>
    </row>
    <row r="669" spans="1:8" x14ac:dyDescent="0.25">
      <c r="A669" s="1390"/>
      <c r="B669" s="1390"/>
      <c r="C669" s="1390"/>
      <c r="D669" s="1390"/>
      <c r="E669" s="1390"/>
      <c r="F669" s="1390"/>
      <c r="G669" s="1390"/>
      <c r="H669" s="1390"/>
    </row>
    <row r="670" spans="1:8" x14ac:dyDescent="0.25">
      <c r="A670" s="1390"/>
      <c r="B670" s="1390"/>
      <c r="C670" s="1390"/>
      <c r="D670" s="1390"/>
      <c r="E670" s="1390"/>
      <c r="F670" s="1390"/>
      <c r="G670" s="1390"/>
      <c r="H670" s="1390"/>
    </row>
    <row r="671" spans="1:8" x14ac:dyDescent="0.25">
      <c r="A671" s="1390"/>
      <c r="B671" s="1390"/>
      <c r="C671" s="1390"/>
      <c r="D671" s="1390"/>
      <c r="E671" s="1390"/>
      <c r="F671" s="1390"/>
      <c r="G671" s="1390"/>
      <c r="H671" s="1390"/>
    </row>
    <row r="672" spans="1:8" x14ac:dyDescent="0.25">
      <c r="A672" s="1390"/>
      <c r="B672" s="1390"/>
      <c r="C672" s="1390"/>
      <c r="D672" s="1390"/>
      <c r="E672" s="1390"/>
      <c r="F672" s="1390"/>
      <c r="G672" s="1390"/>
      <c r="H672" s="1390"/>
    </row>
    <row r="673" spans="1:8" x14ac:dyDescent="0.25">
      <c r="A673" s="1390"/>
      <c r="B673" s="1390"/>
      <c r="C673" s="1390"/>
      <c r="D673" s="1390"/>
      <c r="E673" s="1390"/>
      <c r="F673" s="1390"/>
      <c r="G673" s="1390"/>
      <c r="H673" s="1390"/>
    </row>
    <row r="674" spans="1:8" x14ac:dyDescent="0.25">
      <c r="A674" s="1390"/>
      <c r="B674" s="1390"/>
      <c r="C674" s="1390"/>
      <c r="D674" s="1390"/>
      <c r="E674" s="1390"/>
      <c r="F674" s="1390"/>
      <c r="G674" s="1390"/>
      <c r="H674" s="1390"/>
    </row>
    <row r="675" spans="1:8" x14ac:dyDescent="0.25">
      <c r="A675" s="1390"/>
      <c r="B675" s="1390"/>
      <c r="C675" s="1390"/>
      <c r="D675" s="1390"/>
      <c r="E675" s="1390"/>
      <c r="F675" s="1390"/>
      <c r="G675" s="1390"/>
      <c r="H675" s="1390"/>
    </row>
    <row r="676" spans="1:8" x14ac:dyDescent="0.25">
      <c r="A676" s="1390"/>
      <c r="B676" s="1390"/>
      <c r="C676" s="1390"/>
      <c r="D676" s="1390"/>
      <c r="E676" s="1390"/>
      <c r="F676" s="1390"/>
      <c r="G676" s="1390"/>
      <c r="H676" s="1390"/>
    </row>
    <row r="677" spans="1:8" x14ac:dyDescent="0.25">
      <c r="A677" s="1390"/>
      <c r="B677" s="1390"/>
      <c r="C677" s="1390"/>
      <c r="D677" s="1390"/>
      <c r="E677" s="1390"/>
      <c r="F677" s="1390"/>
      <c r="G677" s="1390"/>
      <c r="H677" s="1390"/>
    </row>
    <row r="678" spans="1:8" x14ac:dyDescent="0.25">
      <c r="A678" s="1390"/>
      <c r="B678" s="1390"/>
      <c r="C678" s="1390"/>
      <c r="D678" s="1390"/>
      <c r="E678" s="1390"/>
      <c r="F678" s="1390"/>
      <c r="G678" s="1390"/>
      <c r="H678" s="1390"/>
    </row>
    <row r="679" spans="1:8" x14ac:dyDescent="0.25">
      <c r="A679" s="1390"/>
      <c r="B679" s="1390"/>
      <c r="C679" s="1390"/>
      <c r="D679" s="1390"/>
      <c r="E679" s="1390"/>
      <c r="F679" s="1390"/>
      <c r="G679" s="1390"/>
      <c r="H679" s="1390"/>
    </row>
    <row r="680" spans="1:8" x14ac:dyDescent="0.25">
      <c r="A680" s="1390"/>
      <c r="B680" s="1390"/>
      <c r="C680" s="1390"/>
      <c r="D680" s="1390"/>
      <c r="E680" s="1390"/>
      <c r="F680" s="1390"/>
      <c r="G680" s="1390"/>
      <c r="H680" s="1390"/>
    </row>
    <row r="681" spans="1:8" x14ac:dyDescent="0.25">
      <c r="A681" s="1390"/>
      <c r="B681" s="1390"/>
      <c r="C681" s="1390"/>
      <c r="D681" s="1390"/>
      <c r="E681" s="1390"/>
      <c r="F681" s="1390"/>
      <c r="G681" s="1390"/>
      <c r="H681" s="1390"/>
    </row>
    <row r="682" spans="1:8" x14ac:dyDescent="0.25">
      <c r="A682" s="1390"/>
      <c r="B682" s="1390"/>
      <c r="C682" s="1390"/>
      <c r="D682" s="1390"/>
      <c r="E682" s="1390"/>
      <c r="F682" s="1390"/>
      <c r="G682" s="1390"/>
      <c r="H682" s="1390"/>
    </row>
    <row r="683" spans="1:8" x14ac:dyDescent="0.25">
      <c r="A683" s="1390"/>
      <c r="B683" s="1390"/>
      <c r="C683" s="1390"/>
      <c r="D683" s="1390"/>
      <c r="E683" s="1390"/>
      <c r="F683" s="1390"/>
      <c r="G683" s="1390"/>
      <c r="H683" s="1390"/>
    </row>
    <row r="684" spans="1:8" x14ac:dyDescent="0.25">
      <c r="A684" s="1390"/>
      <c r="B684" s="1390"/>
      <c r="C684" s="1390"/>
      <c r="D684" s="1390"/>
      <c r="E684" s="1390"/>
      <c r="F684" s="1390"/>
      <c r="G684" s="1390"/>
      <c r="H684" s="1390"/>
    </row>
    <row r="685" spans="1:8" x14ac:dyDescent="0.25">
      <c r="A685" s="1390"/>
      <c r="B685" s="1390"/>
      <c r="C685" s="1390"/>
      <c r="D685" s="1390"/>
      <c r="E685" s="1390"/>
      <c r="F685" s="1390"/>
      <c r="G685" s="1390"/>
      <c r="H685" s="1390"/>
    </row>
    <row r="686" spans="1:8" x14ac:dyDescent="0.25">
      <c r="A686" s="1390"/>
      <c r="B686" s="1390"/>
      <c r="C686" s="1390"/>
      <c r="D686" s="1390"/>
      <c r="E686" s="1390"/>
      <c r="F686" s="1390"/>
      <c r="G686" s="1390"/>
      <c r="H686" s="1390"/>
    </row>
    <row r="687" spans="1:8" x14ac:dyDescent="0.25">
      <c r="A687" s="1390"/>
      <c r="B687" s="1390"/>
      <c r="C687" s="1390"/>
      <c r="D687" s="1390"/>
      <c r="E687" s="1390"/>
      <c r="F687" s="1390"/>
      <c r="G687" s="1390"/>
      <c r="H687" s="1390"/>
    </row>
    <row r="688" spans="1:8" x14ac:dyDescent="0.25">
      <c r="A688" s="1390"/>
      <c r="B688" s="1390"/>
      <c r="C688" s="1390"/>
      <c r="D688" s="1390"/>
      <c r="E688" s="1390"/>
      <c r="F688" s="1390"/>
      <c r="G688" s="1390"/>
      <c r="H688" s="1390"/>
    </row>
    <row r="689" spans="1:8" x14ac:dyDescent="0.25">
      <c r="A689" s="1390"/>
      <c r="B689" s="1390"/>
      <c r="C689" s="1390"/>
      <c r="D689" s="1390"/>
      <c r="E689" s="1390"/>
      <c r="F689" s="1390"/>
      <c r="G689" s="1390"/>
      <c r="H689" s="1390"/>
    </row>
    <row r="690" spans="1:8" x14ac:dyDescent="0.25">
      <c r="A690" s="1390"/>
      <c r="B690" s="1390"/>
      <c r="C690" s="1390"/>
      <c r="D690" s="1390"/>
      <c r="E690" s="1390"/>
      <c r="F690" s="1390"/>
      <c r="G690" s="1390"/>
      <c r="H690" s="1390"/>
    </row>
    <row r="691" spans="1:8" x14ac:dyDescent="0.25">
      <c r="A691" s="1390"/>
      <c r="B691" s="1390"/>
      <c r="C691" s="1390"/>
      <c r="D691" s="1390"/>
      <c r="E691" s="1390"/>
      <c r="F691" s="1390"/>
      <c r="G691" s="1390"/>
      <c r="H691" s="1390"/>
    </row>
    <row r="692" spans="1:8" x14ac:dyDescent="0.25">
      <c r="A692" s="1390"/>
      <c r="B692" s="1390"/>
      <c r="C692" s="1390"/>
      <c r="D692" s="1390"/>
      <c r="E692" s="1390"/>
      <c r="F692" s="1390"/>
      <c r="G692" s="1390"/>
      <c r="H692" s="1390"/>
    </row>
    <row r="693" spans="1:8" x14ac:dyDescent="0.25">
      <c r="A693" s="1390"/>
      <c r="B693" s="1390"/>
      <c r="C693" s="1390"/>
      <c r="D693" s="1390"/>
      <c r="E693" s="1390"/>
      <c r="F693" s="1390"/>
      <c r="G693" s="1390"/>
      <c r="H693" s="1390"/>
    </row>
    <row r="694" spans="1:8" x14ac:dyDescent="0.25">
      <c r="A694" s="1390"/>
      <c r="B694" s="1390"/>
      <c r="C694" s="1390"/>
      <c r="D694" s="1390"/>
      <c r="E694" s="1390"/>
      <c r="F694" s="1390"/>
      <c r="G694" s="1390"/>
      <c r="H694" s="1390"/>
    </row>
    <row r="695" spans="1:8" x14ac:dyDescent="0.25">
      <c r="A695" s="1390"/>
      <c r="B695" s="1390"/>
      <c r="C695" s="1390"/>
      <c r="D695" s="1390"/>
      <c r="E695" s="1390"/>
      <c r="F695" s="1390"/>
      <c r="G695" s="1390"/>
      <c r="H695" s="1390"/>
    </row>
    <row r="696" spans="1:8" x14ac:dyDescent="0.25">
      <c r="A696" s="1390"/>
      <c r="B696" s="1390"/>
      <c r="C696" s="1390"/>
      <c r="D696" s="1390"/>
      <c r="E696" s="1390"/>
      <c r="F696" s="1390"/>
      <c r="G696" s="1390"/>
      <c r="H696" s="1390"/>
    </row>
    <row r="697" spans="1:8" x14ac:dyDescent="0.25">
      <c r="A697" s="1390"/>
      <c r="B697" s="1390"/>
      <c r="C697" s="1390"/>
      <c r="D697" s="1390"/>
      <c r="E697" s="1390"/>
      <c r="F697" s="1390"/>
      <c r="G697" s="1390"/>
      <c r="H697" s="1390"/>
    </row>
    <row r="698" spans="1:8" x14ac:dyDescent="0.25">
      <c r="A698" s="1390"/>
      <c r="B698" s="1390"/>
      <c r="C698" s="1390"/>
      <c r="D698" s="1390"/>
      <c r="E698" s="1390"/>
      <c r="F698" s="1390"/>
      <c r="G698" s="1390"/>
      <c r="H698" s="1390"/>
    </row>
    <row r="699" spans="1:8" x14ac:dyDescent="0.25">
      <c r="A699" s="1390"/>
      <c r="B699" s="1390"/>
      <c r="C699" s="1390"/>
      <c r="D699" s="1390"/>
      <c r="E699" s="1390"/>
      <c r="F699" s="1390"/>
      <c r="G699" s="1390"/>
      <c r="H699" s="1390"/>
    </row>
    <row r="700" spans="1:8" x14ac:dyDescent="0.25">
      <c r="A700" s="1390"/>
      <c r="B700" s="1390"/>
      <c r="C700" s="1390"/>
      <c r="D700" s="1390"/>
      <c r="E700" s="1390"/>
      <c r="F700" s="1390"/>
      <c r="G700" s="1390"/>
      <c r="H700" s="1390"/>
    </row>
    <row r="701" spans="1:8" x14ac:dyDescent="0.25">
      <c r="A701" s="1390"/>
      <c r="B701" s="1390"/>
      <c r="C701" s="1390"/>
      <c r="D701" s="1390"/>
      <c r="E701" s="1390"/>
      <c r="F701" s="1390"/>
      <c r="G701" s="1390"/>
      <c r="H701" s="1390"/>
    </row>
    <row r="702" spans="1:8" x14ac:dyDescent="0.25">
      <c r="A702" s="1390"/>
      <c r="B702" s="1390"/>
      <c r="C702" s="1390"/>
      <c r="D702" s="1390"/>
      <c r="E702" s="1390"/>
      <c r="F702" s="1390"/>
      <c r="G702" s="1390"/>
      <c r="H702" s="1390"/>
    </row>
    <row r="703" spans="1:8" x14ac:dyDescent="0.25">
      <c r="A703" s="1390"/>
      <c r="B703" s="1390"/>
      <c r="C703" s="1390"/>
      <c r="D703" s="1390"/>
      <c r="E703" s="1390"/>
      <c r="F703" s="1390"/>
      <c r="G703" s="1390"/>
      <c r="H703" s="1390"/>
    </row>
    <row r="704" spans="1:8" x14ac:dyDescent="0.25">
      <c r="A704" s="1390"/>
      <c r="B704" s="1390"/>
      <c r="C704" s="1390"/>
      <c r="D704" s="1390"/>
      <c r="E704" s="1390"/>
      <c r="F704" s="1390"/>
      <c r="G704" s="1390"/>
      <c r="H704" s="1390"/>
    </row>
    <row r="705" spans="1:8" x14ac:dyDescent="0.25">
      <c r="A705" s="1390"/>
      <c r="B705" s="1390"/>
      <c r="C705" s="1390"/>
      <c r="D705" s="1390"/>
      <c r="E705" s="1390"/>
      <c r="F705" s="1390"/>
      <c r="G705" s="1390"/>
      <c r="H705" s="1390"/>
    </row>
    <row r="706" spans="1:8" x14ac:dyDescent="0.25">
      <c r="A706" s="1390"/>
      <c r="B706" s="1390"/>
      <c r="C706" s="1390"/>
      <c r="D706" s="1390"/>
      <c r="E706" s="1390"/>
      <c r="F706" s="1390"/>
      <c r="G706" s="1390"/>
      <c r="H706" s="1390"/>
    </row>
    <row r="707" spans="1:8" x14ac:dyDescent="0.25">
      <c r="A707" s="1390"/>
      <c r="B707" s="1390"/>
      <c r="C707" s="1390"/>
      <c r="D707" s="1390"/>
      <c r="E707" s="1390"/>
      <c r="F707" s="1390"/>
      <c r="G707" s="1390"/>
      <c r="H707" s="1390"/>
    </row>
    <row r="708" spans="1:8" x14ac:dyDescent="0.25">
      <c r="A708" s="1390"/>
      <c r="B708" s="1390"/>
      <c r="C708" s="1390"/>
      <c r="D708" s="1390"/>
      <c r="E708" s="1390"/>
      <c r="F708" s="1390"/>
      <c r="G708" s="1390"/>
      <c r="H708" s="1390"/>
    </row>
    <row r="709" spans="1:8" x14ac:dyDescent="0.25">
      <c r="A709" s="1390"/>
      <c r="B709" s="1390"/>
      <c r="C709" s="1390"/>
      <c r="D709" s="1390"/>
      <c r="E709" s="1390"/>
      <c r="F709" s="1390"/>
      <c r="G709" s="1390"/>
      <c r="H709" s="1390"/>
    </row>
    <row r="710" spans="1:8" x14ac:dyDescent="0.25">
      <c r="A710" s="1390"/>
      <c r="B710" s="1390"/>
      <c r="C710" s="1390"/>
      <c r="D710" s="1390"/>
      <c r="E710" s="1390"/>
      <c r="F710" s="1390"/>
      <c r="G710" s="1390"/>
      <c r="H710" s="1390"/>
    </row>
    <row r="711" spans="1:8" x14ac:dyDescent="0.25">
      <c r="A711" s="1390"/>
      <c r="B711" s="1390"/>
      <c r="C711" s="1390"/>
      <c r="D711" s="1390"/>
      <c r="E711" s="1390"/>
      <c r="F711" s="1390"/>
      <c r="G711" s="1390"/>
      <c r="H711" s="1390"/>
    </row>
    <row r="712" spans="1:8" x14ac:dyDescent="0.25">
      <c r="A712" s="1390"/>
      <c r="B712" s="1390"/>
      <c r="C712" s="1390"/>
      <c r="D712" s="1390"/>
      <c r="E712" s="1390"/>
      <c r="F712" s="1390"/>
      <c r="G712" s="1390"/>
      <c r="H712" s="1390"/>
    </row>
    <row r="713" spans="1:8" x14ac:dyDescent="0.25">
      <c r="A713" s="1390"/>
      <c r="B713" s="1390"/>
      <c r="C713" s="1390"/>
      <c r="D713" s="1390"/>
      <c r="E713" s="1390"/>
      <c r="F713" s="1390"/>
      <c r="G713" s="1390"/>
      <c r="H713" s="1390"/>
    </row>
    <row r="714" spans="1:8" x14ac:dyDescent="0.25">
      <c r="A714" s="1390"/>
      <c r="B714" s="1390"/>
      <c r="C714" s="1390"/>
      <c r="D714" s="1390"/>
      <c r="E714" s="1390"/>
      <c r="F714" s="1390"/>
      <c r="G714" s="1390"/>
      <c r="H714" s="1390"/>
    </row>
    <row r="715" spans="1:8" x14ac:dyDescent="0.25">
      <c r="A715" s="1390"/>
      <c r="B715" s="1390"/>
      <c r="C715" s="1390"/>
      <c r="D715" s="1390"/>
      <c r="E715" s="1390"/>
      <c r="F715" s="1390"/>
      <c r="G715" s="1390"/>
      <c r="H715" s="1390"/>
    </row>
    <row r="716" spans="1:8" x14ac:dyDescent="0.25">
      <c r="A716" s="1390"/>
      <c r="B716" s="1390"/>
      <c r="C716" s="1390"/>
      <c r="D716" s="1390"/>
      <c r="E716" s="1390"/>
      <c r="F716" s="1390"/>
      <c r="G716" s="1390"/>
      <c r="H716" s="1390"/>
    </row>
    <row r="717" spans="1:8" x14ac:dyDescent="0.25">
      <c r="A717" s="1390"/>
      <c r="B717" s="1390"/>
      <c r="C717" s="1390"/>
      <c r="D717" s="1390"/>
      <c r="E717" s="1390"/>
      <c r="F717" s="1390"/>
      <c r="G717" s="1390"/>
      <c r="H717" s="1390"/>
    </row>
    <row r="718" spans="1:8" x14ac:dyDescent="0.25">
      <c r="A718" s="1390"/>
      <c r="B718" s="1390"/>
      <c r="C718" s="1390"/>
      <c r="D718" s="1390"/>
      <c r="E718" s="1390"/>
      <c r="F718" s="1390"/>
      <c r="G718" s="1390"/>
      <c r="H718" s="1390"/>
    </row>
    <row r="719" spans="1:8" x14ac:dyDescent="0.25">
      <c r="A719" s="1390"/>
      <c r="B719" s="1390"/>
      <c r="C719" s="1390"/>
      <c r="D719" s="1390"/>
      <c r="E719" s="1390"/>
      <c r="F719" s="1390"/>
      <c r="G719" s="1390"/>
      <c r="H719" s="1390"/>
    </row>
    <row r="720" spans="1:8" x14ac:dyDescent="0.25">
      <c r="A720" s="1390"/>
      <c r="B720" s="1390"/>
      <c r="C720" s="1390"/>
      <c r="D720" s="1390"/>
      <c r="E720" s="1390"/>
      <c r="F720" s="1390"/>
      <c r="G720" s="1390"/>
      <c r="H720" s="1390"/>
    </row>
    <row r="721" spans="1:8" x14ac:dyDescent="0.25">
      <c r="A721" s="1390"/>
      <c r="B721" s="1390"/>
      <c r="C721" s="1390"/>
      <c r="D721" s="1390"/>
      <c r="E721" s="1390"/>
      <c r="F721" s="1390"/>
      <c r="G721" s="1390"/>
      <c r="H721" s="1390"/>
    </row>
    <row r="722" spans="1:8" x14ac:dyDescent="0.25">
      <c r="A722" s="1390"/>
      <c r="B722" s="1390"/>
      <c r="C722" s="1390"/>
      <c r="D722" s="1390"/>
      <c r="E722" s="1390"/>
      <c r="F722" s="1390"/>
      <c r="G722" s="1390"/>
      <c r="H722" s="1390"/>
    </row>
    <row r="723" spans="1:8" x14ac:dyDescent="0.25">
      <c r="A723" s="1390"/>
      <c r="B723" s="1390"/>
      <c r="C723" s="1390"/>
      <c r="D723" s="1390"/>
      <c r="E723" s="1390"/>
      <c r="F723" s="1390"/>
      <c r="G723" s="1390"/>
      <c r="H723" s="1390"/>
    </row>
    <row r="724" spans="1:8" x14ac:dyDescent="0.25">
      <c r="A724" s="1390"/>
      <c r="B724" s="1390"/>
      <c r="C724" s="1390"/>
      <c r="D724" s="1390"/>
      <c r="E724" s="1390"/>
      <c r="F724" s="1390"/>
      <c r="G724" s="1390"/>
      <c r="H724" s="1390"/>
    </row>
    <row r="725" spans="1:8" x14ac:dyDescent="0.25">
      <c r="A725" s="1390"/>
      <c r="B725" s="1390"/>
      <c r="C725" s="1390"/>
      <c r="D725" s="1390"/>
      <c r="E725" s="1390"/>
      <c r="F725" s="1390"/>
      <c r="G725" s="1390"/>
      <c r="H725" s="1390"/>
    </row>
    <row r="726" spans="1:8" x14ac:dyDescent="0.25">
      <c r="A726" s="1390"/>
      <c r="B726" s="1390"/>
      <c r="C726" s="1390"/>
      <c r="D726" s="1390"/>
      <c r="E726" s="1390"/>
      <c r="F726" s="1390"/>
      <c r="G726" s="1390"/>
      <c r="H726" s="1390"/>
    </row>
    <row r="727" spans="1:8" x14ac:dyDescent="0.25">
      <c r="A727" s="1390"/>
      <c r="B727" s="1390"/>
      <c r="C727" s="1390"/>
      <c r="D727" s="1390"/>
      <c r="E727" s="1390"/>
      <c r="F727" s="1390"/>
      <c r="G727" s="1390"/>
      <c r="H727" s="1390"/>
    </row>
    <row r="728" spans="1:8" x14ac:dyDescent="0.25">
      <c r="A728" s="1390"/>
      <c r="B728" s="1390"/>
      <c r="C728" s="1390"/>
      <c r="D728" s="1390"/>
      <c r="E728" s="1390"/>
      <c r="F728" s="1390"/>
      <c r="G728" s="1390"/>
      <c r="H728" s="1390"/>
    </row>
    <row r="729" spans="1:8" x14ac:dyDescent="0.25">
      <c r="A729" s="1390"/>
      <c r="B729" s="1390"/>
      <c r="C729" s="1390"/>
      <c r="D729" s="1390"/>
      <c r="E729" s="1390"/>
      <c r="F729" s="1390"/>
      <c r="G729" s="1390"/>
      <c r="H729" s="1390"/>
    </row>
    <row r="730" spans="1:8" x14ac:dyDescent="0.25">
      <c r="A730" s="1390"/>
      <c r="B730" s="1390"/>
      <c r="C730" s="1390"/>
      <c r="D730" s="1390"/>
      <c r="E730" s="1390"/>
      <c r="F730" s="1390"/>
      <c r="G730" s="1390"/>
      <c r="H730" s="1390"/>
    </row>
    <row r="731" spans="1:8" x14ac:dyDescent="0.25">
      <c r="A731" s="1390"/>
      <c r="B731" s="1390"/>
      <c r="C731" s="1390"/>
      <c r="D731" s="1390"/>
      <c r="E731" s="1390"/>
      <c r="F731" s="1390"/>
      <c r="G731" s="1390"/>
      <c r="H731" s="1390"/>
    </row>
    <row r="732" spans="1:8" x14ac:dyDescent="0.25">
      <c r="A732" s="1390"/>
      <c r="B732" s="1390"/>
      <c r="C732" s="1390"/>
      <c r="D732" s="1390"/>
      <c r="E732" s="1390"/>
      <c r="F732" s="1390"/>
      <c r="G732" s="1390"/>
      <c r="H732" s="1390"/>
    </row>
    <row r="733" spans="1:8" x14ac:dyDescent="0.25">
      <c r="A733" s="1390"/>
      <c r="B733" s="1390"/>
      <c r="C733" s="1390"/>
      <c r="D733" s="1390"/>
      <c r="E733" s="1390"/>
      <c r="F733" s="1390"/>
      <c r="G733" s="1390"/>
      <c r="H733" s="1390"/>
    </row>
    <row r="734" spans="1:8" x14ac:dyDescent="0.25">
      <c r="A734" s="1390"/>
      <c r="B734" s="1390"/>
      <c r="C734" s="1390"/>
      <c r="D734" s="1390"/>
      <c r="E734" s="1390"/>
      <c r="F734" s="1390"/>
      <c r="G734" s="1390"/>
      <c r="H734" s="1390"/>
    </row>
    <row r="735" spans="1:8" x14ac:dyDescent="0.25">
      <c r="A735" s="1390"/>
      <c r="B735" s="1390"/>
      <c r="C735" s="1390"/>
      <c r="D735" s="1390"/>
      <c r="E735" s="1390"/>
      <c r="F735" s="1390"/>
      <c r="G735" s="1390"/>
      <c r="H735" s="1390"/>
    </row>
    <row r="736" spans="1:8" x14ac:dyDescent="0.25">
      <c r="A736" s="1390"/>
      <c r="B736" s="1390"/>
      <c r="C736" s="1390"/>
      <c r="D736" s="1390"/>
      <c r="E736" s="1390"/>
      <c r="F736" s="1390"/>
      <c r="G736" s="1390"/>
      <c r="H736" s="1390"/>
    </row>
    <row r="737" spans="1:8" x14ac:dyDescent="0.25">
      <c r="A737" s="1390"/>
      <c r="B737" s="1390"/>
      <c r="C737" s="1390"/>
      <c r="D737" s="1390"/>
      <c r="E737" s="1390"/>
      <c r="F737" s="1390"/>
      <c r="G737" s="1390"/>
      <c r="H737" s="1390"/>
    </row>
    <row r="738" spans="1:8" x14ac:dyDescent="0.25">
      <c r="A738" s="1390"/>
      <c r="B738" s="1390"/>
      <c r="C738" s="1390"/>
      <c r="D738" s="1390"/>
      <c r="E738" s="1390"/>
      <c r="F738" s="1390"/>
      <c r="G738" s="1390"/>
      <c r="H738" s="1390"/>
    </row>
    <row r="739" spans="1:8" x14ac:dyDescent="0.25">
      <c r="A739" s="1390"/>
      <c r="B739" s="1390"/>
      <c r="C739" s="1390"/>
      <c r="D739" s="1390"/>
      <c r="E739" s="1390"/>
      <c r="F739" s="1390"/>
      <c r="G739" s="1390"/>
      <c r="H739" s="1390"/>
    </row>
    <row r="740" spans="1:8" x14ac:dyDescent="0.25">
      <c r="A740" s="1390"/>
      <c r="B740" s="1390"/>
      <c r="C740" s="1390"/>
      <c r="D740" s="1390"/>
      <c r="E740" s="1390"/>
      <c r="F740" s="1390"/>
      <c r="G740" s="1390"/>
      <c r="H740" s="1390"/>
    </row>
    <row r="741" spans="1:8" x14ac:dyDescent="0.25">
      <c r="A741" s="1390"/>
      <c r="B741" s="1390"/>
      <c r="C741" s="1390"/>
      <c r="D741" s="1390"/>
      <c r="E741" s="1390"/>
      <c r="F741" s="1390"/>
      <c r="G741" s="1390"/>
      <c r="H741" s="1390"/>
    </row>
    <row r="742" spans="1:8" x14ac:dyDescent="0.25">
      <c r="A742" s="1390"/>
      <c r="B742" s="1390"/>
      <c r="C742" s="1390"/>
      <c r="D742" s="1390"/>
      <c r="E742" s="1390"/>
      <c r="F742" s="1390"/>
      <c r="G742" s="1390"/>
      <c r="H742" s="1390"/>
    </row>
    <row r="743" spans="1:8" x14ac:dyDescent="0.25">
      <c r="A743" s="1390"/>
      <c r="B743" s="1390"/>
      <c r="C743" s="1390"/>
      <c r="D743" s="1390"/>
      <c r="E743" s="1390"/>
      <c r="F743" s="1390"/>
      <c r="G743" s="1390"/>
      <c r="H743" s="1390"/>
    </row>
    <row r="744" spans="1:8" x14ac:dyDescent="0.25">
      <c r="A744" s="1390"/>
      <c r="B744" s="1390"/>
      <c r="C744" s="1390"/>
      <c r="D744" s="1390"/>
      <c r="E744" s="1390"/>
      <c r="F744" s="1390"/>
      <c r="G744" s="1390"/>
      <c r="H744" s="1390"/>
    </row>
    <row r="745" spans="1:8" x14ac:dyDescent="0.25">
      <c r="A745" s="1390"/>
      <c r="B745" s="1390"/>
      <c r="C745" s="1390"/>
      <c r="D745" s="1390"/>
      <c r="E745" s="1390"/>
      <c r="F745" s="1390"/>
      <c r="G745" s="1390"/>
      <c r="H745" s="1390"/>
    </row>
    <row r="746" spans="1:8" x14ac:dyDescent="0.25">
      <c r="A746" s="1390"/>
      <c r="B746" s="1390"/>
      <c r="C746" s="1390"/>
      <c r="D746" s="1390"/>
      <c r="E746" s="1390"/>
      <c r="F746" s="1390"/>
      <c r="G746" s="1390"/>
      <c r="H746" s="1390"/>
    </row>
    <row r="747" spans="1:8" x14ac:dyDescent="0.25">
      <c r="A747" s="1390"/>
      <c r="B747" s="1390"/>
      <c r="C747" s="1390"/>
      <c r="D747" s="1390"/>
      <c r="E747" s="1390"/>
      <c r="F747" s="1390"/>
      <c r="G747" s="1390"/>
      <c r="H747" s="1390"/>
    </row>
    <row r="748" spans="1:8" x14ac:dyDescent="0.25">
      <c r="A748" s="1390"/>
      <c r="B748" s="1390"/>
      <c r="C748" s="1390"/>
      <c r="D748" s="1390"/>
      <c r="E748" s="1390"/>
      <c r="F748" s="1390"/>
      <c r="G748" s="1390"/>
      <c r="H748" s="1390"/>
    </row>
    <row r="749" spans="1:8" x14ac:dyDescent="0.25">
      <c r="A749" s="1390"/>
      <c r="B749" s="1390"/>
      <c r="C749" s="1390"/>
      <c r="D749" s="1390"/>
      <c r="E749" s="1390"/>
      <c r="F749" s="1390"/>
      <c r="G749" s="1390"/>
      <c r="H749" s="1390"/>
    </row>
    <row r="750" spans="1:8" x14ac:dyDescent="0.25">
      <c r="A750" s="1390"/>
      <c r="B750" s="1390"/>
      <c r="C750" s="1390"/>
      <c r="D750" s="1390"/>
      <c r="E750" s="1390"/>
      <c r="F750" s="1390"/>
      <c r="G750" s="1390"/>
      <c r="H750" s="1390"/>
    </row>
    <row r="751" spans="1:8" x14ac:dyDescent="0.25">
      <c r="A751" s="1390"/>
      <c r="B751" s="1390"/>
      <c r="C751" s="1390"/>
      <c r="D751" s="1390"/>
      <c r="E751" s="1390"/>
      <c r="F751" s="1390"/>
      <c r="G751" s="1390"/>
      <c r="H751" s="1390"/>
    </row>
    <row r="752" spans="1:8" x14ac:dyDescent="0.25">
      <c r="A752" s="1390"/>
      <c r="B752" s="1390"/>
      <c r="C752" s="1390"/>
      <c r="D752" s="1390"/>
      <c r="E752" s="1390"/>
      <c r="F752" s="1390"/>
      <c r="G752" s="1390"/>
      <c r="H752" s="1390"/>
    </row>
    <row r="753" spans="1:8" x14ac:dyDescent="0.25">
      <c r="A753" s="1390"/>
      <c r="B753" s="1390"/>
      <c r="C753" s="1390"/>
      <c r="D753" s="1390"/>
      <c r="E753" s="1390"/>
      <c r="F753" s="1390"/>
      <c r="G753" s="1390"/>
      <c r="H753" s="1390"/>
    </row>
    <row r="754" spans="1:8" x14ac:dyDescent="0.25">
      <c r="A754" s="1390"/>
      <c r="B754" s="1390"/>
      <c r="C754" s="1390"/>
      <c r="D754" s="1390"/>
      <c r="E754" s="1390"/>
      <c r="F754" s="1390"/>
      <c r="G754" s="1390"/>
      <c r="H754" s="1390"/>
    </row>
    <row r="755" spans="1:8" x14ac:dyDescent="0.25">
      <c r="A755" s="1390"/>
      <c r="B755" s="1390"/>
      <c r="C755" s="1390"/>
      <c r="D755" s="1390"/>
      <c r="E755" s="1390"/>
      <c r="F755" s="1390"/>
      <c r="G755" s="1390"/>
      <c r="H755" s="1390"/>
    </row>
    <row r="756" spans="1:8" x14ac:dyDescent="0.25">
      <c r="A756" s="1390"/>
      <c r="B756" s="1390"/>
      <c r="C756" s="1390"/>
      <c r="D756" s="1390"/>
      <c r="E756" s="1390"/>
      <c r="F756" s="1390"/>
      <c r="G756" s="1390"/>
      <c r="H756" s="1390"/>
    </row>
    <row r="757" spans="1:8" x14ac:dyDescent="0.25">
      <c r="A757" s="1390"/>
      <c r="B757" s="1390"/>
      <c r="C757" s="1390"/>
      <c r="D757" s="1390"/>
      <c r="E757" s="1390"/>
      <c r="F757" s="1390"/>
      <c r="G757" s="1390"/>
      <c r="H757" s="1390"/>
    </row>
    <row r="758" spans="1:8" x14ac:dyDescent="0.25">
      <c r="A758" s="1390"/>
      <c r="B758" s="1390"/>
      <c r="C758" s="1390"/>
      <c r="D758" s="1390"/>
      <c r="E758" s="1390"/>
      <c r="F758" s="1390"/>
      <c r="G758" s="1390"/>
      <c r="H758" s="1390"/>
    </row>
    <row r="759" spans="1:8" x14ac:dyDescent="0.25">
      <c r="A759" s="1390"/>
      <c r="B759" s="1390"/>
      <c r="C759" s="1390"/>
      <c r="D759" s="1390"/>
      <c r="E759" s="1390"/>
      <c r="F759" s="1390"/>
      <c r="G759" s="1390"/>
      <c r="H759" s="1390"/>
    </row>
    <row r="760" spans="1:8" x14ac:dyDescent="0.25">
      <c r="A760" s="1390"/>
      <c r="B760" s="1390"/>
      <c r="C760" s="1390"/>
      <c r="D760" s="1390"/>
      <c r="E760" s="1390"/>
      <c r="F760" s="1390"/>
      <c r="G760" s="1390"/>
      <c r="H760" s="1390"/>
    </row>
    <row r="761" spans="1:8" x14ac:dyDescent="0.25">
      <c r="A761" s="1390"/>
      <c r="B761" s="1390"/>
      <c r="C761" s="1390"/>
      <c r="D761" s="1390"/>
      <c r="E761" s="1390"/>
      <c r="F761" s="1390"/>
      <c r="G761" s="1390"/>
      <c r="H761" s="1390"/>
    </row>
    <row r="762" spans="1:8" x14ac:dyDescent="0.25">
      <c r="A762" s="1390"/>
      <c r="B762" s="1390"/>
      <c r="C762" s="1390"/>
      <c r="D762" s="1390"/>
      <c r="E762" s="1390"/>
      <c r="F762" s="1390"/>
      <c r="G762" s="1390"/>
      <c r="H762" s="1390"/>
    </row>
    <row r="763" spans="1:8" x14ac:dyDescent="0.25">
      <c r="A763" s="1390"/>
      <c r="B763" s="1390"/>
      <c r="C763" s="1390"/>
      <c r="D763" s="1390"/>
      <c r="E763" s="1390"/>
      <c r="F763" s="1390"/>
      <c r="G763" s="1390"/>
      <c r="H763" s="1390"/>
    </row>
    <row r="764" spans="1:8" x14ac:dyDescent="0.25">
      <c r="A764" s="1390"/>
      <c r="B764" s="1390"/>
      <c r="C764" s="1390"/>
      <c r="D764" s="1390"/>
      <c r="E764" s="1390"/>
      <c r="F764" s="1390"/>
      <c r="G764" s="1390"/>
      <c r="H764" s="1390"/>
    </row>
    <row r="765" spans="1:8" x14ac:dyDescent="0.25">
      <c r="A765" s="1390"/>
      <c r="B765" s="1390"/>
      <c r="C765" s="1390"/>
      <c r="D765" s="1390"/>
      <c r="E765" s="1390"/>
      <c r="F765" s="1390"/>
      <c r="G765" s="1390"/>
      <c r="H765" s="1390"/>
    </row>
    <row r="766" spans="1:8" x14ac:dyDescent="0.25">
      <c r="A766" s="1390"/>
      <c r="B766" s="1390"/>
      <c r="C766" s="1390"/>
      <c r="D766" s="1390"/>
      <c r="E766" s="1390"/>
      <c r="F766" s="1390"/>
      <c r="G766" s="1390"/>
      <c r="H766" s="1390"/>
    </row>
    <row r="767" spans="1:8" x14ac:dyDescent="0.25">
      <c r="A767" s="1390"/>
      <c r="B767" s="1390"/>
      <c r="C767" s="1390"/>
      <c r="D767" s="1390"/>
      <c r="E767" s="1390"/>
      <c r="F767" s="1390"/>
      <c r="G767" s="1390"/>
      <c r="H767" s="1390"/>
    </row>
    <row r="768" spans="1:8" x14ac:dyDescent="0.25">
      <c r="A768" s="1390"/>
      <c r="B768" s="1390"/>
      <c r="C768" s="1390"/>
      <c r="D768" s="1390"/>
      <c r="E768" s="1390"/>
      <c r="F768" s="1390"/>
      <c r="G768" s="1390"/>
      <c r="H768" s="1390"/>
    </row>
    <row r="769" spans="1:8" x14ac:dyDescent="0.25">
      <c r="A769" s="1390"/>
      <c r="B769" s="1390"/>
      <c r="C769" s="1390"/>
      <c r="D769" s="1390"/>
      <c r="E769" s="1390"/>
      <c r="F769" s="1390"/>
      <c r="G769" s="1390"/>
      <c r="H769" s="1390"/>
    </row>
    <row r="770" spans="1:8" x14ac:dyDescent="0.25">
      <c r="A770" s="1390"/>
      <c r="B770" s="1390"/>
      <c r="C770" s="1390"/>
      <c r="D770" s="1390"/>
      <c r="E770" s="1390"/>
      <c r="F770" s="1390"/>
      <c r="G770" s="1390"/>
      <c r="H770" s="1390"/>
    </row>
    <row r="771" spans="1:8" x14ac:dyDescent="0.25">
      <c r="A771" s="1390"/>
      <c r="B771" s="1390"/>
      <c r="C771" s="1390"/>
      <c r="D771" s="1390"/>
      <c r="E771" s="1390"/>
      <c r="F771" s="1390"/>
      <c r="G771" s="1390"/>
      <c r="H771" s="1390"/>
    </row>
    <row r="772" spans="1:8" x14ac:dyDescent="0.25">
      <c r="A772" s="1390"/>
      <c r="B772" s="1390"/>
      <c r="C772" s="1390"/>
      <c r="D772" s="1390"/>
      <c r="E772" s="1390"/>
      <c r="F772" s="1390"/>
      <c r="G772" s="1390"/>
      <c r="H772" s="1390"/>
    </row>
    <row r="773" spans="1:8" x14ac:dyDescent="0.25">
      <c r="A773" s="1390"/>
      <c r="B773" s="1390"/>
      <c r="C773" s="1390"/>
      <c r="D773" s="1390"/>
      <c r="E773" s="1390"/>
      <c r="F773" s="1390"/>
      <c r="G773" s="1390"/>
      <c r="H773" s="1390"/>
    </row>
    <row r="774" spans="1:8" x14ac:dyDescent="0.25">
      <c r="A774" s="1390"/>
      <c r="B774" s="1390"/>
      <c r="C774" s="1390"/>
      <c r="D774" s="1390"/>
      <c r="E774" s="1390"/>
      <c r="F774" s="1390"/>
      <c r="G774" s="1390"/>
      <c r="H774" s="1390"/>
    </row>
    <row r="775" spans="1:8" x14ac:dyDescent="0.25">
      <c r="A775" s="1390"/>
      <c r="B775" s="1390"/>
      <c r="C775" s="1390"/>
      <c r="D775" s="1390"/>
      <c r="E775" s="1390"/>
      <c r="F775" s="1390"/>
      <c r="G775" s="1390"/>
      <c r="H775" s="1390"/>
    </row>
    <row r="776" spans="1:8" x14ac:dyDescent="0.25">
      <c r="A776" s="1390"/>
      <c r="B776" s="1390"/>
      <c r="C776" s="1390"/>
      <c r="D776" s="1390"/>
      <c r="E776" s="1390"/>
      <c r="F776" s="1390"/>
      <c r="G776" s="1390"/>
      <c r="H776" s="1390"/>
    </row>
    <row r="777" spans="1:8" x14ac:dyDescent="0.25">
      <c r="A777" s="1390"/>
      <c r="B777" s="1390"/>
      <c r="C777" s="1390"/>
      <c r="D777" s="1390"/>
      <c r="E777" s="1390"/>
      <c r="F777" s="1390"/>
      <c r="G777" s="1390"/>
      <c r="H777" s="1390"/>
    </row>
    <row r="778" spans="1:8" x14ac:dyDescent="0.25">
      <c r="A778" s="1390"/>
      <c r="B778" s="1390"/>
      <c r="C778" s="1390"/>
      <c r="D778" s="1390"/>
      <c r="E778" s="1390"/>
      <c r="F778" s="1390"/>
      <c r="G778" s="1390"/>
      <c r="H778" s="1390"/>
    </row>
    <row r="779" spans="1:8" x14ac:dyDescent="0.25">
      <c r="A779" s="1390"/>
      <c r="B779" s="1390"/>
      <c r="C779" s="1390"/>
      <c r="D779" s="1390"/>
      <c r="E779" s="1390"/>
      <c r="F779" s="1390"/>
      <c r="G779" s="1390"/>
      <c r="H779" s="1390"/>
    </row>
    <row r="780" spans="1:8" x14ac:dyDescent="0.25">
      <c r="A780" s="1390"/>
      <c r="B780" s="1390"/>
      <c r="C780" s="1390"/>
      <c r="D780" s="1390"/>
      <c r="E780" s="1390"/>
      <c r="F780" s="1390"/>
      <c r="G780" s="1390"/>
      <c r="H780" s="1390"/>
    </row>
    <row r="781" spans="1:8" x14ac:dyDescent="0.25">
      <c r="A781" s="1390"/>
      <c r="B781" s="1390"/>
      <c r="C781" s="1390"/>
      <c r="D781" s="1390"/>
      <c r="E781" s="1390"/>
      <c r="F781" s="1390"/>
      <c r="G781" s="1390"/>
      <c r="H781" s="1390"/>
    </row>
    <row r="782" spans="1:8" x14ac:dyDescent="0.25">
      <c r="A782" s="1390"/>
      <c r="B782" s="1390"/>
      <c r="C782" s="1390"/>
      <c r="D782" s="1390"/>
      <c r="E782" s="1390"/>
      <c r="F782" s="1390"/>
      <c r="G782" s="1390"/>
      <c r="H782" s="1390"/>
    </row>
    <row r="783" spans="1:8" x14ac:dyDescent="0.25">
      <c r="A783" s="1390"/>
      <c r="B783" s="1390"/>
      <c r="C783" s="1390"/>
      <c r="D783" s="1390"/>
      <c r="E783" s="1390"/>
      <c r="F783" s="1390"/>
      <c r="G783" s="1390"/>
      <c r="H783" s="1390"/>
    </row>
    <row r="784" spans="1:8" x14ac:dyDescent="0.25">
      <c r="A784" s="1390"/>
      <c r="B784" s="1390"/>
      <c r="C784" s="1390"/>
      <c r="D784" s="1390"/>
      <c r="E784" s="1390"/>
      <c r="F784" s="1390"/>
      <c r="G784" s="1390"/>
      <c r="H784" s="1390"/>
    </row>
    <row r="785" spans="1:8" x14ac:dyDescent="0.25">
      <c r="A785" s="1390"/>
      <c r="B785" s="1390"/>
      <c r="C785" s="1390"/>
      <c r="D785" s="1390"/>
      <c r="E785" s="1390"/>
      <c r="F785" s="1390"/>
      <c r="G785" s="1390"/>
      <c r="H785" s="1390"/>
    </row>
    <row r="786" spans="1:8" x14ac:dyDescent="0.25">
      <c r="A786" s="1390"/>
      <c r="B786" s="1390"/>
      <c r="C786" s="1390"/>
      <c r="D786" s="1390"/>
      <c r="E786" s="1390"/>
      <c r="F786" s="1390"/>
      <c r="G786" s="1390"/>
      <c r="H786" s="1390"/>
    </row>
    <row r="787" spans="1:8" x14ac:dyDescent="0.25">
      <c r="A787" s="1390"/>
      <c r="B787" s="1390"/>
      <c r="C787" s="1390"/>
      <c r="D787" s="1390"/>
      <c r="E787" s="1390"/>
      <c r="F787" s="1390"/>
      <c r="G787" s="1390"/>
      <c r="H787" s="1390"/>
    </row>
    <row r="788" spans="1:8" x14ac:dyDescent="0.25">
      <c r="A788" s="1390"/>
      <c r="B788" s="1390"/>
      <c r="C788" s="1390"/>
      <c r="D788" s="1390"/>
      <c r="E788" s="1390"/>
      <c r="F788" s="1390"/>
      <c r="G788" s="1390"/>
      <c r="H788" s="1390"/>
    </row>
    <row r="789" spans="1:8" x14ac:dyDescent="0.25">
      <c r="A789" s="1390"/>
      <c r="B789" s="1390"/>
      <c r="C789" s="1390"/>
      <c r="D789" s="1390"/>
      <c r="E789" s="1390"/>
      <c r="F789" s="1390"/>
      <c r="G789" s="1390"/>
      <c r="H789" s="1390"/>
    </row>
    <row r="790" spans="1:8" x14ac:dyDescent="0.25">
      <c r="A790" s="1390"/>
      <c r="B790" s="1390"/>
      <c r="C790" s="1390"/>
      <c r="D790" s="1390"/>
      <c r="E790" s="1390"/>
      <c r="F790" s="1390"/>
      <c r="G790" s="1390"/>
      <c r="H790" s="1390"/>
    </row>
    <row r="791" spans="1:8" x14ac:dyDescent="0.25">
      <c r="A791" s="1390"/>
      <c r="B791" s="1390"/>
      <c r="C791" s="1390"/>
      <c r="D791" s="1390"/>
      <c r="E791" s="1390"/>
      <c r="F791" s="1390"/>
      <c r="G791" s="1390"/>
      <c r="H791" s="1390"/>
    </row>
    <row r="792" spans="1:8" x14ac:dyDescent="0.25">
      <c r="A792" s="1390"/>
      <c r="B792" s="1390"/>
      <c r="C792" s="1390"/>
      <c r="D792" s="1390"/>
      <c r="E792" s="1390"/>
      <c r="F792" s="1390"/>
      <c r="G792" s="1390"/>
      <c r="H792" s="1390"/>
    </row>
    <row r="793" spans="1:8" x14ac:dyDescent="0.25">
      <c r="A793" s="1390"/>
      <c r="B793" s="1390"/>
      <c r="C793" s="1390"/>
      <c r="D793" s="1390"/>
      <c r="E793" s="1390"/>
      <c r="F793" s="1390"/>
      <c r="G793" s="1390"/>
      <c r="H793" s="1390"/>
    </row>
    <row r="794" spans="1:8" x14ac:dyDescent="0.25">
      <c r="A794" s="1390"/>
      <c r="B794" s="1390"/>
      <c r="C794" s="1390"/>
      <c r="D794" s="1390"/>
      <c r="E794" s="1390"/>
      <c r="F794" s="1390"/>
      <c r="G794" s="1390"/>
      <c r="H794" s="1390"/>
    </row>
    <row r="795" spans="1:8" x14ac:dyDescent="0.25">
      <c r="A795" s="1390"/>
      <c r="B795" s="1390"/>
      <c r="C795" s="1390"/>
      <c r="D795" s="1390"/>
      <c r="E795" s="1390"/>
      <c r="F795" s="1390"/>
      <c r="G795" s="1390"/>
      <c r="H795" s="1390"/>
    </row>
    <row r="796" spans="1:8" x14ac:dyDescent="0.25">
      <c r="A796" s="1390"/>
      <c r="B796" s="1390"/>
      <c r="C796" s="1390"/>
      <c r="D796" s="1390"/>
      <c r="E796" s="1390"/>
      <c r="F796" s="1390"/>
      <c r="G796" s="1390"/>
      <c r="H796" s="1390"/>
    </row>
    <row r="797" spans="1:8" x14ac:dyDescent="0.25">
      <c r="A797" s="1390"/>
      <c r="B797" s="1390"/>
      <c r="C797" s="1390"/>
      <c r="D797" s="1390"/>
      <c r="E797" s="1390"/>
      <c r="F797" s="1390"/>
      <c r="G797" s="1390"/>
      <c r="H797" s="1390"/>
    </row>
    <row r="798" spans="1:8" x14ac:dyDescent="0.25">
      <c r="A798" s="1390"/>
      <c r="B798" s="1390"/>
      <c r="C798" s="1390"/>
      <c r="D798" s="1390"/>
      <c r="E798" s="1390"/>
      <c r="F798" s="1390"/>
      <c r="G798" s="1390"/>
      <c r="H798" s="1390"/>
    </row>
    <row r="799" spans="1:8" x14ac:dyDescent="0.25">
      <c r="A799" s="1390"/>
      <c r="B799" s="1390"/>
      <c r="C799" s="1390"/>
      <c r="D799" s="1390"/>
      <c r="E799" s="1390"/>
      <c r="F799" s="1390"/>
      <c r="G799" s="1390"/>
      <c r="H799" s="1390"/>
    </row>
    <row r="800" spans="1:8" x14ac:dyDescent="0.25">
      <c r="A800" s="1390"/>
      <c r="B800" s="1390"/>
      <c r="C800" s="1390"/>
      <c r="D800" s="1390"/>
      <c r="E800" s="1390"/>
      <c r="F800" s="1390"/>
      <c r="G800" s="1390"/>
      <c r="H800" s="1390"/>
    </row>
    <row r="801" spans="1:8" x14ac:dyDescent="0.25">
      <c r="A801" s="1390"/>
      <c r="B801" s="1390"/>
      <c r="C801" s="1390"/>
      <c r="D801" s="1390"/>
      <c r="E801" s="1390"/>
      <c r="F801" s="1390"/>
      <c r="G801" s="1390"/>
      <c r="H801" s="1390"/>
    </row>
    <row r="802" spans="1:8" x14ac:dyDescent="0.25">
      <c r="A802" s="1390"/>
      <c r="B802" s="1390"/>
      <c r="C802" s="1390"/>
      <c r="D802" s="1390"/>
      <c r="E802" s="1390"/>
      <c r="F802" s="1390"/>
      <c r="G802" s="1390"/>
      <c r="H802" s="1390"/>
    </row>
    <row r="803" spans="1:8" x14ac:dyDescent="0.25">
      <c r="A803" s="1390"/>
      <c r="B803" s="1390"/>
      <c r="C803" s="1390"/>
      <c r="D803" s="1390"/>
      <c r="E803" s="1390"/>
      <c r="F803" s="1390"/>
      <c r="G803" s="1390"/>
      <c r="H803" s="1390"/>
    </row>
    <row r="804" spans="1:8" x14ac:dyDescent="0.25">
      <c r="A804" s="1390"/>
      <c r="B804" s="1390"/>
      <c r="C804" s="1390"/>
      <c r="D804" s="1390"/>
      <c r="E804" s="1390"/>
      <c r="F804" s="1390"/>
      <c r="G804" s="1390"/>
      <c r="H804" s="1390"/>
    </row>
    <row r="805" spans="1:8" x14ac:dyDescent="0.25">
      <c r="A805" s="1390"/>
      <c r="B805" s="1390"/>
      <c r="C805" s="1390"/>
      <c r="D805" s="1390"/>
      <c r="E805" s="1390"/>
      <c r="F805" s="1390"/>
      <c r="G805" s="1390"/>
      <c r="H805" s="1390"/>
    </row>
    <row r="806" spans="1:8" x14ac:dyDescent="0.25">
      <c r="A806" s="1390"/>
      <c r="B806" s="1390"/>
      <c r="C806" s="1390"/>
      <c r="D806" s="1390"/>
      <c r="E806" s="1390"/>
      <c r="F806" s="1390"/>
      <c r="G806" s="1390"/>
      <c r="H806" s="1390"/>
    </row>
    <row r="807" spans="1:8" x14ac:dyDescent="0.25">
      <c r="A807" s="1390"/>
      <c r="B807" s="1390"/>
      <c r="C807" s="1390"/>
      <c r="D807" s="1390"/>
      <c r="E807" s="1390"/>
      <c r="F807" s="1390"/>
      <c r="G807" s="1390"/>
      <c r="H807" s="1390"/>
    </row>
    <row r="808" spans="1:8" x14ac:dyDescent="0.25">
      <c r="A808" s="1390"/>
      <c r="B808" s="1390"/>
      <c r="C808" s="1390"/>
      <c r="D808" s="1390"/>
      <c r="E808" s="1390"/>
      <c r="F808" s="1390"/>
      <c r="G808" s="1390"/>
      <c r="H808" s="1390"/>
    </row>
    <row r="809" spans="1:8" x14ac:dyDescent="0.25">
      <c r="A809" s="1390"/>
      <c r="B809" s="1390"/>
      <c r="C809" s="1390"/>
      <c r="D809" s="1390"/>
      <c r="E809" s="1390"/>
      <c r="F809" s="1390"/>
      <c r="G809" s="1390"/>
      <c r="H809" s="1390"/>
    </row>
    <row r="810" spans="1:8" x14ac:dyDescent="0.25">
      <c r="A810" s="1390"/>
      <c r="B810" s="1390"/>
      <c r="C810" s="1390"/>
      <c r="D810" s="1390"/>
      <c r="E810" s="1390"/>
      <c r="F810" s="1390"/>
      <c r="G810" s="1390"/>
      <c r="H810" s="1390"/>
    </row>
    <row r="811" spans="1:8" x14ac:dyDescent="0.25">
      <c r="A811" s="1390"/>
      <c r="B811" s="1390"/>
      <c r="C811" s="1390"/>
      <c r="D811" s="1390"/>
      <c r="E811" s="1390"/>
      <c r="F811" s="1390"/>
      <c r="G811" s="1390"/>
      <c r="H811" s="1390"/>
    </row>
    <row r="812" spans="1:8" x14ac:dyDescent="0.25">
      <c r="A812" s="1390"/>
      <c r="B812" s="1390"/>
      <c r="C812" s="1390"/>
      <c r="D812" s="1390"/>
      <c r="E812" s="1390"/>
      <c r="F812" s="1390"/>
      <c r="G812" s="1390"/>
      <c r="H812" s="1390"/>
    </row>
    <row r="813" spans="1:8" x14ac:dyDescent="0.25">
      <c r="A813" s="1390"/>
      <c r="B813" s="1390"/>
      <c r="C813" s="1390"/>
      <c r="D813" s="1390"/>
      <c r="E813" s="1390"/>
      <c r="F813" s="1390"/>
      <c r="G813" s="1390"/>
      <c r="H813" s="1390"/>
    </row>
    <row r="814" spans="1:8" x14ac:dyDescent="0.25">
      <c r="A814" s="1390"/>
      <c r="B814" s="1390"/>
      <c r="C814" s="1390"/>
      <c r="D814" s="1390"/>
      <c r="E814" s="1390"/>
      <c r="F814" s="1390"/>
      <c r="G814" s="1390"/>
      <c r="H814" s="1390"/>
    </row>
    <row r="815" spans="1:8" x14ac:dyDescent="0.25">
      <c r="A815" s="1390"/>
      <c r="B815" s="1390"/>
      <c r="C815" s="1390"/>
      <c r="D815" s="1390"/>
      <c r="E815" s="1390"/>
      <c r="F815" s="1390"/>
      <c r="G815" s="1390"/>
      <c r="H815" s="1390"/>
    </row>
    <row r="816" spans="1:8" x14ac:dyDescent="0.25">
      <c r="A816" s="1390"/>
      <c r="B816" s="1390"/>
      <c r="C816" s="1390"/>
      <c r="D816" s="1390"/>
      <c r="E816" s="1390"/>
      <c r="F816" s="1390"/>
      <c r="G816" s="1390"/>
      <c r="H816" s="1390"/>
    </row>
    <row r="817" spans="1:8" x14ac:dyDescent="0.25">
      <c r="A817" s="1390"/>
      <c r="B817" s="1390"/>
      <c r="C817" s="1390"/>
      <c r="D817" s="1390"/>
      <c r="E817" s="1390"/>
      <c r="F817" s="1390"/>
      <c r="G817" s="1390"/>
      <c r="H817" s="1390"/>
    </row>
    <row r="818" spans="1:8" x14ac:dyDescent="0.25">
      <c r="A818" s="1390"/>
      <c r="B818" s="1390"/>
      <c r="C818" s="1390"/>
      <c r="D818" s="1390"/>
      <c r="E818" s="1390"/>
      <c r="F818" s="1390"/>
      <c r="G818" s="1390"/>
      <c r="H818" s="1390"/>
    </row>
    <row r="819" spans="1:8" x14ac:dyDescent="0.25">
      <c r="A819" s="1390"/>
      <c r="B819" s="1390"/>
      <c r="C819" s="1390"/>
      <c r="D819" s="1390"/>
      <c r="E819" s="1390"/>
      <c r="F819" s="1390"/>
      <c r="G819" s="1390"/>
      <c r="H819" s="1390"/>
    </row>
    <row r="820" spans="1:8" x14ac:dyDescent="0.25">
      <c r="A820" s="1390"/>
      <c r="B820" s="1390"/>
      <c r="C820" s="1390"/>
      <c r="D820" s="1390"/>
      <c r="E820" s="1390"/>
      <c r="F820" s="1390"/>
      <c r="G820" s="1390"/>
      <c r="H820" s="1390"/>
    </row>
    <row r="821" spans="1:8" x14ac:dyDescent="0.25">
      <c r="A821" s="1390"/>
      <c r="B821" s="1390"/>
      <c r="C821" s="1390"/>
      <c r="D821" s="1390"/>
      <c r="E821" s="1390"/>
      <c r="F821" s="1390"/>
      <c r="G821" s="1390"/>
      <c r="H821" s="1390"/>
    </row>
    <row r="822" spans="1:8" x14ac:dyDescent="0.25">
      <c r="A822" s="1390"/>
      <c r="B822" s="1390"/>
      <c r="C822" s="1390"/>
      <c r="D822" s="1390"/>
      <c r="E822" s="1390"/>
      <c r="F822" s="1390"/>
      <c r="G822" s="1390"/>
      <c r="H822" s="1390"/>
    </row>
    <row r="823" spans="1:8" x14ac:dyDescent="0.25">
      <c r="A823" s="1390"/>
      <c r="B823" s="1390"/>
      <c r="C823" s="1390"/>
      <c r="D823" s="1390"/>
      <c r="E823" s="1390"/>
      <c r="F823" s="1390"/>
      <c r="G823" s="1390"/>
      <c r="H823" s="1390"/>
    </row>
    <row r="824" spans="1:8" x14ac:dyDescent="0.25">
      <c r="A824" s="1390"/>
      <c r="B824" s="1390"/>
      <c r="C824" s="1390"/>
      <c r="D824" s="1390"/>
      <c r="E824" s="1390"/>
      <c r="F824" s="1390"/>
      <c r="G824" s="1390"/>
      <c r="H824" s="1390"/>
    </row>
    <row r="825" spans="1:8" x14ac:dyDescent="0.25">
      <c r="A825" s="1390"/>
      <c r="B825" s="1390"/>
      <c r="C825" s="1390"/>
      <c r="D825" s="1390"/>
      <c r="E825" s="1390"/>
      <c r="F825" s="1390"/>
      <c r="G825" s="1390"/>
      <c r="H825" s="1390"/>
    </row>
    <row r="826" spans="1:8" x14ac:dyDescent="0.25">
      <c r="A826" s="1390"/>
      <c r="B826" s="1390"/>
      <c r="C826" s="1390"/>
      <c r="D826" s="1390"/>
      <c r="E826" s="1390"/>
      <c r="F826" s="1390"/>
      <c r="G826" s="1390"/>
      <c r="H826" s="1390"/>
    </row>
    <row r="827" spans="1:8" x14ac:dyDescent="0.25">
      <c r="A827" s="1390"/>
      <c r="B827" s="1390"/>
      <c r="C827" s="1390"/>
      <c r="D827" s="1390"/>
      <c r="E827" s="1390"/>
      <c r="F827" s="1390"/>
      <c r="G827" s="1390"/>
      <c r="H827" s="1390"/>
    </row>
    <row r="828" spans="1:8" x14ac:dyDescent="0.25">
      <c r="A828" s="1390"/>
      <c r="B828" s="1390"/>
      <c r="C828" s="1390"/>
      <c r="D828" s="1390"/>
      <c r="E828" s="1390"/>
      <c r="F828" s="1390"/>
      <c r="G828" s="1390"/>
      <c r="H828" s="1390"/>
    </row>
    <row r="829" spans="1:8" x14ac:dyDescent="0.25">
      <c r="A829" s="1390"/>
      <c r="B829" s="1390"/>
      <c r="C829" s="1390"/>
      <c r="D829" s="1390"/>
      <c r="E829" s="1390"/>
      <c r="F829" s="1390"/>
      <c r="G829" s="1390"/>
      <c r="H829" s="1390"/>
    </row>
    <row r="830" spans="1:8" x14ac:dyDescent="0.25">
      <c r="A830" s="1390"/>
      <c r="B830" s="1390"/>
      <c r="C830" s="1390"/>
      <c r="D830" s="1390"/>
      <c r="E830" s="1390"/>
      <c r="F830" s="1390"/>
      <c r="G830" s="1390"/>
      <c r="H830" s="1390"/>
    </row>
    <row r="831" spans="1:8" x14ac:dyDescent="0.25">
      <c r="A831" s="1390"/>
      <c r="B831" s="1390"/>
      <c r="C831" s="1390"/>
      <c r="D831" s="1390"/>
      <c r="E831" s="1390"/>
      <c r="F831" s="1390"/>
      <c r="G831" s="1390"/>
      <c r="H831" s="1390"/>
    </row>
    <row r="832" spans="1:8" x14ac:dyDescent="0.25">
      <c r="A832" s="1390"/>
      <c r="B832" s="1390"/>
      <c r="C832" s="1390"/>
      <c r="D832" s="1390"/>
      <c r="E832" s="1390"/>
      <c r="F832" s="1390"/>
      <c r="G832" s="1390"/>
      <c r="H832" s="1390"/>
    </row>
    <row r="833" spans="1:8" x14ac:dyDescent="0.25">
      <c r="A833" s="1390"/>
      <c r="B833" s="1390"/>
      <c r="C833" s="1390"/>
      <c r="D833" s="1390"/>
      <c r="E833" s="1390"/>
      <c r="F833" s="1390"/>
      <c r="G833" s="1390"/>
      <c r="H833" s="1390"/>
    </row>
    <row r="834" spans="1:8" x14ac:dyDescent="0.25">
      <c r="A834" s="1390"/>
      <c r="B834" s="1390"/>
      <c r="C834" s="1390"/>
      <c r="D834" s="1390"/>
      <c r="E834" s="1390"/>
      <c r="F834" s="1390"/>
      <c r="G834" s="1390"/>
      <c r="H834" s="1390"/>
    </row>
    <row r="835" spans="1:8" x14ac:dyDescent="0.25">
      <c r="A835" s="1390"/>
      <c r="B835" s="1390"/>
      <c r="C835" s="1390"/>
      <c r="D835" s="1390"/>
      <c r="E835" s="1390"/>
      <c r="F835" s="1390"/>
      <c r="G835" s="1390"/>
      <c r="H835" s="1390"/>
    </row>
    <row r="836" spans="1:8" x14ac:dyDescent="0.25">
      <c r="A836" s="1390"/>
      <c r="B836" s="1390"/>
      <c r="C836" s="1390"/>
      <c r="D836" s="1390"/>
      <c r="E836" s="1390"/>
      <c r="F836" s="1390"/>
      <c r="G836" s="1390"/>
      <c r="H836" s="1390"/>
    </row>
    <row r="837" spans="1:8" x14ac:dyDescent="0.25">
      <c r="A837" s="1390"/>
      <c r="B837" s="1390"/>
      <c r="C837" s="1390"/>
      <c r="D837" s="1390"/>
      <c r="E837" s="1390"/>
      <c r="F837" s="1390"/>
      <c r="G837" s="1390"/>
      <c r="H837" s="1390"/>
    </row>
    <row r="838" spans="1:8" x14ac:dyDescent="0.25">
      <c r="A838" s="1390"/>
      <c r="B838" s="1390"/>
      <c r="C838" s="1390"/>
      <c r="D838" s="1390"/>
      <c r="E838" s="1390"/>
      <c r="F838" s="1390"/>
      <c r="G838" s="1390"/>
      <c r="H838" s="1390"/>
    </row>
    <row r="839" spans="1:8" x14ac:dyDescent="0.25">
      <c r="A839" s="1390"/>
      <c r="B839" s="1390"/>
      <c r="C839" s="1390"/>
      <c r="D839" s="1390"/>
      <c r="E839" s="1390"/>
      <c r="F839" s="1390"/>
      <c r="G839" s="1390"/>
      <c r="H839" s="1390"/>
    </row>
    <row r="840" spans="1:8" x14ac:dyDescent="0.25">
      <c r="A840" s="1390"/>
      <c r="B840" s="1390"/>
      <c r="C840" s="1390"/>
      <c r="D840" s="1390"/>
      <c r="E840" s="1390"/>
      <c r="F840" s="1390"/>
      <c r="G840" s="1390"/>
      <c r="H840" s="1390"/>
    </row>
    <row r="841" spans="1:8" x14ac:dyDescent="0.25">
      <c r="A841" s="1390"/>
      <c r="B841" s="1390"/>
      <c r="C841" s="1390"/>
      <c r="D841" s="1390"/>
      <c r="E841" s="1390"/>
      <c r="F841" s="1390"/>
      <c r="G841" s="1390"/>
      <c r="H841" s="1390"/>
    </row>
    <row r="842" spans="1:8" x14ac:dyDescent="0.25">
      <c r="A842" s="1390"/>
      <c r="B842" s="1390"/>
      <c r="C842" s="1390"/>
      <c r="D842" s="1390"/>
      <c r="E842" s="1390"/>
      <c r="F842" s="1390"/>
      <c r="G842" s="1390"/>
      <c r="H842" s="1390"/>
    </row>
    <row r="843" spans="1:8" x14ac:dyDescent="0.25">
      <c r="A843" s="1390"/>
      <c r="B843" s="1390"/>
      <c r="C843" s="1390"/>
      <c r="D843" s="1390"/>
      <c r="E843" s="1390"/>
      <c r="F843" s="1390"/>
      <c r="G843" s="1390"/>
      <c r="H843" s="1390"/>
    </row>
    <row r="844" spans="1:8" x14ac:dyDescent="0.25">
      <c r="A844" s="1390"/>
      <c r="B844" s="1390"/>
      <c r="C844" s="1390"/>
      <c r="D844" s="1390"/>
      <c r="E844" s="1390"/>
      <c r="F844" s="1390"/>
      <c r="G844" s="1390"/>
      <c r="H844" s="1390"/>
    </row>
    <row r="845" spans="1:8" x14ac:dyDescent="0.25">
      <c r="A845" s="1390"/>
      <c r="B845" s="1390"/>
      <c r="C845" s="1390"/>
      <c r="D845" s="1390"/>
      <c r="E845" s="1390"/>
      <c r="F845" s="1390"/>
      <c r="G845" s="1390"/>
      <c r="H845" s="1390"/>
    </row>
    <row r="846" spans="1:8" x14ac:dyDescent="0.25">
      <c r="A846" s="1390"/>
      <c r="B846" s="1390"/>
      <c r="C846" s="1390"/>
      <c r="D846" s="1390"/>
      <c r="E846" s="1390"/>
      <c r="F846" s="1390"/>
      <c r="G846" s="1390"/>
      <c r="H846" s="1390"/>
    </row>
    <row r="847" spans="1:8" x14ac:dyDescent="0.25">
      <c r="A847" s="1390"/>
      <c r="B847" s="1390"/>
      <c r="C847" s="1390"/>
      <c r="D847" s="1390"/>
      <c r="E847" s="1390"/>
      <c r="F847" s="1390"/>
      <c r="G847" s="1390"/>
      <c r="H847" s="1390"/>
    </row>
    <row r="848" spans="1:8" x14ac:dyDescent="0.25">
      <c r="A848" s="1390"/>
      <c r="B848" s="1390"/>
      <c r="C848" s="1390"/>
      <c r="D848" s="1390"/>
      <c r="E848" s="1390"/>
      <c r="F848" s="1390"/>
      <c r="G848" s="1390"/>
      <c r="H848" s="1390"/>
    </row>
    <row r="849" spans="1:8" x14ac:dyDescent="0.25">
      <c r="A849" s="1390"/>
      <c r="B849" s="1390"/>
      <c r="C849" s="1390"/>
      <c r="D849" s="1390"/>
      <c r="E849" s="1390"/>
      <c r="F849" s="1390"/>
      <c r="G849" s="1390"/>
      <c r="H849" s="1390"/>
    </row>
    <row r="850" spans="1:8" x14ac:dyDescent="0.25">
      <c r="A850" s="1390"/>
      <c r="B850" s="1390"/>
      <c r="C850" s="1390"/>
      <c r="D850" s="1390"/>
      <c r="E850" s="1390"/>
      <c r="F850" s="1390"/>
      <c r="G850" s="1390"/>
      <c r="H850" s="1390"/>
    </row>
    <row r="851" spans="1:8" x14ac:dyDescent="0.25">
      <c r="A851" s="1390"/>
      <c r="B851" s="1390"/>
      <c r="C851" s="1390"/>
      <c r="D851" s="1390"/>
      <c r="E851" s="1390"/>
      <c r="F851" s="1390"/>
      <c r="G851" s="1390"/>
      <c r="H851" s="1390"/>
    </row>
    <row r="852" spans="1:8" x14ac:dyDescent="0.25">
      <c r="A852" s="1390"/>
      <c r="B852" s="1390"/>
      <c r="C852" s="1390"/>
      <c r="D852" s="1390"/>
      <c r="E852" s="1390"/>
      <c r="F852" s="1390"/>
      <c r="G852" s="1390"/>
      <c r="H852" s="1390"/>
    </row>
    <row r="853" spans="1:8" x14ac:dyDescent="0.25">
      <c r="A853" s="1390"/>
      <c r="B853" s="1390"/>
      <c r="C853" s="1390"/>
      <c r="D853" s="1390"/>
      <c r="E853" s="1390"/>
      <c r="F853" s="1390"/>
      <c r="G853" s="1390"/>
      <c r="H853" s="1390"/>
    </row>
    <row r="854" spans="1:8" x14ac:dyDescent="0.25">
      <c r="A854" s="1390"/>
      <c r="B854" s="1390"/>
      <c r="C854" s="1390"/>
      <c r="D854" s="1390"/>
      <c r="E854" s="1390"/>
      <c r="F854" s="1390"/>
      <c r="G854" s="1390"/>
      <c r="H854" s="1390"/>
    </row>
    <row r="855" spans="1:8" x14ac:dyDescent="0.25">
      <c r="A855" s="1390"/>
      <c r="B855" s="1390"/>
      <c r="C855" s="1390"/>
      <c r="D855" s="1390"/>
      <c r="E855" s="1390"/>
      <c r="F855" s="1390"/>
      <c r="G855" s="1390"/>
      <c r="H855" s="1390"/>
    </row>
    <row r="856" spans="1:8" x14ac:dyDescent="0.25">
      <c r="A856" s="1390"/>
      <c r="B856" s="1390"/>
      <c r="C856" s="1390"/>
      <c r="D856" s="1390"/>
      <c r="E856" s="1390"/>
      <c r="F856" s="1390"/>
      <c r="G856" s="1390"/>
      <c r="H856" s="1390"/>
    </row>
    <row r="857" spans="1:8" x14ac:dyDescent="0.25">
      <c r="A857" s="1390"/>
      <c r="B857" s="1390"/>
      <c r="C857" s="1390"/>
      <c r="D857" s="1390"/>
      <c r="E857" s="1390"/>
      <c r="F857" s="1390"/>
      <c r="G857" s="1390"/>
      <c r="H857" s="1390"/>
    </row>
    <row r="858" spans="1:8" x14ac:dyDescent="0.25">
      <c r="A858" s="1390"/>
      <c r="B858" s="1390"/>
      <c r="C858" s="1390"/>
      <c r="D858" s="1390"/>
      <c r="E858" s="1390"/>
      <c r="F858" s="1390"/>
      <c r="G858" s="1390"/>
      <c r="H858" s="1390"/>
    </row>
    <row r="859" spans="1:8" x14ac:dyDescent="0.25">
      <c r="A859" s="1390"/>
      <c r="B859" s="1390"/>
      <c r="C859" s="1390"/>
      <c r="D859" s="1390"/>
      <c r="E859" s="1390"/>
      <c r="F859" s="1390"/>
      <c r="G859" s="1390"/>
      <c r="H859" s="1390"/>
    </row>
    <row r="860" spans="1:8" x14ac:dyDescent="0.25">
      <c r="A860" s="1390"/>
      <c r="B860" s="1390"/>
      <c r="C860" s="1390"/>
      <c r="D860" s="1390"/>
      <c r="E860" s="1390"/>
      <c r="F860" s="1390"/>
      <c r="G860" s="1390"/>
      <c r="H860" s="1390"/>
    </row>
    <row r="861" spans="1:8" x14ac:dyDescent="0.25">
      <c r="A861" s="1390"/>
      <c r="B861" s="1390"/>
      <c r="C861" s="1390"/>
      <c r="D861" s="1390"/>
      <c r="E861" s="1390"/>
      <c r="F861" s="1390"/>
      <c r="G861" s="1390"/>
      <c r="H861" s="1390"/>
    </row>
    <row r="862" spans="1:8" x14ac:dyDescent="0.25">
      <c r="A862" s="1390"/>
      <c r="B862" s="1390"/>
      <c r="C862" s="1390"/>
      <c r="D862" s="1390"/>
      <c r="E862" s="1390"/>
      <c r="F862" s="1390"/>
      <c r="G862" s="1390"/>
      <c r="H862" s="1390"/>
    </row>
    <row r="863" spans="1:8" x14ac:dyDescent="0.25">
      <c r="A863" s="1390"/>
      <c r="B863" s="1390"/>
      <c r="C863" s="1390"/>
      <c r="D863" s="1390"/>
      <c r="E863" s="1390"/>
      <c r="F863" s="1390"/>
      <c r="G863" s="1390"/>
      <c r="H863" s="1390"/>
    </row>
    <row r="864" spans="1:8" x14ac:dyDescent="0.25">
      <c r="A864" s="1390"/>
      <c r="B864" s="1390"/>
      <c r="C864" s="1390"/>
      <c r="D864" s="1390"/>
      <c r="E864" s="1390"/>
      <c r="F864" s="1390"/>
      <c r="G864" s="1390"/>
      <c r="H864" s="1390"/>
    </row>
    <row r="865" spans="1:8" x14ac:dyDescent="0.25">
      <c r="A865" s="1390"/>
      <c r="B865" s="1390"/>
      <c r="C865" s="1390"/>
      <c r="D865" s="1390"/>
      <c r="E865" s="1390"/>
      <c r="F865" s="1390"/>
      <c r="G865" s="1390"/>
      <c r="H865" s="1390"/>
    </row>
    <row r="866" spans="1:8" x14ac:dyDescent="0.25">
      <c r="A866" s="1390"/>
      <c r="B866" s="1390"/>
      <c r="C866" s="1390"/>
      <c r="D866" s="1390"/>
      <c r="E866" s="1390"/>
      <c r="F866" s="1390"/>
      <c r="G866" s="1390"/>
      <c r="H866" s="1390"/>
    </row>
    <row r="867" spans="1:8" x14ac:dyDescent="0.25">
      <c r="A867" s="1390"/>
      <c r="B867" s="1390"/>
      <c r="C867" s="1390"/>
      <c r="D867" s="1390"/>
      <c r="E867" s="1390"/>
      <c r="F867" s="1390"/>
      <c r="G867" s="1390"/>
      <c r="H867" s="1390"/>
    </row>
    <row r="868" spans="1:8" x14ac:dyDescent="0.25">
      <c r="A868" s="1390"/>
      <c r="B868" s="1390"/>
      <c r="C868" s="1390"/>
      <c r="D868" s="1390"/>
      <c r="E868" s="1390"/>
      <c r="F868" s="1390"/>
      <c r="G868" s="1390"/>
      <c r="H868" s="1390"/>
    </row>
    <row r="869" spans="1:8" x14ac:dyDescent="0.25">
      <c r="A869" s="1390"/>
      <c r="B869" s="1390"/>
      <c r="C869" s="1390"/>
      <c r="D869" s="1390"/>
      <c r="E869" s="1390"/>
      <c r="F869" s="1390"/>
      <c r="G869" s="1390"/>
      <c r="H869" s="1390"/>
    </row>
    <row r="870" spans="1:8" x14ac:dyDescent="0.25">
      <c r="A870" s="1390"/>
      <c r="B870" s="1390"/>
      <c r="C870" s="1390"/>
      <c r="D870" s="1390"/>
      <c r="E870" s="1390"/>
      <c r="F870" s="1390"/>
      <c r="G870" s="1390"/>
      <c r="H870" s="1390"/>
    </row>
    <row r="871" spans="1:8" x14ac:dyDescent="0.25">
      <c r="A871" s="1390"/>
      <c r="B871" s="1390"/>
      <c r="C871" s="1390"/>
      <c r="D871" s="1390"/>
      <c r="E871" s="1390"/>
      <c r="F871" s="1390"/>
      <c r="G871" s="1390"/>
      <c r="H871" s="1390"/>
    </row>
    <row r="872" spans="1:8" x14ac:dyDescent="0.25">
      <c r="A872" s="1390"/>
      <c r="B872" s="1390"/>
      <c r="C872" s="1390"/>
      <c r="D872" s="1390"/>
      <c r="E872" s="1390"/>
      <c r="F872" s="1390"/>
      <c r="G872" s="1390"/>
      <c r="H872" s="1390"/>
    </row>
    <row r="873" spans="1:8" x14ac:dyDescent="0.25">
      <c r="A873" s="1390"/>
      <c r="B873" s="1390"/>
      <c r="C873" s="1390"/>
      <c r="D873" s="1390"/>
      <c r="E873" s="1390"/>
      <c r="F873" s="1390"/>
      <c r="G873" s="1390"/>
      <c r="H873" s="1390"/>
    </row>
    <row r="874" spans="1:8" x14ac:dyDescent="0.25">
      <c r="A874" s="1390"/>
      <c r="B874" s="1390"/>
      <c r="C874" s="1390"/>
      <c r="D874" s="1390"/>
      <c r="E874" s="1390"/>
      <c r="F874" s="1390"/>
      <c r="G874" s="1390"/>
      <c r="H874" s="1390"/>
    </row>
    <row r="875" spans="1:8" x14ac:dyDescent="0.25">
      <c r="A875" s="1390"/>
      <c r="B875" s="1390"/>
      <c r="C875" s="1390"/>
      <c r="D875" s="1390"/>
      <c r="E875" s="1390"/>
      <c r="F875" s="1390"/>
      <c r="G875" s="1390"/>
      <c r="H875" s="1390"/>
    </row>
    <row r="876" spans="1:8" x14ac:dyDescent="0.25">
      <c r="A876" s="1390"/>
      <c r="B876" s="1390"/>
      <c r="C876" s="1390"/>
      <c r="D876" s="1390"/>
      <c r="E876" s="1390"/>
      <c r="F876" s="1390"/>
      <c r="G876" s="1390"/>
      <c r="H876" s="1390"/>
    </row>
    <row r="877" spans="1:8" x14ac:dyDescent="0.25">
      <c r="A877" s="1390"/>
      <c r="B877" s="1390"/>
      <c r="C877" s="1390"/>
      <c r="D877" s="1390"/>
      <c r="E877" s="1390"/>
      <c r="F877" s="1390"/>
      <c r="G877" s="1390"/>
      <c r="H877" s="1390"/>
    </row>
    <row r="878" spans="1:8" x14ac:dyDescent="0.25">
      <c r="A878" s="1390"/>
      <c r="B878" s="1390"/>
      <c r="C878" s="1390"/>
      <c r="D878" s="1390"/>
      <c r="E878" s="1390"/>
      <c r="F878" s="1390"/>
      <c r="G878" s="1390"/>
      <c r="H878" s="1390"/>
    </row>
    <row r="879" spans="1:8" x14ac:dyDescent="0.25">
      <c r="A879" s="1390"/>
      <c r="B879" s="1390"/>
      <c r="C879" s="1390"/>
      <c r="D879" s="1390"/>
      <c r="E879" s="1390"/>
      <c r="F879" s="1390"/>
      <c r="G879" s="1390"/>
      <c r="H879" s="1390"/>
    </row>
    <row r="880" spans="1:8" x14ac:dyDescent="0.25">
      <c r="A880" s="1390"/>
      <c r="B880" s="1390"/>
      <c r="C880" s="1390"/>
      <c r="D880" s="1390"/>
      <c r="E880" s="1390"/>
      <c r="F880" s="1390"/>
      <c r="G880" s="1390"/>
      <c r="H880" s="1390"/>
    </row>
    <row r="881" spans="1:8" x14ac:dyDescent="0.25">
      <c r="A881" s="1390"/>
      <c r="B881" s="1390"/>
      <c r="C881" s="1390"/>
      <c r="D881" s="1390"/>
      <c r="E881" s="1390"/>
      <c r="F881" s="1390"/>
      <c r="G881" s="1390"/>
      <c r="H881" s="1390"/>
    </row>
    <row r="882" spans="1:8" x14ac:dyDescent="0.25">
      <c r="A882" s="1390"/>
      <c r="B882" s="1390"/>
      <c r="C882" s="1390"/>
      <c r="D882" s="1390"/>
      <c r="E882" s="1390"/>
      <c r="F882" s="1390"/>
      <c r="G882" s="1390"/>
      <c r="H882" s="1390"/>
    </row>
    <row r="883" spans="1:8" x14ac:dyDescent="0.25">
      <c r="A883" s="1390"/>
      <c r="B883" s="1390"/>
      <c r="C883" s="1390"/>
      <c r="D883" s="1390"/>
      <c r="E883" s="1390"/>
      <c r="F883" s="1390"/>
      <c r="G883" s="1390"/>
      <c r="H883" s="1390"/>
    </row>
    <row r="884" spans="1:8" x14ac:dyDescent="0.25">
      <c r="A884" s="1390"/>
      <c r="B884" s="1390"/>
      <c r="C884" s="1390"/>
      <c r="D884" s="1390"/>
      <c r="E884" s="1390"/>
      <c r="F884" s="1390"/>
      <c r="G884" s="1390"/>
      <c r="H884" s="1390"/>
    </row>
    <row r="885" spans="1:8" x14ac:dyDescent="0.25">
      <c r="A885" s="1390"/>
      <c r="B885" s="1390"/>
      <c r="C885" s="1390"/>
      <c r="D885" s="1390"/>
      <c r="E885" s="1390"/>
      <c r="F885" s="1390"/>
      <c r="G885" s="1390"/>
      <c r="H885" s="1390"/>
    </row>
    <row r="886" spans="1:8" x14ac:dyDescent="0.25">
      <c r="A886" s="1390"/>
      <c r="B886" s="1390"/>
      <c r="C886" s="1390"/>
      <c r="D886" s="1390"/>
      <c r="E886" s="1390"/>
      <c r="F886" s="1390"/>
      <c r="G886" s="1390"/>
      <c r="H886" s="1390"/>
    </row>
    <row r="887" spans="1:8" x14ac:dyDescent="0.25">
      <c r="A887" s="1390"/>
      <c r="B887" s="1390"/>
      <c r="C887" s="1390"/>
      <c r="D887" s="1390"/>
      <c r="E887" s="1390"/>
      <c r="F887" s="1390"/>
      <c r="G887" s="1390"/>
      <c r="H887" s="1390"/>
    </row>
    <row r="888" spans="1:8" x14ac:dyDescent="0.25">
      <c r="A888" s="1390"/>
      <c r="B888" s="1390"/>
      <c r="C888" s="1390"/>
      <c r="D888" s="1390"/>
      <c r="E888" s="1390"/>
      <c r="F888" s="1390"/>
      <c r="G888" s="1390"/>
      <c r="H888" s="1390"/>
    </row>
    <row r="889" spans="1:8" x14ac:dyDescent="0.25">
      <c r="A889" s="1390"/>
      <c r="B889" s="1390"/>
      <c r="C889" s="1390"/>
      <c r="D889" s="1390"/>
      <c r="E889" s="1390"/>
      <c r="F889" s="1390"/>
      <c r="G889" s="1390"/>
      <c r="H889" s="1390"/>
    </row>
    <row r="890" spans="1:8" x14ac:dyDescent="0.25">
      <c r="A890" s="1390"/>
      <c r="B890" s="1390"/>
      <c r="C890" s="1390"/>
      <c r="D890" s="1390"/>
      <c r="E890" s="1390"/>
      <c r="F890" s="1390"/>
      <c r="G890" s="1390"/>
      <c r="H890" s="1390"/>
    </row>
    <row r="891" spans="1:8" x14ac:dyDescent="0.25">
      <c r="A891" s="1390"/>
      <c r="B891" s="1390"/>
      <c r="C891" s="1390"/>
      <c r="D891" s="1390"/>
      <c r="E891" s="1390"/>
      <c r="F891" s="1390"/>
      <c r="G891" s="1390"/>
      <c r="H891" s="1390"/>
    </row>
    <row r="892" spans="1:8" x14ac:dyDescent="0.25">
      <c r="A892" s="1390"/>
      <c r="B892" s="1390"/>
      <c r="C892" s="1390"/>
      <c r="D892" s="1390"/>
      <c r="E892" s="1390"/>
      <c r="F892" s="1390"/>
      <c r="G892" s="1390"/>
      <c r="H892" s="1390"/>
    </row>
    <row r="893" spans="1:8" x14ac:dyDescent="0.25">
      <c r="A893" s="1390"/>
      <c r="B893" s="1390"/>
      <c r="C893" s="1390"/>
      <c r="D893" s="1390"/>
      <c r="E893" s="1390"/>
      <c r="F893" s="1390"/>
      <c r="G893" s="1390"/>
      <c r="H893" s="1390"/>
    </row>
    <row r="894" spans="1:8" x14ac:dyDescent="0.25">
      <c r="A894" s="1390"/>
      <c r="B894" s="1390"/>
      <c r="C894" s="1390"/>
      <c r="D894" s="1390"/>
      <c r="E894" s="1390"/>
      <c r="F894" s="1390"/>
      <c r="G894" s="1390"/>
      <c r="H894" s="1390"/>
    </row>
    <row r="895" spans="1:8" x14ac:dyDescent="0.25">
      <c r="A895" s="1390"/>
      <c r="B895" s="1390"/>
      <c r="C895" s="1390"/>
      <c r="D895" s="1390"/>
      <c r="E895" s="1390"/>
      <c r="F895" s="1390"/>
      <c r="G895" s="1390"/>
      <c r="H895" s="1390"/>
    </row>
    <row r="896" spans="1:8" x14ac:dyDescent="0.25">
      <c r="A896" s="1390"/>
      <c r="B896" s="1390"/>
      <c r="C896" s="1390"/>
      <c r="D896" s="1390"/>
      <c r="E896" s="1390"/>
      <c r="F896" s="1390"/>
      <c r="G896" s="1390"/>
      <c r="H896" s="1390"/>
    </row>
    <row r="897" spans="1:8" x14ac:dyDescent="0.25">
      <c r="A897" s="1390"/>
      <c r="B897" s="1390"/>
      <c r="C897" s="1390"/>
      <c r="D897" s="1390"/>
      <c r="E897" s="1390"/>
      <c r="F897" s="1390"/>
      <c r="G897" s="1390"/>
      <c r="H897" s="1390"/>
    </row>
    <row r="898" spans="1:8" x14ac:dyDescent="0.25">
      <c r="A898" s="1390"/>
      <c r="B898" s="1390"/>
      <c r="C898" s="1390"/>
      <c r="D898" s="1390"/>
      <c r="E898" s="1390"/>
      <c r="F898" s="1390"/>
      <c r="G898" s="1390"/>
      <c r="H898" s="1390"/>
    </row>
    <row r="899" spans="1:8" x14ac:dyDescent="0.25">
      <c r="A899" s="1390"/>
      <c r="B899" s="1390"/>
      <c r="C899" s="1390"/>
      <c r="D899" s="1390"/>
      <c r="E899" s="1390"/>
      <c r="F899" s="1390"/>
      <c r="G899" s="1390"/>
      <c r="H899" s="1390"/>
    </row>
    <row r="900" spans="1:8" x14ac:dyDescent="0.25">
      <c r="A900" s="1390"/>
      <c r="B900" s="1390"/>
      <c r="C900" s="1390"/>
      <c r="D900" s="1390"/>
      <c r="E900" s="1390"/>
      <c r="F900" s="1390"/>
      <c r="G900" s="1390"/>
      <c r="H900" s="1390"/>
    </row>
    <row r="901" spans="1:8" x14ac:dyDescent="0.25">
      <c r="A901" s="1390"/>
      <c r="B901" s="1390"/>
      <c r="C901" s="1390"/>
      <c r="D901" s="1390"/>
      <c r="E901" s="1390"/>
      <c r="F901" s="1390"/>
      <c r="G901" s="1390"/>
      <c r="H901" s="1390"/>
    </row>
    <row r="902" spans="1:8" x14ac:dyDescent="0.25">
      <c r="A902" s="1390"/>
      <c r="B902" s="1390"/>
      <c r="C902" s="1390"/>
      <c r="D902" s="1390"/>
      <c r="E902" s="1390"/>
      <c r="F902" s="1390"/>
      <c r="G902" s="1390"/>
      <c r="H902" s="1390"/>
    </row>
    <row r="903" spans="1:8" x14ac:dyDescent="0.25">
      <c r="A903" s="1390"/>
      <c r="B903" s="1390"/>
      <c r="C903" s="1390"/>
      <c r="D903" s="1390"/>
      <c r="E903" s="1390"/>
      <c r="F903" s="1390"/>
      <c r="G903" s="1390"/>
      <c r="H903" s="1390"/>
    </row>
    <row r="904" spans="1:8" x14ac:dyDescent="0.25">
      <c r="A904" s="1390"/>
      <c r="B904" s="1390"/>
      <c r="C904" s="1390"/>
      <c r="D904" s="1390"/>
      <c r="E904" s="1390"/>
      <c r="F904" s="1390"/>
      <c r="G904" s="1390"/>
      <c r="H904" s="1390"/>
    </row>
    <row r="905" spans="1:8" x14ac:dyDescent="0.25">
      <c r="A905" s="1390"/>
      <c r="B905" s="1390"/>
      <c r="C905" s="1390"/>
      <c r="D905" s="1390"/>
      <c r="E905" s="1390"/>
      <c r="F905" s="1390"/>
      <c r="G905" s="1390"/>
      <c r="H905" s="1390"/>
    </row>
    <row r="906" spans="1:8" x14ac:dyDescent="0.25">
      <c r="A906" s="1390"/>
      <c r="B906" s="1390"/>
      <c r="C906" s="1390"/>
      <c r="D906" s="1390"/>
      <c r="E906" s="1390"/>
      <c r="F906" s="1390"/>
      <c r="G906" s="1390"/>
      <c r="H906" s="1390"/>
    </row>
    <row r="907" spans="1:8" x14ac:dyDescent="0.25">
      <c r="A907" s="1390"/>
      <c r="B907" s="1390"/>
      <c r="C907" s="1390"/>
      <c r="D907" s="1390"/>
      <c r="E907" s="1390"/>
      <c r="F907" s="1390"/>
      <c r="G907" s="1390"/>
      <c r="H907" s="1390"/>
    </row>
    <row r="908" spans="1:8" x14ac:dyDescent="0.25">
      <c r="A908" s="1390"/>
      <c r="B908" s="1390"/>
      <c r="C908" s="1390"/>
      <c r="D908" s="1390"/>
      <c r="E908" s="1390"/>
      <c r="F908" s="1390"/>
      <c r="G908" s="1390"/>
      <c r="H908" s="1390"/>
    </row>
    <row r="909" spans="1:8" x14ac:dyDescent="0.25">
      <c r="A909" s="1390"/>
      <c r="B909" s="1390"/>
      <c r="C909" s="1390"/>
      <c r="D909" s="1390"/>
      <c r="E909" s="1390"/>
      <c r="F909" s="1390"/>
      <c r="G909" s="1390"/>
      <c r="H909" s="1390"/>
    </row>
    <row r="910" spans="1:8" x14ac:dyDescent="0.25">
      <c r="A910" s="1390"/>
      <c r="B910" s="1390"/>
      <c r="C910" s="1390"/>
      <c r="D910" s="1390"/>
      <c r="E910" s="1390"/>
      <c r="F910" s="1390"/>
      <c r="G910" s="1390"/>
      <c r="H910" s="1390"/>
    </row>
    <row r="911" spans="1:8" x14ac:dyDescent="0.25">
      <c r="A911" s="1390"/>
      <c r="B911" s="1390"/>
      <c r="C911" s="1390"/>
      <c r="D911" s="1390"/>
      <c r="E911" s="1390"/>
      <c r="F911" s="1390"/>
      <c r="G911" s="1390"/>
      <c r="H911" s="1390"/>
    </row>
    <row r="912" spans="1:8" x14ac:dyDescent="0.25">
      <c r="A912" s="1390"/>
      <c r="B912" s="1390"/>
      <c r="C912" s="1390"/>
      <c r="D912" s="1390"/>
      <c r="E912" s="1390"/>
      <c r="F912" s="1390"/>
      <c r="G912" s="1390"/>
      <c r="H912" s="1390"/>
    </row>
    <row r="913" spans="1:8" x14ac:dyDescent="0.25">
      <c r="A913" s="1390"/>
      <c r="B913" s="1390"/>
      <c r="C913" s="1390"/>
      <c r="D913" s="1390"/>
      <c r="E913" s="1390"/>
      <c r="F913" s="1390"/>
      <c r="G913" s="1390"/>
      <c r="H913" s="1390"/>
    </row>
    <row r="914" spans="1:8" x14ac:dyDescent="0.25">
      <c r="A914" s="1390"/>
      <c r="B914" s="1390"/>
      <c r="C914" s="1390"/>
      <c r="D914" s="1390"/>
      <c r="E914" s="1390"/>
      <c r="F914" s="1390"/>
      <c r="G914" s="1390"/>
      <c r="H914" s="1390"/>
    </row>
    <row r="915" spans="1:8" x14ac:dyDescent="0.25">
      <c r="A915" s="1390"/>
      <c r="B915" s="1390"/>
      <c r="C915" s="1390"/>
      <c r="D915" s="1390"/>
      <c r="E915" s="1390"/>
      <c r="F915" s="1390"/>
      <c r="G915" s="1390"/>
      <c r="H915" s="1390"/>
    </row>
    <row r="916" spans="1:8" x14ac:dyDescent="0.25">
      <c r="A916" s="1390"/>
      <c r="B916" s="1390"/>
      <c r="C916" s="1390"/>
      <c r="D916" s="1390"/>
      <c r="E916" s="1390"/>
      <c r="F916" s="1390"/>
      <c r="G916" s="1390"/>
      <c r="H916" s="1390"/>
    </row>
    <row r="917" spans="1:8" x14ac:dyDescent="0.25">
      <c r="A917" s="1390"/>
      <c r="B917" s="1390"/>
      <c r="C917" s="1390"/>
      <c r="D917" s="1390"/>
      <c r="E917" s="1390"/>
      <c r="F917" s="1390"/>
      <c r="G917" s="1390"/>
      <c r="H917" s="1390"/>
    </row>
    <row r="918" spans="1:8" x14ac:dyDescent="0.25">
      <c r="A918" s="1390"/>
      <c r="B918" s="1390"/>
      <c r="C918" s="1390"/>
      <c r="D918" s="1390"/>
      <c r="E918" s="1390"/>
      <c r="F918" s="1390"/>
      <c r="G918" s="1390"/>
      <c r="H918" s="1390"/>
    </row>
    <row r="919" spans="1:8" x14ac:dyDescent="0.25">
      <c r="A919" s="1390"/>
      <c r="B919" s="1390"/>
      <c r="C919" s="1390"/>
      <c r="D919" s="1390"/>
      <c r="E919" s="1390"/>
      <c r="F919" s="1390"/>
      <c r="G919" s="1390"/>
      <c r="H919" s="1390"/>
    </row>
    <row r="920" spans="1:8" x14ac:dyDescent="0.25">
      <c r="A920" s="1390"/>
      <c r="B920" s="1390"/>
      <c r="C920" s="1390"/>
      <c r="D920" s="1390"/>
      <c r="E920" s="1390"/>
      <c r="F920" s="1390"/>
      <c r="G920" s="1390"/>
      <c r="H920" s="1390"/>
    </row>
    <row r="921" spans="1:8" x14ac:dyDescent="0.25">
      <c r="A921" s="1390"/>
      <c r="B921" s="1390"/>
      <c r="C921" s="1390"/>
      <c r="D921" s="1390"/>
      <c r="E921" s="1390"/>
      <c r="F921" s="1390"/>
      <c r="G921" s="1390"/>
      <c r="H921" s="1390"/>
    </row>
    <row r="922" spans="1:8" x14ac:dyDescent="0.25">
      <c r="A922" s="1390"/>
      <c r="B922" s="1390"/>
      <c r="C922" s="1390"/>
      <c r="D922" s="1390"/>
      <c r="E922" s="1390"/>
      <c r="F922" s="1390"/>
      <c r="G922" s="1390"/>
      <c r="H922" s="1390"/>
    </row>
    <row r="923" spans="1:8" x14ac:dyDescent="0.25">
      <c r="A923" s="1390"/>
      <c r="B923" s="1390"/>
      <c r="C923" s="1390"/>
      <c r="D923" s="1390"/>
      <c r="E923" s="1390"/>
      <c r="F923" s="1390"/>
      <c r="G923" s="1390"/>
      <c r="H923" s="1390"/>
    </row>
    <row r="924" spans="1:8" x14ac:dyDescent="0.25">
      <c r="A924" s="1390"/>
      <c r="B924" s="1390"/>
      <c r="C924" s="1390"/>
      <c r="D924" s="1390"/>
      <c r="E924" s="1390"/>
      <c r="F924" s="1390"/>
      <c r="G924" s="1390"/>
      <c r="H924" s="1390"/>
    </row>
    <row r="925" spans="1:8" x14ac:dyDescent="0.25">
      <c r="A925" s="1390"/>
      <c r="B925" s="1390"/>
      <c r="C925" s="1390"/>
      <c r="D925" s="1390"/>
      <c r="E925" s="1390"/>
      <c r="F925" s="1390"/>
      <c r="G925" s="1390"/>
      <c r="H925" s="1390"/>
    </row>
    <row r="926" spans="1:8" x14ac:dyDescent="0.25">
      <c r="A926" s="1390"/>
      <c r="B926" s="1390"/>
      <c r="C926" s="1390"/>
      <c r="D926" s="1390"/>
      <c r="E926" s="1390"/>
      <c r="F926" s="1390"/>
      <c r="G926" s="1390"/>
      <c r="H926" s="1390"/>
    </row>
    <row r="927" spans="1:8" x14ac:dyDescent="0.25">
      <c r="A927" s="1390"/>
      <c r="B927" s="1390"/>
      <c r="C927" s="1390"/>
      <c r="D927" s="1390"/>
      <c r="E927" s="1390"/>
      <c r="F927" s="1390"/>
      <c r="G927" s="1390"/>
      <c r="H927" s="1390"/>
    </row>
    <row r="928" spans="1:8" x14ac:dyDescent="0.25">
      <c r="A928" s="1390"/>
      <c r="B928" s="1390"/>
      <c r="C928" s="1390"/>
      <c r="D928" s="1390"/>
      <c r="E928" s="1390"/>
      <c r="F928" s="1390"/>
      <c r="G928" s="1390"/>
      <c r="H928" s="1390"/>
    </row>
    <row r="929" spans="1:8" x14ac:dyDescent="0.25">
      <c r="A929" s="1390"/>
      <c r="B929" s="1390"/>
      <c r="C929" s="1390"/>
      <c r="D929" s="1390"/>
      <c r="E929" s="1390"/>
      <c r="F929" s="1390"/>
      <c r="G929" s="1390"/>
      <c r="H929" s="1390"/>
    </row>
    <row r="930" spans="1:8" x14ac:dyDescent="0.25">
      <c r="A930" s="1390"/>
      <c r="B930" s="1390"/>
      <c r="C930" s="1390"/>
      <c r="D930" s="1390"/>
      <c r="E930" s="1390"/>
      <c r="F930" s="1390"/>
      <c r="G930" s="1390"/>
      <c r="H930" s="1390"/>
    </row>
    <row r="931" spans="1:8" x14ac:dyDescent="0.25">
      <c r="A931" s="1390"/>
      <c r="B931" s="1390"/>
      <c r="C931" s="1390"/>
      <c r="D931" s="1390"/>
      <c r="E931" s="1390"/>
      <c r="F931" s="1390"/>
      <c r="G931" s="1390"/>
      <c r="H931" s="1390"/>
    </row>
    <row r="932" spans="1:8" x14ac:dyDescent="0.25">
      <c r="A932" s="1390"/>
      <c r="B932" s="1390"/>
      <c r="C932" s="1390"/>
      <c r="D932" s="1390"/>
      <c r="E932" s="1390"/>
      <c r="F932" s="1390"/>
      <c r="G932" s="1390"/>
      <c r="H932" s="1390"/>
    </row>
    <row r="933" spans="1:8" x14ac:dyDescent="0.25">
      <c r="A933" s="1390"/>
      <c r="B933" s="1390"/>
      <c r="C933" s="1390"/>
      <c r="D933" s="1390"/>
      <c r="E933" s="1390"/>
      <c r="F933" s="1390"/>
      <c r="G933" s="1390"/>
      <c r="H933" s="1390"/>
    </row>
    <row r="934" spans="1:8" x14ac:dyDescent="0.25">
      <c r="A934" s="1390"/>
      <c r="B934" s="1390"/>
      <c r="C934" s="1390"/>
      <c r="D934" s="1390"/>
      <c r="E934" s="1390"/>
      <c r="F934" s="1390"/>
      <c r="G934" s="1390"/>
      <c r="H934" s="1390"/>
    </row>
    <row r="935" spans="1:8" x14ac:dyDescent="0.25">
      <c r="A935" s="1390"/>
      <c r="B935" s="1390"/>
      <c r="C935" s="1390"/>
      <c r="D935" s="1390"/>
      <c r="E935" s="1390"/>
      <c r="F935" s="1390"/>
      <c r="G935" s="1390"/>
      <c r="H935" s="1390"/>
    </row>
    <row r="936" spans="1:8" x14ac:dyDescent="0.25">
      <c r="A936" s="1390"/>
      <c r="B936" s="1390"/>
      <c r="C936" s="1390"/>
      <c r="D936" s="1390"/>
      <c r="E936" s="1390"/>
      <c r="F936" s="1390"/>
      <c r="G936" s="1390"/>
      <c r="H936" s="1390"/>
    </row>
    <row r="937" spans="1:8" x14ac:dyDescent="0.25">
      <c r="A937" s="1390"/>
      <c r="B937" s="1390"/>
      <c r="C937" s="1390"/>
      <c r="D937" s="1390"/>
      <c r="E937" s="1390"/>
      <c r="F937" s="1390"/>
      <c r="G937" s="1390"/>
      <c r="H937" s="1390"/>
    </row>
    <row r="938" spans="1:8" x14ac:dyDescent="0.25">
      <c r="A938" s="1390"/>
      <c r="B938" s="1390"/>
      <c r="C938" s="1390"/>
      <c r="D938" s="1390"/>
      <c r="E938" s="1390"/>
      <c r="F938" s="1390"/>
      <c r="G938" s="1390"/>
      <c r="H938" s="1390"/>
    </row>
    <row r="939" spans="1:8" x14ac:dyDescent="0.25">
      <c r="A939" s="1390"/>
      <c r="B939" s="1390"/>
      <c r="C939" s="1390"/>
      <c r="D939" s="1390"/>
      <c r="E939" s="1390"/>
      <c r="F939" s="1390"/>
      <c r="G939" s="1390"/>
      <c r="H939" s="1390"/>
    </row>
    <row r="940" spans="1:8" x14ac:dyDescent="0.25">
      <c r="A940" s="1390"/>
      <c r="B940" s="1390"/>
      <c r="C940" s="1390"/>
      <c r="D940" s="1390"/>
      <c r="E940" s="1390"/>
      <c r="F940" s="1390"/>
      <c r="G940" s="1390"/>
      <c r="H940" s="1390"/>
    </row>
    <row r="941" spans="1:8" x14ac:dyDescent="0.25">
      <c r="A941" s="1390"/>
      <c r="B941" s="1390"/>
      <c r="C941" s="1390"/>
      <c r="D941" s="1390"/>
      <c r="E941" s="1390"/>
      <c r="F941" s="1390"/>
      <c r="G941" s="1390"/>
      <c r="H941" s="1390"/>
    </row>
    <row r="942" spans="1:8" x14ac:dyDescent="0.25">
      <c r="A942" s="1390"/>
      <c r="B942" s="1390"/>
      <c r="C942" s="1390"/>
      <c r="D942" s="1390"/>
      <c r="E942" s="1390"/>
      <c r="F942" s="1390"/>
      <c r="G942" s="1390"/>
      <c r="H942" s="1390"/>
    </row>
    <row r="943" spans="1:8" x14ac:dyDescent="0.25">
      <c r="A943" s="1390"/>
      <c r="B943" s="1390"/>
      <c r="C943" s="1390"/>
      <c r="D943" s="1390"/>
      <c r="E943" s="1390"/>
      <c r="F943" s="1390"/>
      <c r="G943" s="1390"/>
      <c r="H943" s="1390"/>
    </row>
    <row r="944" spans="1:8" x14ac:dyDescent="0.25">
      <c r="A944" s="1390"/>
      <c r="B944" s="1390"/>
      <c r="C944" s="1390"/>
      <c r="D944" s="1390"/>
      <c r="E944" s="1390"/>
      <c r="F944" s="1390"/>
      <c r="G944" s="1390"/>
      <c r="H944" s="1390"/>
    </row>
    <row r="945" spans="1:8" x14ac:dyDescent="0.25">
      <c r="A945" s="1390"/>
      <c r="B945" s="1390"/>
      <c r="C945" s="1390"/>
      <c r="D945" s="1390"/>
      <c r="E945" s="1390"/>
      <c r="F945" s="1390"/>
      <c r="G945" s="1390"/>
      <c r="H945" s="1390"/>
    </row>
    <row r="946" spans="1:8" x14ac:dyDescent="0.25">
      <c r="A946" s="1390"/>
      <c r="B946" s="1390"/>
      <c r="C946" s="1390"/>
      <c r="D946" s="1390"/>
      <c r="E946" s="1390"/>
      <c r="F946" s="1390"/>
      <c r="G946" s="1390"/>
      <c r="H946" s="1390"/>
    </row>
    <row r="947" spans="1:8" x14ac:dyDescent="0.25">
      <c r="A947" s="1390"/>
      <c r="B947" s="1390"/>
      <c r="C947" s="1390"/>
      <c r="D947" s="1390"/>
      <c r="E947" s="1390"/>
      <c r="F947" s="1390"/>
      <c r="G947" s="1390"/>
      <c r="H947" s="1390"/>
    </row>
    <row r="948" spans="1:8" x14ac:dyDescent="0.25">
      <c r="A948" s="1390"/>
      <c r="B948" s="1390"/>
      <c r="C948" s="1390"/>
      <c r="D948" s="1390"/>
      <c r="E948" s="1390"/>
      <c r="F948" s="1390"/>
      <c r="G948" s="1390"/>
      <c r="H948" s="1390"/>
    </row>
    <row r="949" spans="1:8" x14ac:dyDescent="0.25">
      <c r="A949" s="1390"/>
      <c r="B949" s="1390"/>
      <c r="C949" s="1390"/>
      <c r="D949" s="1390"/>
      <c r="E949" s="1390"/>
      <c r="F949" s="1390"/>
      <c r="G949" s="1390"/>
      <c r="H949" s="1390"/>
    </row>
    <row r="950" spans="1:8" x14ac:dyDescent="0.25">
      <c r="A950" s="1390"/>
      <c r="B950" s="1390"/>
      <c r="C950" s="1390"/>
      <c r="D950" s="1390"/>
      <c r="E950" s="1390"/>
      <c r="F950" s="1390"/>
      <c r="G950" s="1390"/>
      <c r="H950" s="1390"/>
    </row>
    <row r="951" spans="1:8" x14ac:dyDescent="0.25">
      <c r="A951" s="1390"/>
      <c r="B951" s="1390"/>
      <c r="C951" s="1390"/>
      <c r="D951" s="1390"/>
      <c r="E951" s="1390"/>
      <c r="F951" s="1390"/>
      <c r="G951" s="1390"/>
      <c r="H951" s="1390"/>
    </row>
    <row r="952" spans="1:8" x14ac:dyDescent="0.25">
      <c r="A952" s="1390"/>
      <c r="B952" s="1390"/>
      <c r="C952" s="1390"/>
      <c r="D952" s="1390"/>
      <c r="E952" s="1390"/>
      <c r="F952" s="1390"/>
      <c r="G952" s="1390"/>
      <c r="H952" s="1390"/>
    </row>
    <row r="953" spans="1:8" x14ac:dyDescent="0.25">
      <c r="A953" s="1390"/>
      <c r="B953" s="1390"/>
      <c r="C953" s="1390"/>
      <c r="D953" s="1390"/>
      <c r="E953" s="1390"/>
      <c r="F953" s="1390"/>
      <c r="G953" s="1390"/>
      <c r="H953" s="1390"/>
    </row>
    <row r="954" spans="1:8" x14ac:dyDescent="0.25">
      <c r="A954" s="1390"/>
      <c r="B954" s="1390"/>
      <c r="C954" s="1390"/>
      <c r="D954" s="1390"/>
      <c r="E954" s="1390"/>
      <c r="F954" s="1390"/>
      <c r="G954" s="1390"/>
      <c r="H954" s="1390"/>
    </row>
    <row r="955" spans="1:8" x14ac:dyDescent="0.25">
      <c r="A955" s="1390"/>
      <c r="B955" s="1390"/>
      <c r="C955" s="1390"/>
      <c r="D955" s="1390"/>
      <c r="E955" s="1390"/>
      <c r="F955" s="1390"/>
      <c r="G955" s="1390"/>
      <c r="H955" s="1390"/>
    </row>
    <row r="956" spans="1:8" x14ac:dyDescent="0.25">
      <c r="A956" s="1390"/>
      <c r="B956" s="1390"/>
      <c r="C956" s="1390"/>
      <c r="D956" s="1390"/>
      <c r="E956" s="1390"/>
      <c r="F956" s="1390"/>
      <c r="G956" s="1390"/>
      <c r="H956" s="1390"/>
    </row>
    <row r="957" spans="1:8" x14ac:dyDescent="0.25">
      <c r="A957" s="1390"/>
      <c r="B957" s="1390"/>
      <c r="C957" s="1390"/>
      <c r="D957" s="1390"/>
      <c r="E957" s="1390"/>
      <c r="F957" s="1390"/>
      <c r="G957" s="1390"/>
      <c r="H957" s="1390"/>
    </row>
    <row r="958" spans="1:8" x14ac:dyDescent="0.25">
      <c r="A958" s="1390"/>
      <c r="B958" s="1390"/>
      <c r="C958" s="1390"/>
      <c r="D958" s="1390"/>
      <c r="E958" s="1390"/>
      <c r="F958" s="1390"/>
      <c r="G958" s="1390"/>
      <c r="H958" s="1390"/>
    </row>
    <row r="959" spans="1:8" x14ac:dyDescent="0.25">
      <c r="A959" s="1390"/>
      <c r="B959" s="1390"/>
      <c r="C959" s="1390"/>
      <c r="D959" s="1390"/>
      <c r="E959" s="1390"/>
      <c r="F959" s="1390"/>
      <c r="G959" s="1390"/>
      <c r="H959" s="1390"/>
    </row>
    <row r="960" spans="1:8" x14ac:dyDescent="0.25">
      <c r="A960" s="1390"/>
      <c r="B960" s="1390"/>
      <c r="C960" s="1390"/>
      <c r="D960" s="1390"/>
      <c r="E960" s="1390"/>
      <c r="F960" s="1390"/>
      <c r="G960" s="1390"/>
      <c r="H960" s="1390"/>
    </row>
    <row r="961" spans="1:8" x14ac:dyDescent="0.25">
      <c r="A961" s="1390"/>
      <c r="B961" s="1390"/>
      <c r="C961" s="1390"/>
      <c r="D961" s="1390"/>
      <c r="E961" s="1390"/>
      <c r="F961" s="1390"/>
      <c r="G961" s="1390"/>
      <c r="H961" s="1390"/>
    </row>
    <row r="962" spans="1:8" x14ac:dyDescent="0.25">
      <c r="A962" s="1390"/>
      <c r="B962" s="1390"/>
      <c r="C962" s="1390"/>
      <c r="D962" s="1390"/>
      <c r="E962" s="1390"/>
      <c r="F962" s="1390"/>
      <c r="G962" s="1390"/>
      <c r="H962" s="1390"/>
    </row>
    <row r="963" spans="1:8" x14ac:dyDescent="0.25">
      <c r="A963" s="1390"/>
      <c r="B963" s="1390"/>
      <c r="C963" s="1390"/>
      <c r="D963" s="1390"/>
      <c r="E963" s="1390"/>
      <c r="F963" s="1390"/>
      <c r="G963" s="1390"/>
      <c r="H963" s="1390"/>
    </row>
    <row r="964" spans="1:8" x14ac:dyDescent="0.25">
      <c r="A964" s="1390"/>
      <c r="B964" s="1390"/>
      <c r="C964" s="1390"/>
      <c r="D964" s="1390"/>
      <c r="E964" s="1390"/>
      <c r="F964" s="1390"/>
      <c r="G964" s="1390"/>
      <c r="H964" s="1390"/>
    </row>
    <row r="965" spans="1:8" x14ac:dyDescent="0.25">
      <c r="A965" s="1390"/>
      <c r="B965" s="1390"/>
      <c r="C965" s="1390"/>
      <c r="D965" s="1390"/>
      <c r="E965" s="1390"/>
      <c r="F965" s="1390"/>
      <c r="G965" s="1390"/>
      <c r="H965" s="1390"/>
    </row>
    <row r="966" spans="1:8" x14ac:dyDescent="0.25">
      <c r="A966" s="1390"/>
      <c r="B966" s="1390"/>
      <c r="C966" s="1390"/>
      <c r="D966" s="1390"/>
      <c r="E966" s="1390"/>
      <c r="F966" s="1390"/>
      <c r="G966" s="1390"/>
      <c r="H966" s="1390"/>
    </row>
    <row r="967" spans="1:8" x14ac:dyDescent="0.25">
      <c r="A967" s="1390"/>
      <c r="B967" s="1390"/>
      <c r="C967" s="1390"/>
      <c r="D967" s="1390"/>
      <c r="E967" s="1390"/>
      <c r="F967" s="1390"/>
      <c r="G967" s="1390"/>
      <c r="H967" s="1390"/>
    </row>
    <row r="968" spans="1:8" x14ac:dyDescent="0.25">
      <c r="A968" s="1390"/>
      <c r="B968" s="1390"/>
      <c r="C968" s="1390"/>
      <c r="D968" s="1390"/>
      <c r="E968" s="1390"/>
      <c r="F968" s="1390"/>
      <c r="G968" s="1390"/>
      <c r="H968" s="1390"/>
    </row>
    <row r="969" spans="1:8" x14ac:dyDescent="0.25">
      <c r="A969" s="1390"/>
      <c r="B969" s="1390"/>
      <c r="C969" s="1390"/>
      <c r="D969" s="1390"/>
      <c r="E969" s="1390"/>
      <c r="F969" s="1390"/>
      <c r="G969" s="1390"/>
      <c r="H969" s="1390"/>
    </row>
    <row r="970" spans="1:8" x14ac:dyDescent="0.25">
      <c r="A970" s="1390"/>
      <c r="B970" s="1390"/>
      <c r="C970" s="1390"/>
      <c r="D970" s="1390"/>
      <c r="E970" s="1390"/>
      <c r="F970" s="1390"/>
      <c r="G970" s="1390"/>
      <c r="H970" s="1390"/>
    </row>
    <row r="971" spans="1:8" x14ac:dyDescent="0.25">
      <c r="A971" s="1390"/>
      <c r="B971" s="1390"/>
      <c r="C971" s="1390"/>
      <c r="D971" s="1390"/>
      <c r="E971" s="1390"/>
      <c r="F971" s="1390"/>
      <c r="G971" s="1390"/>
      <c r="H971" s="1390"/>
    </row>
    <row r="972" spans="1:8" x14ac:dyDescent="0.25">
      <c r="A972" s="1390"/>
      <c r="B972" s="1390"/>
      <c r="C972" s="1390"/>
      <c r="D972" s="1390"/>
      <c r="E972" s="1390"/>
      <c r="F972" s="1390"/>
      <c r="G972" s="1390"/>
      <c r="H972" s="1390"/>
    </row>
    <row r="973" spans="1:8" x14ac:dyDescent="0.25">
      <c r="A973" s="1390"/>
      <c r="B973" s="1390"/>
      <c r="C973" s="1390"/>
      <c r="D973" s="1390"/>
      <c r="E973" s="1390"/>
      <c r="F973" s="1390"/>
      <c r="G973" s="1390"/>
      <c r="H973" s="1390"/>
    </row>
    <row r="974" spans="1:8" x14ac:dyDescent="0.25">
      <c r="A974" s="1390"/>
      <c r="B974" s="1390"/>
      <c r="C974" s="1390"/>
      <c r="D974" s="1390"/>
      <c r="E974" s="1390"/>
      <c r="F974" s="1390"/>
      <c r="G974" s="1390"/>
      <c r="H974" s="1390"/>
    </row>
    <row r="975" spans="1:8" x14ac:dyDescent="0.25">
      <c r="A975" s="1390"/>
      <c r="B975" s="1390"/>
      <c r="C975" s="1390"/>
      <c r="D975" s="1390"/>
      <c r="E975" s="1390"/>
      <c r="F975" s="1390"/>
      <c r="G975" s="1390"/>
      <c r="H975" s="1390"/>
    </row>
    <row r="976" spans="1:8" x14ac:dyDescent="0.25">
      <c r="A976" s="1390"/>
      <c r="B976" s="1390"/>
      <c r="C976" s="1390"/>
      <c r="D976" s="1390"/>
      <c r="E976" s="1390"/>
      <c r="F976" s="1390"/>
      <c r="G976" s="1390"/>
      <c r="H976" s="1390"/>
    </row>
    <row r="977" spans="1:8" x14ac:dyDescent="0.25">
      <c r="A977" s="1390"/>
      <c r="B977" s="1390"/>
      <c r="C977" s="1390"/>
      <c r="D977" s="1390"/>
      <c r="E977" s="1390"/>
      <c r="F977" s="1390"/>
      <c r="G977" s="1390"/>
      <c r="H977" s="1390"/>
    </row>
    <row r="978" spans="1:8" x14ac:dyDescent="0.25">
      <c r="A978" s="1390"/>
      <c r="B978" s="1390"/>
      <c r="C978" s="1390"/>
      <c r="D978" s="1390"/>
      <c r="E978" s="1390"/>
      <c r="F978" s="1390"/>
      <c r="G978" s="1390"/>
      <c r="H978" s="1390"/>
    </row>
    <row r="979" spans="1:8" x14ac:dyDescent="0.25">
      <c r="A979" s="1390"/>
      <c r="B979" s="1390"/>
      <c r="C979" s="1390"/>
      <c r="D979" s="1390"/>
      <c r="E979" s="1390"/>
      <c r="F979" s="1390"/>
      <c r="G979" s="1390"/>
      <c r="H979" s="1390"/>
    </row>
    <row r="980" spans="1:8" x14ac:dyDescent="0.25">
      <c r="A980" s="1390"/>
      <c r="B980" s="1390"/>
      <c r="C980" s="1390"/>
      <c r="D980" s="1390"/>
      <c r="E980" s="1390"/>
      <c r="F980" s="1390"/>
      <c r="G980" s="1390"/>
      <c r="H980" s="1390"/>
    </row>
    <row r="981" spans="1:8" x14ac:dyDescent="0.25">
      <c r="A981" s="1390"/>
      <c r="B981" s="1390"/>
      <c r="C981" s="1390"/>
      <c r="D981" s="1390"/>
      <c r="E981" s="1390"/>
      <c r="F981" s="1390"/>
      <c r="G981" s="1390"/>
      <c r="H981" s="1390"/>
    </row>
    <row r="982" spans="1:8" x14ac:dyDescent="0.25">
      <c r="A982" s="1390"/>
      <c r="B982" s="1390"/>
      <c r="C982" s="1390"/>
      <c r="D982" s="1390"/>
      <c r="E982" s="1390"/>
      <c r="F982" s="1390"/>
      <c r="G982" s="1390"/>
      <c r="H982" s="1390"/>
    </row>
    <row r="983" spans="1:8" x14ac:dyDescent="0.25">
      <c r="A983" s="1390"/>
      <c r="B983" s="1390"/>
      <c r="C983" s="1390"/>
      <c r="D983" s="1390"/>
      <c r="E983" s="1390"/>
      <c r="F983" s="1390"/>
      <c r="G983" s="1390"/>
      <c r="H983" s="1390"/>
    </row>
    <row r="984" spans="1:8" x14ac:dyDescent="0.25">
      <c r="A984" s="1390"/>
      <c r="B984" s="1390"/>
      <c r="C984" s="1390"/>
      <c r="D984" s="1390"/>
      <c r="E984" s="1390"/>
      <c r="F984" s="1390"/>
      <c r="G984" s="1390"/>
      <c r="H984" s="1390"/>
    </row>
    <row r="985" spans="1:8" x14ac:dyDescent="0.25">
      <c r="A985" s="1390"/>
      <c r="B985" s="1390"/>
      <c r="C985" s="1390"/>
      <c r="D985" s="1390"/>
      <c r="E985" s="1390"/>
      <c r="F985" s="1390"/>
      <c r="G985" s="1390"/>
      <c r="H985" s="1390"/>
    </row>
    <row r="986" spans="1:8" x14ac:dyDescent="0.25">
      <c r="A986" s="1390"/>
      <c r="B986" s="1390"/>
      <c r="C986" s="1390"/>
      <c r="D986" s="1390"/>
      <c r="E986" s="1390"/>
      <c r="F986" s="1390"/>
      <c r="G986" s="1390"/>
      <c r="H986" s="1390"/>
    </row>
    <row r="987" spans="1:8" x14ac:dyDescent="0.25">
      <c r="A987" s="1390"/>
      <c r="B987" s="1390"/>
      <c r="C987" s="1390"/>
      <c r="D987" s="1390"/>
      <c r="E987" s="1390"/>
      <c r="F987" s="1390"/>
      <c r="G987" s="1390"/>
      <c r="H987" s="1390"/>
    </row>
    <row r="988" spans="1:8" x14ac:dyDescent="0.25">
      <c r="A988" s="1390"/>
      <c r="B988" s="1390"/>
      <c r="C988" s="1390"/>
      <c r="D988" s="1390"/>
      <c r="E988" s="1390"/>
      <c r="F988" s="1390"/>
      <c r="G988" s="1390"/>
      <c r="H988" s="1390"/>
    </row>
    <row r="989" spans="1:8" x14ac:dyDescent="0.25">
      <c r="A989" s="1390"/>
      <c r="B989" s="1390"/>
      <c r="C989" s="1390"/>
      <c r="D989" s="1390"/>
      <c r="E989" s="1390"/>
      <c r="F989" s="1390"/>
      <c r="G989" s="1390"/>
      <c r="H989" s="1390"/>
    </row>
    <row r="990" spans="1:8" x14ac:dyDescent="0.25">
      <c r="A990" s="1390"/>
      <c r="B990" s="1390"/>
      <c r="C990" s="1390"/>
      <c r="D990" s="1390"/>
      <c r="E990" s="1390"/>
      <c r="F990" s="1390"/>
      <c r="G990" s="1390"/>
      <c r="H990" s="1390"/>
    </row>
    <row r="991" spans="1:8" x14ac:dyDescent="0.25">
      <c r="A991" s="1390"/>
      <c r="B991" s="1390"/>
      <c r="C991" s="1390"/>
      <c r="D991" s="1390"/>
      <c r="E991" s="1390"/>
      <c r="F991" s="1390"/>
      <c r="G991" s="1390"/>
      <c r="H991" s="1390"/>
    </row>
  </sheetData>
  <mergeCells count="12">
    <mergeCell ref="G6:G7"/>
    <mergeCell ref="H6:H7"/>
    <mergeCell ref="A2:H2"/>
    <mergeCell ref="A3:H3"/>
    <mergeCell ref="A5:A7"/>
    <mergeCell ref="B5:B7"/>
    <mergeCell ref="C5:D5"/>
    <mergeCell ref="E5:H5"/>
    <mergeCell ref="C6:C7"/>
    <mergeCell ref="D6:D7"/>
    <mergeCell ref="E6:E7"/>
    <mergeCell ref="F6:F7"/>
  </mergeCells>
  <hyperlinks>
    <hyperlink ref="A1" location="Índice!A1" display="Voltar ao índice" xr:uid="{8C78620F-3B2C-46EF-8F3C-87BA0905ECAA}"/>
  </hyperlinks>
  <pageMargins left="0.78740157480314965" right="0.78740157480314965" top="1.1811023622047245" bottom="0.78740157480314965" header="0" footer="0"/>
  <pageSetup paperSize="9" orientation="portrait" horizontalDpi="4294967292" verticalDpi="2400" r:id="rId1"/>
  <headerFooter alignWithMargins="0"/>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F21C8A-E33E-4619-BD93-89CC7D0A7E1A}">
  <dimension ref="A1:J996"/>
  <sheetViews>
    <sheetView workbookViewId="0">
      <selection activeCell="A2" sqref="A2:H2"/>
    </sheetView>
  </sheetViews>
  <sheetFormatPr defaultRowHeight="12.75" x14ac:dyDescent="0.25"/>
  <cols>
    <col min="1" max="1" width="22.85546875" style="1389" customWidth="1"/>
    <col min="2" max="4" width="8.5703125" style="1389" customWidth="1"/>
    <col min="5" max="5" width="11.42578125" style="1389" customWidth="1"/>
    <col min="6" max="8" width="8.5703125" style="1389" customWidth="1"/>
    <col min="9" max="9" width="4.85546875" style="1394" customWidth="1"/>
    <col min="10" max="10" width="9.140625" style="1394"/>
    <col min="11" max="16384" width="9.140625" style="1389"/>
  </cols>
  <sheetData>
    <row r="1" spans="1:10" ht="15" customHeight="1" x14ac:dyDescent="0.25">
      <c r="A1" s="2027" t="s">
        <v>1926</v>
      </c>
    </row>
    <row r="2" spans="1:10" ht="15" customHeight="1" x14ac:dyDescent="0.25">
      <c r="A2" s="2234" t="s">
        <v>1308</v>
      </c>
      <c r="B2" s="2234"/>
      <c r="C2" s="2234"/>
      <c r="D2" s="2234"/>
      <c r="E2" s="2234"/>
      <c r="F2" s="2234"/>
      <c r="G2" s="2234"/>
      <c r="H2" s="2234"/>
    </row>
    <row r="3" spans="1:10" ht="23.25" customHeight="1" x14ac:dyDescent="0.25">
      <c r="A3" s="2238" t="s">
        <v>1315</v>
      </c>
      <c r="B3" s="2238"/>
      <c r="C3" s="2238"/>
      <c r="D3" s="2238"/>
      <c r="E3" s="2238"/>
      <c r="F3" s="2238"/>
      <c r="G3" s="2238"/>
      <c r="H3" s="2238"/>
    </row>
    <row r="4" spans="1:10" ht="12.95" customHeight="1" x14ac:dyDescent="0.25">
      <c r="A4" s="1401">
        <v>2020</v>
      </c>
      <c r="B4" s="1401"/>
      <c r="C4" s="1401"/>
      <c r="D4" s="1390"/>
      <c r="E4" s="1390"/>
      <c r="F4" s="1390"/>
      <c r="G4" s="1390"/>
      <c r="H4" s="1400" t="s">
        <v>736</v>
      </c>
    </row>
    <row r="5" spans="1:10" ht="12" customHeight="1" x14ac:dyDescent="0.25">
      <c r="A5" s="2235" t="s">
        <v>752</v>
      </c>
      <c r="B5" s="2269" t="s">
        <v>1305</v>
      </c>
      <c r="C5" s="2270"/>
      <c r="D5" s="2270"/>
      <c r="E5" s="2270"/>
      <c r="F5" s="2270"/>
      <c r="G5" s="2270"/>
      <c r="H5" s="2273"/>
    </row>
    <row r="6" spans="1:10" ht="55.5" customHeight="1" x14ac:dyDescent="0.25">
      <c r="A6" s="2237"/>
      <c r="B6" s="1460" t="s">
        <v>1314</v>
      </c>
      <c r="C6" s="1459" t="s">
        <v>1313</v>
      </c>
      <c r="D6" s="1459" t="s">
        <v>1312</v>
      </c>
      <c r="E6" s="1459" t="s">
        <v>1311</v>
      </c>
      <c r="F6" s="1459" t="s">
        <v>1310</v>
      </c>
      <c r="G6" s="1459" t="s">
        <v>1309</v>
      </c>
      <c r="H6" s="1459" t="s">
        <v>834</v>
      </c>
    </row>
    <row r="7" spans="1:10" s="1394" customFormat="1" ht="12.95" customHeight="1" x14ac:dyDescent="0.25">
      <c r="A7" s="1396"/>
      <c r="B7" s="1396"/>
      <c r="C7" s="1396"/>
      <c r="D7" s="1396"/>
      <c r="E7" s="1396"/>
      <c r="F7" s="1396"/>
      <c r="G7" s="1396"/>
      <c r="H7" s="1396"/>
    </row>
    <row r="8" spans="1:10" s="1456" customFormat="1" ht="12.95" customHeight="1" x14ac:dyDescent="0.25">
      <c r="A8" s="1456" t="s">
        <v>390</v>
      </c>
      <c r="B8" s="1434">
        <f t="shared" ref="B8:H8" si="0">B10+B18+B20</f>
        <v>236</v>
      </c>
      <c r="C8" s="1434">
        <f t="shared" si="0"/>
        <v>101</v>
      </c>
      <c r="D8" s="1434">
        <f t="shared" si="0"/>
        <v>144</v>
      </c>
      <c r="E8" s="1434">
        <f t="shared" si="0"/>
        <v>40</v>
      </c>
      <c r="F8" s="1434">
        <f t="shared" si="0"/>
        <v>54</v>
      </c>
      <c r="G8" s="1434">
        <f t="shared" si="0"/>
        <v>104</v>
      </c>
      <c r="H8" s="1434">
        <f t="shared" si="0"/>
        <v>23</v>
      </c>
      <c r="I8" s="1458"/>
      <c r="J8" s="1458"/>
    </row>
    <row r="9" spans="1:10" s="1456" customFormat="1" ht="12.95" customHeight="1" x14ac:dyDescent="0.25">
      <c r="I9" s="1458"/>
      <c r="J9" s="1458"/>
    </row>
    <row r="10" spans="1:10" s="1456" customFormat="1" ht="12.95" customHeight="1" x14ac:dyDescent="0.25">
      <c r="A10" s="1456" t="s">
        <v>899</v>
      </c>
      <c r="B10" s="1434">
        <f t="shared" ref="B10:H10" si="1">SUM(B12:B16)</f>
        <v>225</v>
      </c>
      <c r="C10" s="1434">
        <f t="shared" si="1"/>
        <v>98</v>
      </c>
      <c r="D10" s="1434">
        <f t="shared" si="1"/>
        <v>140</v>
      </c>
      <c r="E10" s="1434">
        <f t="shared" si="1"/>
        <v>39</v>
      </c>
      <c r="F10" s="1434">
        <f t="shared" si="1"/>
        <v>52</v>
      </c>
      <c r="G10" s="1434">
        <f t="shared" si="1"/>
        <v>89</v>
      </c>
      <c r="H10" s="1434">
        <f t="shared" si="1"/>
        <v>23</v>
      </c>
      <c r="I10" s="1394"/>
      <c r="J10" s="1458"/>
    </row>
    <row r="11" spans="1:10" s="1456" customFormat="1" ht="12.95" customHeight="1" x14ac:dyDescent="0.25">
      <c r="I11" s="1394"/>
      <c r="J11" s="1458"/>
    </row>
    <row r="12" spans="1:10" s="1435" customFormat="1" ht="12.95" customHeight="1" x14ac:dyDescent="0.25">
      <c r="A12" s="1435" t="s">
        <v>943</v>
      </c>
      <c r="B12" s="1433">
        <v>74</v>
      </c>
      <c r="C12" s="1433">
        <v>23</v>
      </c>
      <c r="D12" s="1433">
        <v>28</v>
      </c>
      <c r="E12" s="1433">
        <v>4</v>
      </c>
      <c r="F12" s="1433">
        <v>18</v>
      </c>
      <c r="G12" s="1433">
        <v>13</v>
      </c>
      <c r="H12" s="1433">
        <v>5</v>
      </c>
      <c r="I12" s="1394"/>
      <c r="J12" s="1458"/>
    </row>
    <row r="13" spans="1:10" s="1435" customFormat="1" ht="12.95" customHeight="1" x14ac:dyDescent="0.25">
      <c r="A13" s="1435" t="s">
        <v>934</v>
      </c>
      <c r="B13" s="1433">
        <v>57</v>
      </c>
      <c r="C13" s="1433">
        <v>15</v>
      </c>
      <c r="D13" s="1433">
        <v>19</v>
      </c>
      <c r="E13" s="1433">
        <v>5</v>
      </c>
      <c r="F13" s="1433">
        <v>9</v>
      </c>
      <c r="G13" s="1433">
        <v>21</v>
      </c>
      <c r="H13" s="1433">
        <v>2</v>
      </c>
      <c r="I13" s="1394"/>
      <c r="J13" s="1458"/>
    </row>
    <row r="14" spans="1:10" s="1435" customFormat="1" ht="12.95" customHeight="1" x14ac:dyDescent="0.25">
      <c r="A14" s="1435" t="s">
        <v>1219</v>
      </c>
      <c r="B14" s="1463">
        <v>78</v>
      </c>
      <c r="C14" s="1463">
        <v>53</v>
      </c>
      <c r="D14" s="1463">
        <v>89</v>
      </c>
      <c r="E14" s="1463">
        <v>29</v>
      </c>
      <c r="F14" s="1463">
        <v>24</v>
      </c>
      <c r="G14" s="1463">
        <v>51</v>
      </c>
      <c r="H14" s="1463">
        <v>15</v>
      </c>
      <c r="I14" s="1394"/>
      <c r="J14" s="1458"/>
    </row>
    <row r="15" spans="1:10" s="1435" customFormat="1" ht="12.95" customHeight="1" x14ac:dyDescent="0.25">
      <c r="A15" s="1435" t="s">
        <v>924</v>
      </c>
      <c r="B15" s="1463">
        <v>13</v>
      </c>
      <c r="C15" s="1463">
        <v>5</v>
      </c>
      <c r="D15" s="1463">
        <v>4</v>
      </c>
      <c r="E15" s="1463">
        <v>1</v>
      </c>
      <c r="F15" s="1463">
        <v>0</v>
      </c>
      <c r="G15" s="1463">
        <v>2</v>
      </c>
      <c r="H15" s="1463">
        <v>1</v>
      </c>
      <c r="I15" s="1394"/>
      <c r="J15" s="1458"/>
    </row>
    <row r="16" spans="1:10" s="1435" customFormat="1" ht="12.95" customHeight="1" x14ac:dyDescent="0.25">
      <c r="A16" s="1435" t="s">
        <v>918</v>
      </c>
      <c r="B16" s="1463">
        <v>3</v>
      </c>
      <c r="C16" s="1463">
        <v>2</v>
      </c>
      <c r="D16" s="1462">
        <v>0</v>
      </c>
      <c r="E16" s="1463">
        <v>0</v>
      </c>
      <c r="F16" s="1463">
        <v>1</v>
      </c>
      <c r="G16" s="1463">
        <v>2</v>
      </c>
      <c r="H16" s="1463">
        <v>0</v>
      </c>
      <c r="I16" s="1394"/>
      <c r="J16" s="1458"/>
    </row>
    <row r="17" spans="1:10" s="1435" customFormat="1" ht="12.95" customHeight="1" x14ac:dyDescent="0.25">
      <c r="I17" s="1394"/>
      <c r="J17" s="1458"/>
    </row>
    <row r="18" spans="1:10" s="1456" customFormat="1" ht="12.95" customHeight="1" x14ac:dyDescent="0.25">
      <c r="A18" s="1456" t="s">
        <v>952</v>
      </c>
      <c r="B18" s="1509">
        <v>5</v>
      </c>
      <c r="C18" s="1509">
        <v>1</v>
      </c>
      <c r="D18" s="1494">
        <v>2</v>
      </c>
      <c r="E18" s="1509">
        <v>0</v>
      </c>
      <c r="F18" s="1509">
        <v>0</v>
      </c>
      <c r="G18" s="1509">
        <v>4</v>
      </c>
      <c r="H18" s="1509">
        <v>0</v>
      </c>
      <c r="I18" s="1394"/>
      <c r="J18" s="1458"/>
    </row>
    <row r="19" spans="1:10" s="1456" customFormat="1" ht="12.95" customHeight="1" x14ac:dyDescent="0.25">
      <c r="I19" s="1394"/>
      <c r="J19" s="1458"/>
    </row>
    <row r="20" spans="1:10" s="1456" customFormat="1" ht="12.95" customHeight="1" x14ac:dyDescent="0.25">
      <c r="A20" s="1456" t="s">
        <v>871</v>
      </c>
      <c r="B20" s="1510">
        <v>6</v>
      </c>
      <c r="C20" s="1509">
        <v>2</v>
      </c>
      <c r="D20" s="1494">
        <v>2</v>
      </c>
      <c r="E20" s="1509">
        <v>1</v>
      </c>
      <c r="F20" s="1509">
        <v>2</v>
      </c>
      <c r="G20" s="1509">
        <v>11</v>
      </c>
      <c r="H20" s="1509">
        <v>0</v>
      </c>
      <c r="I20" s="1394"/>
      <c r="J20" s="1458"/>
    </row>
    <row r="21" spans="1:10" s="1456" customFormat="1" ht="6.95" customHeight="1" thickBot="1" x14ac:dyDescent="0.3">
      <c r="A21" s="1495"/>
      <c r="B21" s="1495"/>
      <c r="C21" s="1495"/>
      <c r="D21" s="1495"/>
      <c r="E21" s="1495"/>
      <c r="F21" s="1495"/>
      <c r="G21" s="1495"/>
      <c r="H21" s="1495"/>
      <c r="I21" s="1394"/>
      <c r="J21" s="1394"/>
    </row>
    <row r="22" spans="1:10" s="1394" customFormat="1" ht="18" customHeight="1" thickTop="1" x14ac:dyDescent="0.25">
      <c r="A22" s="2252" t="s">
        <v>1246</v>
      </c>
      <c r="B22" s="2252"/>
      <c r="C22" s="2252"/>
      <c r="D22" s="2252"/>
      <c r="E22" s="2252"/>
      <c r="F22" s="1435"/>
      <c r="G22" s="1435"/>
      <c r="H22" s="1435"/>
    </row>
    <row r="23" spans="1:10" s="1394" customFormat="1" x14ac:dyDescent="0.25">
      <c r="A23" s="1435"/>
      <c r="B23" s="1435"/>
      <c r="C23" s="1435"/>
      <c r="D23" s="1435"/>
      <c r="E23" s="1435"/>
      <c r="F23" s="1435"/>
      <c r="G23" s="1435"/>
      <c r="H23" s="1435"/>
    </row>
    <row r="24" spans="1:10" s="1394" customFormat="1" x14ac:dyDescent="0.25">
      <c r="A24" s="1106" t="s">
        <v>280</v>
      </c>
      <c r="B24" s="1435"/>
      <c r="C24" s="1435"/>
      <c r="D24" s="1435"/>
      <c r="E24" s="1435"/>
      <c r="F24" s="1435"/>
      <c r="G24" s="1435"/>
    </row>
    <row r="25" spans="1:10" s="1394" customFormat="1" x14ac:dyDescent="0.25">
      <c r="A25" s="1404" t="s">
        <v>1239</v>
      </c>
      <c r="B25" s="1435"/>
      <c r="C25" s="1435"/>
      <c r="D25" s="1435"/>
      <c r="E25" s="1435"/>
      <c r="F25" s="1435"/>
      <c r="G25" s="1435"/>
    </row>
    <row r="26" spans="1:10" s="1394" customFormat="1" x14ac:dyDescent="0.25">
      <c r="A26" s="1404" t="s">
        <v>1272</v>
      </c>
      <c r="B26" s="1435"/>
      <c r="C26" s="1435"/>
      <c r="D26" s="1435"/>
      <c r="E26" s="1435"/>
      <c r="F26" s="1435"/>
      <c r="G26" s="1435"/>
      <c r="H26" s="1435"/>
    </row>
    <row r="27" spans="1:10" s="1394" customFormat="1" x14ac:dyDescent="0.25">
      <c r="A27" s="1435"/>
      <c r="B27" s="1435"/>
      <c r="C27" s="1435"/>
      <c r="D27" s="1435"/>
      <c r="E27" s="1435"/>
      <c r="F27" s="1435"/>
      <c r="G27" s="1435"/>
      <c r="H27" s="1435"/>
    </row>
    <row r="28" spans="1:10" s="1394" customFormat="1" x14ac:dyDescent="0.25">
      <c r="A28" s="1435"/>
      <c r="B28" s="1435"/>
      <c r="C28" s="1435"/>
      <c r="D28" s="1435"/>
      <c r="E28" s="1435"/>
      <c r="F28" s="1435"/>
      <c r="G28" s="1435"/>
      <c r="H28" s="1435"/>
    </row>
    <row r="29" spans="1:10" s="1394" customFormat="1" x14ac:dyDescent="0.25">
      <c r="A29" s="1435"/>
      <c r="B29" s="1435"/>
      <c r="C29" s="1435"/>
      <c r="D29" s="1435"/>
      <c r="E29" s="1435"/>
      <c r="F29" s="1435"/>
      <c r="G29" s="1435"/>
      <c r="H29" s="1435"/>
    </row>
    <row r="30" spans="1:10" s="1394" customFormat="1" x14ac:dyDescent="0.25">
      <c r="A30" s="1435"/>
      <c r="B30" s="1435"/>
      <c r="C30" s="1435"/>
      <c r="D30" s="1435"/>
      <c r="E30" s="1435"/>
      <c r="F30" s="1435"/>
      <c r="G30" s="1435"/>
      <c r="H30" s="1435"/>
    </row>
    <row r="31" spans="1:10" x14ac:dyDescent="0.25">
      <c r="A31" s="1390"/>
      <c r="B31" s="1390"/>
      <c r="C31" s="1390"/>
      <c r="D31" s="1390"/>
      <c r="E31" s="1390"/>
      <c r="F31" s="1390"/>
      <c r="G31" s="1390"/>
      <c r="H31" s="1390"/>
    </row>
    <row r="32" spans="1:10" x14ac:dyDescent="0.25">
      <c r="A32" s="1390"/>
      <c r="B32" s="1390"/>
      <c r="C32" s="1390"/>
      <c r="D32" s="1390"/>
      <c r="E32" s="1390"/>
      <c r="F32" s="1390"/>
      <c r="G32" s="1390"/>
      <c r="H32" s="1390"/>
    </row>
    <row r="33" spans="1:8" x14ac:dyDescent="0.25">
      <c r="A33" s="1390"/>
      <c r="B33" s="1390"/>
      <c r="C33" s="1390"/>
      <c r="D33" s="1390"/>
      <c r="E33" s="1390"/>
      <c r="F33" s="1390"/>
      <c r="G33" s="1390"/>
      <c r="H33" s="1390"/>
    </row>
    <row r="34" spans="1:8" x14ac:dyDescent="0.25">
      <c r="A34" s="1390"/>
      <c r="B34" s="1390"/>
      <c r="C34" s="1390"/>
      <c r="D34" s="1390"/>
      <c r="E34" s="1390"/>
      <c r="F34" s="1390"/>
      <c r="G34" s="1390"/>
      <c r="H34" s="1390"/>
    </row>
    <row r="35" spans="1:8" x14ac:dyDescent="0.25">
      <c r="A35" s="1390"/>
      <c r="B35" s="1390"/>
      <c r="C35" s="1390"/>
      <c r="D35" s="1390"/>
      <c r="E35" s="1390"/>
      <c r="F35" s="1390"/>
      <c r="G35" s="1390"/>
      <c r="H35" s="1390"/>
    </row>
    <row r="36" spans="1:8" x14ac:dyDescent="0.25">
      <c r="A36" s="1390"/>
      <c r="B36" s="1390"/>
      <c r="C36" s="1390"/>
      <c r="D36" s="1390"/>
      <c r="E36" s="1390"/>
      <c r="F36" s="1390"/>
      <c r="G36" s="1390"/>
      <c r="H36" s="1390"/>
    </row>
    <row r="37" spans="1:8" x14ac:dyDescent="0.25">
      <c r="A37" s="1390"/>
      <c r="B37" s="1390"/>
      <c r="C37" s="1390"/>
      <c r="D37" s="1390"/>
      <c r="E37" s="1390"/>
      <c r="F37" s="1390"/>
      <c r="G37" s="1390"/>
      <c r="H37" s="1390"/>
    </row>
    <row r="38" spans="1:8" x14ac:dyDescent="0.25">
      <c r="A38" s="1390"/>
      <c r="B38" s="1390"/>
      <c r="C38" s="1390"/>
      <c r="D38" s="1390"/>
      <c r="E38" s="1390"/>
      <c r="F38" s="1390"/>
      <c r="G38" s="1390"/>
      <c r="H38" s="1390"/>
    </row>
    <row r="39" spans="1:8" x14ac:dyDescent="0.25">
      <c r="A39" s="1390"/>
      <c r="B39" s="1390"/>
      <c r="C39" s="1390"/>
      <c r="D39" s="1390"/>
      <c r="E39" s="1390"/>
      <c r="F39" s="1390"/>
      <c r="G39" s="1390"/>
      <c r="H39" s="1390"/>
    </row>
    <row r="40" spans="1:8" x14ac:dyDescent="0.25">
      <c r="A40" s="1390"/>
      <c r="B40" s="1390"/>
      <c r="C40" s="1390"/>
      <c r="D40" s="1390"/>
      <c r="E40" s="1390"/>
      <c r="F40" s="1390"/>
      <c r="G40" s="1390"/>
      <c r="H40" s="1390"/>
    </row>
    <row r="41" spans="1:8" x14ac:dyDescent="0.25">
      <c r="A41" s="1390"/>
      <c r="B41" s="1390"/>
      <c r="C41" s="1390"/>
      <c r="D41" s="1390"/>
      <c r="E41" s="1390"/>
      <c r="F41" s="1390"/>
      <c r="G41" s="1390"/>
      <c r="H41" s="1390"/>
    </row>
    <row r="42" spans="1:8" x14ac:dyDescent="0.25">
      <c r="A42" s="1390"/>
      <c r="B42" s="1390"/>
      <c r="C42" s="1390"/>
      <c r="D42" s="1390"/>
      <c r="E42" s="1390"/>
      <c r="F42" s="1390"/>
      <c r="G42" s="1390"/>
      <c r="H42" s="1390"/>
    </row>
    <row r="43" spans="1:8" x14ac:dyDescent="0.25">
      <c r="A43" s="1390"/>
      <c r="B43" s="1390"/>
      <c r="C43" s="1390"/>
      <c r="D43" s="1390"/>
      <c r="E43" s="1390"/>
      <c r="F43" s="1390"/>
      <c r="G43" s="1390"/>
      <c r="H43" s="1390"/>
    </row>
    <row r="44" spans="1:8" x14ac:dyDescent="0.25">
      <c r="A44" s="1390"/>
      <c r="B44" s="1390"/>
      <c r="C44" s="1390"/>
      <c r="D44" s="1390"/>
      <c r="E44" s="1390"/>
      <c r="F44" s="1390"/>
      <c r="G44" s="1390"/>
      <c r="H44" s="1390"/>
    </row>
    <row r="45" spans="1:8" x14ac:dyDescent="0.25">
      <c r="A45" s="1390"/>
      <c r="B45" s="1390"/>
      <c r="C45" s="1390"/>
      <c r="D45" s="1390"/>
      <c r="E45" s="1390"/>
      <c r="F45" s="1390"/>
      <c r="G45" s="1390"/>
      <c r="H45" s="1390"/>
    </row>
    <row r="46" spans="1:8" x14ac:dyDescent="0.25">
      <c r="A46" s="1390"/>
      <c r="B46" s="1390"/>
      <c r="C46" s="1390"/>
      <c r="D46" s="1390"/>
      <c r="E46" s="1390"/>
      <c r="F46" s="1390"/>
      <c r="G46" s="1390"/>
      <c r="H46" s="1390"/>
    </row>
    <row r="47" spans="1:8" x14ac:dyDescent="0.25">
      <c r="A47" s="1390"/>
      <c r="B47" s="1390"/>
      <c r="C47" s="1390"/>
      <c r="D47" s="1390"/>
      <c r="E47" s="1390"/>
      <c r="F47" s="1390"/>
      <c r="G47" s="1390"/>
      <c r="H47" s="1390"/>
    </row>
    <row r="48" spans="1:8" x14ac:dyDescent="0.25">
      <c r="A48" s="1390"/>
      <c r="B48" s="1390"/>
      <c r="C48" s="1390"/>
      <c r="D48" s="1390"/>
      <c r="E48" s="1390"/>
      <c r="F48" s="1390"/>
      <c r="G48" s="1390"/>
      <c r="H48" s="1390"/>
    </row>
    <row r="49" spans="1:8" x14ac:dyDescent="0.25">
      <c r="A49" s="1390"/>
      <c r="B49" s="1390"/>
      <c r="C49" s="1390"/>
      <c r="D49" s="1390"/>
      <c r="E49" s="1390"/>
      <c r="F49" s="1390"/>
      <c r="G49" s="1390"/>
      <c r="H49" s="1390"/>
    </row>
    <row r="50" spans="1:8" x14ac:dyDescent="0.25">
      <c r="A50" s="1390"/>
      <c r="B50" s="1390"/>
      <c r="C50" s="1390"/>
      <c r="D50" s="1390"/>
      <c r="E50" s="1390"/>
      <c r="F50" s="1390"/>
      <c r="G50" s="1390"/>
      <c r="H50" s="1390"/>
    </row>
    <row r="51" spans="1:8" x14ac:dyDescent="0.25">
      <c r="A51" s="1390"/>
      <c r="B51" s="1390"/>
      <c r="C51" s="1390"/>
      <c r="D51" s="1390"/>
      <c r="E51" s="1390"/>
      <c r="F51" s="1390"/>
      <c r="G51" s="1390"/>
      <c r="H51" s="1390"/>
    </row>
    <row r="52" spans="1:8" x14ac:dyDescent="0.25">
      <c r="A52" s="1390"/>
      <c r="B52" s="1390"/>
      <c r="C52" s="1390"/>
      <c r="D52" s="1390"/>
      <c r="E52" s="1390"/>
      <c r="F52" s="1390"/>
      <c r="G52" s="1390"/>
      <c r="H52" s="1390"/>
    </row>
    <row r="53" spans="1:8" x14ac:dyDescent="0.25">
      <c r="A53" s="1390"/>
      <c r="B53" s="1390"/>
      <c r="C53" s="1390"/>
      <c r="D53" s="1390"/>
      <c r="E53" s="1390"/>
      <c r="F53" s="1390"/>
      <c r="G53" s="1390"/>
      <c r="H53" s="1390"/>
    </row>
    <row r="54" spans="1:8" x14ac:dyDescent="0.25">
      <c r="A54" s="1390"/>
      <c r="B54" s="1390"/>
      <c r="C54" s="1390"/>
      <c r="D54" s="1390"/>
      <c r="E54" s="1390"/>
      <c r="F54" s="1390"/>
      <c r="G54" s="1390"/>
      <c r="H54" s="1390"/>
    </row>
    <row r="55" spans="1:8" x14ac:dyDescent="0.25">
      <c r="A55" s="1390"/>
      <c r="B55" s="1390"/>
      <c r="C55" s="1390"/>
      <c r="D55" s="1390"/>
      <c r="E55" s="1390"/>
      <c r="F55" s="1390"/>
      <c r="G55" s="1390"/>
      <c r="H55" s="1390"/>
    </row>
    <row r="56" spans="1:8" x14ac:dyDescent="0.25">
      <c r="A56" s="1390"/>
      <c r="B56" s="1390"/>
      <c r="C56" s="1390"/>
      <c r="D56" s="1390"/>
      <c r="E56" s="1390"/>
      <c r="F56" s="1390"/>
      <c r="G56" s="1390"/>
      <c r="H56" s="1390"/>
    </row>
    <row r="57" spans="1:8" x14ac:dyDescent="0.25">
      <c r="A57" s="1390"/>
      <c r="B57" s="1390"/>
      <c r="C57" s="1390"/>
      <c r="D57" s="1390"/>
      <c r="E57" s="1390"/>
      <c r="F57" s="1390"/>
      <c r="G57" s="1390"/>
      <c r="H57" s="1390"/>
    </row>
    <row r="58" spans="1:8" x14ac:dyDescent="0.25">
      <c r="A58" s="1390"/>
      <c r="B58" s="1390"/>
      <c r="C58" s="1390"/>
      <c r="D58" s="1390"/>
      <c r="E58" s="1390"/>
      <c r="F58" s="1390"/>
      <c r="G58" s="1390"/>
      <c r="H58" s="1390"/>
    </row>
    <row r="59" spans="1:8" x14ac:dyDescent="0.25">
      <c r="A59" s="1390"/>
      <c r="B59" s="1390"/>
      <c r="C59" s="1390"/>
      <c r="D59" s="1390"/>
      <c r="E59" s="1390"/>
      <c r="F59" s="1390"/>
      <c r="G59" s="1390"/>
      <c r="H59" s="1390"/>
    </row>
    <row r="60" spans="1:8" x14ac:dyDescent="0.25">
      <c r="A60" s="1390"/>
      <c r="B60" s="1390"/>
      <c r="C60" s="1390"/>
      <c r="D60" s="1390"/>
      <c r="E60" s="1390"/>
      <c r="F60" s="1390"/>
      <c r="G60" s="1390"/>
      <c r="H60" s="1390"/>
    </row>
    <row r="61" spans="1:8" x14ac:dyDescent="0.25">
      <c r="A61" s="1390"/>
      <c r="B61" s="1390"/>
      <c r="C61" s="1390"/>
      <c r="D61" s="1390"/>
      <c r="E61" s="1390"/>
      <c r="F61" s="1390"/>
      <c r="G61" s="1390"/>
      <c r="H61" s="1390"/>
    </row>
    <row r="62" spans="1:8" x14ac:dyDescent="0.25">
      <c r="A62" s="1390"/>
      <c r="B62" s="1390"/>
      <c r="C62" s="1390"/>
      <c r="D62" s="1390"/>
      <c r="E62" s="1390"/>
      <c r="F62" s="1390"/>
      <c r="G62" s="1390"/>
      <c r="H62" s="1390"/>
    </row>
    <row r="63" spans="1:8" x14ac:dyDescent="0.25">
      <c r="A63" s="1390"/>
      <c r="B63" s="1390"/>
      <c r="C63" s="1390"/>
      <c r="D63" s="1390"/>
      <c r="E63" s="1390"/>
      <c r="F63" s="1390"/>
      <c r="G63" s="1390"/>
      <c r="H63" s="1390"/>
    </row>
    <row r="64" spans="1:8" x14ac:dyDescent="0.25">
      <c r="A64" s="1390"/>
      <c r="B64" s="1390"/>
      <c r="C64" s="1390"/>
      <c r="D64" s="1390"/>
      <c r="E64" s="1390"/>
      <c r="F64" s="1390"/>
      <c r="G64" s="1390"/>
      <c r="H64" s="1390"/>
    </row>
    <row r="65" spans="1:8" x14ac:dyDescent="0.25">
      <c r="A65" s="1390"/>
      <c r="B65" s="1390"/>
      <c r="C65" s="1390"/>
      <c r="D65" s="1390"/>
      <c r="E65" s="1390"/>
      <c r="F65" s="1390"/>
      <c r="G65" s="1390"/>
      <c r="H65" s="1390"/>
    </row>
    <row r="66" spans="1:8" x14ac:dyDescent="0.25">
      <c r="A66" s="1390"/>
      <c r="B66" s="1390"/>
      <c r="C66" s="1390"/>
      <c r="D66" s="1390"/>
      <c r="E66" s="1390"/>
      <c r="F66" s="1390"/>
      <c r="G66" s="1390"/>
      <c r="H66" s="1390"/>
    </row>
    <row r="67" spans="1:8" x14ac:dyDescent="0.25">
      <c r="A67" s="1390"/>
      <c r="B67" s="1390"/>
      <c r="C67" s="1390"/>
      <c r="D67" s="1390"/>
      <c r="E67" s="1390"/>
      <c r="F67" s="1390"/>
      <c r="G67" s="1390"/>
      <c r="H67" s="1390"/>
    </row>
    <row r="68" spans="1:8" x14ac:dyDescent="0.25">
      <c r="A68" s="1390"/>
      <c r="B68" s="1390"/>
      <c r="C68" s="1390"/>
      <c r="D68" s="1390"/>
      <c r="E68" s="1390"/>
      <c r="F68" s="1390"/>
      <c r="G68" s="1390"/>
      <c r="H68" s="1390"/>
    </row>
    <row r="69" spans="1:8" x14ac:dyDescent="0.25">
      <c r="A69" s="1390"/>
      <c r="B69" s="1390"/>
      <c r="C69" s="1390"/>
      <c r="D69" s="1390"/>
      <c r="E69" s="1390"/>
      <c r="F69" s="1390"/>
      <c r="G69" s="1390"/>
      <c r="H69" s="1390"/>
    </row>
    <row r="70" spans="1:8" x14ac:dyDescent="0.25">
      <c r="A70" s="1390"/>
      <c r="B70" s="1390"/>
      <c r="C70" s="1390"/>
      <c r="D70" s="1390"/>
      <c r="E70" s="1390"/>
      <c r="F70" s="1390"/>
      <c r="G70" s="1390"/>
      <c r="H70" s="1390"/>
    </row>
    <row r="71" spans="1:8" x14ac:dyDescent="0.25">
      <c r="A71" s="1390"/>
      <c r="B71" s="1390"/>
      <c r="C71" s="1390"/>
      <c r="D71" s="1390"/>
      <c r="E71" s="1390"/>
      <c r="F71" s="1390"/>
      <c r="G71" s="1390"/>
      <c r="H71" s="1390"/>
    </row>
    <row r="72" spans="1:8" x14ac:dyDescent="0.25">
      <c r="A72" s="1390"/>
      <c r="B72" s="1390"/>
      <c r="C72" s="1390"/>
      <c r="D72" s="1390"/>
      <c r="E72" s="1390"/>
      <c r="F72" s="1390"/>
      <c r="G72" s="1390"/>
      <c r="H72" s="1390"/>
    </row>
    <row r="73" spans="1:8" x14ac:dyDescent="0.25">
      <c r="A73" s="1390"/>
      <c r="B73" s="1390"/>
      <c r="C73" s="1390"/>
      <c r="D73" s="1390"/>
      <c r="E73" s="1390"/>
      <c r="F73" s="1390"/>
      <c r="G73" s="1390"/>
      <c r="H73" s="1390"/>
    </row>
    <row r="74" spans="1:8" x14ac:dyDescent="0.25">
      <c r="A74" s="1390"/>
      <c r="B74" s="1390"/>
      <c r="C74" s="1390"/>
      <c r="D74" s="1390"/>
      <c r="E74" s="1390"/>
      <c r="F74" s="1390"/>
      <c r="G74" s="1390"/>
      <c r="H74" s="1390"/>
    </row>
    <row r="75" spans="1:8" x14ac:dyDescent="0.25">
      <c r="A75" s="1390"/>
      <c r="B75" s="1390"/>
      <c r="C75" s="1390"/>
      <c r="D75" s="1390"/>
      <c r="E75" s="1390"/>
      <c r="F75" s="1390"/>
      <c r="G75" s="1390"/>
      <c r="H75" s="1390"/>
    </row>
    <row r="76" spans="1:8" x14ac:dyDescent="0.25">
      <c r="A76" s="1390"/>
      <c r="B76" s="1390"/>
      <c r="C76" s="1390"/>
      <c r="D76" s="1390"/>
      <c r="E76" s="1390"/>
      <c r="F76" s="1390"/>
      <c r="G76" s="1390"/>
      <c r="H76" s="1390"/>
    </row>
    <row r="77" spans="1:8" x14ac:dyDescent="0.25">
      <c r="A77" s="1390"/>
      <c r="B77" s="1390"/>
      <c r="C77" s="1390"/>
      <c r="D77" s="1390"/>
      <c r="E77" s="1390"/>
      <c r="F77" s="1390"/>
      <c r="G77" s="1390"/>
      <c r="H77" s="1390"/>
    </row>
    <row r="78" spans="1:8" x14ac:dyDescent="0.25">
      <c r="A78" s="1390"/>
      <c r="B78" s="1390"/>
      <c r="C78" s="1390"/>
      <c r="D78" s="1390"/>
      <c r="E78" s="1390"/>
      <c r="F78" s="1390"/>
      <c r="G78" s="1390"/>
      <c r="H78" s="1390"/>
    </row>
    <row r="79" spans="1:8" x14ac:dyDescent="0.25">
      <c r="A79" s="1390"/>
      <c r="B79" s="1390"/>
      <c r="C79" s="1390"/>
      <c r="D79" s="1390"/>
      <c r="E79" s="1390"/>
      <c r="F79" s="1390"/>
      <c r="G79" s="1390"/>
      <c r="H79" s="1390"/>
    </row>
    <row r="80" spans="1:8" x14ac:dyDescent="0.25">
      <c r="A80" s="1390"/>
      <c r="B80" s="1390"/>
      <c r="C80" s="1390"/>
      <c r="D80" s="1390"/>
      <c r="E80" s="1390"/>
      <c r="F80" s="1390"/>
      <c r="G80" s="1390"/>
      <c r="H80" s="1390"/>
    </row>
    <row r="81" spans="1:8" x14ac:dyDescent="0.25">
      <c r="A81" s="1390"/>
      <c r="B81" s="1390"/>
      <c r="C81" s="1390"/>
      <c r="D81" s="1390"/>
      <c r="E81" s="1390"/>
      <c r="F81" s="1390"/>
      <c r="G81" s="1390"/>
      <c r="H81" s="1390"/>
    </row>
    <row r="82" spans="1:8" x14ac:dyDescent="0.25">
      <c r="A82" s="1390"/>
      <c r="B82" s="1390"/>
      <c r="C82" s="1390"/>
      <c r="D82" s="1390"/>
      <c r="E82" s="1390"/>
      <c r="F82" s="1390"/>
      <c r="G82" s="1390"/>
      <c r="H82" s="1390"/>
    </row>
    <row r="83" spans="1:8" x14ac:dyDescent="0.25">
      <c r="A83" s="1390"/>
      <c r="B83" s="1390"/>
      <c r="C83" s="1390"/>
      <c r="D83" s="1390"/>
      <c r="E83" s="1390"/>
      <c r="F83" s="1390"/>
      <c r="G83" s="1390"/>
      <c r="H83" s="1390"/>
    </row>
    <row r="84" spans="1:8" x14ac:dyDescent="0.25">
      <c r="A84" s="1390"/>
      <c r="B84" s="1390"/>
      <c r="C84" s="1390"/>
      <c r="D84" s="1390"/>
      <c r="E84" s="1390"/>
      <c r="F84" s="1390"/>
      <c r="G84" s="1390"/>
      <c r="H84" s="1390"/>
    </row>
    <row r="85" spans="1:8" x14ac:dyDescent="0.25">
      <c r="A85" s="1390"/>
      <c r="B85" s="1390"/>
      <c r="C85" s="1390"/>
      <c r="D85" s="1390"/>
      <c r="E85" s="1390"/>
      <c r="F85" s="1390"/>
      <c r="G85" s="1390"/>
      <c r="H85" s="1390"/>
    </row>
    <row r="86" spans="1:8" x14ac:dyDescent="0.25">
      <c r="A86" s="1390"/>
      <c r="B86" s="1390"/>
      <c r="C86" s="1390"/>
      <c r="D86" s="1390"/>
      <c r="E86" s="1390"/>
      <c r="F86" s="1390"/>
      <c r="G86" s="1390"/>
      <c r="H86" s="1390"/>
    </row>
    <row r="87" spans="1:8" x14ac:dyDescent="0.25">
      <c r="A87" s="1390"/>
      <c r="B87" s="1390"/>
      <c r="C87" s="1390"/>
      <c r="D87" s="1390"/>
      <c r="E87" s="1390"/>
      <c r="F87" s="1390"/>
      <c r="G87" s="1390"/>
      <c r="H87" s="1390"/>
    </row>
    <row r="88" spans="1:8" x14ac:dyDescent="0.25">
      <c r="A88" s="1390"/>
      <c r="B88" s="1390"/>
      <c r="C88" s="1390"/>
      <c r="D88" s="1390"/>
      <c r="E88" s="1390"/>
      <c r="F88" s="1390"/>
      <c r="G88" s="1390"/>
      <c r="H88" s="1390"/>
    </row>
    <row r="89" spans="1:8" x14ac:dyDescent="0.25">
      <c r="A89" s="1390"/>
      <c r="B89" s="1390"/>
      <c r="C89" s="1390"/>
      <c r="D89" s="1390"/>
      <c r="E89" s="1390"/>
      <c r="F89" s="1390"/>
      <c r="G89" s="1390"/>
      <c r="H89" s="1390"/>
    </row>
    <row r="90" spans="1:8" x14ac:dyDescent="0.25">
      <c r="A90" s="1390"/>
      <c r="B90" s="1390"/>
      <c r="C90" s="1390"/>
      <c r="D90" s="1390"/>
      <c r="E90" s="1390"/>
      <c r="F90" s="1390"/>
      <c r="G90" s="1390"/>
      <c r="H90" s="1390"/>
    </row>
    <row r="91" spans="1:8" x14ac:dyDescent="0.25">
      <c r="A91" s="1390"/>
      <c r="B91" s="1390"/>
      <c r="C91" s="1390"/>
      <c r="D91" s="1390"/>
      <c r="E91" s="1390"/>
      <c r="F91" s="1390"/>
      <c r="G91" s="1390"/>
      <c r="H91" s="1390"/>
    </row>
    <row r="92" spans="1:8" x14ac:dyDescent="0.25">
      <c r="A92" s="1390"/>
      <c r="B92" s="1390"/>
      <c r="C92" s="1390"/>
      <c r="D92" s="1390"/>
      <c r="E92" s="1390"/>
      <c r="F92" s="1390"/>
      <c r="G92" s="1390"/>
      <c r="H92" s="1390"/>
    </row>
    <row r="93" spans="1:8" x14ac:dyDescent="0.25">
      <c r="A93" s="1390"/>
      <c r="B93" s="1390"/>
      <c r="C93" s="1390"/>
      <c r="D93" s="1390"/>
      <c r="E93" s="1390"/>
      <c r="F93" s="1390"/>
      <c r="G93" s="1390"/>
      <c r="H93" s="1390"/>
    </row>
    <row r="94" spans="1:8" x14ac:dyDescent="0.25">
      <c r="A94" s="1390"/>
      <c r="B94" s="1390"/>
      <c r="C94" s="1390"/>
      <c r="D94" s="1390"/>
      <c r="E94" s="1390"/>
      <c r="F94" s="1390"/>
      <c r="G94" s="1390"/>
      <c r="H94" s="1390"/>
    </row>
    <row r="95" spans="1:8" x14ac:dyDescent="0.25">
      <c r="A95" s="1390"/>
      <c r="B95" s="1390"/>
      <c r="C95" s="1390"/>
      <c r="D95" s="1390"/>
      <c r="E95" s="1390"/>
      <c r="F95" s="1390"/>
      <c r="G95" s="1390"/>
      <c r="H95" s="1390"/>
    </row>
    <row r="96" spans="1:8" x14ac:dyDescent="0.25">
      <c r="A96" s="1390"/>
      <c r="B96" s="1390"/>
      <c r="C96" s="1390"/>
      <c r="D96" s="1390"/>
      <c r="E96" s="1390"/>
      <c r="F96" s="1390"/>
      <c r="G96" s="1390"/>
      <c r="H96" s="1390"/>
    </row>
    <row r="97" spans="1:8" x14ac:dyDescent="0.25">
      <c r="A97" s="1390"/>
      <c r="B97" s="1390"/>
      <c r="C97" s="1390"/>
      <c r="D97" s="1390"/>
      <c r="E97" s="1390"/>
      <c r="F97" s="1390"/>
      <c r="G97" s="1390"/>
      <c r="H97" s="1390"/>
    </row>
    <row r="98" spans="1:8" x14ac:dyDescent="0.25">
      <c r="A98" s="1390"/>
      <c r="B98" s="1390"/>
      <c r="C98" s="1390"/>
      <c r="D98" s="1390"/>
      <c r="E98" s="1390"/>
      <c r="F98" s="1390"/>
      <c r="G98" s="1390"/>
      <c r="H98" s="1390"/>
    </row>
    <row r="99" spans="1:8" x14ac:dyDescent="0.25">
      <c r="A99" s="1390"/>
      <c r="B99" s="1390"/>
      <c r="C99" s="1390"/>
      <c r="D99" s="1390"/>
      <c r="E99" s="1390"/>
      <c r="F99" s="1390"/>
      <c r="G99" s="1390"/>
      <c r="H99" s="1390"/>
    </row>
    <row r="100" spans="1:8" x14ac:dyDescent="0.25">
      <c r="A100" s="1390"/>
      <c r="B100" s="1390"/>
      <c r="C100" s="1390"/>
      <c r="D100" s="1390"/>
      <c r="E100" s="1390"/>
      <c r="F100" s="1390"/>
      <c r="G100" s="1390"/>
      <c r="H100" s="1390"/>
    </row>
    <row r="101" spans="1:8" x14ac:dyDescent="0.25">
      <c r="A101" s="1390"/>
      <c r="B101" s="1390"/>
      <c r="C101" s="1390"/>
      <c r="D101" s="1390"/>
      <c r="E101" s="1390"/>
      <c r="F101" s="1390"/>
      <c r="G101" s="1390"/>
      <c r="H101" s="1390"/>
    </row>
    <row r="102" spans="1:8" x14ac:dyDescent="0.25">
      <c r="A102" s="1390"/>
      <c r="B102" s="1390"/>
      <c r="C102" s="1390"/>
      <c r="D102" s="1390"/>
      <c r="E102" s="1390"/>
      <c r="F102" s="1390"/>
      <c r="G102" s="1390"/>
      <c r="H102" s="1390"/>
    </row>
    <row r="103" spans="1:8" x14ac:dyDescent="0.25">
      <c r="A103" s="1390"/>
      <c r="B103" s="1390"/>
      <c r="C103" s="1390"/>
      <c r="D103" s="1390"/>
      <c r="E103" s="1390"/>
      <c r="F103" s="1390"/>
      <c r="G103" s="1390"/>
      <c r="H103" s="1390"/>
    </row>
    <row r="104" spans="1:8" x14ac:dyDescent="0.25">
      <c r="A104" s="1390"/>
      <c r="B104" s="1390"/>
      <c r="C104" s="1390"/>
      <c r="D104" s="1390"/>
      <c r="E104" s="1390"/>
      <c r="F104" s="1390"/>
      <c r="G104" s="1390"/>
      <c r="H104" s="1390"/>
    </row>
    <row r="105" spans="1:8" x14ac:dyDescent="0.25">
      <c r="A105" s="1390"/>
      <c r="B105" s="1390"/>
      <c r="C105" s="1390"/>
      <c r="D105" s="1390"/>
      <c r="E105" s="1390"/>
      <c r="F105" s="1390"/>
      <c r="G105" s="1390"/>
      <c r="H105" s="1390"/>
    </row>
    <row r="106" spans="1:8" x14ac:dyDescent="0.25">
      <c r="A106" s="1390"/>
      <c r="B106" s="1390"/>
      <c r="C106" s="1390"/>
      <c r="D106" s="1390"/>
      <c r="E106" s="1390"/>
      <c r="F106" s="1390"/>
      <c r="G106" s="1390"/>
      <c r="H106" s="1390"/>
    </row>
    <row r="107" spans="1:8" x14ac:dyDescent="0.25">
      <c r="A107" s="1390"/>
      <c r="B107" s="1390"/>
      <c r="C107" s="1390"/>
      <c r="D107" s="1390"/>
      <c r="E107" s="1390"/>
      <c r="F107" s="1390"/>
      <c r="G107" s="1390"/>
      <c r="H107" s="1390"/>
    </row>
    <row r="108" spans="1:8" x14ac:dyDescent="0.25">
      <c r="A108" s="1390"/>
      <c r="B108" s="1390"/>
      <c r="C108" s="1390"/>
      <c r="D108" s="1390"/>
      <c r="E108" s="1390"/>
      <c r="F108" s="1390"/>
      <c r="G108" s="1390"/>
      <c r="H108" s="1390"/>
    </row>
    <row r="109" spans="1:8" x14ac:dyDescent="0.25">
      <c r="A109" s="1390"/>
      <c r="B109" s="1390"/>
      <c r="C109" s="1390"/>
      <c r="D109" s="1390"/>
      <c r="E109" s="1390"/>
      <c r="F109" s="1390"/>
      <c r="G109" s="1390"/>
      <c r="H109" s="1390"/>
    </row>
    <row r="110" spans="1:8" x14ac:dyDescent="0.25">
      <c r="A110" s="1390"/>
      <c r="B110" s="1390"/>
      <c r="C110" s="1390"/>
      <c r="D110" s="1390"/>
      <c r="E110" s="1390"/>
      <c r="F110" s="1390"/>
      <c r="G110" s="1390"/>
      <c r="H110" s="1390"/>
    </row>
    <row r="111" spans="1:8" x14ac:dyDescent="0.25">
      <c r="A111" s="1390"/>
      <c r="B111" s="1390"/>
      <c r="C111" s="1390"/>
      <c r="D111" s="1390"/>
      <c r="E111" s="1390"/>
      <c r="F111" s="1390"/>
      <c r="G111" s="1390"/>
      <c r="H111" s="1390"/>
    </row>
    <row r="112" spans="1:8" x14ac:dyDescent="0.25">
      <c r="A112" s="1390"/>
      <c r="B112" s="1390"/>
      <c r="C112" s="1390"/>
      <c r="D112" s="1390"/>
      <c r="E112" s="1390"/>
      <c r="F112" s="1390"/>
      <c r="G112" s="1390"/>
      <c r="H112" s="1390"/>
    </row>
    <row r="113" spans="1:8" x14ac:dyDescent="0.25">
      <c r="A113" s="1390"/>
      <c r="B113" s="1390"/>
      <c r="C113" s="1390"/>
      <c r="D113" s="1390"/>
      <c r="E113" s="1390"/>
      <c r="F113" s="1390"/>
      <c r="G113" s="1390"/>
      <c r="H113" s="1390"/>
    </row>
    <row r="114" spans="1:8" x14ac:dyDescent="0.25">
      <c r="A114" s="1390"/>
      <c r="B114" s="1390"/>
      <c r="C114" s="1390"/>
      <c r="D114" s="1390"/>
      <c r="E114" s="1390"/>
      <c r="F114" s="1390"/>
      <c r="G114" s="1390"/>
      <c r="H114" s="1390"/>
    </row>
    <row r="115" spans="1:8" x14ac:dyDescent="0.25">
      <c r="A115" s="1390"/>
      <c r="B115" s="1390"/>
      <c r="C115" s="1390"/>
      <c r="D115" s="1390"/>
      <c r="E115" s="1390"/>
      <c r="F115" s="1390"/>
      <c r="G115" s="1390"/>
      <c r="H115" s="1390"/>
    </row>
    <row r="116" spans="1:8" x14ac:dyDescent="0.25">
      <c r="A116" s="1390"/>
      <c r="B116" s="1390"/>
      <c r="C116" s="1390"/>
      <c r="D116" s="1390"/>
      <c r="E116" s="1390"/>
      <c r="F116" s="1390"/>
      <c r="G116" s="1390"/>
      <c r="H116" s="1390"/>
    </row>
    <row r="117" spans="1:8" x14ac:dyDescent="0.25">
      <c r="A117" s="1390"/>
      <c r="B117" s="1390"/>
      <c r="C117" s="1390"/>
      <c r="D117" s="1390"/>
      <c r="E117" s="1390"/>
      <c r="F117" s="1390"/>
      <c r="G117" s="1390"/>
      <c r="H117" s="1390"/>
    </row>
    <row r="118" spans="1:8" x14ac:dyDescent="0.25">
      <c r="A118" s="1390"/>
      <c r="B118" s="1390"/>
      <c r="C118" s="1390"/>
      <c r="D118" s="1390"/>
      <c r="E118" s="1390"/>
      <c r="F118" s="1390"/>
      <c r="G118" s="1390"/>
      <c r="H118" s="1390"/>
    </row>
    <row r="119" spans="1:8" x14ac:dyDescent="0.25">
      <c r="A119" s="1390"/>
      <c r="B119" s="1390"/>
      <c r="C119" s="1390"/>
      <c r="D119" s="1390"/>
      <c r="E119" s="1390"/>
      <c r="F119" s="1390"/>
      <c r="G119" s="1390"/>
      <c r="H119" s="1390"/>
    </row>
    <row r="120" spans="1:8" x14ac:dyDescent="0.25">
      <c r="A120" s="1390"/>
      <c r="B120" s="1390"/>
      <c r="C120" s="1390"/>
      <c r="D120" s="1390"/>
      <c r="E120" s="1390"/>
      <c r="F120" s="1390"/>
      <c r="G120" s="1390"/>
      <c r="H120" s="1390"/>
    </row>
    <row r="121" spans="1:8" x14ac:dyDescent="0.25">
      <c r="A121" s="1390"/>
      <c r="B121" s="1390"/>
      <c r="C121" s="1390"/>
      <c r="D121" s="1390"/>
      <c r="E121" s="1390"/>
      <c r="F121" s="1390"/>
      <c r="G121" s="1390"/>
      <c r="H121" s="1390"/>
    </row>
    <row r="122" spans="1:8" x14ac:dyDescent="0.25">
      <c r="A122" s="1390"/>
      <c r="B122" s="1390"/>
      <c r="C122" s="1390"/>
      <c r="D122" s="1390"/>
      <c r="E122" s="1390"/>
      <c r="F122" s="1390"/>
      <c r="G122" s="1390"/>
      <c r="H122" s="1390"/>
    </row>
    <row r="123" spans="1:8" x14ac:dyDescent="0.25">
      <c r="A123" s="1390"/>
      <c r="B123" s="1390"/>
      <c r="C123" s="1390"/>
      <c r="D123" s="1390"/>
      <c r="E123" s="1390"/>
      <c r="F123" s="1390"/>
      <c r="G123" s="1390"/>
      <c r="H123" s="1390"/>
    </row>
    <row r="124" spans="1:8" x14ac:dyDescent="0.25">
      <c r="A124" s="1390"/>
      <c r="B124" s="1390"/>
      <c r="C124" s="1390"/>
      <c r="D124" s="1390"/>
      <c r="E124" s="1390"/>
      <c r="F124" s="1390"/>
      <c r="G124" s="1390"/>
      <c r="H124" s="1390"/>
    </row>
    <row r="125" spans="1:8" x14ac:dyDescent="0.25">
      <c r="A125" s="1390"/>
      <c r="B125" s="1390"/>
      <c r="C125" s="1390"/>
      <c r="D125" s="1390"/>
      <c r="E125" s="1390"/>
      <c r="F125" s="1390"/>
      <c r="G125" s="1390"/>
      <c r="H125" s="1390"/>
    </row>
    <row r="126" spans="1:8" x14ac:dyDescent="0.25">
      <c r="A126" s="1390"/>
      <c r="B126" s="1390"/>
      <c r="C126" s="1390"/>
      <c r="D126" s="1390"/>
      <c r="E126" s="1390"/>
      <c r="F126" s="1390"/>
      <c r="G126" s="1390"/>
      <c r="H126" s="1390"/>
    </row>
    <row r="127" spans="1:8" x14ac:dyDescent="0.25">
      <c r="A127" s="1390"/>
      <c r="B127" s="1390"/>
      <c r="C127" s="1390"/>
      <c r="D127" s="1390"/>
      <c r="E127" s="1390"/>
      <c r="F127" s="1390"/>
      <c r="G127" s="1390"/>
      <c r="H127" s="1390"/>
    </row>
    <row r="128" spans="1:8" x14ac:dyDescent="0.25">
      <c r="A128" s="1390"/>
      <c r="B128" s="1390"/>
      <c r="C128" s="1390"/>
      <c r="D128" s="1390"/>
      <c r="E128" s="1390"/>
      <c r="F128" s="1390"/>
      <c r="G128" s="1390"/>
      <c r="H128" s="1390"/>
    </row>
    <row r="129" spans="1:8" x14ac:dyDescent="0.25">
      <c r="A129" s="1390"/>
      <c r="B129" s="1390"/>
      <c r="C129" s="1390"/>
      <c r="D129" s="1390"/>
      <c r="E129" s="1390"/>
      <c r="F129" s="1390"/>
      <c r="G129" s="1390"/>
      <c r="H129" s="1390"/>
    </row>
    <row r="130" spans="1:8" x14ac:dyDescent="0.25">
      <c r="A130" s="1390"/>
      <c r="B130" s="1390"/>
      <c r="C130" s="1390"/>
      <c r="D130" s="1390"/>
      <c r="E130" s="1390"/>
      <c r="F130" s="1390"/>
      <c r="G130" s="1390"/>
      <c r="H130" s="1390"/>
    </row>
    <row r="131" spans="1:8" x14ac:dyDescent="0.25">
      <c r="A131" s="1390"/>
      <c r="B131" s="1390"/>
      <c r="C131" s="1390"/>
      <c r="D131" s="1390"/>
      <c r="E131" s="1390"/>
      <c r="F131" s="1390"/>
      <c r="G131" s="1390"/>
      <c r="H131" s="1390"/>
    </row>
    <row r="132" spans="1:8" x14ac:dyDescent="0.25">
      <c r="A132" s="1390"/>
      <c r="B132" s="1390"/>
      <c r="C132" s="1390"/>
      <c r="D132" s="1390"/>
      <c r="E132" s="1390"/>
      <c r="F132" s="1390"/>
      <c r="G132" s="1390"/>
      <c r="H132" s="1390"/>
    </row>
    <row r="133" spans="1:8" x14ac:dyDescent="0.25">
      <c r="A133" s="1390"/>
      <c r="B133" s="1390"/>
      <c r="C133" s="1390"/>
      <c r="D133" s="1390"/>
      <c r="E133" s="1390"/>
      <c r="F133" s="1390"/>
      <c r="G133" s="1390"/>
      <c r="H133" s="1390"/>
    </row>
    <row r="134" spans="1:8" x14ac:dyDescent="0.25">
      <c r="A134" s="1390"/>
      <c r="B134" s="1390"/>
      <c r="C134" s="1390"/>
      <c r="D134" s="1390"/>
      <c r="E134" s="1390"/>
      <c r="F134" s="1390"/>
      <c r="G134" s="1390"/>
      <c r="H134" s="1390"/>
    </row>
    <row r="135" spans="1:8" x14ac:dyDescent="0.25">
      <c r="A135" s="1390"/>
      <c r="B135" s="1390"/>
      <c r="C135" s="1390"/>
      <c r="D135" s="1390"/>
      <c r="E135" s="1390"/>
      <c r="F135" s="1390"/>
      <c r="G135" s="1390"/>
      <c r="H135" s="1390"/>
    </row>
    <row r="136" spans="1:8" x14ac:dyDescent="0.25">
      <c r="A136" s="1390"/>
      <c r="B136" s="1390"/>
      <c r="C136" s="1390"/>
      <c r="D136" s="1390"/>
      <c r="E136" s="1390"/>
      <c r="F136" s="1390"/>
      <c r="G136" s="1390"/>
      <c r="H136" s="1390"/>
    </row>
    <row r="137" spans="1:8" x14ac:dyDescent="0.25">
      <c r="A137" s="1390"/>
      <c r="B137" s="1390"/>
      <c r="C137" s="1390"/>
      <c r="D137" s="1390"/>
      <c r="E137" s="1390"/>
      <c r="F137" s="1390"/>
      <c r="G137" s="1390"/>
      <c r="H137" s="1390"/>
    </row>
    <row r="138" spans="1:8" x14ac:dyDescent="0.25">
      <c r="A138" s="1390"/>
      <c r="B138" s="1390"/>
      <c r="C138" s="1390"/>
      <c r="D138" s="1390"/>
      <c r="E138" s="1390"/>
      <c r="F138" s="1390"/>
      <c r="G138" s="1390"/>
      <c r="H138" s="1390"/>
    </row>
    <row r="139" spans="1:8" x14ac:dyDescent="0.25">
      <c r="A139" s="1390"/>
      <c r="B139" s="1390"/>
      <c r="C139" s="1390"/>
      <c r="D139" s="1390"/>
      <c r="E139" s="1390"/>
      <c r="F139" s="1390"/>
      <c r="G139" s="1390"/>
      <c r="H139" s="1390"/>
    </row>
    <row r="140" spans="1:8" x14ac:dyDescent="0.25">
      <c r="A140" s="1390"/>
      <c r="B140" s="1390"/>
      <c r="C140" s="1390"/>
      <c r="D140" s="1390"/>
      <c r="E140" s="1390"/>
      <c r="F140" s="1390"/>
      <c r="G140" s="1390"/>
      <c r="H140" s="1390"/>
    </row>
    <row r="141" spans="1:8" x14ac:dyDescent="0.25">
      <c r="A141" s="1390"/>
      <c r="B141" s="1390"/>
      <c r="C141" s="1390"/>
      <c r="D141" s="1390"/>
      <c r="E141" s="1390"/>
      <c r="F141" s="1390"/>
      <c r="G141" s="1390"/>
      <c r="H141" s="1390"/>
    </row>
    <row r="142" spans="1:8" x14ac:dyDescent="0.25">
      <c r="A142" s="1390"/>
      <c r="B142" s="1390"/>
      <c r="C142" s="1390"/>
      <c r="D142" s="1390"/>
      <c r="E142" s="1390"/>
      <c r="F142" s="1390"/>
      <c r="G142" s="1390"/>
      <c r="H142" s="1390"/>
    </row>
    <row r="143" spans="1:8" x14ac:dyDescent="0.25">
      <c r="A143" s="1390"/>
      <c r="B143" s="1390"/>
      <c r="C143" s="1390"/>
      <c r="D143" s="1390"/>
      <c r="E143" s="1390"/>
      <c r="F143" s="1390"/>
      <c r="G143" s="1390"/>
      <c r="H143" s="1390"/>
    </row>
    <row r="144" spans="1:8" x14ac:dyDescent="0.25">
      <c r="A144" s="1390"/>
      <c r="B144" s="1390"/>
      <c r="C144" s="1390"/>
      <c r="D144" s="1390"/>
      <c r="E144" s="1390"/>
      <c r="F144" s="1390"/>
      <c r="G144" s="1390"/>
      <c r="H144" s="1390"/>
    </row>
    <row r="145" spans="1:8" x14ac:dyDescent="0.25">
      <c r="A145" s="1390"/>
      <c r="B145" s="1390"/>
      <c r="C145" s="1390"/>
      <c r="D145" s="1390"/>
      <c r="E145" s="1390"/>
      <c r="F145" s="1390"/>
      <c r="G145" s="1390"/>
      <c r="H145" s="1390"/>
    </row>
    <row r="146" spans="1:8" x14ac:dyDescent="0.25">
      <c r="A146" s="1390"/>
      <c r="B146" s="1390"/>
      <c r="C146" s="1390"/>
      <c r="D146" s="1390"/>
      <c r="E146" s="1390"/>
      <c r="F146" s="1390"/>
      <c r="G146" s="1390"/>
      <c r="H146" s="1390"/>
    </row>
    <row r="147" spans="1:8" x14ac:dyDescent="0.25">
      <c r="A147" s="1390"/>
      <c r="B147" s="1390"/>
      <c r="C147" s="1390"/>
      <c r="D147" s="1390"/>
      <c r="E147" s="1390"/>
      <c r="F147" s="1390"/>
      <c r="G147" s="1390"/>
      <c r="H147" s="1390"/>
    </row>
    <row r="148" spans="1:8" x14ac:dyDescent="0.25">
      <c r="A148" s="1390"/>
      <c r="B148" s="1390"/>
      <c r="C148" s="1390"/>
      <c r="D148" s="1390"/>
      <c r="E148" s="1390"/>
      <c r="F148" s="1390"/>
      <c r="G148" s="1390"/>
      <c r="H148" s="1390"/>
    </row>
    <row r="149" spans="1:8" x14ac:dyDescent="0.25">
      <c r="A149" s="1390"/>
      <c r="B149" s="1390"/>
      <c r="C149" s="1390"/>
      <c r="D149" s="1390"/>
      <c r="E149" s="1390"/>
      <c r="F149" s="1390"/>
      <c r="G149" s="1390"/>
      <c r="H149" s="1390"/>
    </row>
    <row r="150" spans="1:8" x14ac:dyDescent="0.25">
      <c r="A150" s="1390"/>
      <c r="B150" s="1390"/>
      <c r="C150" s="1390"/>
      <c r="D150" s="1390"/>
      <c r="E150" s="1390"/>
      <c r="F150" s="1390"/>
      <c r="G150" s="1390"/>
      <c r="H150" s="1390"/>
    </row>
    <row r="151" spans="1:8" x14ac:dyDescent="0.25">
      <c r="A151" s="1390"/>
      <c r="B151" s="1390"/>
      <c r="C151" s="1390"/>
      <c r="D151" s="1390"/>
      <c r="E151" s="1390"/>
      <c r="F151" s="1390"/>
      <c r="G151" s="1390"/>
      <c r="H151" s="1390"/>
    </row>
    <row r="152" spans="1:8" x14ac:dyDescent="0.25">
      <c r="A152" s="1390"/>
      <c r="B152" s="1390"/>
      <c r="C152" s="1390"/>
      <c r="D152" s="1390"/>
      <c r="E152" s="1390"/>
      <c r="F152" s="1390"/>
      <c r="G152" s="1390"/>
      <c r="H152" s="1390"/>
    </row>
    <row r="153" spans="1:8" x14ac:dyDescent="0.25">
      <c r="A153" s="1390"/>
      <c r="B153" s="1390"/>
      <c r="C153" s="1390"/>
      <c r="D153" s="1390"/>
      <c r="E153" s="1390"/>
      <c r="F153" s="1390"/>
      <c r="G153" s="1390"/>
      <c r="H153" s="1390"/>
    </row>
    <row r="154" spans="1:8" x14ac:dyDescent="0.25">
      <c r="A154" s="1390"/>
      <c r="B154" s="1390"/>
      <c r="C154" s="1390"/>
      <c r="D154" s="1390"/>
      <c r="E154" s="1390"/>
      <c r="F154" s="1390"/>
      <c r="G154" s="1390"/>
      <c r="H154" s="1390"/>
    </row>
    <row r="155" spans="1:8" x14ac:dyDescent="0.25">
      <c r="A155" s="1390"/>
      <c r="B155" s="1390"/>
      <c r="C155" s="1390"/>
      <c r="D155" s="1390"/>
      <c r="E155" s="1390"/>
      <c r="F155" s="1390"/>
      <c r="G155" s="1390"/>
      <c r="H155" s="1390"/>
    </row>
    <row r="156" spans="1:8" x14ac:dyDescent="0.25">
      <c r="A156" s="1390"/>
      <c r="B156" s="1390"/>
      <c r="C156" s="1390"/>
      <c r="D156" s="1390"/>
      <c r="E156" s="1390"/>
      <c r="F156" s="1390"/>
      <c r="G156" s="1390"/>
      <c r="H156" s="1390"/>
    </row>
    <row r="157" spans="1:8" x14ac:dyDescent="0.25">
      <c r="A157" s="1390"/>
      <c r="B157" s="1390"/>
      <c r="C157" s="1390"/>
      <c r="D157" s="1390"/>
      <c r="E157" s="1390"/>
      <c r="F157" s="1390"/>
      <c r="G157" s="1390"/>
      <c r="H157" s="1390"/>
    </row>
    <row r="158" spans="1:8" x14ac:dyDescent="0.25">
      <c r="A158" s="1390"/>
      <c r="B158" s="1390"/>
      <c r="C158" s="1390"/>
      <c r="D158" s="1390"/>
      <c r="E158" s="1390"/>
      <c r="F158" s="1390"/>
      <c r="G158" s="1390"/>
      <c r="H158" s="1390"/>
    </row>
    <row r="159" spans="1:8" x14ac:dyDescent="0.25">
      <c r="A159" s="1390"/>
      <c r="B159" s="1390"/>
      <c r="C159" s="1390"/>
      <c r="D159" s="1390"/>
      <c r="E159" s="1390"/>
      <c r="F159" s="1390"/>
      <c r="G159" s="1390"/>
      <c r="H159" s="1390"/>
    </row>
    <row r="160" spans="1:8" x14ac:dyDescent="0.25">
      <c r="A160" s="1390"/>
      <c r="B160" s="1390"/>
      <c r="C160" s="1390"/>
      <c r="D160" s="1390"/>
      <c r="E160" s="1390"/>
      <c r="F160" s="1390"/>
      <c r="G160" s="1390"/>
      <c r="H160" s="1390"/>
    </row>
    <row r="161" spans="1:8" x14ac:dyDescent="0.25">
      <c r="A161" s="1390"/>
      <c r="B161" s="1390"/>
      <c r="C161" s="1390"/>
      <c r="D161" s="1390"/>
      <c r="E161" s="1390"/>
      <c r="F161" s="1390"/>
      <c r="G161" s="1390"/>
      <c r="H161" s="1390"/>
    </row>
    <row r="162" spans="1:8" x14ac:dyDescent="0.25">
      <c r="A162" s="1390"/>
      <c r="B162" s="1390"/>
      <c r="C162" s="1390"/>
      <c r="D162" s="1390"/>
      <c r="E162" s="1390"/>
      <c r="F162" s="1390"/>
      <c r="G162" s="1390"/>
      <c r="H162" s="1390"/>
    </row>
    <row r="163" spans="1:8" x14ac:dyDescent="0.25">
      <c r="A163" s="1390"/>
      <c r="B163" s="1390"/>
      <c r="C163" s="1390"/>
      <c r="D163" s="1390"/>
      <c r="E163" s="1390"/>
      <c r="F163" s="1390"/>
      <c r="G163" s="1390"/>
      <c r="H163" s="1390"/>
    </row>
    <row r="164" spans="1:8" x14ac:dyDescent="0.25">
      <c r="A164" s="1390"/>
      <c r="B164" s="1390"/>
      <c r="C164" s="1390"/>
      <c r="D164" s="1390"/>
      <c r="E164" s="1390"/>
      <c r="F164" s="1390"/>
      <c r="G164" s="1390"/>
      <c r="H164" s="1390"/>
    </row>
    <row r="165" spans="1:8" x14ac:dyDescent="0.25">
      <c r="A165" s="1390"/>
      <c r="B165" s="1390"/>
      <c r="C165" s="1390"/>
      <c r="D165" s="1390"/>
      <c r="E165" s="1390"/>
      <c r="F165" s="1390"/>
      <c r="G165" s="1390"/>
      <c r="H165" s="1390"/>
    </row>
    <row r="166" spans="1:8" x14ac:dyDescent="0.25">
      <c r="A166" s="1390"/>
      <c r="B166" s="1390"/>
      <c r="C166" s="1390"/>
      <c r="D166" s="1390"/>
      <c r="E166" s="1390"/>
      <c r="F166" s="1390"/>
      <c r="G166" s="1390"/>
      <c r="H166" s="1390"/>
    </row>
    <row r="167" spans="1:8" x14ac:dyDescent="0.25">
      <c r="A167" s="1390"/>
      <c r="B167" s="1390"/>
      <c r="C167" s="1390"/>
      <c r="D167" s="1390"/>
      <c r="E167" s="1390"/>
      <c r="F167" s="1390"/>
      <c r="G167" s="1390"/>
      <c r="H167" s="1390"/>
    </row>
    <row r="168" spans="1:8" x14ac:dyDescent="0.25">
      <c r="A168" s="1390"/>
      <c r="B168" s="1390"/>
      <c r="C168" s="1390"/>
      <c r="D168" s="1390"/>
      <c r="E168" s="1390"/>
      <c r="F168" s="1390"/>
      <c r="G168" s="1390"/>
      <c r="H168" s="1390"/>
    </row>
    <row r="169" spans="1:8" x14ac:dyDescent="0.25">
      <c r="A169" s="1390"/>
      <c r="B169" s="1390"/>
      <c r="C169" s="1390"/>
      <c r="D169" s="1390"/>
      <c r="E169" s="1390"/>
      <c r="F169" s="1390"/>
      <c r="G169" s="1390"/>
      <c r="H169" s="1390"/>
    </row>
    <row r="170" spans="1:8" x14ac:dyDescent="0.25">
      <c r="A170" s="1390"/>
      <c r="B170" s="1390"/>
      <c r="C170" s="1390"/>
      <c r="D170" s="1390"/>
      <c r="E170" s="1390"/>
      <c r="F170" s="1390"/>
      <c r="G170" s="1390"/>
      <c r="H170" s="1390"/>
    </row>
    <row r="171" spans="1:8" x14ac:dyDescent="0.25">
      <c r="A171" s="1390"/>
      <c r="B171" s="1390"/>
      <c r="C171" s="1390"/>
      <c r="D171" s="1390"/>
      <c r="E171" s="1390"/>
      <c r="F171" s="1390"/>
      <c r="G171" s="1390"/>
      <c r="H171" s="1390"/>
    </row>
    <row r="172" spans="1:8" x14ac:dyDescent="0.25">
      <c r="A172" s="1390"/>
      <c r="B172" s="1390"/>
      <c r="C172" s="1390"/>
      <c r="D172" s="1390"/>
      <c r="E172" s="1390"/>
      <c r="F172" s="1390"/>
      <c r="G172" s="1390"/>
      <c r="H172" s="1390"/>
    </row>
    <row r="173" spans="1:8" x14ac:dyDescent="0.25">
      <c r="A173" s="1390"/>
      <c r="B173" s="1390"/>
      <c r="C173" s="1390"/>
      <c r="D173" s="1390"/>
      <c r="E173" s="1390"/>
      <c r="F173" s="1390"/>
      <c r="G173" s="1390"/>
      <c r="H173" s="1390"/>
    </row>
    <row r="174" spans="1:8" x14ac:dyDescent="0.25">
      <c r="A174" s="1390"/>
      <c r="B174" s="1390"/>
      <c r="C174" s="1390"/>
      <c r="D174" s="1390"/>
      <c r="E174" s="1390"/>
      <c r="F174" s="1390"/>
      <c r="G174" s="1390"/>
      <c r="H174" s="1390"/>
    </row>
    <row r="175" spans="1:8" x14ac:dyDescent="0.25">
      <c r="A175" s="1390"/>
      <c r="B175" s="1390"/>
      <c r="C175" s="1390"/>
      <c r="D175" s="1390"/>
      <c r="E175" s="1390"/>
      <c r="F175" s="1390"/>
      <c r="G175" s="1390"/>
      <c r="H175" s="1390"/>
    </row>
    <row r="176" spans="1:8" x14ac:dyDescent="0.25">
      <c r="A176" s="1390"/>
      <c r="B176" s="1390"/>
      <c r="C176" s="1390"/>
      <c r="D176" s="1390"/>
      <c r="E176" s="1390"/>
      <c r="F176" s="1390"/>
      <c r="G176" s="1390"/>
      <c r="H176" s="1390"/>
    </row>
    <row r="177" spans="1:8" x14ac:dyDescent="0.25">
      <c r="A177" s="1390"/>
      <c r="B177" s="1390"/>
      <c r="C177" s="1390"/>
      <c r="D177" s="1390"/>
      <c r="E177" s="1390"/>
      <c r="F177" s="1390"/>
      <c r="G177" s="1390"/>
      <c r="H177" s="1390"/>
    </row>
    <row r="178" spans="1:8" x14ac:dyDescent="0.25">
      <c r="A178" s="1390"/>
      <c r="B178" s="1390"/>
      <c r="C178" s="1390"/>
      <c r="D178" s="1390"/>
      <c r="E178" s="1390"/>
      <c r="F178" s="1390"/>
      <c r="G178" s="1390"/>
      <c r="H178" s="1390"/>
    </row>
    <row r="179" spans="1:8" x14ac:dyDescent="0.25">
      <c r="A179" s="1390"/>
      <c r="B179" s="1390"/>
      <c r="C179" s="1390"/>
      <c r="D179" s="1390"/>
      <c r="E179" s="1390"/>
      <c r="F179" s="1390"/>
      <c r="G179" s="1390"/>
      <c r="H179" s="1390"/>
    </row>
    <row r="180" spans="1:8" x14ac:dyDescent="0.25">
      <c r="A180" s="1390"/>
      <c r="B180" s="1390"/>
      <c r="C180" s="1390"/>
      <c r="D180" s="1390"/>
      <c r="E180" s="1390"/>
      <c r="F180" s="1390"/>
      <c r="G180" s="1390"/>
      <c r="H180" s="1390"/>
    </row>
    <row r="181" spans="1:8" x14ac:dyDescent="0.25">
      <c r="A181" s="1390"/>
      <c r="B181" s="1390"/>
      <c r="C181" s="1390"/>
      <c r="D181" s="1390"/>
      <c r="E181" s="1390"/>
      <c r="F181" s="1390"/>
      <c r="G181" s="1390"/>
      <c r="H181" s="1390"/>
    </row>
    <row r="182" spans="1:8" x14ac:dyDescent="0.25">
      <c r="A182" s="1390"/>
      <c r="B182" s="1390"/>
      <c r="C182" s="1390"/>
      <c r="D182" s="1390"/>
      <c r="E182" s="1390"/>
      <c r="F182" s="1390"/>
      <c r="G182" s="1390"/>
      <c r="H182" s="1390"/>
    </row>
    <row r="183" spans="1:8" x14ac:dyDescent="0.25">
      <c r="A183" s="1390"/>
      <c r="B183" s="1390"/>
      <c r="C183" s="1390"/>
      <c r="D183" s="1390"/>
      <c r="E183" s="1390"/>
      <c r="F183" s="1390"/>
      <c r="G183" s="1390"/>
      <c r="H183" s="1390"/>
    </row>
    <row r="184" spans="1:8" x14ac:dyDescent="0.25">
      <c r="A184" s="1390"/>
      <c r="B184" s="1390"/>
      <c r="C184" s="1390"/>
      <c r="D184" s="1390"/>
      <c r="E184" s="1390"/>
      <c r="F184" s="1390"/>
      <c r="G184" s="1390"/>
      <c r="H184" s="1390"/>
    </row>
    <row r="185" spans="1:8" x14ac:dyDescent="0.25">
      <c r="A185" s="1390"/>
      <c r="B185" s="1390"/>
      <c r="C185" s="1390"/>
      <c r="D185" s="1390"/>
      <c r="E185" s="1390"/>
      <c r="F185" s="1390"/>
      <c r="G185" s="1390"/>
      <c r="H185" s="1390"/>
    </row>
    <row r="186" spans="1:8" x14ac:dyDescent="0.25">
      <c r="A186" s="1390"/>
      <c r="B186" s="1390"/>
      <c r="C186" s="1390"/>
      <c r="D186" s="1390"/>
      <c r="E186" s="1390"/>
      <c r="F186" s="1390"/>
      <c r="G186" s="1390"/>
      <c r="H186" s="1390"/>
    </row>
    <row r="187" spans="1:8" x14ac:dyDescent="0.25">
      <c r="A187" s="1390"/>
      <c r="B187" s="1390"/>
      <c r="C187" s="1390"/>
      <c r="D187" s="1390"/>
      <c r="E187" s="1390"/>
      <c r="F187" s="1390"/>
      <c r="G187" s="1390"/>
      <c r="H187" s="1390"/>
    </row>
    <row r="188" spans="1:8" x14ac:dyDescent="0.25">
      <c r="A188" s="1390"/>
      <c r="B188" s="1390"/>
      <c r="C188" s="1390"/>
      <c r="D188" s="1390"/>
      <c r="E188" s="1390"/>
      <c r="F188" s="1390"/>
      <c r="G188" s="1390"/>
      <c r="H188" s="1390"/>
    </row>
    <row r="189" spans="1:8" x14ac:dyDescent="0.25">
      <c r="A189" s="1390"/>
      <c r="B189" s="1390"/>
      <c r="C189" s="1390"/>
      <c r="D189" s="1390"/>
      <c r="E189" s="1390"/>
      <c r="F189" s="1390"/>
      <c r="G189" s="1390"/>
      <c r="H189" s="1390"/>
    </row>
    <row r="190" spans="1:8" x14ac:dyDescent="0.25">
      <c r="A190" s="1390"/>
      <c r="B190" s="1390"/>
      <c r="C190" s="1390"/>
      <c r="D190" s="1390"/>
      <c r="E190" s="1390"/>
      <c r="F190" s="1390"/>
      <c r="G190" s="1390"/>
      <c r="H190" s="1390"/>
    </row>
    <row r="191" spans="1:8" x14ac:dyDescent="0.25">
      <c r="A191" s="1390"/>
      <c r="B191" s="1390"/>
      <c r="C191" s="1390"/>
      <c r="D191" s="1390"/>
      <c r="E191" s="1390"/>
      <c r="F191" s="1390"/>
      <c r="G191" s="1390"/>
      <c r="H191" s="1390"/>
    </row>
    <row r="192" spans="1:8" x14ac:dyDescent="0.25">
      <c r="A192" s="1390"/>
      <c r="B192" s="1390"/>
      <c r="C192" s="1390"/>
      <c r="D192" s="1390"/>
      <c r="E192" s="1390"/>
      <c r="F192" s="1390"/>
      <c r="G192" s="1390"/>
      <c r="H192" s="1390"/>
    </row>
    <row r="193" spans="1:8" x14ac:dyDescent="0.25">
      <c r="A193" s="1390"/>
      <c r="B193" s="1390"/>
      <c r="C193" s="1390"/>
      <c r="D193" s="1390"/>
      <c r="E193" s="1390"/>
      <c r="F193" s="1390"/>
      <c r="G193" s="1390"/>
      <c r="H193" s="1390"/>
    </row>
    <row r="194" spans="1:8" x14ac:dyDescent="0.25">
      <c r="A194" s="1390"/>
      <c r="B194" s="1390"/>
      <c r="C194" s="1390"/>
      <c r="D194" s="1390"/>
      <c r="E194" s="1390"/>
      <c r="F194" s="1390"/>
      <c r="G194" s="1390"/>
      <c r="H194" s="1390"/>
    </row>
    <row r="195" spans="1:8" x14ac:dyDescent="0.25">
      <c r="A195" s="1390"/>
      <c r="B195" s="1390"/>
      <c r="C195" s="1390"/>
      <c r="D195" s="1390"/>
      <c r="E195" s="1390"/>
      <c r="F195" s="1390"/>
      <c r="G195" s="1390"/>
      <c r="H195" s="1390"/>
    </row>
    <row r="196" spans="1:8" x14ac:dyDescent="0.25">
      <c r="A196" s="1390"/>
      <c r="B196" s="1390"/>
      <c r="C196" s="1390"/>
      <c r="D196" s="1390"/>
      <c r="E196" s="1390"/>
      <c r="F196" s="1390"/>
      <c r="G196" s="1390"/>
      <c r="H196" s="1390"/>
    </row>
    <row r="197" spans="1:8" x14ac:dyDescent="0.25">
      <c r="A197" s="1390"/>
      <c r="B197" s="1390"/>
      <c r="C197" s="1390"/>
      <c r="D197" s="1390"/>
      <c r="E197" s="1390"/>
      <c r="F197" s="1390"/>
      <c r="G197" s="1390"/>
      <c r="H197" s="1390"/>
    </row>
    <row r="198" spans="1:8" x14ac:dyDescent="0.25">
      <c r="A198" s="1390"/>
      <c r="B198" s="1390"/>
      <c r="C198" s="1390"/>
      <c r="D198" s="1390"/>
      <c r="E198" s="1390"/>
      <c r="F198" s="1390"/>
      <c r="G198" s="1390"/>
      <c r="H198" s="1390"/>
    </row>
    <row r="199" spans="1:8" x14ac:dyDescent="0.25">
      <c r="A199" s="1390"/>
      <c r="B199" s="1390"/>
      <c r="C199" s="1390"/>
      <c r="D199" s="1390"/>
      <c r="E199" s="1390"/>
      <c r="F199" s="1390"/>
      <c r="G199" s="1390"/>
      <c r="H199" s="1390"/>
    </row>
    <row r="200" spans="1:8" x14ac:dyDescent="0.25">
      <c r="A200" s="1390"/>
      <c r="B200" s="1390"/>
      <c r="C200" s="1390"/>
      <c r="D200" s="1390"/>
      <c r="E200" s="1390"/>
      <c r="F200" s="1390"/>
      <c r="G200" s="1390"/>
      <c r="H200" s="1390"/>
    </row>
    <row r="201" spans="1:8" x14ac:dyDescent="0.25">
      <c r="A201" s="1390"/>
      <c r="B201" s="1390"/>
      <c r="C201" s="1390"/>
      <c r="D201" s="1390"/>
      <c r="E201" s="1390"/>
      <c r="F201" s="1390"/>
      <c r="G201" s="1390"/>
      <c r="H201" s="1390"/>
    </row>
    <row r="202" spans="1:8" x14ac:dyDescent="0.25">
      <c r="A202" s="1390"/>
      <c r="B202" s="1390"/>
      <c r="C202" s="1390"/>
      <c r="D202" s="1390"/>
      <c r="E202" s="1390"/>
      <c r="F202" s="1390"/>
      <c r="G202" s="1390"/>
      <c r="H202" s="1390"/>
    </row>
    <row r="203" spans="1:8" x14ac:dyDescent="0.25">
      <c r="A203" s="1390"/>
      <c r="B203" s="1390"/>
      <c r="C203" s="1390"/>
      <c r="D203" s="1390"/>
      <c r="E203" s="1390"/>
      <c r="F203" s="1390"/>
      <c r="G203" s="1390"/>
      <c r="H203" s="1390"/>
    </row>
    <row r="204" spans="1:8" x14ac:dyDescent="0.25">
      <c r="A204" s="1390"/>
      <c r="B204" s="1390"/>
      <c r="C204" s="1390"/>
      <c r="D204" s="1390"/>
      <c r="E204" s="1390"/>
      <c r="F204" s="1390"/>
      <c r="G204" s="1390"/>
      <c r="H204" s="1390"/>
    </row>
    <row r="205" spans="1:8" x14ac:dyDescent="0.25">
      <c r="A205" s="1390"/>
      <c r="B205" s="1390"/>
      <c r="C205" s="1390"/>
      <c r="D205" s="1390"/>
      <c r="E205" s="1390"/>
      <c r="F205" s="1390"/>
      <c r="G205" s="1390"/>
      <c r="H205" s="1390"/>
    </row>
    <row r="206" spans="1:8" x14ac:dyDescent="0.25">
      <c r="A206" s="1390"/>
      <c r="B206" s="1390"/>
      <c r="C206" s="1390"/>
      <c r="D206" s="1390"/>
      <c r="E206" s="1390"/>
      <c r="F206" s="1390"/>
      <c r="G206" s="1390"/>
      <c r="H206" s="1390"/>
    </row>
    <row r="207" spans="1:8" x14ac:dyDescent="0.25">
      <c r="A207" s="1390"/>
      <c r="B207" s="1390"/>
      <c r="C207" s="1390"/>
      <c r="D207" s="1390"/>
      <c r="E207" s="1390"/>
      <c r="F207" s="1390"/>
      <c r="G207" s="1390"/>
      <c r="H207" s="1390"/>
    </row>
    <row r="208" spans="1:8" x14ac:dyDescent="0.25">
      <c r="A208" s="1390"/>
      <c r="B208" s="1390"/>
      <c r="C208" s="1390"/>
      <c r="D208" s="1390"/>
      <c r="E208" s="1390"/>
      <c r="F208" s="1390"/>
      <c r="G208" s="1390"/>
      <c r="H208" s="1390"/>
    </row>
    <row r="209" spans="1:8" x14ac:dyDescent="0.25">
      <c r="A209" s="1390"/>
      <c r="B209" s="1390"/>
      <c r="C209" s="1390"/>
      <c r="D209" s="1390"/>
      <c r="E209" s="1390"/>
      <c r="F209" s="1390"/>
      <c r="G209" s="1390"/>
      <c r="H209" s="1390"/>
    </row>
    <row r="210" spans="1:8" x14ac:dyDescent="0.25">
      <c r="A210" s="1390"/>
      <c r="B210" s="1390"/>
      <c r="C210" s="1390"/>
      <c r="D210" s="1390"/>
      <c r="E210" s="1390"/>
      <c r="F210" s="1390"/>
      <c r="G210" s="1390"/>
      <c r="H210" s="1390"/>
    </row>
    <row r="211" spans="1:8" x14ac:dyDescent="0.25">
      <c r="A211" s="1390"/>
      <c r="B211" s="1390"/>
      <c r="C211" s="1390"/>
      <c r="D211" s="1390"/>
      <c r="E211" s="1390"/>
      <c r="F211" s="1390"/>
      <c r="G211" s="1390"/>
      <c r="H211" s="1390"/>
    </row>
    <row r="212" spans="1:8" x14ac:dyDescent="0.25">
      <c r="A212" s="1390"/>
      <c r="B212" s="1390"/>
      <c r="C212" s="1390"/>
      <c r="D212" s="1390"/>
      <c r="E212" s="1390"/>
      <c r="F212" s="1390"/>
      <c r="G212" s="1390"/>
      <c r="H212" s="1390"/>
    </row>
    <row r="213" spans="1:8" x14ac:dyDescent="0.25">
      <c r="A213" s="1390"/>
      <c r="B213" s="1390"/>
      <c r="C213" s="1390"/>
      <c r="D213" s="1390"/>
      <c r="E213" s="1390"/>
      <c r="F213" s="1390"/>
      <c r="G213" s="1390"/>
      <c r="H213" s="1390"/>
    </row>
    <row r="214" spans="1:8" x14ac:dyDescent="0.25">
      <c r="A214" s="1390"/>
      <c r="B214" s="1390"/>
      <c r="C214" s="1390"/>
      <c r="D214" s="1390"/>
      <c r="E214" s="1390"/>
      <c r="F214" s="1390"/>
      <c r="G214" s="1390"/>
      <c r="H214" s="1390"/>
    </row>
    <row r="215" spans="1:8" x14ac:dyDescent="0.25">
      <c r="A215" s="1390"/>
      <c r="B215" s="1390"/>
      <c r="C215" s="1390"/>
      <c r="D215" s="1390"/>
      <c r="E215" s="1390"/>
      <c r="F215" s="1390"/>
      <c r="G215" s="1390"/>
      <c r="H215" s="1390"/>
    </row>
    <row r="216" spans="1:8" x14ac:dyDescent="0.25">
      <c r="A216" s="1390"/>
      <c r="B216" s="1390"/>
      <c r="C216" s="1390"/>
      <c r="D216" s="1390"/>
      <c r="E216" s="1390"/>
      <c r="F216" s="1390"/>
      <c r="G216" s="1390"/>
      <c r="H216" s="1390"/>
    </row>
    <row r="217" spans="1:8" x14ac:dyDescent="0.25">
      <c r="A217" s="1390"/>
      <c r="B217" s="1390"/>
      <c r="C217" s="1390"/>
      <c r="D217" s="1390"/>
      <c r="E217" s="1390"/>
      <c r="F217" s="1390"/>
      <c r="G217" s="1390"/>
      <c r="H217" s="1390"/>
    </row>
    <row r="218" spans="1:8" x14ac:dyDescent="0.25">
      <c r="A218" s="1390"/>
      <c r="B218" s="1390"/>
      <c r="C218" s="1390"/>
      <c r="D218" s="1390"/>
      <c r="E218" s="1390"/>
      <c r="F218" s="1390"/>
      <c r="G218" s="1390"/>
      <c r="H218" s="1390"/>
    </row>
    <row r="219" spans="1:8" x14ac:dyDescent="0.25">
      <c r="A219" s="1390"/>
      <c r="B219" s="1390"/>
      <c r="C219" s="1390"/>
      <c r="D219" s="1390"/>
      <c r="E219" s="1390"/>
      <c r="F219" s="1390"/>
      <c r="G219" s="1390"/>
      <c r="H219" s="1390"/>
    </row>
    <row r="220" spans="1:8" x14ac:dyDescent="0.25">
      <c r="A220" s="1390"/>
      <c r="B220" s="1390"/>
      <c r="C220" s="1390"/>
      <c r="D220" s="1390"/>
      <c r="E220" s="1390"/>
      <c r="F220" s="1390"/>
      <c r="G220" s="1390"/>
      <c r="H220" s="1390"/>
    </row>
    <row r="221" spans="1:8" x14ac:dyDescent="0.25">
      <c r="A221" s="1390"/>
      <c r="B221" s="1390"/>
      <c r="C221" s="1390"/>
      <c r="D221" s="1390"/>
      <c r="E221" s="1390"/>
      <c r="F221" s="1390"/>
      <c r="G221" s="1390"/>
      <c r="H221" s="1390"/>
    </row>
    <row r="222" spans="1:8" x14ac:dyDescent="0.25">
      <c r="A222" s="1390"/>
      <c r="B222" s="1390"/>
      <c r="C222" s="1390"/>
      <c r="D222" s="1390"/>
      <c r="E222" s="1390"/>
      <c r="F222" s="1390"/>
      <c r="G222" s="1390"/>
      <c r="H222" s="1390"/>
    </row>
    <row r="223" spans="1:8" x14ac:dyDescent="0.25">
      <c r="A223" s="1390"/>
      <c r="B223" s="1390"/>
      <c r="C223" s="1390"/>
      <c r="D223" s="1390"/>
      <c r="E223" s="1390"/>
      <c r="F223" s="1390"/>
      <c r="G223" s="1390"/>
      <c r="H223" s="1390"/>
    </row>
    <row r="224" spans="1:8" x14ac:dyDescent="0.25">
      <c r="A224" s="1390"/>
      <c r="B224" s="1390"/>
      <c r="C224" s="1390"/>
      <c r="D224" s="1390"/>
      <c r="E224" s="1390"/>
      <c r="F224" s="1390"/>
      <c r="G224" s="1390"/>
      <c r="H224" s="1390"/>
    </row>
    <row r="225" spans="1:8" x14ac:dyDescent="0.25">
      <c r="A225" s="1390"/>
      <c r="B225" s="1390"/>
      <c r="C225" s="1390"/>
      <c r="D225" s="1390"/>
      <c r="E225" s="1390"/>
      <c r="F225" s="1390"/>
      <c r="G225" s="1390"/>
      <c r="H225" s="1390"/>
    </row>
    <row r="226" spans="1:8" x14ac:dyDescent="0.25">
      <c r="A226" s="1390"/>
      <c r="B226" s="1390"/>
      <c r="C226" s="1390"/>
      <c r="D226" s="1390"/>
      <c r="E226" s="1390"/>
      <c r="F226" s="1390"/>
      <c r="G226" s="1390"/>
      <c r="H226" s="1390"/>
    </row>
    <row r="227" spans="1:8" x14ac:dyDescent="0.25">
      <c r="A227" s="1390"/>
      <c r="B227" s="1390"/>
      <c r="C227" s="1390"/>
      <c r="D227" s="1390"/>
      <c r="E227" s="1390"/>
      <c r="F227" s="1390"/>
      <c r="G227" s="1390"/>
      <c r="H227" s="1390"/>
    </row>
    <row r="228" spans="1:8" x14ac:dyDescent="0.25">
      <c r="A228" s="1390"/>
      <c r="B228" s="1390"/>
      <c r="C228" s="1390"/>
      <c r="D228" s="1390"/>
      <c r="E228" s="1390"/>
      <c r="F228" s="1390"/>
      <c r="G228" s="1390"/>
      <c r="H228" s="1390"/>
    </row>
    <row r="229" spans="1:8" x14ac:dyDescent="0.25">
      <c r="A229" s="1390"/>
      <c r="B229" s="1390"/>
      <c r="C229" s="1390"/>
      <c r="D229" s="1390"/>
      <c r="E229" s="1390"/>
      <c r="F229" s="1390"/>
      <c r="G229" s="1390"/>
      <c r="H229" s="1390"/>
    </row>
    <row r="230" spans="1:8" x14ac:dyDescent="0.25">
      <c r="A230" s="1390"/>
      <c r="B230" s="1390"/>
      <c r="C230" s="1390"/>
      <c r="D230" s="1390"/>
      <c r="E230" s="1390"/>
      <c r="F230" s="1390"/>
      <c r="G230" s="1390"/>
      <c r="H230" s="1390"/>
    </row>
    <row r="231" spans="1:8" x14ac:dyDescent="0.25">
      <c r="A231" s="1390"/>
      <c r="B231" s="1390"/>
      <c r="C231" s="1390"/>
      <c r="D231" s="1390"/>
      <c r="E231" s="1390"/>
      <c r="F231" s="1390"/>
      <c r="G231" s="1390"/>
      <c r="H231" s="1390"/>
    </row>
    <row r="232" spans="1:8" x14ac:dyDescent="0.25">
      <c r="A232" s="1390"/>
      <c r="B232" s="1390"/>
      <c r="C232" s="1390"/>
      <c r="D232" s="1390"/>
      <c r="E232" s="1390"/>
      <c r="F232" s="1390"/>
      <c r="G232" s="1390"/>
      <c r="H232" s="1390"/>
    </row>
    <row r="233" spans="1:8" x14ac:dyDescent="0.25">
      <c r="A233" s="1390"/>
      <c r="B233" s="1390"/>
      <c r="C233" s="1390"/>
      <c r="D233" s="1390"/>
      <c r="E233" s="1390"/>
      <c r="F233" s="1390"/>
      <c r="G233" s="1390"/>
      <c r="H233" s="1390"/>
    </row>
    <row r="234" spans="1:8" x14ac:dyDescent="0.25">
      <c r="A234" s="1390"/>
      <c r="B234" s="1390"/>
      <c r="C234" s="1390"/>
      <c r="D234" s="1390"/>
      <c r="E234" s="1390"/>
      <c r="F234" s="1390"/>
      <c r="G234" s="1390"/>
      <c r="H234" s="1390"/>
    </row>
    <row r="235" spans="1:8" x14ac:dyDescent="0.25">
      <c r="A235" s="1390"/>
      <c r="B235" s="1390"/>
      <c r="C235" s="1390"/>
      <c r="D235" s="1390"/>
      <c r="E235" s="1390"/>
      <c r="F235" s="1390"/>
      <c r="G235" s="1390"/>
      <c r="H235" s="1390"/>
    </row>
    <row r="236" spans="1:8" x14ac:dyDescent="0.25">
      <c r="A236" s="1390"/>
      <c r="B236" s="1390"/>
      <c r="C236" s="1390"/>
      <c r="D236" s="1390"/>
      <c r="E236" s="1390"/>
      <c r="F236" s="1390"/>
      <c r="G236" s="1390"/>
      <c r="H236" s="1390"/>
    </row>
    <row r="237" spans="1:8" x14ac:dyDescent="0.25">
      <c r="A237" s="1390"/>
      <c r="B237" s="1390"/>
      <c r="C237" s="1390"/>
      <c r="D237" s="1390"/>
      <c r="E237" s="1390"/>
      <c r="F237" s="1390"/>
      <c r="G237" s="1390"/>
      <c r="H237" s="1390"/>
    </row>
    <row r="238" spans="1:8" x14ac:dyDescent="0.25">
      <c r="A238" s="1390"/>
      <c r="B238" s="1390"/>
      <c r="C238" s="1390"/>
      <c r="D238" s="1390"/>
      <c r="E238" s="1390"/>
      <c r="F238" s="1390"/>
      <c r="G238" s="1390"/>
      <c r="H238" s="1390"/>
    </row>
    <row r="239" spans="1:8" x14ac:dyDescent="0.25">
      <c r="A239" s="1390"/>
      <c r="B239" s="1390"/>
      <c r="C239" s="1390"/>
      <c r="D239" s="1390"/>
      <c r="E239" s="1390"/>
      <c r="F239" s="1390"/>
      <c r="G239" s="1390"/>
      <c r="H239" s="1390"/>
    </row>
    <row r="240" spans="1:8" x14ac:dyDescent="0.25">
      <c r="A240" s="1390"/>
      <c r="B240" s="1390"/>
      <c r="C240" s="1390"/>
      <c r="D240" s="1390"/>
      <c r="E240" s="1390"/>
      <c r="F240" s="1390"/>
      <c r="G240" s="1390"/>
      <c r="H240" s="1390"/>
    </row>
    <row r="241" spans="1:8" x14ac:dyDescent="0.25">
      <c r="A241" s="1390"/>
      <c r="B241" s="1390"/>
      <c r="C241" s="1390"/>
      <c r="D241" s="1390"/>
      <c r="E241" s="1390"/>
      <c r="F241" s="1390"/>
      <c r="G241" s="1390"/>
      <c r="H241" s="1390"/>
    </row>
    <row r="242" spans="1:8" x14ac:dyDescent="0.25">
      <c r="A242" s="1390"/>
      <c r="B242" s="1390"/>
      <c r="C242" s="1390"/>
      <c r="D242" s="1390"/>
      <c r="E242" s="1390"/>
      <c r="F242" s="1390"/>
      <c r="G242" s="1390"/>
      <c r="H242" s="1390"/>
    </row>
    <row r="243" spans="1:8" x14ac:dyDescent="0.25">
      <c r="A243" s="1390"/>
      <c r="B243" s="1390"/>
      <c r="C243" s="1390"/>
      <c r="D243" s="1390"/>
      <c r="E243" s="1390"/>
      <c r="F243" s="1390"/>
      <c r="G243" s="1390"/>
      <c r="H243" s="1390"/>
    </row>
    <row r="244" spans="1:8" x14ac:dyDescent="0.25">
      <c r="A244" s="1390"/>
      <c r="B244" s="1390"/>
      <c r="C244" s="1390"/>
      <c r="D244" s="1390"/>
      <c r="E244" s="1390"/>
      <c r="F244" s="1390"/>
      <c r="G244" s="1390"/>
      <c r="H244" s="1390"/>
    </row>
    <row r="245" spans="1:8" x14ac:dyDescent="0.25">
      <c r="A245" s="1390"/>
      <c r="B245" s="1390"/>
      <c r="C245" s="1390"/>
      <c r="D245" s="1390"/>
      <c r="E245" s="1390"/>
      <c r="F245" s="1390"/>
      <c r="G245" s="1390"/>
      <c r="H245" s="1390"/>
    </row>
    <row r="246" spans="1:8" x14ac:dyDescent="0.25">
      <c r="A246" s="1390"/>
      <c r="B246" s="1390"/>
      <c r="C246" s="1390"/>
      <c r="D246" s="1390"/>
      <c r="E246" s="1390"/>
      <c r="F246" s="1390"/>
      <c r="G246" s="1390"/>
      <c r="H246" s="1390"/>
    </row>
    <row r="247" spans="1:8" x14ac:dyDescent="0.25">
      <c r="A247" s="1390"/>
      <c r="B247" s="1390"/>
      <c r="C247" s="1390"/>
      <c r="D247" s="1390"/>
      <c r="E247" s="1390"/>
      <c r="F247" s="1390"/>
      <c r="G247" s="1390"/>
      <c r="H247" s="1390"/>
    </row>
    <row r="248" spans="1:8" x14ac:dyDescent="0.25">
      <c r="A248" s="1390"/>
      <c r="B248" s="1390"/>
      <c r="C248" s="1390"/>
      <c r="D248" s="1390"/>
      <c r="E248" s="1390"/>
      <c r="F248" s="1390"/>
      <c r="G248" s="1390"/>
      <c r="H248" s="1390"/>
    </row>
    <row r="249" spans="1:8" x14ac:dyDescent="0.25">
      <c r="A249" s="1390"/>
      <c r="B249" s="1390"/>
      <c r="C249" s="1390"/>
      <c r="D249" s="1390"/>
      <c r="E249" s="1390"/>
      <c r="F249" s="1390"/>
      <c r="G249" s="1390"/>
      <c r="H249" s="1390"/>
    </row>
    <row r="250" spans="1:8" x14ac:dyDescent="0.25">
      <c r="A250" s="1390"/>
      <c r="B250" s="1390"/>
      <c r="C250" s="1390"/>
      <c r="D250" s="1390"/>
      <c r="E250" s="1390"/>
      <c r="F250" s="1390"/>
      <c r="G250" s="1390"/>
      <c r="H250" s="1390"/>
    </row>
    <row r="251" spans="1:8" x14ac:dyDescent="0.25">
      <c r="A251" s="1390"/>
      <c r="B251" s="1390"/>
      <c r="C251" s="1390"/>
      <c r="D251" s="1390"/>
      <c r="E251" s="1390"/>
      <c r="F251" s="1390"/>
      <c r="G251" s="1390"/>
      <c r="H251" s="1390"/>
    </row>
    <row r="252" spans="1:8" x14ac:dyDescent="0.25">
      <c r="A252" s="1390"/>
      <c r="B252" s="1390"/>
      <c r="C252" s="1390"/>
      <c r="D252" s="1390"/>
      <c r="E252" s="1390"/>
      <c r="F252" s="1390"/>
      <c r="G252" s="1390"/>
      <c r="H252" s="1390"/>
    </row>
    <row r="253" spans="1:8" x14ac:dyDescent="0.25">
      <c r="A253" s="1390"/>
      <c r="B253" s="1390"/>
      <c r="C253" s="1390"/>
      <c r="D253" s="1390"/>
      <c r="E253" s="1390"/>
      <c r="F253" s="1390"/>
      <c r="G253" s="1390"/>
      <c r="H253" s="1390"/>
    </row>
    <row r="254" spans="1:8" x14ac:dyDescent="0.25">
      <c r="A254" s="1390"/>
      <c r="B254" s="1390"/>
      <c r="C254" s="1390"/>
      <c r="D254" s="1390"/>
      <c r="E254" s="1390"/>
      <c r="F254" s="1390"/>
      <c r="G254" s="1390"/>
      <c r="H254" s="1390"/>
    </row>
    <row r="255" spans="1:8" x14ac:dyDescent="0.25">
      <c r="A255" s="1390"/>
      <c r="B255" s="1390"/>
      <c r="C255" s="1390"/>
      <c r="D255" s="1390"/>
      <c r="E255" s="1390"/>
      <c r="F255" s="1390"/>
      <c r="G255" s="1390"/>
      <c r="H255" s="1390"/>
    </row>
    <row r="256" spans="1:8" x14ac:dyDescent="0.25">
      <c r="A256" s="1390"/>
      <c r="B256" s="1390"/>
      <c r="C256" s="1390"/>
      <c r="D256" s="1390"/>
      <c r="E256" s="1390"/>
      <c r="F256" s="1390"/>
      <c r="G256" s="1390"/>
      <c r="H256" s="1390"/>
    </row>
    <row r="257" spans="1:8" x14ac:dyDescent="0.25">
      <c r="A257" s="1390"/>
      <c r="B257" s="1390"/>
      <c r="C257" s="1390"/>
      <c r="D257" s="1390"/>
      <c r="E257" s="1390"/>
      <c r="F257" s="1390"/>
      <c r="G257" s="1390"/>
      <c r="H257" s="1390"/>
    </row>
    <row r="258" spans="1:8" x14ac:dyDescent="0.25">
      <c r="A258" s="1390"/>
      <c r="B258" s="1390"/>
      <c r="C258" s="1390"/>
      <c r="D258" s="1390"/>
      <c r="E258" s="1390"/>
      <c r="F258" s="1390"/>
      <c r="G258" s="1390"/>
      <c r="H258" s="1390"/>
    </row>
    <row r="259" spans="1:8" x14ac:dyDescent="0.25">
      <c r="A259" s="1390"/>
      <c r="B259" s="1390"/>
      <c r="C259" s="1390"/>
      <c r="D259" s="1390"/>
      <c r="E259" s="1390"/>
      <c r="F259" s="1390"/>
      <c r="G259" s="1390"/>
      <c r="H259" s="1390"/>
    </row>
    <row r="260" spans="1:8" x14ac:dyDescent="0.25">
      <c r="A260" s="1390"/>
      <c r="B260" s="1390"/>
      <c r="C260" s="1390"/>
      <c r="D260" s="1390"/>
      <c r="E260" s="1390"/>
      <c r="F260" s="1390"/>
      <c r="G260" s="1390"/>
      <c r="H260" s="1390"/>
    </row>
    <row r="261" spans="1:8" x14ac:dyDescent="0.25">
      <c r="A261" s="1390"/>
      <c r="B261" s="1390"/>
      <c r="C261" s="1390"/>
      <c r="D261" s="1390"/>
      <c r="E261" s="1390"/>
      <c r="F261" s="1390"/>
      <c r="G261" s="1390"/>
      <c r="H261" s="1390"/>
    </row>
    <row r="262" spans="1:8" x14ac:dyDescent="0.25">
      <c r="A262" s="1390"/>
      <c r="B262" s="1390"/>
      <c r="C262" s="1390"/>
      <c r="D262" s="1390"/>
      <c r="E262" s="1390"/>
      <c r="F262" s="1390"/>
      <c r="G262" s="1390"/>
      <c r="H262" s="1390"/>
    </row>
    <row r="263" spans="1:8" x14ac:dyDescent="0.25">
      <c r="A263" s="1390"/>
      <c r="B263" s="1390"/>
      <c r="C263" s="1390"/>
      <c r="D263" s="1390"/>
      <c r="E263" s="1390"/>
      <c r="F263" s="1390"/>
      <c r="G263" s="1390"/>
      <c r="H263" s="1390"/>
    </row>
    <row r="264" spans="1:8" x14ac:dyDescent="0.25">
      <c r="A264" s="1390"/>
      <c r="B264" s="1390"/>
      <c r="C264" s="1390"/>
      <c r="D264" s="1390"/>
      <c r="E264" s="1390"/>
      <c r="F264" s="1390"/>
      <c r="G264" s="1390"/>
      <c r="H264" s="1390"/>
    </row>
    <row r="265" spans="1:8" x14ac:dyDescent="0.25">
      <c r="A265" s="1390"/>
      <c r="B265" s="1390"/>
      <c r="C265" s="1390"/>
      <c r="D265" s="1390"/>
      <c r="E265" s="1390"/>
      <c r="F265" s="1390"/>
      <c r="G265" s="1390"/>
      <c r="H265" s="1390"/>
    </row>
    <row r="266" spans="1:8" x14ac:dyDescent="0.25">
      <c r="A266" s="1390"/>
      <c r="B266" s="1390"/>
      <c r="C266" s="1390"/>
      <c r="D266" s="1390"/>
      <c r="E266" s="1390"/>
      <c r="F266" s="1390"/>
      <c r="G266" s="1390"/>
      <c r="H266" s="1390"/>
    </row>
    <row r="267" spans="1:8" x14ac:dyDescent="0.25">
      <c r="A267" s="1390"/>
      <c r="B267" s="1390"/>
      <c r="C267" s="1390"/>
      <c r="D267" s="1390"/>
      <c r="E267" s="1390"/>
      <c r="F267" s="1390"/>
      <c r="G267" s="1390"/>
      <c r="H267" s="1390"/>
    </row>
    <row r="268" spans="1:8" x14ac:dyDescent="0.25">
      <c r="A268" s="1390"/>
      <c r="B268" s="1390"/>
      <c r="C268" s="1390"/>
      <c r="D268" s="1390"/>
      <c r="E268" s="1390"/>
      <c r="F268" s="1390"/>
      <c r="G268" s="1390"/>
      <c r="H268" s="1390"/>
    </row>
    <row r="269" spans="1:8" x14ac:dyDescent="0.25">
      <c r="A269" s="1390"/>
      <c r="B269" s="1390"/>
      <c r="C269" s="1390"/>
      <c r="D269" s="1390"/>
      <c r="E269" s="1390"/>
      <c r="F269" s="1390"/>
      <c r="G269" s="1390"/>
      <c r="H269" s="1390"/>
    </row>
    <row r="270" spans="1:8" x14ac:dyDescent="0.25">
      <c r="A270" s="1390"/>
      <c r="B270" s="1390"/>
      <c r="C270" s="1390"/>
      <c r="D270" s="1390"/>
      <c r="E270" s="1390"/>
      <c r="F270" s="1390"/>
      <c r="G270" s="1390"/>
      <c r="H270" s="1390"/>
    </row>
    <row r="271" spans="1:8" x14ac:dyDescent="0.25">
      <c r="A271" s="1390"/>
      <c r="B271" s="1390"/>
      <c r="C271" s="1390"/>
      <c r="D271" s="1390"/>
      <c r="E271" s="1390"/>
      <c r="F271" s="1390"/>
      <c r="G271" s="1390"/>
      <c r="H271" s="1390"/>
    </row>
    <row r="272" spans="1:8" x14ac:dyDescent="0.25">
      <c r="A272" s="1390"/>
      <c r="B272" s="1390"/>
      <c r="C272" s="1390"/>
      <c r="D272" s="1390"/>
      <c r="E272" s="1390"/>
      <c r="F272" s="1390"/>
      <c r="G272" s="1390"/>
      <c r="H272" s="1390"/>
    </row>
    <row r="273" spans="1:8" x14ac:dyDescent="0.25">
      <c r="A273" s="1390"/>
      <c r="B273" s="1390"/>
      <c r="C273" s="1390"/>
      <c r="D273" s="1390"/>
      <c r="E273" s="1390"/>
      <c r="F273" s="1390"/>
      <c r="G273" s="1390"/>
      <c r="H273" s="1390"/>
    </row>
    <row r="274" spans="1:8" x14ac:dyDescent="0.25">
      <c r="A274" s="1390"/>
      <c r="B274" s="1390"/>
      <c r="C274" s="1390"/>
      <c r="D274" s="1390"/>
      <c r="E274" s="1390"/>
      <c r="F274" s="1390"/>
      <c r="G274" s="1390"/>
      <c r="H274" s="1390"/>
    </row>
    <row r="275" spans="1:8" x14ac:dyDescent="0.25">
      <c r="A275" s="1390"/>
      <c r="B275" s="1390"/>
      <c r="C275" s="1390"/>
      <c r="D275" s="1390"/>
      <c r="E275" s="1390"/>
      <c r="F275" s="1390"/>
      <c r="G275" s="1390"/>
      <c r="H275" s="1390"/>
    </row>
    <row r="276" spans="1:8" x14ac:dyDescent="0.25">
      <c r="A276" s="1390"/>
      <c r="B276" s="1390"/>
      <c r="C276" s="1390"/>
      <c r="D276" s="1390"/>
      <c r="E276" s="1390"/>
      <c r="F276" s="1390"/>
      <c r="G276" s="1390"/>
      <c r="H276" s="1390"/>
    </row>
    <row r="277" spans="1:8" x14ac:dyDescent="0.25">
      <c r="A277" s="1390"/>
      <c r="B277" s="1390"/>
      <c r="C277" s="1390"/>
      <c r="D277" s="1390"/>
      <c r="E277" s="1390"/>
      <c r="F277" s="1390"/>
      <c r="G277" s="1390"/>
      <c r="H277" s="1390"/>
    </row>
    <row r="278" spans="1:8" x14ac:dyDescent="0.25">
      <c r="A278" s="1390"/>
      <c r="B278" s="1390"/>
      <c r="C278" s="1390"/>
      <c r="D278" s="1390"/>
      <c r="E278" s="1390"/>
      <c r="F278" s="1390"/>
      <c r="G278" s="1390"/>
      <c r="H278" s="1390"/>
    </row>
    <row r="279" spans="1:8" x14ac:dyDescent="0.25">
      <c r="A279" s="1390"/>
      <c r="B279" s="1390"/>
      <c r="C279" s="1390"/>
      <c r="D279" s="1390"/>
      <c r="E279" s="1390"/>
      <c r="F279" s="1390"/>
      <c r="G279" s="1390"/>
      <c r="H279" s="1390"/>
    </row>
    <row r="280" spans="1:8" x14ac:dyDescent="0.25">
      <c r="A280" s="1390"/>
      <c r="B280" s="1390"/>
      <c r="C280" s="1390"/>
      <c r="D280" s="1390"/>
      <c r="E280" s="1390"/>
      <c r="F280" s="1390"/>
      <c r="G280" s="1390"/>
      <c r="H280" s="1390"/>
    </row>
    <row r="281" spans="1:8" x14ac:dyDescent="0.25">
      <c r="A281" s="1390"/>
      <c r="B281" s="1390"/>
      <c r="C281" s="1390"/>
      <c r="D281" s="1390"/>
      <c r="E281" s="1390"/>
      <c r="F281" s="1390"/>
      <c r="G281" s="1390"/>
      <c r="H281" s="1390"/>
    </row>
    <row r="282" spans="1:8" x14ac:dyDescent="0.25">
      <c r="A282" s="1390"/>
      <c r="B282" s="1390"/>
      <c r="C282" s="1390"/>
      <c r="D282" s="1390"/>
      <c r="E282" s="1390"/>
      <c r="F282" s="1390"/>
      <c r="G282" s="1390"/>
      <c r="H282" s="1390"/>
    </row>
    <row r="283" spans="1:8" x14ac:dyDescent="0.25">
      <c r="A283" s="1390"/>
      <c r="B283" s="1390"/>
      <c r="C283" s="1390"/>
      <c r="D283" s="1390"/>
      <c r="E283" s="1390"/>
      <c r="F283" s="1390"/>
      <c r="G283" s="1390"/>
      <c r="H283" s="1390"/>
    </row>
    <row r="284" spans="1:8" x14ac:dyDescent="0.25">
      <c r="A284" s="1390"/>
      <c r="B284" s="1390"/>
      <c r="C284" s="1390"/>
      <c r="D284" s="1390"/>
      <c r="E284" s="1390"/>
      <c r="F284" s="1390"/>
      <c r="G284" s="1390"/>
      <c r="H284" s="1390"/>
    </row>
    <row r="285" spans="1:8" x14ac:dyDescent="0.25">
      <c r="A285" s="1390"/>
      <c r="B285" s="1390"/>
      <c r="C285" s="1390"/>
      <c r="D285" s="1390"/>
      <c r="E285" s="1390"/>
      <c r="F285" s="1390"/>
      <c r="G285" s="1390"/>
      <c r="H285" s="1390"/>
    </row>
    <row r="286" spans="1:8" x14ac:dyDescent="0.25">
      <c r="A286" s="1390"/>
      <c r="B286" s="1390"/>
      <c r="C286" s="1390"/>
      <c r="D286" s="1390"/>
      <c r="E286" s="1390"/>
      <c r="F286" s="1390"/>
      <c r="G286" s="1390"/>
      <c r="H286" s="1390"/>
    </row>
    <row r="287" spans="1:8" x14ac:dyDescent="0.25">
      <c r="A287" s="1390"/>
      <c r="B287" s="1390"/>
      <c r="C287" s="1390"/>
      <c r="D287" s="1390"/>
      <c r="E287" s="1390"/>
      <c r="F287" s="1390"/>
      <c r="G287" s="1390"/>
      <c r="H287" s="1390"/>
    </row>
    <row r="288" spans="1:8" x14ac:dyDescent="0.25">
      <c r="A288" s="1390"/>
      <c r="B288" s="1390"/>
      <c r="C288" s="1390"/>
      <c r="D288" s="1390"/>
      <c r="E288" s="1390"/>
      <c r="F288" s="1390"/>
      <c r="G288" s="1390"/>
      <c r="H288" s="1390"/>
    </row>
    <row r="289" spans="1:8" x14ac:dyDescent="0.25">
      <c r="A289" s="1390"/>
      <c r="B289" s="1390"/>
      <c r="C289" s="1390"/>
      <c r="D289" s="1390"/>
      <c r="E289" s="1390"/>
      <c r="F289" s="1390"/>
      <c r="G289" s="1390"/>
      <c r="H289" s="1390"/>
    </row>
    <row r="290" spans="1:8" x14ac:dyDescent="0.25">
      <c r="A290" s="1390"/>
      <c r="B290" s="1390"/>
      <c r="C290" s="1390"/>
      <c r="D290" s="1390"/>
      <c r="E290" s="1390"/>
      <c r="F290" s="1390"/>
      <c r="G290" s="1390"/>
      <c r="H290" s="1390"/>
    </row>
    <row r="291" spans="1:8" x14ac:dyDescent="0.25">
      <c r="A291" s="1390"/>
      <c r="B291" s="1390"/>
      <c r="C291" s="1390"/>
      <c r="D291" s="1390"/>
      <c r="E291" s="1390"/>
      <c r="F291" s="1390"/>
      <c r="G291" s="1390"/>
      <c r="H291" s="1390"/>
    </row>
    <row r="292" spans="1:8" x14ac:dyDescent="0.25">
      <c r="A292" s="1390"/>
      <c r="B292" s="1390"/>
      <c r="C292" s="1390"/>
      <c r="D292" s="1390"/>
      <c r="E292" s="1390"/>
      <c r="F292" s="1390"/>
      <c r="G292" s="1390"/>
      <c r="H292" s="1390"/>
    </row>
    <row r="293" spans="1:8" x14ac:dyDescent="0.25">
      <c r="A293" s="1390"/>
      <c r="B293" s="1390"/>
      <c r="C293" s="1390"/>
      <c r="D293" s="1390"/>
      <c r="E293" s="1390"/>
      <c r="F293" s="1390"/>
      <c r="G293" s="1390"/>
      <c r="H293" s="1390"/>
    </row>
    <row r="294" spans="1:8" x14ac:dyDescent="0.25">
      <c r="A294" s="1390"/>
      <c r="B294" s="1390"/>
      <c r="C294" s="1390"/>
      <c r="D294" s="1390"/>
      <c r="E294" s="1390"/>
      <c r="F294" s="1390"/>
      <c r="G294" s="1390"/>
      <c r="H294" s="1390"/>
    </row>
    <row r="295" spans="1:8" x14ac:dyDescent="0.25">
      <c r="A295" s="1390"/>
      <c r="B295" s="1390"/>
      <c r="C295" s="1390"/>
      <c r="D295" s="1390"/>
      <c r="E295" s="1390"/>
      <c r="F295" s="1390"/>
      <c r="G295" s="1390"/>
      <c r="H295" s="1390"/>
    </row>
    <row r="296" spans="1:8" x14ac:dyDescent="0.25">
      <c r="A296" s="1390"/>
      <c r="B296" s="1390"/>
      <c r="C296" s="1390"/>
      <c r="D296" s="1390"/>
      <c r="E296" s="1390"/>
      <c r="F296" s="1390"/>
      <c r="G296" s="1390"/>
      <c r="H296" s="1390"/>
    </row>
    <row r="297" spans="1:8" x14ac:dyDescent="0.25">
      <c r="A297" s="1390"/>
      <c r="B297" s="1390"/>
      <c r="C297" s="1390"/>
      <c r="D297" s="1390"/>
      <c r="E297" s="1390"/>
      <c r="F297" s="1390"/>
      <c r="G297" s="1390"/>
      <c r="H297" s="1390"/>
    </row>
    <row r="298" spans="1:8" x14ac:dyDescent="0.25">
      <c r="A298" s="1390"/>
      <c r="B298" s="1390"/>
      <c r="C298" s="1390"/>
      <c r="D298" s="1390"/>
      <c r="E298" s="1390"/>
      <c r="F298" s="1390"/>
      <c r="G298" s="1390"/>
      <c r="H298" s="1390"/>
    </row>
    <row r="299" spans="1:8" x14ac:dyDescent="0.25">
      <c r="A299" s="1390"/>
      <c r="B299" s="1390"/>
      <c r="C299" s="1390"/>
      <c r="D299" s="1390"/>
      <c r="E299" s="1390"/>
      <c r="F299" s="1390"/>
      <c r="G299" s="1390"/>
      <c r="H299" s="1390"/>
    </row>
    <row r="300" spans="1:8" x14ac:dyDescent="0.25">
      <c r="A300" s="1390"/>
      <c r="B300" s="1390"/>
      <c r="C300" s="1390"/>
      <c r="D300" s="1390"/>
      <c r="E300" s="1390"/>
      <c r="F300" s="1390"/>
      <c r="G300" s="1390"/>
      <c r="H300" s="1390"/>
    </row>
    <row r="301" spans="1:8" x14ac:dyDescent="0.25">
      <c r="A301" s="1390"/>
      <c r="B301" s="1390"/>
      <c r="C301" s="1390"/>
      <c r="D301" s="1390"/>
      <c r="E301" s="1390"/>
      <c r="F301" s="1390"/>
      <c r="G301" s="1390"/>
      <c r="H301" s="1390"/>
    </row>
    <row r="302" spans="1:8" x14ac:dyDescent="0.25">
      <c r="A302" s="1390"/>
      <c r="B302" s="1390"/>
      <c r="C302" s="1390"/>
      <c r="D302" s="1390"/>
      <c r="E302" s="1390"/>
      <c r="F302" s="1390"/>
      <c r="G302" s="1390"/>
      <c r="H302" s="1390"/>
    </row>
    <row r="303" spans="1:8" x14ac:dyDescent="0.25">
      <c r="A303" s="1390"/>
      <c r="B303" s="1390"/>
      <c r="C303" s="1390"/>
      <c r="D303" s="1390"/>
      <c r="E303" s="1390"/>
      <c r="F303" s="1390"/>
      <c r="G303" s="1390"/>
      <c r="H303" s="1390"/>
    </row>
    <row r="304" spans="1:8" x14ac:dyDescent="0.25">
      <c r="A304" s="1390"/>
      <c r="B304" s="1390"/>
      <c r="C304" s="1390"/>
      <c r="D304" s="1390"/>
      <c r="E304" s="1390"/>
      <c r="F304" s="1390"/>
      <c r="G304" s="1390"/>
      <c r="H304" s="1390"/>
    </row>
    <row r="305" spans="1:8" x14ac:dyDescent="0.25">
      <c r="A305" s="1390"/>
      <c r="B305" s="1390"/>
      <c r="C305" s="1390"/>
      <c r="D305" s="1390"/>
      <c r="E305" s="1390"/>
      <c r="F305" s="1390"/>
      <c r="G305" s="1390"/>
      <c r="H305" s="1390"/>
    </row>
    <row r="306" spans="1:8" x14ac:dyDescent="0.25">
      <c r="A306" s="1390"/>
      <c r="B306" s="1390"/>
      <c r="C306" s="1390"/>
      <c r="D306" s="1390"/>
      <c r="E306" s="1390"/>
      <c r="F306" s="1390"/>
      <c r="G306" s="1390"/>
      <c r="H306" s="1390"/>
    </row>
    <row r="307" spans="1:8" x14ac:dyDescent="0.25">
      <c r="A307" s="1390"/>
      <c r="B307" s="1390"/>
      <c r="C307" s="1390"/>
      <c r="D307" s="1390"/>
      <c r="E307" s="1390"/>
      <c r="F307" s="1390"/>
      <c r="G307" s="1390"/>
      <c r="H307" s="1390"/>
    </row>
    <row r="308" spans="1:8" x14ac:dyDescent="0.25">
      <c r="A308" s="1390"/>
      <c r="B308" s="1390"/>
      <c r="C308" s="1390"/>
      <c r="D308" s="1390"/>
      <c r="E308" s="1390"/>
      <c r="F308" s="1390"/>
      <c r="G308" s="1390"/>
      <c r="H308" s="1390"/>
    </row>
    <row r="309" spans="1:8" x14ac:dyDescent="0.25">
      <c r="A309" s="1390"/>
      <c r="B309" s="1390"/>
      <c r="C309" s="1390"/>
      <c r="D309" s="1390"/>
      <c r="E309" s="1390"/>
      <c r="F309" s="1390"/>
      <c r="G309" s="1390"/>
      <c r="H309" s="1390"/>
    </row>
    <row r="310" spans="1:8" x14ac:dyDescent="0.25">
      <c r="A310" s="1390"/>
      <c r="B310" s="1390"/>
      <c r="C310" s="1390"/>
      <c r="D310" s="1390"/>
      <c r="E310" s="1390"/>
      <c r="F310" s="1390"/>
      <c r="G310" s="1390"/>
      <c r="H310" s="1390"/>
    </row>
    <row r="311" spans="1:8" x14ac:dyDescent="0.25">
      <c r="A311" s="1390"/>
      <c r="B311" s="1390"/>
      <c r="C311" s="1390"/>
      <c r="D311" s="1390"/>
      <c r="E311" s="1390"/>
      <c r="F311" s="1390"/>
      <c r="G311" s="1390"/>
      <c r="H311" s="1390"/>
    </row>
    <row r="312" spans="1:8" x14ac:dyDescent="0.25">
      <c r="A312" s="1390"/>
      <c r="B312" s="1390"/>
      <c r="C312" s="1390"/>
      <c r="D312" s="1390"/>
      <c r="E312" s="1390"/>
      <c r="F312" s="1390"/>
      <c r="G312" s="1390"/>
      <c r="H312" s="1390"/>
    </row>
    <row r="313" spans="1:8" x14ac:dyDescent="0.25">
      <c r="A313" s="1390"/>
      <c r="B313" s="1390"/>
      <c r="C313" s="1390"/>
      <c r="D313" s="1390"/>
      <c r="E313" s="1390"/>
      <c r="F313" s="1390"/>
      <c r="G313" s="1390"/>
      <c r="H313" s="1390"/>
    </row>
    <row r="314" spans="1:8" x14ac:dyDescent="0.25">
      <c r="A314" s="1390"/>
      <c r="B314" s="1390"/>
      <c r="C314" s="1390"/>
      <c r="D314" s="1390"/>
      <c r="E314" s="1390"/>
      <c r="F314" s="1390"/>
      <c r="G314" s="1390"/>
      <c r="H314" s="1390"/>
    </row>
    <row r="315" spans="1:8" x14ac:dyDescent="0.25">
      <c r="A315" s="1390"/>
      <c r="B315" s="1390"/>
      <c r="C315" s="1390"/>
      <c r="D315" s="1390"/>
      <c r="E315" s="1390"/>
      <c r="F315" s="1390"/>
      <c r="G315" s="1390"/>
      <c r="H315" s="1390"/>
    </row>
    <row r="316" spans="1:8" x14ac:dyDescent="0.25">
      <c r="A316" s="1390"/>
      <c r="B316" s="1390"/>
      <c r="C316" s="1390"/>
      <c r="D316" s="1390"/>
      <c r="E316" s="1390"/>
      <c r="F316" s="1390"/>
      <c r="G316" s="1390"/>
      <c r="H316" s="1390"/>
    </row>
    <row r="317" spans="1:8" x14ac:dyDescent="0.25">
      <c r="A317" s="1390"/>
      <c r="B317" s="1390"/>
      <c r="C317" s="1390"/>
      <c r="D317" s="1390"/>
      <c r="E317" s="1390"/>
      <c r="F317" s="1390"/>
      <c r="G317" s="1390"/>
      <c r="H317" s="1390"/>
    </row>
    <row r="318" spans="1:8" x14ac:dyDescent="0.25">
      <c r="A318" s="1390"/>
      <c r="B318" s="1390"/>
      <c r="C318" s="1390"/>
      <c r="D318" s="1390"/>
      <c r="E318" s="1390"/>
      <c r="F318" s="1390"/>
      <c r="G318" s="1390"/>
      <c r="H318" s="1390"/>
    </row>
    <row r="319" spans="1:8" x14ac:dyDescent="0.25">
      <c r="A319" s="1390"/>
      <c r="B319" s="1390"/>
      <c r="C319" s="1390"/>
      <c r="D319" s="1390"/>
      <c r="E319" s="1390"/>
      <c r="F319" s="1390"/>
      <c r="G319" s="1390"/>
      <c r="H319" s="1390"/>
    </row>
    <row r="320" spans="1:8" x14ac:dyDescent="0.25">
      <c r="A320" s="1390"/>
      <c r="B320" s="1390"/>
      <c r="C320" s="1390"/>
      <c r="D320" s="1390"/>
      <c r="E320" s="1390"/>
      <c r="F320" s="1390"/>
      <c r="G320" s="1390"/>
      <c r="H320" s="1390"/>
    </row>
    <row r="321" spans="1:8" x14ac:dyDescent="0.25">
      <c r="A321" s="1390"/>
      <c r="B321" s="1390"/>
      <c r="C321" s="1390"/>
      <c r="D321" s="1390"/>
      <c r="E321" s="1390"/>
      <c r="F321" s="1390"/>
      <c r="G321" s="1390"/>
      <c r="H321" s="1390"/>
    </row>
    <row r="322" spans="1:8" x14ac:dyDescent="0.25">
      <c r="A322" s="1390"/>
      <c r="B322" s="1390"/>
      <c r="C322" s="1390"/>
      <c r="D322" s="1390"/>
      <c r="E322" s="1390"/>
      <c r="F322" s="1390"/>
      <c r="G322" s="1390"/>
      <c r="H322" s="1390"/>
    </row>
    <row r="323" spans="1:8" x14ac:dyDescent="0.25">
      <c r="A323" s="1390"/>
      <c r="B323" s="1390"/>
      <c r="C323" s="1390"/>
      <c r="D323" s="1390"/>
      <c r="E323" s="1390"/>
      <c r="F323" s="1390"/>
      <c r="G323" s="1390"/>
      <c r="H323" s="1390"/>
    </row>
    <row r="324" spans="1:8" x14ac:dyDescent="0.25">
      <c r="A324" s="1390"/>
      <c r="B324" s="1390"/>
      <c r="C324" s="1390"/>
      <c r="D324" s="1390"/>
      <c r="E324" s="1390"/>
      <c r="F324" s="1390"/>
      <c r="G324" s="1390"/>
      <c r="H324" s="1390"/>
    </row>
    <row r="325" spans="1:8" x14ac:dyDescent="0.25">
      <c r="A325" s="1390"/>
      <c r="B325" s="1390"/>
      <c r="C325" s="1390"/>
      <c r="D325" s="1390"/>
      <c r="E325" s="1390"/>
      <c r="F325" s="1390"/>
      <c r="G325" s="1390"/>
      <c r="H325" s="1390"/>
    </row>
    <row r="326" spans="1:8" x14ac:dyDescent="0.25">
      <c r="A326" s="1390"/>
      <c r="B326" s="1390"/>
      <c r="C326" s="1390"/>
      <c r="D326" s="1390"/>
      <c r="E326" s="1390"/>
      <c r="F326" s="1390"/>
      <c r="G326" s="1390"/>
      <c r="H326" s="1390"/>
    </row>
    <row r="327" spans="1:8" x14ac:dyDescent="0.25">
      <c r="A327" s="1390"/>
      <c r="B327" s="1390"/>
      <c r="C327" s="1390"/>
      <c r="D327" s="1390"/>
      <c r="E327" s="1390"/>
      <c r="F327" s="1390"/>
      <c r="G327" s="1390"/>
      <c r="H327" s="1390"/>
    </row>
    <row r="328" spans="1:8" x14ac:dyDescent="0.25">
      <c r="A328" s="1390"/>
      <c r="B328" s="1390"/>
      <c r="C328" s="1390"/>
      <c r="D328" s="1390"/>
      <c r="E328" s="1390"/>
      <c r="F328" s="1390"/>
      <c r="G328" s="1390"/>
      <c r="H328" s="1390"/>
    </row>
    <row r="329" spans="1:8" x14ac:dyDescent="0.25">
      <c r="A329" s="1390"/>
      <c r="B329" s="1390"/>
      <c r="C329" s="1390"/>
      <c r="D329" s="1390"/>
      <c r="E329" s="1390"/>
      <c r="F329" s="1390"/>
      <c r="G329" s="1390"/>
      <c r="H329" s="1390"/>
    </row>
    <row r="330" spans="1:8" x14ac:dyDescent="0.25">
      <c r="A330" s="1390"/>
      <c r="B330" s="1390"/>
      <c r="C330" s="1390"/>
      <c r="D330" s="1390"/>
      <c r="E330" s="1390"/>
      <c r="F330" s="1390"/>
      <c r="G330" s="1390"/>
      <c r="H330" s="1390"/>
    </row>
    <row r="331" spans="1:8" x14ac:dyDescent="0.25">
      <c r="A331" s="1390"/>
      <c r="B331" s="1390"/>
      <c r="C331" s="1390"/>
      <c r="D331" s="1390"/>
      <c r="E331" s="1390"/>
      <c r="F331" s="1390"/>
      <c r="G331" s="1390"/>
      <c r="H331" s="1390"/>
    </row>
    <row r="332" spans="1:8" x14ac:dyDescent="0.25">
      <c r="A332" s="1390"/>
      <c r="B332" s="1390"/>
      <c r="C332" s="1390"/>
      <c r="D332" s="1390"/>
      <c r="E332" s="1390"/>
      <c r="F332" s="1390"/>
      <c r="G332" s="1390"/>
      <c r="H332" s="1390"/>
    </row>
    <row r="333" spans="1:8" x14ac:dyDescent="0.25">
      <c r="A333" s="1390"/>
      <c r="B333" s="1390"/>
      <c r="C333" s="1390"/>
      <c r="D333" s="1390"/>
      <c r="E333" s="1390"/>
      <c r="F333" s="1390"/>
      <c r="G333" s="1390"/>
      <c r="H333" s="1390"/>
    </row>
    <row r="334" spans="1:8" x14ac:dyDescent="0.25">
      <c r="A334" s="1390"/>
      <c r="B334" s="1390"/>
      <c r="C334" s="1390"/>
      <c r="D334" s="1390"/>
      <c r="E334" s="1390"/>
      <c r="F334" s="1390"/>
      <c r="G334" s="1390"/>
      <c r="H334" s="1390"/>
    </row>
    <row r="335" spans="1:8" x14ac:dyDescent="0.25">
      <c r="A335" s="1390"/>
      <c r="B335" s="1390"/>
      <c r="C335" s="1390"/>
      <c r="D335" s="1390"/>
      <c r="E335" s="1390"/>
      <c r="F335" s="1390"/>
      <c r="G335" s="1390"/>
      <c r="H335" s="1390"/>
    </row>
    <row r="336" spans="1:8" x14ac:dyDescent="0.25">
      <c r="A336" s="1390"/>
      <c r="B336" s="1390"/>
      <c r="C336" s="1390"/>
      <c r="D336" s="1390"/>
      <c r="E336" s="1390"/>
      <c r="F336" s="1390"/>
      <c r="G336" s="1390"/>
      <c r="H336" s="1390"/>
    </row>
    <row r="337" spans="1:8" x14ac:dyDescent="0.25">
      <c r="A337" s="1390"/>
      <c r="B337" s="1390"/>
      <c r="C337" s="1390"/>
      <c r="D337" s="1390"/>
      <c r="E337" s="1390"/>
      <c r="F337" s="1390"/>
      <c r="G337" s="1390"/>
      <c r="H337" s="1390"/>
    </row>
    <row r="338" spans="1:8" x14ac:dyDescent="0.25">
      <c r="A338" s="1390"/>
      <c r="B338" s="1390"/>
      <c r="C338" s="1390"/>
      <c r="D338" s="1390"/>
      <c r="E338" s="1390"/>
      <c r="F338" s="1390"/>
      <c r="G338" s="1390"/>
      <c r="H338" s="1390"/>
    </row>
    <row r="339" spans="1:8" x14ac:dyDescent="0.25">
      <c r="A339" s="1390"/>
      <c r="B339" s="1390"/>
      <c r="C339" s="1390"/>
      <c r="D339" s="1390"/>
      <c r="E339" s="1390"/>
      <c r="F339" s="1390"/>
      <c r="G339" s="1390"/>
      <c r="H339" s="1390"/>
    </row>
    <row r="340" spans="1:8" x14ac:dyDescent="0.25">
      <c r="A340" s="1390"/>
      <c r="B340" s="1390"/>
      <c r="C340" s="1390"/>
      <c r="D340" s="1390"/>
      <c r="E340" s="1390"/>
      <c r="F340" s="1390"/>
      <c r="G340" s="1390"/>
      <c r="H340" s="1390"/>
    </row>
    <row r="341" spans="1:8" x14ac:dyDescent="0.25">
      <c r="A341" s="1390"/>
      <c r="B341" s="1390"/>
      <c r="C341" s="1390"/>
      <c r="D341" s="1390"/>
      <c r="E341" s="1390"/>
      <c r="F341" s="1390"/>
      <c r="G341" s="1390"/>
      <c r="H341" s="1390"/>
    </row>
    <row r="342" spans="1:8" x14ac:dyDescent="0.25">
      <c r="A342" s="1390"/>
      <c r="B342" s="1390"/>
      <c r="C342" s="1390"/>
      <c r="D342" s="1390"/>
      <c r="E342" s="1390"/>
      <c r="F342" s="1390"/>
      <c r="G342" s="1390"/>
      <c r="H342" s="1390"/>
    </row>
    <row r="343" spans="1:8" x14ac:dyDescent="0.25">
      <c r="A343" s="1390"/>
      <c r="B343" s="1390"/>
      <c r="C343" s="1390"/>
      <c r="D343" s="1390"/>
      <c r="E343" s="1390"/>
      <c r="F343" s="1390"/>
      <c r="G343" s="1390"/>
      <c r="H343" s="1390"/>
    </row>
    <row r="344" spans="1:8" x14ac:dyDescent="0.25">
      <c r="A344" s="1390"/>
      <c r="B344" s="1390"/>
      <c r="C344" s="1390"/>
      <c r="D344" s="1390"/>
      <c r="E344" s="1390"/>
      <c r="F344" s="1390"/>
      <c r="G344" s="1390"/>
      <c r="H344" s="1390"/>
    </row>
    <row r="345" spans="1:8" x14ac:dyDescent="0.25">
      <c r="A345" s="1390"/>
      <c r="B345" s="1390"/>
      <c r="C345" s="1390"/>
      <c r="D345" s="1390"/>
      <c r="E345" s="1390"/>
      <c r="F345" s="1390"/>
      <c r="G345" s="1390"/>
      <c r="H345" s="1390"/>
    </row>
    <row r="346" spans="1:8" x14ac:dyDescent="0.25">
      <c r="A346" s="1390"/>
      <c r="B346" s="1390"/>
      <c r="C346" s="1390"/>
      <c r="D346" s="1390"/>
      <c r="E346" s="1390"/>
      <c r="F346" s="1390"/>
      <c r="G346" s="1390"/>
      <c r="H346" s="1390"/>
    </row>
    <row r="347" spans="1:8" x14ac:dyDescent="0.25">
      <c r="A347" s="1390"/>
      <c r="B347" s="1390"/>
      <c r="C347" s="1390"/>
      <c r="D347" s="1390"/>
      <c r="E347" s="1390"/>
      <c r="F347" s="1390"/>
      <c r="G347" s="1390"/>
      <c r="H347" s="1390"/>
    </row>
    <row r="348" spans="1:8" x14ac:dyDescent="0.25">
      <c r="A348" s="1390"/>
      <c r="B348" s="1390"/>
      <c r="C348" s="1390"/>
      <c r="D348" s="1390"/>
      <c r="E348" s="1390"/>
      <c r="F348" s="1390"/>
      <c r="G348" s="1390"/>
      <c r="H348" s="1390"/>
    </row>
    <row r="349" spans="1:8" x14ac:dyDescent="0.25">
      <c r="A349" s="1390"/>
      <c r="B349" s="1390"/>
      <c r="C349" s="1390"/>
      <c r="D349" s="1390"/>
      <c r="E349" s="1390"/>
      <c r="F349" s="1390"/>
      <c r="G349" s="1390"/>
      <c r="H349" s="1390"/>
    </row>
    <row r="350" spans="1:8" x14ac:dyDescent="0.25">
      <c r="A350" s="1390"/>
      <c r="B350" s="1390"/>
      <c r="C350" s="1390"/>
      <c r="D350" s="1390"/>
      <c r="E350" s="1390"/>
      <c r="F350" s="1390"/>
      <c r="G350" s="1390"/>
      <c r="H350" s="1390"/>
    </row>
    <row r="351" spans="1:8" x14ac:dyDescent="0.25">
      <c r="A351" s="1390"/>
      <c r="B351" s="1390"/>
      <c r="C351" s="1390"/>
      <c r="D351" s="1390"/>
      <c r="E351" s="1390"/>
      <c r="F351" s="1390"/>
      <c r="G351" s="1390"/>
      <c r="H351" s="1390"/>
    </row>
    <row r="352" spans="1:8" x14ac:dyDescent="0.25">
      <c r="A352" s="1390"/>
      <c r="B352" s="1390"/>
      <c r="C352" s="1390"/>
      <c r="D352" s="1390"/>
      <c r="E352" s="1390"/>
      <c r="F352" s="1390"/>
      <c r="G352" s="1390"/>
      <c r="H352" s="1390"/>
    </row>
    <row r="353" spans="1:8" x14ac:dyDescent="0.25">
      <c r="A353" s="1390"/>
      <c r="B353" s="1390"/>
      <c r="C353" s="1390"/>
      <c r="D353" s="1390"/>
      <c r="E353" s="1390"/>
      <c r="F353" s="1390"/>
      <c r="G353" s="1390"/>
      <c r="H353" s="1390"/>
    </row>
    <row r="354" spans="1:8" x14ac:dyDescent="0.25">
      <c r="A354" s="1390"/>
      <c r="B354" s="1390"/>
      <c r="C354" s="1390"/>
      <c r="D354" s="1390"/>
      <c r="E354" s="1390"/>
      <c r="F354" s="1390"/>
      <c r="G354" s="1390"/>
      <c r="H354" s="1390"/>
    </row>
    <row r="355" spans="1:8" x14ac:dyDescent="0.25">
      <c r="A355" s="1390"/>
      <c r="B355" s="1390"/>
      <c r="C355" s="1390"/>
      <c r="D355" s="1390"/>
      <c r="E355" s="1390"/>
      <c r="F355" s="1390"/>
      <c r="G355" s="1390"/>
      <c r="H355" s="1390"/>
    </row>
    <row r="356" spans="1:8" x14ac:dyDescent="0.25">
      <c r="A356" s="1390"/>
      <c r="B356" s="1390"/>
      <c r="C356" s="1390"/>
      <c r="D356" s="1390"/>
      <c r="E356" s="1390"/>
      <c r="F356" s="1390"/>
      <c r="G356" s="1390"/>
      <c r="H356" s="1390"/>
    </row>
    <row r="357" spans="1:8" x14ac:dyDescent="0.25">
      <c r="A357" s="1390"/>
      <c r="B357" s="1390"/>
      <c r="C357" s="1390"/>
      <c r="D357" s="1390"/>
      <c r="E357" s="1390"/>
      <c r="F357" s="1390"/>
      <c r="G357" s="1390"/>
      <c r="H357" s="1390"/>
    </row>
    <row r="358" spans="1:8" x14ac:dyDescent="0.25">
      <c r="A358" s="1390"/>
      <c r="B358" s="1390"/>
      <c r="C358" s="1390"/>
      <c r="D358" s="1390"/>
      <c r="E358" s="1390"/>
      <c r="F358" s="1390"/>
      <c r="G358" s="1390"/>
      <c r="H358" s="1390"/>
    </row>
    <row r="359" spans="1:8" x14ac:dyDescent="0.25">
      <c r="A359" s="1390"/>
      <c r="B359" s="1390"/>
      <c r="C359" s="1390"/>
      <c r="D359" s="1390"/>
      <c r="E359" s="1390"/>
      <c r="F359" s="1390"/>
      <c r="G359" s="1390"/>
      <c r="H359" s="1390"/>
    </row>
    <row r="360" spans="1:8" x14ac:dyDescent="0.25">
      <c r="A360" s="1390"/>
      <c r="B360" s="1390"/>
      <c r="C360" s="1390"/>
      <c r="D360" s="1390"/>
      <c r="E360" s="1390"/>
      <c r="F360" s="1390"/>
      <c r="G360" s="1390"/>
      <c r="H360" s="1390"/>
    </row>
    <row r="361" spans="1:8" x14ac:dyDescent="0.25">
      <c r="A361" s="1390"/>
      <c r="B361" s="1390"/>
      <c r="C361" s="1390"/>
      <c r="D361" s="1390"/>
      <c r="E361" s="1390"/>
      <c r="F361" s="1390"/>
      <c r="G361" s="1390"/>
      <c r="H361" s="1390"/>
    </row>
    <row r="362" spans="1:8" x14ac:dyDescent="0.25">
      <c r="A362" s="1390"/>
      <c r="B362" s="1390"/>
      <c r="C362" s="1390"/>
      <c r="D362" s="1390"/>
      <c r="E362" s="1390"/>
      <c r="F362" s="1390"/>
      <c r="G362" s="1390"/>
      <c r="H362" s="1390"/>
    </row>
    <row r="363" spans="1:8" x14ac:dyDescent="0.25">
      <c r="A363" s="1390"/>
      <c r="B363" s="1390"/>
      <c r="C363" s="1390"/>
      <c r="D363" s="1390"/>
      <c r="E363" s="1390"/>
      <c r="F363" s="1390"/>
      <c r="G363" s="1390"/>
      <c r="H363" s="1390"/>
    </row>
    <row r="364" spans="1:8" x14ac:dyDescent="0.25">
      <c r="A364" s="1390"/>
      <c r="B364" s="1390"/>
      <c r="C364" s="1390"/>
      <c r="D364" s="1390"/>
      <c r="E364" s="1390"/>
      <c r="F364" s="1390"/>
      <c r="G364" s="1390"/>
      <c r="H364" s="1390"/>
    </row>
    <row r="365" spans="1:8" x14ac:dyDescent="0.25">
      <c r="A365" s="1390"/>
      <c r="B365" s="1390"/>
      <c r="C365" s="1390"/>
      <c r="D365" s="1390"/>
      <c r="E365" s="1390"/>
      <c r="F365" s="1390"/>
      <c r="G365" s="1390"/>
      <c r="H365" s="1390"/>
    </row>
    <row r="366" spans="1:8" x14ac:dyDescent="0.25">
      <c r="A366" s="1390"/>
      <c r="B366" s="1390"/>
      <c r="C366" s="1390"/>
      <c r="D366" s="1390"/>
      <c r="E366" s="1390"/>
      <c r="F366" s="1390"/>
      <c r="G366" s="1390"/>
      <c r="H366" s="1390"/>
    </row>
    <row r="367" spans="1:8" x14ac:dyDescent="0.25">
      <c r="A367" s="1390"/>
      <c r="B367" s="1390"/>
      <c r="C367" s="1390"/>
      <c r="D367" s="1390"/>
      <c r="E367" s="1390"/>
      <c r="F367" s="1390"/>
      <c r="G367" s="1390"/>
      <c r="H367" s="1390"/>
    </row>
    <row r="368" spans="1:8" x14ac:dyDescent="0.25">
      <c r="A368" s="1390"/>
      <c r="B368" s="1390"/>
      <c r="C368" s="1390"/>
      <c r="D368" s="1390"/>
      <c r="E368" s="1390"/>
      <c r="F368" s="1390"/>
      <c r="G368" s="1390"/>
      <c r="H368" s="1390"/>
    </row>
    <row r="369" spans="1:8" x14ac:dyDescent="0.25">
      <c r="A369" s="1390"/>
      <c r="B369" s="1390"/>
      <c r="C369" s="1390"/>
      <c r="D369" s="1390"/>
      <c r="E369" s="1390"/>
      <c r="F369" s="1390"/>
      <c r="G369" s="1390"/>
      <c r="H369" s="1390"/>
    </row>
    <row r="370" spans="1:8" x14ac:dyDescent="0.25">
      <c r="A370" s="1390"/>
      <c r="B370" s="1390"/>
      <c r="C370" s="1390"/>
      <c r="D370" s="1390"/>
      <c r="E370" s="1390"/>
      <c r="F370" s="1390"/>
      <c r="G370" s="1390"/>
      <c r="H370" s="1390"/>
    </row>
    <row r="371" spans="1:8" x14ac:dyDescent="0.25">
      <c r="A371" s="1390"/>
      <c r="B371" s="1390"/>
      <c r="C371" s="1390"/>
      <c r="D371" s="1390"/>
      <c r="E371" s="1390"/>
      <c r="F371" s="1390"/>
      <c r="G371" s="1390"/>
      <c r="H371" s="1390"/>
    </row>
    <row r="372" spans="1:8" x14ac:dyDescent="0.25">
      <c r="A372" s="1390"/>
      <c r="B372" s="1390"/>
      <c r="C372" s="1390"/>
      <c r="D372" s="1390"/>
      <c r="E372" s="1390"/>
      <c r="F372" s="1390"/>
      <c r="G372" s="1390"/>
      <c r="H372" s="1390"/>
    </row>
    <row r="373" spans="1:8" x14ac:dyDescent="0.25">
      <c r="A373" s="1390"/>
      <c r="B373" s="1390"/>
      <c r="C373" s="1390"/>
      <c r="D373" s="1390"/>
      <c r="E373" s="1390"/>
      <c r="F373" s="1390"/>
      <c r="G373" s="1390"/>
      <c r="H373" s="1390"/>
    </row>
    <row r="374" spans="1:8" x14ac:dyDescent="0.25">
      <c r="A374" s="1390"/>
      <c r="B374" s="1390"/>
      <c r="C374" s="1390"/>
      <c r="D374" s="1390"/>
      <c r="E374" s="1390"/>
      <c r="F374" s="1390"/>
      <c r="G374" s="1390"/>
      <c r="H374" s="1390"/>
    </row>
    <row r="375" spans="1:8" x14ac:dyDescent="0.25">
      <c r="A375" s="1390"/>
      <c r="B375" s="1390"/>
      <c r="C375" s="1390"/>
      <c r="D375" s="1390"/>
      <c r="E375" s="1390"/>
      <c r="F375" s="1390"/>
      <c r="G375" s="1390"/>
      <c r="H375" s="1390"/>
    </row>
    <row r="376" spans="1:8" x14ac:dyDescent="0.25">
      <c r="A376" s="1390"/>
      <c r="B376" s="1390"/>
      <c r="C376" s="1390"/>
      <c r="D376" s="1390"/>
      <c r="E376" s="1390"/>
      <c r="F376" s="1390"/>
      <c r="G376" s="1390"/>
      <c r="H376" s="1390"/>
    </row>
    <row r="377" spans="1:8" x14ac:dyDescent="0.25">
      <c r="A377" s="1390"/>
      <c r="B377" s="1390"/>
      <c r="C377" s="1390"/>
      <c r="D377" s="1390"/>
      <c r="E377" s="1390"/>
      <c r="F377" s="1390"/>
      <c r="G377" s="1390"/>
      <c r="H377" s="1390"/>
    </row>
    <row r="378" spans="1:8" x14ac:dyDescent="0.25">
      <c r="A378" s="1390"/>
      <c r="B378" s="1390"/>
      <c r="C378" s="1390"/>
      <c r="D378" s="1390"/>
      <c r="E378" s="1390"/>
      <c r="F378" s="1390"/>
      <c r="G378" s="1390"/>
      <c r="H378" s="1390"/>
    </row>
    <row r="379" spans="1:8" x14ac:dyDescent="0.25">
      <c r="A379" s="1390"/>
      <c r="B379" s="1390"/>
      <c r="C379" s="1390"/>
      <c r="D379" s="1390"/>
      <c r="E379" s="1390"/>
      <c r="F379" s="1390"/>
      <c r="G379" s="1390"/>
      <c r="H379" s="1390"/>
    </row>
    <row r="380" spans="1:8" x14ac:dyDescent="0.25">
      <c r="A380" s="1390"/>
      <c r="B380" s="1390"/>
      <c r="C380" s="1390"/>
      <c r="D380" s="1390"/>
      <c r="E380" s="1390"/>
      <c r="F380" s="1390"/>
      <c r="G380" s="1390"/>
      <c r="H380" s="1390"/>
    </row>
    <row r="381" spans="1:8" x14ac:dyDescent="0.25">
      <c r="A381" s="1390"/>
      <c r="B381" s="1390"/>
      <c r="C381" s="1390"/>
      <c r="D381" s="1390"/>
      <c r="E381" s="1390"/>
      <c r="F381" s="1390"/>
      <c r="G381" s="1390"/>
      <c r="H381" s="1390"/>
    </row>
    <row r="382" spans="1:8" x14ac:dyDescent="0.25">
      <c r="A382" s="1390"/>
      <c r="B382" s="1390"/>
      <c r="C382" s="1390"/>
      <c r="D382" s="1390"/>
      <c r="E382" s="1390"/>
      <c r="F382" s="1390"/>
      <c r="G382" s="1390"/>
      <c r="H382" s="1390"/>
    </row>
    <row r="383" spans="1:8" x14ac:dyDescent="0.25">
      <c r="A383" s="1390"/>
      <c r="B383" s="1390"/>
      <c r="C383" s="1390"/>
      <c r="D383" s="1390"/>
      <c r="E383" s="1390"/>
      <c r="F383" s="1390"/>
      <c r="G383" s="1390"/>
      <c r="H383" s="1390"/>
    </row>
    <row r="384" spans="1:8" x14ac:dyDescent="0.25">
      <c r="A384" s="1390"/>
      <c r="B384" s="1390"/>
      <c r="C384" s="1390"/>
      <c r="D384" s="1390"/>
      <c r="E384" s="1390"/>
      <c r="F384" s="1390"/>
      <c r="G384" s="1390"/>
      <c r="H384" s="1390"/>
    </row>
    <row r="385" spans="1:8" x14ac:dyDescent="0.25">
      <c r="A385" s="1390"/>
      <c r="B385" s="1390"/>
      <c r="C385" s="1390"/>
      <c r="D385" s="1390"/>
      <c r="E385" s="1390"/>
      <c r="F385" s="1390"/>
      <c r="G385" s="1390"/>
      <c r="H385" s="1390"/>
    </row>
    <row r="386" spans="1:8" x14ac:dyDescent="0.25">
      <c r="A386" s="1390"/>
      <c r="B386" s="1390"/>
      <c r="C386" s="1390"/>
      <c r="D386" s="1390"/>
      <c r="E386" s="1390"/>
      <c r="F386" s="1390"/>
      <c r="G386" s="1390"/>
      <c r="H386" s="1390"/>
    </row>
    <row r="387" spans="1:8" x14ac:dyDescent="0.25">
      <c r="A387" s="1390"/>
      <c r="B387" s="1390"/>
      <c r="C387" s="1390"/>
      <c r="D387" s="1390"/>
      <c r="E387" s="1390"/>
      <c r="F387" s="1390"/>
      <c r="G387" s="1390"/>
      <c r="H387" s="1390"/>
    </row>
    <row r="388" spans="1:8" x14ac:dyDescent="0.25">
      <c r="A388" s="1390"/>
      <c r="B388" s="1390"/>
      <c r="C388" s="1390"/>
      <c r="D388" s="1390"/>
      <c r="E388" s="1390"/>
      <c r="F388" s="1390"/>
      <c r="G388" s="1390"/>
      <c r="H388" s="1390"/>
    </row>
    <row r="389" spans="1:8" x14ac:dyDescent="0.25">
      <c r="A389" s="1390"/>
      <c r="B389" s="1390"/>
      <c r="C389" s="1390"/>
      <c r="D389" s="1390"/>
      <c r="E389" s="1390"/>
      <c r="F389" s="1390"/>
      <c r="G389" s="1390"/>
      <c r="H389" s="1390"/>
    </row>
    <row r="390" spans="1:8" x14ac:dyDescent="0.25">
      <c r="A390" s="1390"/>
      <c r="B390" s="1390"/>
      <c r="C390" s="1390"/>
      <c r="D390" s="1390"/>
      <c r="E390" s="1390"/>
      <c r="F390" s="1390"/>
      <c r="G390" s="1390"/>
      <c r="H390" s="1390"/>
    </row>
    <row r="391" spans="1:8" x14ac:dyDescent="0.25">
      <c r="A391" s="1390"/>
      <c r="B391" s="1390"/>
      <c r="C391" s="1390"/>
      <c r="D391" s="1390"/>
      <c r="E391" s="1390"/>
      <c r="F391" s="1390"/>
      <c r="G391" s="1390"/>
      <c r="H391" s="1390"/>
    </row>
    <row r="392" spans="1:8" x14ac:dyDescent="0.25">
      <c r="A392" s="1390"/>
      <c r="B392" s="1390"/>
      <c r="C392" s="1390"/>
      <c r="D392" s="1390"/>
      <c r="E392" s="1390"/>
      <c r="F392" s="1390"/>
      <c r="G392" s="1390"/>
      <c r="H392" s="1390"/>
    </row>
    <row r="393" spans="1:8" x14ac:dyDescent="0.25">
      <c r="A393" s="1390"/>
      <c r="B393" s="1390"/>
      <c r="C393" s="1390"/>
      <c r="D393" s="1390"/>
      <c r="E393" s="1390"/>
      <c r="F393" s="1390"/>
      <c r="G393" s="1390"/>
      <c r="H393" s="1390"/>
    </row>
    <row r="394" spans="1:8" x14ac:dyDescent="0.25">
      <c r="A394" s="1390"/>
      <c r="B394" s="1390"/>
      <c r="C394" s="1390"/>
      <c r="D394" s="1390"/>
      <c r="E394" s="1390"/>
      <c r="F394" s="1390"/>
      <c r="G394" s="1390"/>
      <c r="H394" s="1390"/>
    </row>
    <row r="395" spans="1:8" x14ac:dyDescent="0.25">
      <c r="A395" s="1390"/>
      <c r="B395" s="1390"/>
      <c r="C395" s="1390"/>
      <c r="D395" s="1390"/>
      <c r="E395" s="1390"/>
      <c r="F395" s="1390"/>
      <c r="G395" s="1390"/>
      <c r="H395" s="1390"/>
    </row>
    <row r="396" spans="1:8" x14ac:dyDescent="0.25">
      <c r="A396" s="1390"/>
      <c r="B396" s="1390"/>
      <c r="C396" s="1390"/>
      <c r="D396" s="1390"/>
      <c r="E396" s="1390"/>
      <c r="F396" s="1390"/>
      <c r="G396" s="1390"/>
      <c r="H396" s="1390"/>
    </row>
    <row r="397" spans="1:8" x14ac:dyDescent="0.25">
      <c r="A397" s="1390"/>
      <c r="B397" s="1390"/>
      <c r="C397" s="1390"/>
      <c r="D397" s="1390"/>
      <c r="E397" s="1390"/>
      <c r="F397" s="1390"/>
      <c r="G397" s="1390"/>
      <c r="H397" s="1390"/>
    </row>
    <row r="398" spans="1:8" x14ac:dyDescent="0.25">
      <c r="A398" s="1390"/>
      <c r="B398" s="1390"/>
      <c r="C398" s="1390"/>
      <c r="D398" s="1390"/>
      <c r="E398" s="1390"/>
      <c r="F398" s="1390"/>
      <c r="G398" s="1390"/>
      <c r="H398" s="1390"/>
    </row>
    <row r="399" spans="1:8" x14ac:dyDescent="0.25">
      <c r="A399" s="1390"/>
      <c r="B399" s="1390"/>
      <c r="C399" s="1390"/>
      <c r="D399" s="1390"/>
      <c r="E399" s="1390"/>
      <c r="F399" s="1390"/>
      <c r="G399" s="1390"/>
      <c r="H399" s="1390"/>
    </row>
    <row r="400" spans="1:8" x14ac:dyDescent="0.25">
      <c r="A400" s="1390"/>
      <c r="B400" s="1390"/>
      <c r="C400" s="1390"/>
      <c r="D400" s="1390"/>
      <c r="E400" s="1390"/>
      <c r="F400" s="1390"/>
      <c r="G400" s="1390"/>
      <c r="H400" s="1390"/>
    </row>
    <row r="401" spans="1:8" x14ac:dyDescent="0.25">
      <c r="A401" s="1390"/>
      <c r="B401" s="1390"/>
      <c r="C401" s="1390"/>
      <c r="D401" s="1390"/>
      <c r="E401" s="1390"/>
      <c r="F401" s="1390"/>
      <c r="G401" s="1390"/>
      <c r="H401" s="1390"/>
    </row>
    <row r="402" spans="1:8" x14ac:dyDescent="0.25">
      <c r="A402" s="1390"/>
      <c r="B402" s="1390"/>
      <c r="C402" s="1390"/>
      <c r="D402" s="1390"/>
      <c r="E402" s="1390"/>
      <c r="F402" s="1390"/>
      <c r="G402" s="1390"/>
      <c r="H402" s="1390"/>
    </row>
    <row r="403" spans="1:8" x14ac:dyDescent="0.25">
      <c r="A403" s="1390"/>
      <c r="B403" s="1390"/>
      <c r="C403" s="1390"/>
      <c r="D403" s="1390"/>
      <c r="E403" s="1390"/>
      <c r="F403" s="1390"/>
      <c r="G403" s="1390"/>
      <c r="H403" s="1390"/>
    </row>
    <row r="404" spans="1:8" x14ac:dyDescent="0.25">
      <c r="A404" s="1390"/>
      <c r="B404" s="1390"/>
      <c r="C404" s="1390"/>
      <c r="D404" s="1390"/>
      <c r="E404" s="1390"/>
      <c r="F404" s="1390"/>
      <c r="G404" s="1390"/>
      <c r="H404" s="1390"/>
    </row>
    <row r="405" spans="1:8" x14ac:dyDescent="0.25">
      <c r="A405" s="1390"/>
      <c r="B405" s="1390"/>
      <c r="C405" s="1390"/>
      <c r="D405" s="1390"/>
      <c r="E405" s="1390"/>
      <c r="F405" s="1390"/>
      <c r="G405" s="1390"/>
      <c r="H405" s="1390"/>
    </row>
    <row r="406" spans="1:8" x14ac:dyDescent="0.25">
      <c r="A406" s="1390"/>
      <c r="B406" s="1390"/>
      <c r="C406" s="1390"/>
      <c r="D406" s="1390"/>
      <c r="E406" s="1390"/>
      <c r="F406" s="1390"/>
      <c r="G406" s="1390"/>
      <c r="H406" s="1390"/>
    </row>
    <row r="407" spans="1:8" x14ac:dyDescent="0.25">
      <c r="A407" s="1390"/>
      <c r="B407" s="1390"/>
      <c r="C407" s="1390"/>
      <c r="D407" s="1390"/>
      <c r="E407" s="1390"/>
      <c r="F407" s="1390"/>
      <c r="G407" s="1390"/>
      <c r="H407" s="1390"/>
    </row>
    <row r="408" spans="1:8" x14ac:dyDescent="0.25">
      <c r="A408" s="1390"/>
      <c r="B408" s="1390"/>
      <c r="C408" s="1390"/>
      <c r="D408" s="1390"/>
      <c r="E408" s="1390"/>
      <c r="F408" s="1390"/>
      <c r="G408" s="1390"/>
      <c r="H408" s="1390"/>
    </row>
    <row r="409" spans="1:8" x14ac:dyDescent="0.25">
      <c r="A409" s="1390"/>
      <c r="B409" s="1390"/>
      <c r="C409" s="1390"/>
      <c r="D409" s="1390"/>
      <c r="E409" s="1390"/>
      <c r="F409" s="1390"/>
      <c r="G409" s="1390"/>
      <c r="H409" s="1390"/>
    </row>
    <row r="410" spans="1:8" x14ac:dyDescent="0.25">
      <c r="A410" s="1390"/>
      <c r="B410" s="1390"/>
      <c r="C410" s="1390"/>
      <c r="D410" s="1390"/>
      <c r="E410" s="1390"/>
      <c r="F410" s="1390"/>
      <c r="G410" s="1390"/>
      <c r="H410" s="1390"/>
    </row>
    <row r="411" spans="1:8" x14ac:dyDescent="0.25">
      <c r="A411" s="1390"/>
      <c r="B411" s="1390"/>
      <c r="C411" s="1390"/>
      <c r="D411" s="1390"/>
      <c r="E411" s="1390"/>
      <c r="F411" s="1390"/>
      <c r="G411" s="1390"/>
      <c r="H411" s="1390"/>
    </row>
    <row r="412" spans="1:8" x14ac:dyDescent="0.25">
      <c r="A412" s="1390"/>
      <c r="B412" s="1390"/>
      <c r="C412" s="1390"/>
      <c r="D412" s="1390"/>
      <c r="E412" s="1390"/>
      <c r="F412" s="1390"/>
      <c r="G412" s="1390"/>
      <c r="H412" s="1390"/>
    </row>
    <row r="413" spans="1:8" x14ac:dyDescent="0.25">
      <c r="A413" s="1390"/>
      <c r="B413" s="1390"/>
      <c r="C413" s="1390"/>
      <c r="D413" s="1390"/>
      <c r="E413" s="1390"/>
      <c r="F413" s="1390"/>
      <c r="G413" s="1390"/>
      <c r="H413" s="1390"/>
    </row>
    <row r="414" spans="1:8" x14ac:dyDescent="0.25">
      <c r="A414" s="1390"/>
      <c r="B414" s="1390"/>
      <c r="C414" s="1390"/>
      <c r="D414" s="1390"/>
      <c r="E414" s="1390"/>
      <c r="F414" s="1390"/>
      <c r="G414" s="1390"/>
      <c r="H414" s="1390"/>
    </row>
    <row r="415" spans="1:8" x14ac:dyDescent="0.25">
      <c r="A415" s="1390"/>
      <c r="B415" s="1390"/>
      <c r="C415" s="1390"/>
      <c r="D415" s="1390"/>
      <c r="E415" s="1390"/>
      <c r="F415" s="1390"/>
      <c r="G415" s="1390"/>
      <c r="H415" s="1390"/>
    </row>
    <row r="416" spans="1:8" x14ac:dyDescent="0.25">
      <c r="A416" s="1390"/>
      <c r="B416" s="1390"/>
      <c r="C416" s="1390"/>
      <c r="D416" s="1390"/>
      <c r="E416" s="1390"/>
      <c r="F416" s="1390"/>
      <c r="G416" s="1390"/>
      <c r="H416" s="1390"/>
    </row>
    <row r="417" spans="1:8" x14ac:dyDescent="0.25">
      <c r="A417" s="1390"/>
      <c r="B417" s="1390"/>
      <c r="C417" s="1390"/>
      <c r="D417" s="1390"/>
      <c r="E417" s="1390"/>
      <c r="F417" s="1390"/>
      <c r="G417" s="1390"/>
      <c r="H417" s="1390"/>
    </row>
    <row r="418" spans="1:8" x14ac:dyDescent="0.25">
      <c r="A418" s="1390"/>
      <c r="B418" s="1390"/>
      <c r="C418" s="1390"/>
      <c r="D418" s="1390"/>
      <c r="E418" s="1390"/>
      <c r="F418" s="1390"/>
      <c r="G418" s="1390"/>
      <c r="H418" s="1390"/>
    </row>
    <row r="419" spans="1:8" x14ac:dyDescent="0.25">
      <c r="A419" s="1390"/>
      <c r="B419" s="1390"/>
      <c r="C419" s="1390"/>
      <c r="D419" s="1390"/>
      <c r="E419" s="1390"/>
      <c r="F419" s="1390"/>
      <c r="G419" s="1390"/>
      <c r="H419" s="1390"/>
    </row>
    <row r="420" spans="1:8" x14ac:dyDescent="0.25">
      <c r="A420" s="1390"/>
      <c r="B420" s="1390"/>
      <c r="C420" s="1390"/>
      <c r="D420" s="1390"/>
      <c r="E420" s="1390"/>
      <c r="F420" s="1390"/>
      <c r="G420" s="1390"/>
      <c r="H420" s="1390"/>
    </row>
    <row r="421" spans="1:8" x14ac:dyDescent="0.25">
      <c r="A421" s="1390"/>
      <c r="B421" s="1390"/>
      <c r="C421" s="1390"/>
      <c r="D421" s="1390"/>
      <c r="E421" s="1390"/>
      <c r="F421" s="1390"/>
      <c r="G421" s="1390"/>
      <c r="H421" s="1390"/>
    </row>
    <row r="422" spans="1:8" x14ac:dyDescent="0.25">
      <c r="A422" s="1390"/>
      <c r="B422" s="1390"/>
      <c r="C422" s="1390"/>
      <c r="D422" s="1390"/>
      <c r="E422" s="1390"/>
      <c r="F422" s="1390"/>
      <c r="G422" s="1390"/>
      <c r="H422" s="1390"/>
    </row>
    <row r="423" spans="1:8" x14ac:dyDescent="0.25">
      <c r="A423" s="1390"/>
      <c r="B423" s="1390"/>
      <c r="C423" s="1390"/>
      <c r="D423" s="1390"/>
      <c r="E423" s="1390"/>
      <c r="F423" s="1390"/>
      <c r="G423" s="1390"/>
      <c r="H423" s="1390"/>
    </row>
    <row r="424" spans="1:8" x14ac:dyDescent="0.25">
      <c r="A424" s="1390"/>
      <c r="B424" s="1390"/>
      <c r="C424" s="1390"/>
      <c r="D424" s="1390"/>
      <c r="E424" s="1390"/>
      <c r="F424" s="1390"/>
      <c r="G424" s="1390"/>
      <c r="H424" s="1390"/>
    </row>
    <row r="425" spans="1:8" x14ac:dyDescent="0.25">
      <c r="A425" s="1390"/>
      <c r="B425" s="1390"/>
      <c r="C425" s="1390"/>
      <c r="D425" s="1390"/>
      <c r="E425" s="1390"/>
      <c r="F425" s="1390"/>
      <c r="G425" s="1390"/>
      <c r="H425" s="1390"/>
    </row>
    <row r="426" spans="1:8" x14ac:dyDescent="0.25">
      <c r="A426" s="1390"/>
      <c r="B426" s="1390"/>
      <c r="C426" s="1390"/>
      <c r="D426" s="1390"/>
      <c r="E426" s="1390"/>
      <c r="F426" s="1390"/>
      <c r="G426" s="1390"/>
      <c r="H426" s="1390"/>
    </row>
    <row r="427" spans="1:8" x14ac:dyDescent="0.25">
      <c r="A427" s="1390"/>
      <c r="B427" s="1390"/>
      <c r="C427" s="1390"/>
      <c r="D427" s="1390"/>
      <c r="E427" s="1390"/>
      <c r="F427" s="1390"/>
      <c r="G427" s="1390"/>
      <c r="H427" s="1390"/>
    </row>
    <row r="428" spans="1:8" x14ac:dyDescent="0.25">
      <c r="A428" s="1390"/>
      <c r="B428" s="1390"/>
      <c r="C428" s="1390"/>
      <c r="D428" s="1390"/>
      <c r="E428" s="1390"/>
      <c r="F428" s="1390"/>
      <c r="G428" s="1390"/>
      <c r="H428" s="1390"/>
    </row>
    <row r="429" spans="1:8" x14ac:dyDescent="0.25">
      <c r="A429" s="1390"/>
      <c r="B429" s="1390"/>
      <c r="C429" s="1390"/>
      <c r="D429" s="1390"/>
      <c r="E429" s="1390"/>
      <c r="F429" s="1390"/>
      <c r="G429" s="1390"/>
      <c r="H429" s="1390"/>
    </row>
    <row r="430" spans="1:8" x14ac:dyDescent="0.25">
      <c r="A430" s="1390"/>
      <c r="B430" s="1390"/>
      <c r="C430" s="1390"/>
      <c r="D430" s="1390"/>
      <c r="E430" s="1390"/>
      <c r="F430" s="1390"/>
      <c r="G430" s="1390"/>
      <c r="H430" s="1390"/>
    </row>
    <row r="431" spans="1:8" x14ac:dyDescent="0.25">
      <c r="A431" s="1390"/>
      <c r="B431" s="1390"/>
      <c r="C431" s="1390"/>
      <c r="D431" s="1390"/>
      <c r="E431" s="1390"/>
      <c r="F431" s="1390"/>
      <c r="G431" s="1390"/>
      <c r="H431" s="1390"/>
    </row>
    <row r="432" spans="1:8" x14ac:dyDescent="0.25">
      <c r="A432" s="1390"/>
      <c r="B432" s="1390"/>
      <c r="C432" s="1390"/>
      <c r="D432" s="1390"/>
      <c r="E432" s="1390"/>
      <c r="F432" s="1390"/>
      <c r="G432" s="1390"/>
      <c r="H432" s="1390"/>
    </row>
    <row r="433" spans="1:8" x14ac:dyDescent="0.25">
      <c r="A433" s="1390"/>
      <c r="B433" s="1390"/>
      <c r="C433" s="1390"/>
      <c r="D433" s="1390"/>
      <c r="E433" s="1390"/>
      <c r="F433" s="1390"/>
      <c r="G433" s="1390"/>
      <c r="H433" s="1390"/>
    </row>
    <row r="434" spans="1:8" x14ac:dyDescent="0.25">
      <c r="A434" s="1390"/>
      <c r="B434" s="1390"/>
      <c r="C434" s="1390"/>
      <c r="D434" s="1390"/>
      <c r="E434" s="1390"/>
      <c r="F434" s="1390"/>
      <c r="G434" s="1390"/>
      <c r="H434" s="1390"/>
    </row>
    <row r="435" spans="1:8" x14ac:dyDescent="0.25">
      <c r="A435" s="1390"/>
      <c r="B435" s="1390"/>
      <c r="C435" s="1390"/>
      <c r="D435" s="1390"/>
      <c r="E435" s="1390"/>
      <c r="F435" s="1390"/>
      <c r="G435" s="1390"/>
      <c r="H435" s="1390"/>
    </row>
    <row r="436" spans="1:8" x14ac:dyDescent="0.25">
      <c r="A436" s="1390"/>
      <c r="B436" s="1390"/>
      <c r="C436" s="1390"/>
      <c r="D436" s="1390"/>
      <c r="E436" s="1390"/>
      <c r="F436" s="1390"/>
      <c r="G436" s="1390"/>
      <c r="H436" s="1390"/>
    </row>
    <row r="437" spans="1:8" x14ac:dyDescent="0.25">
      <c r="A437" s="1390"/>
      <c r="B437" s="1390"/>
      <c r="C437" s="1390"/>
      <c r="D437" s="1390"/>
      <c r="E437" s="1390"/>
      <c r="F437" s="1390"/>
      <c r="G437" s="1390"/>
      <c r="H437" s="1390"/>
    </row>
    <row r="438" spans="1:8" x14ac:dyDescent="0.25">
      <c r="A438" s="1390"/>
      <c r="B438" s="1390"/>
      <c r="C438" s="1390"/>
      <c r="D438" s="1390"/>
      <c r="E438" s="1390"/>
      <c r="F438" s="1390"/>
      <c r="G438" s="1390"/>
      <c r="H438" s="1390"/>
    </row>
    <row r="439" spans="1:8" x14ac:dyDescent="0.25">
      <c r="A439" s="1390"/>
      <c r="B439" s="1390"/>
      <c r="C439" s="1390"/>
      <c r="D439" s="1390"/>
      <c r="E439" s="1390"/>
      <c r="F439" s="1390"/>
      <c r="G439" s="1390"/>
      <c r="H439" s="1390"/>
    </row>
    <row r="440" spans="1:8" x14ac:dyDescent="0.25">
      <c r="A440" s="1390"/>
      <c r="B440" s="1390"/>
      <c r="C440" s="1390"/>
      <c r="D440" s="1390"/>
      <c r="E440" s="1390"/>
      <c r="F440" s="1390"/>
      <c r="G440" s="1390"/>
      <c r="H440" s="1390"/>
    </row>
    <row r="441" spans="1:8" x14ac:dyDescent="0.25">
      <c r="A441" s="1390"/>
      <c r="B441" s="1390"/>
      <c r="C441" s="1390"/>
      <c r="D441" s="1390"/>
      <c r="E441" s="1390"/>
      <c r="F441" s="1390"/>
      <c r="G441" s="1390"/>
      <c r="H441" s="1390"/>
    </row>
    <row r="442" spans="1:8" x14ac:dyDescent="0.25">
      <c r="A442" s="1390"/>
      <c r="B442" s="1390"/>
      <c r="C442" s="1390"/>
      <c r="D442" s="1390"/>
      <c r="E442" s="1390"/>
      <c r="F442" s="1390"/>
      <c r="G442" s="1390"/>
      <c r="H442" s="1390"/>
    </row>
    <row r="443" spans="1:8" x14ac:dyDescent="0.25">
      <c r="A443" s="1390"/>
      <c r="B443" s="1390"/>
      <c r="C443" s="1390"/>
      <c r="D443" s="1390"/>
      <c r="E443" s="1390"/>
      <c r="F443" s="1390"/>
      <c r="G443" s="1390"/>
      <c r="H443" s="1390"/>
    </row>
    <row r="444" spans="1:8" x14ac:dyDescent="0.25">
      <c r="A444" s="1390"/>
      <c r="B444" s="1390"/>
      <c r="C444" s="1390"/>
      <c r="D444" s="1390"/>
      <c r="E444" s="1390"/>
      <c r="F444" s="1390"/>
      <c r="G444" s="1390"/>
      <c r="H444" s="1390"/>
    </row>
    <row r="445" spans="1:8" x14ac:dyDescent="0.25">
      <c r="A445" s="1390"/>
      <c r="B445" s="1390"/>
      <c r="C445" s="1390"/>
      <c r="D445" s="1390"/>
      <c r="E445" s="1390"/>
      <c r="F445" s="1390"/>
      <c r="G445" s="1390"/>
      <c r="H445" s="1390"/>
    </row>
    <row r="446" spans="1:8" x14ac:dyDescent="0.25">
      <c r="A446" s="1390"/>
      <c r="B446" s="1390"/>
      <c r="C446" s="1390"/>
      <c r="D446" s="1390"/>
      <c r="E446" s="1390"/>
      <c r="F446" s="1390"/>
      <c r="G446" s="1390"/>
      <c r="H446" s="1390"/>
    </row>
    <row r="447" spans="1:8" x14ac:dyDescent="0.25">
      <c r="A447" s="1390"/>
      <c r="B447" s="1390"/>
      <c r="C447" s="1390"/>
      <c r="D447" s="1390"/>
      <c r="E447" s="1390"/>
      <c r="F447" s="1390"/>
      <c r="G447" s="1390"/>
      <c r="H447" s="1390"/>
    </row>
    <row r="448" spans="1:8" x14ac:dyDescent="0.25">
      <c r="A448" s="1390"/>
      <c r="B448" s="1390"/>
      <c r="C448" s="1390"/>
      <c r="D448" s="1390"/>
      <c r="E448" s="1390"/>
      <c r="F448" s="1390"/>
      <c r="G448" s="1390"/>
      <c r="H448" s="1390"/>
    </row>
    <row r="449" spans="1:8" x14ac:dyDescent="0.25">
      <c r="A449" s="1390"/>
      <c r="B449" s="1390"/>
      <c r="C449" s="1390"/>
      <c r="D449" s="1390"/>
      <c r="E449" s="1390"/>
      <c r="F449" s="1390"/>
      <c r="G449" s="1390"/>
      <c r="H449" s="1390"/>
    </row>
    <row r="450" spans="1:8" x14ac:dyDescent="0.25">
      <c r="A450" s="1390"/>
      <c r="B450" s="1390"/>
      <c r="C450" s="1390"/>
      <c r="D450" s="1390"/>
      <c r="E450" s="1390"/>
      <c r="F450" s="1390"/>
      <c r="G450" s="1390"/>
      <c r="H450" s="1390"/>
    </row>
    <row r="451" spans="1:8" x14ac:dyDescent="0.25">
      <c r="A451" s="1390"/>
      <c r="B451" s="1390"/>
      <c r="C451" s="1390"/>
      <c r="D451" s="1390"/>
      <c r="E451" s="1390"/>
      <c r="F451" s="1390"/>
      <c r="G451" s="1390"/>
      <c r="H451" s="1390"/>
    </row>
    <row r="452" spans="1:8" x14ac:dyDescent="0.25">
      <c r="A452" s="1390"/>
      <c r="B452" s="1390"/>
      <c r="C452" s="1390"/>
      <c r="D452" s="1390"/>
      <c r="E452" s="1390"/>
      <c r="F452" s="1390"/>
      <c r="G452" s="1390"/>
      <c r="H452" s="1390"/>
    </row>
    <row r="453" spans="1:8" x14ac:dyDescent="0.25">
      <c r="A453" s="1390"/>
      <c r="B453" s="1390"/>
      <c r="C453" s="1390"/>
      <c r="D453" s="1390"/>
      <c r="E453" s="1390"/>
      <c r="F453" s="1390"/>
      <c r="G453" s="1390"/>
      <c r="H453" s="1390"/>
    </row>
    <row r="454" spans="1:8" x14ac:dyDescent="0.25">
      <c r="A454" s="1390"/>
      <c r="B454" s="1390"/>
      <c r="C454" s="1390"/>
      <c r="D454" s="1390"/>
      <c r="E454" s="1390"/>
      <c r="F454" s="1390"/>
      <c r="G454" s="1390"/>
      <c r="H454" s="1390"/>
    </row>
    <row r="455" spans="1:8" x14ac:dyDescent="0.25">
      <c r="A455" s="1390"/>
      <c r="B455" s="1390"/>
      <c r="C455" s="1390"/>
      <c r="D455" s="1390"/>
      <c r="E455" s="1390"/>
      <c r="F455" s="1390"/>
      <c r="G455" s="1390"/>
      <c r="H455" s="1390"/>
    </row>
    <row r="456" spans="1:8" x14ac:dyDescent="0.25">
      <c r="A456" s="1390"/>
      <c r="B456" s="1390"/>
      <c r="C456" s="1390"/>
      <c r="D456" s="1390"/>
      <c r="E456" s="1390"/>
      <c r="F456" s="1390"/>
      <c r="G456" s="1390"/>
      <c r="H456" s="1390"/>
    </row>
    <row r="457" spans="1:8" x14ac:dyDescent="0.25">
      <c r="A457" s="1390"/>
      <c r="B457" s="1390"/>
      <c r="C457" s="1390"/>
      <c r="D457" s="1390"/>
      <c r="E457" s="1390"/>
      <c r="F457" s="1390"/>
      <c r="G457" s="1390"/>
      <c r="H457" s="1390"/>
    </row>
    <row r="458" spans="1:8" x14ac:dyDescent="0.25">
      <c r="A458" s="1390"/>
      <c r="B458" s="1390"/>
      <c r="C458" s="1390"/>
      <c r="D458" s="1390"/>
      <c r="E458" s="1390"/>
      <c r="F458" s="1390"/>
      <c r="G458" s="1390"/>
      <c r="H458" s="1390"/>
    </row>
    <row r="459" spans="1:8" x14ac:dyDescent="0.25">
      <c r="A459" s="1390"/>
      <c r="B459" s="1390"/>
      <c r="C459" s="1390"/>
      <c r="D459" s="1390"/>
      <c r="E459" s="1390"/>
      <c r="F459" s="1390"/>
      <c r="G459" s="1390"/>
      <c r="H459" s="1390"/>
    </row>
    <row r="460" spans="1:8" x14ac:dyDescent="0.25">
      <c r="A460" s="1390"/>
      <c r="B460" s="1390"/>
      <c r="C460" s="1390"/>
      <c r="D460" s="1390"/>
      <c r="E460" s="1390"/>
      <c r="F460" s="1390"/>
      <c r="G460" s="1390"/>
      <c r="H460" s="1390"/>
    </row>
    <row r="461" spans="1:8" x14ac:dyDescent="0.25">
      <c r="A461" s="1390"/>
      <c r="B461" s="1390"/>
      <c r="C461" s="1390"/>
      <c r="D461" s="1390"/>
      <c r="E461" s="1390"/>
      <c r="F461" s="1390"/>
      <c r="G461" s="1390"/>
      <c r="H461" s="1390"/>
    </row>
    <row r="462" spans="1:8" x14ac:dyDescent="0.25">
      <c r="A462" s="1390"/>
      <c r="B462" s="1390"/>
      <c r="C462" s="1390"/>
      <c r="D462" s="1390"/>
      <c r="E462" s="1390"/>
      <c r="F462" s="1390"/>
      <c r="G462" s="1390"/>
      <c r="H462" s="1390"/>
    </row>
    <row r="463" spans="1:8" x14ac:dyDescent="0.25">
      <c r="A463" s="1390"/>
      <c r="B463" s="1390"/>
      <c r="C463" s="1390"/>
      <c r="D463" s="1390"/>
      <c r="E463" s="1390"/>
      <c r="F463" s="1390"/>
      <c r="G463" s="1390"/>
      <c r="H463" s="1390"/>
    </row>
    <row r="464" spans="1:8" x14ac:dyDescent="0.25">
      <c r="A464" s="1390"/>
      <c r="B464" s="1390"/>
      <c r="C464" s="1390"/>
      <c r="D464" s="1390"/>
      <c r="E464" s="1390"/>
      <c r="F464" s="1390"/>
      <c r="G464" s="1390"/>
      <c r="H464" s="1390"/>
    </row>
    <row r="465" spans="1:8" x14ac:dyDescent="0.25">
      <c r="A465" s="1390"/>
      <c r="B465" s="1390"/>
      <c r="C465" s="1390"/>
      <c r="D465" s="1390"/>
      <c r="E465" s="1390"/>
      <c r="F465" s="1390"/>
      <c r="G465" s="1390"/>
      <c r="H465" s="1390"/>
    </row>
    <row r="466" spans="1:8" x14ac:dyDescent="0.25">
      <c r="A466" s="1390"/>
      <c r="B466" s="1390"/>
      <c r="C466" s="1390"/>
      <c r="D466" s="1390"/>
      <c r="E466" s="1390"/>
      <c r="F466" s="1390"/>
      <c r="G466" s="1390"/>
      <c r="H466" s="1390"/>
    </row>
    <row r="467" spans="1:8" x14ac:dyDescent="0.25">
      <c r="A467" s="1390"/>
      <c r="B467" s="1390"/>
      <c r="C467" s="1390"/>
      <c r="D467" s="1390"/>
      <c r="E467" s="1390"/>
      <c r="F467" s="1390"/>
      <c r="G467" s="1390"/>
      <c r="H467" s="1390"/>
    </row>
    <row r="468" spans="1:8" x14ac:dyDescent="0.25">
      <c r="A468" s="1390"/>
      <c r="B468" s="1390"/>
      <c r="C468" s="1390"/>
      <c r="D468" s="1390"/>
      <c r="E468" s="1390"/>
      <c r="F468" s="1390"/>
      <c r="G468" s="1390"/>
      <c r="H468" s="1390"/>
    </row>
    <row r="469" spans="1:8" x14ac:dyDescent="0.25">
      <c r="A469" s="1390"/>
      <c r="B469" s="1390"/>
      <c r="C469" s="1390"/>
      <c r="D469" s="1390"/>
      <c r="E469" s="1390"/>
      <c r="F469" s="1390"/>
      <c r="G469" s="1390"/>
      <c r="H469" s="1390"/>
    </row>
    <row r="470" spans="1:8" x14ac:dyDescent="0.25">
      <c r="A470" s="1390"/>
      <c r="B470" s="1390"/>
      <c r="C470" s="1390"/>
      <c r="D470" s="1390"/>
      <c r="E470" s="1390"/>
      <c r="F470" s="1390"/>
      <c r="G470" s="1390"/>
      <c r="H470" s="1390"/>
    </row>
    <row r="471" spans="1:8" x14ac:dyDescent="0.25">
      <c r="A471" s="1390"/>
      <c r="B471" s="1390"/>
      <c r="C471" s="1390"/>
      <c r="D471" s="1390"/>
      <c r="E471" s="1390"/>
      <c r="F471" s="1390"/>
      <c r="G471" s="1390"/>
      <c r="H471" s="1390"/>
    </row>
    <row r="472" spans="1:8" x14ac:dyDescent="0.25">
      <c r="A472" s="1390"/>
      <c r="B472" s="1390"/>
      <c r="C472" s="1390"/>
      <c r="D472" s="1390"/>
      <c r="E472" s="1390"/>
      <c r="F472" s="1390"/>
      <c r="G472" s="1390"/>
      <c r="H472" s="1390"/>
    </row>
    <row r="473" spans="1:8" x14ac:dyDescent="0.25">
      <c r="A473" s="1390"/>
      <c r="B473" s="1390"/>
      <c r="C473" s="1390"/>
      <c r="D473" s="1390"/>
      <c r="E473" s="1390"/>
      <c r="F473" s="1390"/>
      <c r="G473" s="1390"/>
      <c r="H473" s="1390"/>
    </row>
    <row r="474" spans="1:8" x14ac:dyDescent="0.25">
      <c r="A474" s="1390"/>
      <c r="B474" s="1390"/>
      <c r="C474" s="1390"/>
      <c r="D474" s="1390"/>
      <c r="E474" s="1390"/>
      <c r="F474" s="1390"/>
      <c r="G474" s="1390"/>
      <c r="H474" s="1390"/>
    </row>
    <row r="475" spans="1:8" x14ac:dyDescent="0.25">
      <c r="A475" s="1390"/>
      <c r="B475" s="1390"/>
      <c r="C475" s="1390"/>
      <c r="D475" s="1390"/>
      <c r="E475" s="1390"/>
      <c r="F475" s="1390"/>
      <c r="G475" s="1390"/>
      <c r="H475" s="1390"/>
    </row>
    <row r="476" spans="1:8" x14ac:dyDescent="0.25">
      <c r="A476" s="1390"/>
      <c r="B476" s="1390"/>
      <c r="C476" s="1390"/>
      <c r="D476" s="1390"/>
      <c r="E476" s="1390"/>
      <c r="F476" s="1390"/>
      <c r="G476" s="1390"/>
      <c r="H476" s="1390"/>
    </row>
    <row r="477" spans="1:8" x14ac:dyDescent="0.25">
      <c r="A477" s="1390"/>
      <c r="B477" s="1390"/>
      <c r="C477" s="1390"/>
      <c r="D477" s="1390"/>
      <c r="E477" s="1390"/>
      <c r="F477" s="1390"/>
      <c r="G477" s="1390"/>
      <c r="H477" s="1390"/>
    </row>
    <row r="478" spans="1:8" x14ac:dyDescent="0.25">
      <c r="A478" s="1390"/>
      <c r="B478" s="1390"/>
      <c r="C478" s="1390"/>
      <c r="D478" s="1390"/>
      <c r="E478" s="1390"/>
      <c r="F478" s="1390"/>
      <c r="G478" s="1390"/>
      <c r="H478" s="1390"/>
    </row>
    <row r="479" spans="1:8" x14ac:dyDescent="0.25">
      <c r="A479" s="1390"/>
      <c r="B479" s="1390"/>
      <c r="C479" s="1390"/>
      <c r="D479" s="1390"/>
      <c r="E479" s="1390"/>
      <c r="F479" s="1390"/>
      <c r="G479" s="1390"/>
      <c r="H479" s="1390"/>
    </row>
    <row r="480" spans="1:8" x14ac:dyDescent="0.25">
      <c r="A480" s="1390"/>
      <c r="B480" s="1390"/>
      <c r="C480" s="1390"/>
      <c r="D480" s="1390"/>
      <c r="E480" s="1390"/>
      <c r="F480" s="1390"/>
      <c r="G480" s="1390"/>
      <c r="H480" s="1390"/>
    </row>
    <row r="481" spans="1:8" x14ac:dyDescent="0.25">
      <c r="A481" s="1390"/>
      <c r="B481" s="1390"/>
      <c r="C481" s="1390"/>
      <c r="D481" s="1390"/>
      <c r="E481" s="1390"/>
      <c r="F481" s="1390"/>
      <c r="G481" s="1390"/>
      <c r="H481" s="1390"/>
    </row>
    <row r="482" spans="1:8" x14ac:dyDescent="0.25">
      <c r="A482" s="1390"/>
      <c r="B482" s="1390"/>
      <c r="C482" s="1390"/>
      <c r="D482" s="1390"/>
      <c r="E482" s="1390"/>
      <c r="F482" s="1390"/>
      <c r="G482" s="1390"/>
      <c r="H482" s="1390"/>
    </row>
    <row r="483" spans="1:8" x14ac:dyDescent="0.25">
      <c r="A483" s="1390"/>
      <c r="B483" s="1390"/>
      <c r="C483" s="1390"/>
      <c r="D483" s="1390"/>
      <c r="E483" s="1390"/>
      <c r="F483" s="1390"/>
      <c r="G483" s="1390"/>
      <c r="H483" s="1390"/>
    </row>
    <row r="484" spans="1:8" x14ac:dyDescent="0.25">
      <c r="A484" s="1390"/>
      <c r="B484" s="1390"/>
      <c r="C484" s="1390"/>
      <c r="D484" s="1390"/>
      <c r="E484" s="1390"/>
      <c r="F484" s="1390"/>
      <c r="G484" s="1390"/>
      <c r="H484" s="1390"/>
    </row>
    <row r="485" spans="1:8" x14ac:dyDescent="0.25">
      <c r="A485" s="1390"/>
      <c r="B485" s="1390"/>
      <c r="C485" s="1390"/>
      <c r="D485" s="1390"/>
      <c r="E485" s="1390"/>
      <c r="F485" s="1390"/>
      <c r="G485" s="1390"/>
      <c r="H485" s="1390"/>
    </row>
    <row r="486" spans="1:8" x14ac:dyDescent="0.25">
      <c r="A486" s="1390"/>
      <c r="B486" s="1390"/>
      <c r="C486" s="1390"/>
      <c r="D486" s="1390"/>
      <c r="E486" s="1390"/>
      <c r="F486" s="1390"/>
      <c r="G486" s="1390"/>
      <c r="H486" s="1390"/>
    </row>
    <row r="487" spans="1:8" x14ac:dyDescent="0.25">
      <c r="A487" s="1390"/>
      <c r="B487" s="1390"/>
      <c r="C487" s="1390"/>
      <c r="D487" s="1390"/>
      <c r="E487" s="1390"/>
      <c r="F487" s="1390"/>
      <c r="G487" s="1390"/>
      <c r="H487" s="1390"/>
    </row>
    <row r="488" spans="1:8" x14ac:dyDescent="0.25">
      <c r="A488" s="1390"/>
      <c r="B488" s="1390"/>
      <c r="C488" s="1390"/>
      <c r="D488" s="1390"/>
      <c r="E488" s="1390"/>
      <c r="F488" s="1390"/>
      <c r="G488" s="1390"/>
      <c r="H488" s="1390"/>
    </row>
    <row r="489" spans="1:8" x14ac:dyDescent="0.25">
      <c r="A489" s="1390"/>
      <c r="B489" s="1390"/>
      <c r="C489" s="1390"/>
      <c r="D489" s="1390"/>
      <c r="E489" s="1390"/>
      <c r="F489" s="1390"/>
      <c r="G489" s="1390"/>
      <c r="H489" s="1390"/>
    </row>
    <row r="490" spans="1:8" x14ac:dyDescent="0.25">
      <c r="A490" s="1390"/>
      <c r="B490" s="1390"/>
      <c r="C490" s="1390"/>
      <c r="D490" s="1390"/>
      <c r="E490" s="1390"/>
      <c r="F490" s="1390"/>
      <c r="G490" s="1390"/>
      <c r="H490" s="1390"/>
    </row>
    <row r="491" spans="1:8" x14ac:dyDescent="0.25">
      <c r="A491" s="1390"/>
      <c r="B491" s="1390"/>
      <c r="C491" s="1390"/>
      <c r="D491" s="1390"/>
      <c r="E491" s="1390"/>
      <c r="F491" s="1390"/>
      <c r="G491" s="1390"/>
      <c r="H491" s="1390"/>
    </row>
    <row r="492" spans="1:8" x14ac:dyDescent="0.25">
      <c r="A492" s="1390"/>
      <c r="B492" s="1390"/>
      <c r="C492" s="1390"/>
      <c r="D492" s="1390"/>
      <c r="E492" s="1390"/>
      <c r="F492" s="1390"/>
      <c r="G492" s="1390"/>
      <c r="H492" s="1390"/>
    </row>
    <row r="493" spans="1:8" x14ac:dyDescent="0.25">
      <c r="A493" s="1390"/>
      <c r="B493" s="1390"/>
      <c r="C493" s="1390"/>
      <c r="D493" s="1390"/>
      <c r="E493" s="1390"/>
      <c r="F493" s="1390"/>
      <c r="G493" s="1390"/>
      <c r="H493" s="1390"/>
    </row>
    <row r="494" spans="1:8" x14ac:dyDescent="0.25">
      <c r="A494" s="1390"/>
      <c r="B494" s="1390"/>
      <c r="C494" s="1390"/>
      <c r="D494" s="1390"/>
      <c r="E494" s="1390"/>
      <c r="F494" s="1390"/>
      <c r="G494" s="1390"/>
      <c r="H494" s="1390"/>
    </row>
    <row r="495" spans="1:8" x14ac:dyDescent="0.25">
      <c r="A495" s="1390"/>
      <c r="B495" s="1390"/>
      <c r="C495" s="1390"/>
      <c r="D495" s="1390"/>
      <c r="E495" s="1390"/>
      <c r="F495" s="1390"/>
      <c r="G495" s="1390"/>
      <c r="H495" s="1390"/>
    </row>
    <row r="496" spans="1:8" x14ac:dyDescent="0.25">
      <c r="A496" s="1390"/>
      <c r="B496" s="1390"/>
      <c r="C496" s="1390"/>
      <c r="D496" s="1390"/>
      <c r="E496" s="1390"/>
      <c r="F496" s="1390"/>
      <c r="G496" s="1390"/>
      <c r="H496" s="1390"/>
    </row>
    <row r="497" spans="1:8" x14ac:dyDescent="0.25">
      <c r="A497" s="1390"/>
      <c r="B497" s="1390"/>
      <c r="C497" s="1390"/>
      <c r="D497" s="1390"/>
      <c r="E497" s="1390"/>
      <c r="F497" s="1390"/>
      <c r="G497" s="1390"/>
      <c r="H497" s="1390"/>
    </row>
    <row r="498" spans="1:8" x14ac:dyDescent="0.25">
      <c r="A498" s="1390"/>
      <c r="B498" s="1390"/>
      <c r="C498" s="1390"/>
      <c r="D498" s="1390"/>
      <c r="E498" s="1390"/>
      <c r="F498" s="1390"/>
      <c r="G498" s="1390"/>
      <c r="H498" s="1390"/>
    </row>
    <row r="499" spans="1:8" x14ac:dyDescent="0.25">
      <c r="A499" s="1390"/>
      <c r="B499" s="1390"/>
      <c r="C499" s="1390"/>
      <c r="D499" s="1390"/>
      <c r="E499" s="1390"/>
      <c r="F499" s="1390"/>
      <c r="G499" s="1390"/>
      <c r="H499" s="1390"/>
    </row>
    <row r="500" spans="1:8" x14ac:dyDescent="0.25">
      <c r="A500" s="1390"/>
      <c r="B500" s="1390"/>
      <c r="C500" s="1390"/>
      <c r="D500" s="1390"/>
      <c r="E500" s="1390"/>
      <c r="F500" s="1390"/>
      <c r="G500" s="1390"/>
      <c r="H500" s="1390"/>
    </row>
    <row r="501" spans="1:8" x14ac:dyDescent="0.25">
      <c r="A501" s="1390"/>
      <c r="B501" s="1390"/>
      <c r="C501" s="1390"/>
      <c r="D501" s="1390"/>
      <c r="E501" s="1390"/>
      <c r="F501" s="1390"/>
      <c r="G501" s="1390"/>
      <c r="H501" s="1390"/>
    </row>
    <row r="502" spans="1:8" x14ac:dyDescent="0.25">
      <c r="A502" s="1390"/>
      <c r="B502" s="1390"/>
      <c r="C502" s="1390"/>
      <c r="D502" s="1390"/>
      <c r="E502" s="1390"/>
      <c r="F502" s="1390"/>
      <c r="G502" s="1390"/>
      <c r="H502" s="1390"/>
    </row>
    <row r="503" spans="1:8" x14ac:dyDescent="0.25">
      <c r="A503" s="1390"/>
      <c r="B503" s="1390"/>
      <c r="C503" s="1390"/>
      <c r="D503" s="1390"/>
      <c r="E503" s="1390"/>
      <c r="F503" s="1390"/>
      <c r="G503" s="1390"/>
      <c r="H503" s="1390"/>
    </row>
    <row r="504" spans="1:8" x14ac:dyDescent="0.25">
      <c r="A504" s="1390"/>
      <c r="B504" s="1390"/>
      <c r="C504" s="1390"/>
      <c r="D504" s="1390"/>
      <c r="E504" s="1390"/>
      <c r="F504" s="1390"/>
      <c r="G504" s="1390"/>
      <c r="H504" s="1390"/>
    </row>
    <row r="505" spans="1:8" x14ac:dyDescent="0.25">
      <c r="A505" s="1390"/>
      <c r="B505" s="1390"/>
      <c r="C505" s="1390"/>
      <c r="D505" s="1390"/>
      <c r="E505" s="1390"/>
      <c r="F505" s="1390"/>
      <c r="G505" s="1390"/>
      <c r="H505" s="1390"/>
    </row>
    <row r="506" spans="1:8" x14ac:dyDescent="0.25">
      <c r="A506" s="1390"/>
      <c r="B506" s="1390"/>
      <c r="C506" s="1390"/>
      <c r="D506" s="1390"/>
      <c r="E506" s="1390"/>
      <c r="F506" s="1390"/>
      <c r="G506" s="1390"/>
      <c r="H506" s="1390"/>
    </row>
    <row r="507" spans="1:8" x14ac:dyDescent="0.25">
      <c r="A507" s="1390"/>
      <c r="B507" s="1390"/>
      <c r="C507" s="1390"/>
      <c r="D507" s="1390"/>
      <c r="E507" s="1390"/>
      <c r="F507" s="1390"/>
      <c r="G507" s="1390"/>
      <c r="H507" s="1390"/>
    </row>
    <row r="508" spans="1:8" x14ac:dyDescent="0.25">
      <c r="A508" s="1390"/>
      <c r="B508" s="1390"/>
      <c r="C508" s="1390"/>
      <c r="D508" s="1390"/>
      <c r="E508" s="1390"/>
      <c r="F508" s="1390"/>
      <c r="G508" s="1390"/>
      <c r="H508" s="1390"/>
    </row>
    <row r="509" spans="1:8" x14ac:dyDescent="0.25">
      <c r="A509" s="1390"/>
      <c r="B509" s="1390"/>
      <c r="C509" s="1390"/>
      <c r="D509" s="1390"/>
      <c r="E509" s="1390"/>
      <c r="F509" s="1390"/>
      <c r="G509" s="1390"/>
      <c r="H509" s="1390"/>
    </row>
    <row r="510" spans="1:8" x14ac:dyDescent="0.25">
      <c r="A510" s="1390"/>
      <c r="B510" s="1390"/>
      <c r="C510" s="1390"/>
      <c r="D510" s="1390"/>
      <c r="E510" s="1390"/>
      <c r="F510" s="1390"/>
      <c r="G510" s="1390"/>
      <c r="H510" s="1390"/>
    </row>
    <row r="511" spans="1:8" x14ac:dyDescent="0.25">
      <c r="A511" s="1390"/>
      <c r="B511" s="1390"/>
      <c r="C511" s="1390"/>
      <c r="D511" s="1390"/>
      <c r="E511" s="1390"/>
      <c r="F511" s="1390"/>
      <c r="G511" s="1390"/>
      <c r="H511" s="1390"/>
    </row>
    <row r="512" spans="1:8" x14ac:dyDescent="0.25">
      <c r="A512" s="1390"/>
      <c r="B512" s="1390"/>
      <c r="C512" s="1390"/>
      <c r="D512" s="1390"/>
      <c r="E512" s="1390"/>
      <c r="F512" s="1390"/>
      <c r="G512" s="1390"/>
      <c r="H512" s="1390"/>
    </row>
    <row r="513" spans="1:8" x14ac:dyDescent="0.25">
      <c r="A513" s="1390"/>
      <c r="B513" s="1390"/>
      <c r="C513" s="1390"/>
      <c r="D513" s="1390"/>
      <c r="E513" s="1390"/>
      <c r="F513" s="1390"/>
      <c r="G513" s="1390"/>
      <c r="H513" s="1390"/>
    </row>
    <row r="514" spans="1:8" x14ac:dyDescent="0.25">
      <c r="A514" s="1390"/>
      <c r="B514" s="1390"/>
      <c r="C514" s="1390"/>
      <c r="D514" s="1390"/>
      <c r="E514" s="1390"/>
      <c r="F514" s="1390"/>
      <c r="G514" s="1390"/>
      <c r="H514" s="1390"/>
    </row>
    <row r="515" spans="1:8" x14ac:dyDescent="0.25">
      <c r="A515" s="1390"/>
      <c r="B515" s="1390"/>
      <c r="C515" s="1390"/>
      <c r="D515" s="1390"/>
      <c r="E515" s="1390"/>
      <c r="F515" s="1390"/>
      <c r="G515" s="1390"/>
      <c r="H515" s="1390"/>
    </row>
    <row r="516" spans="1:8" x14ac:dyDescent="0.25">
      <c r="A516" s="1390"/>
      <c r="B516" s="1390"/>
      <c r="C516" s="1390"/>
      <c r="D516" s="1390"/>
      <c r="E516" s="1390"/>
      <c r="F516" s="1390"/>
      <c r="G516" s="1390"/>
      <c r="H516" s="1390"/>
    </row>
    <row r="517" spans="1:8" x14ac:dyDescent="0.25">
      <c r="A517" s="1390"/>
      <c r="B517" s="1390"/>
      <c r="C517" s="1390"/>
      <c r="D517" s="1390"/>
      <c r="E517" s="1390"/>
      <c r="F517" s="1390"/>
      <c r="G517" s="1390"/>
      <c r="H517" s="1390"/>
    </row>
    <row r="518" spans="1:8" x14ac:dyDescent="0.25">
      <c r="A518" s="1390"/>
      <c r="B518" s="1390"/>
      <c r="C518" s="1390"/>
      <c r="D518" s="1390"/>
      <c r="E518" s="1390"/>
      <c r="F518" s="1390"/>
      <c r="G518" s="1390"/>
      <c r="H518" s="1390"/>
    </row>
    <row r="519" spans="1:8" x14ac:dyDescent="0.25">
      <c r="A519" s="1390"/>
      <c r="B519" s="1390"/>
      <c r="C519" s="1390"/>
      <c r="D519" s="1390"/>
      <c r="E519" s="1390"/>
      <c r="F519" s="1390"/>
      <c r="G519" s="1390"/>
      <c r="H519" s="1390"/>
    </row>
    <row r="520" spans="1:8" x14ac:dyDescent="0.25">
      <c r="A520" s="1390"/>
      <c r="B520" s="1390"/>
      <c r="C520" s="1390"/>
      <c r="D520" s="1390"/>
      <c r="E520" s="1390"/>
      <c r="F520" s="1390"/>
      <c r="G520" s="1390"/>
      <c r="H520" s="1390"/>
    </row>
    <row r="521" spans="1:8" x14ac:dyDescent="0.25">
      <c r="A521" s="1390"/>
      <c r="B521" s="1390"/>
      <c r="C521" s="1390"/>
      <c r="D521" s="1390"/>
      <c r="E521" s="1390"/>
      <c r="F521" s="1390"/>
      <c r="G521" s="1390"/>
      <c r="H521" s="1390"/>
    </row>
    <row r="522" spans="1:8" x14ac:dyDescent="0.25">
      <c r="A522" s="1390"/>
      <c r="B522" s="1390"/>
      <c r="C522" s="1390"/>
      <c r="D522" s="1390"/>
      <c r="E522" s="1390"/>
      <c r="F522" s="1390"/>
      <c r="G522" s="1390"/>
      <c r="H522" s="1390"/>
    </row>
    <row r="523" spans="1:8" x14ac:dyDescent="0.25">
      <c r="A523" s="1390"/>
      <c r="B523" s="1390"/>
      <c r="C523" s="1390"/>
      <c r="D523" s="1390"/>
      <c r="E523" s="1390"/>
      <c r="F523" s="1390"/>
      <c r="G523" s="1390"/>
      <c r="H523" s="1390"/>
    </row>
    <row r="524" spans="1:8" x14ac:dyDescent="0.25">
      <c r="A524" s="1390"/>
      <c r="B524" s="1390"/>
      <c r="C524" s="1390"/>
      <c r="D524" s="1390"/>
      <c r="E524" s="1390"/>
      <c r="F524" s="1390"/>
      <c r="G524" s="1390"/>
      <c r="H524" s="1390"/>
    </row>
    <row r="525" spans="1:8" x14ac:dyDescent="0.25">
      <c r="A525" s="1390"/>
      <c r="B525" s="1390"/>
      <c r="C525" s="1390"/>
      <c r="D525" s="1390"/>
      <c r="E525" s="1390"/>
      <c r="F525" s="1390"/>
      <c r="G525" s="1390"/>
      <c r="H525" s="1390"/>
    </row>
    <row r="526" spans="1:8" x14ac:dyDescent="0.25">
      <c r="A526" s="1390"/>
      <c r="B526" s="1390"/>
      <c r="C526" s="1390"/>
      <c r="D526" s="1390"/>
      <c r="E526" s="1390"/>
      <c r="F526" s="1390"/>
      <c r="G526" s="1390"/>
      <c r="H526" s="1390"/>
    </row>
    <row r="527" spans="1:8" x14ac:dyDescent="0.25">
      <c r="A527" s="1390"/>
      <c r="B527" s="1390"/>
      <c r="C527" s="1390"/>
      <c r="D527" s="1390"/>
      <c r="E527" s="1390"/>
      <c r="F527" s="1390"/>
      <c r="G527" s="1390"/>
      <c r="H527" s="1390"/>
    </row>
    <row r="528" spans="1:8" x14ac:dyDescent="0.25">
      <c r="A528" s="1390"/>
      <c r="B528" s="1390"/>
      <c r="C528" s="1390"/>
      <c r="D528" s="1390"/>
      <c r="E528" s="1390"/>
      <c r="F528" s="1390"/>
      <c r="G528" s="1390"/>
      <c r="H528" s="1390"/>
    </row>
    <row r="529" spans="1:8" x14ac:dyDescent="0.25">
      <c r="A529" s="1390"/>
      <c r="B529" s="1390"/>
      <c r="C529" s="1390"/>
      <c r="D529" s="1390"/>
      <c r="E529" s="1390"/>
      <c r="F529" s="1390"/>
      <c r="G529" s="1390"/>
      <c r="H529" s="1390"/>
    </row>
    <row r="530" spans="1:8" x14ac:dyDescent="0.25">
      <c r="A530" s="1390"/>
      <c r="B530" s="1390"/>
      <c r="C530" s="1390"/>
      <c r="D530" s="1390"/>
      <c r="E530" s="1390"/>
      <c r="F530" s="1390"/>
      <c r="G530" s="1390"/>
      <c r="H530" s="1390"/>
    </row>
    <row r="531" spans="1:8" x14ac:dyDescent="0.25">
      <c r="A531" s="1390"/>
      <c r="B531" s="1390"/>
      <c r="C531" s="1390"/>
      <c r="D531" s="1390"/>
      <c r="E531" s="1390"/>
      <c r="F531" s="1390"/>
      <c r="G531" s="1390"/>
      <c r="H531" s="1390"/>
    </row>
    <row r="532" spans="1:8" x14ac:dyDescent="0.25">
      <c r="A532" s="1390"/>
      <c r="B532" s="1390"/>
      <c r="C532" s="1390"/>
      <c r="D532" s="1390"/>
      <c r="E532" s="1390"/>
      <c r="F532" s="1390"/>
      <c r="G532" s="1390"/>
      <c r="H532" s="1390"/>
    </row>
    <row r="533" spans="1:8" x14ac:dyDescent="0.25">
      <c r="A533" s="1390"/>
      <c r="B533" s="1390"/>
      <c r="C533" s="1390"/>
      <c r="D533" s="1390"/>
      <c r="E533" s="1390"/>
      <c r="F533" s="1390"/>
      <c r="G533" s="1390"/>
      <c r="H533" s="1390"/>
    </row>
    <row r="534" spans="1:8" x14ac:dyDescent="0.25">
      <c r="A534" s="1390"/>
      <c r="B534" s="1390"/>
      <c r="C534" s="1390"/>
      <c r="D534" s="1390"/>
      <c r="E534" s="1390"/>
      <c r="F534" s="1390"/>
      <c r="G534" s="1390"/>
      <c r="H534" s="1390"/>
    </row>
    <row r="535" spans="1:8" x14ac:dyDescent="0.25">
      <c r="A535" s="1390"/>
      <c r="B535" s="1390"/>
      <c r="C535" s="1390"/>
      <c r="D535" s="1390"/>
      <c r="E535" s="1390"/>
      <c r="F535" s="1390"/>
      <c r="G535" s="1390"/>
      <c r="H535" s="1390"/>
    </row>
    <row r="536" spans="1:8" x14ac:dyDescent="0.25">
      <c r="A536" s="1390"/>
      <c r="B536" s="1390"/>
      <c r="C536" s="1390"/>
      <c r="D536" s="1390"/>
      <c r="E536" s="1390"/>
      <c r="F536" s="1390"/>
      <c r="G536" s="1390"/>
      <c r="H536" s="1390"/>
    </row>
    <row r="537" spans="1:8" x14ac:dyDescent="0.25">
      <c r="A537" s="1390"/>
      <c r="B537" s="1390"/>
      <c r="C537" s="1390"/>
      <c r="D537" s="1390"/>
      <c r="E537" s="1390"/>
      <c r="F537" s="1390"/>
      <c r="G537" s="1390"/>
      <c r="H537" s="1390"/>
    </row>
    <row r="538" spans="1:8" x14ac:dyDescent="0.25">
      <c r="A538" s="1390"/>
      <c r="B538" s="1390"/>
      <c r="C538" s="1390"/>
      <c r="D538" s="1390"/>
      <c r="E538" s="1390"/>
      <c r="F538" s="1390"/>
      <c r="G538" s="1390"/>
      <c r="H538" s="1390"/>
    </row>
    <row r="539" spans="1:8" x14ac:dyDescent="0.25">
      <c r="A539" s="1390"/>
      <c r="B539" s="1390"/>
      <c r="C539" s="1390"/>
      <c r="D539" s="1390"/>
      <c r="E539" s="1390"/>
      <c r="F539" s="1390"/>
      <c r="G539" s="1390"/>
      <c r="H539" s="1390"/>
    </row>
    <row r="540" spans="1:8" x14ac:dyDescent="0.25">
      <c r="A540" s="1390"/>
      <c r="B540" s="1390"/>
      <c r="C540" s="1390"/>
      <c r="D540" s="1390"/>
      <c r="E540" s="1390"/>
      <c r="F540" s="1390"/>
      <c r="G540" s="1390"/>
      <c r="H540" s="1390"/>
    </row>
    <row r="541" spans="1:8" x14ac:dyDescent="0.25">
      <c r="A541" s="1390"/>
      <c r="B541" s="1390"/>
      <c r="C541" s="1390"/>
      <c r="D541" s="1390"/>
      <c r="E541" s="1390"/>
      <c r="F541" s="1390"/>
      <c r="G541" s="1390"/>
      <c r="H541" s="1390"/>
    </row>
    <row r="542" spans="1:8" x14ac:dyDescent="0.25">
      <c r="A542" s="1390"/>
      <c r="B542" s="1390"/>
      <c r="C542" s="1390"/>
      <c r="D542" s="1390"/>
      <c r="E542" s="1390"/>
      <c r="F542" s="1390"/>
      <c r="G542" s="1390"/>
      <c r="H542" s="1390"/>
    </row>
    <row r="543" spans="1:8" x14ac:dyDescent="0.25">
      <c r="A543" s="1390"/>
      <c r="B543" s="1390"/>
      <c r="C543" s="1390"/>
      <c r="D543" s="1390"/>
      <c r="E543" s="1390"/>
      <c r="F543" s="1390"/>
      <c r="G543" s="1390"/>
      <c r="H543" s="1390"/>
    </row>
    <row r="544" spans="1:8" x14ac:dyDescent="0.25">
      <c r="A544" s="1390"/>
      <c r="B544" s="1390"/>
      <c r="C544" s="1390"/>
      <c r="D544" s="1390"/>
      <c r="E544" s="1390"/>
      <c r="F544" s="1390"/>
      <c r="G544" s="1390"/>
      <c r="H544" s="1390"/>
    </row>
    <row r="545" spans="1:8" x14ac:dyDescent="0.25">
      <c r="A545" s="1390"/>
      <c r="B545" s="1390"/>
      <c r="C545" s="1390"/>
      <c r="D545" s="1390"/>
      <c r="E545" s="1390"/>
      <c r="F545" s="1390"/>
      <c r="G545" s="1390"/>
      <c r="H545" s="1390"/>
    </row>
    <row r="546" spans="1:8" x14ac:dyDescent="0.25">
      <c r="A546" s="1390"/>
      <c r="B546" s="1390"/>
      <c r="C546" s="1390"/>
      <c r="D546" s="1390"/>
      <c r="E546" s="1390"/>
      <c r="F546" s="1390"/>
      <c r="G546" s="1390"/>
      <c r="H546" s="1390"/>
    </row>
    <row r="547" spans="1:8" x14ac:dyDescent="0.25">
      <c r="A547" s="1390"/>
      <c r="B547" s="1390"/>
      <c r="C547" s="1390"/>
      <c r="D547" s="1390"/>
      <c r="E547" s="1390"/>
      <c r="F547" s="1390"/>
      <c r="G547" s="1390"/>
      <c r="H547" s="1390"/>
    </row>
    <row r="548" spans="1:8" x14ac:dyDescent="0.25">
      <c r="A548" s="1390"/>
      <c r="B548" s="1390"/>
      <c r="C548" s="1390"/>
      <c r="D548" s="1390"/>
      <c r="E548" s="1390"/>
      <c r="F548" s="1390"/>
      <c r="G548" s="1390"/>
      <c r="H548" s="1390"/>
    </row>
    <row r="549" spans="1:8" x14ac:dyDescent="0.25">
      <c r="A549" s="1390"/>
      <c r="B549" s="1390"/>
      <c r="C549" s="1390"/>
      <c r="D549" s="1390"/>
      <c r="E549" s="1390"/>
      <c r="F549" s="1390"/>
      <c r="G549" s="1390"/>
      <c r="H549" s="1390"/>
    </row>
    <row r="550" spans="1:8" x14ac:dyDescent="0.25">
      <c r="A550" s="1390"/>
      <c r="B550" s="1390"/>
      <c r="C550" s="1390"/>
      <c r="D550" s="1390"/>
      <c r="E550" s="1390"/>
      <c r="F550" s="1390"/>
      <c r="G550" s="1390"/>
      <c r="H550" s="1390"/>
    </row>
    <row r="551" spans="1:8" x14ac:dyDescent="0.25">
      <c r="A551" s="1390"/>
      <c r="B551" s="1390"/>
      <c r="C551" s="1390"/>
      <c r="D551" s="1390"/>
      <c r="E551" s="1390"/>
      <c r="F551" s="1390"/>
      <c r="G551" s="1390"/>
      <c r="H551" s="1390"/>
    </row>
    <row r="552" spans="1:8" x14ac:dyDescent="0.25">
      <c r="A552" s="1390"/>
      <c r="B552" s="1390"/>
      <c r="C552" s="1390"/>
      <c r="D552" s="1390"/>
      <c r="E552" s="1390"/>
      <c r="F552" s="1390"/>
      <c r="G552" s="1390"/>
      <c r="H552" s="1390"/>
    </row>
    <row r="553" spans="1:8" x14ac:dyDescent="0.25">
      <c r="A553" s="1390"/>
      <c r="B553" s="1390"/>
      <c r="C553" s="1390"/>
      <c r="D553" s="1390"/>
      <c r="E553" s="1390"/>
      <c r="F553" s="1390"/>
      <c r="G553" s="1390"/>
      <c r="H553" s="1390"/>
    </row>
    <row r="554" spans="1:8" x14ac:dyDescent="0.25">
      <c r="A554" s="1390"/>
      <c r="B554" s="1390"/>
      <c r="C554" s="1390"/>
      <c r="D554" s="1390"/>
      <c r="E554" s="1390"/>
      <c r="F554" s="1390"/>
      <c r="G554" s="1390"/>
      <c r="H554" s="1390"/>
    </row>
    <row r="555" spans="1:8" x14ac:dyDescent="0.25">
      <c r="A555" s="1390"/>
      <c r="B555" s="1390"/>
      <c r="C555" s="1390"/>
      <c r="D555" s="1390"/>
      <c r="E555" s="1390"/>
      <c r="F555" s="1390"/>
      <c r="G555" s="1390"/>
      <c r="H555" s="1390"/>
    </row>
    <row r="556" spans="1:8" x14ac:dyDescent="0.25">
      <c r="A556" s="1390"/>
      <c r="B556" s="1390"/>
      <c r="C556" s="1390"/>
      <c r="D556" s="1390"/>
      <c r="E556" s="1390"/>
      <c r="F556" s="1390"/>
      <c r="G556" s="1390"/>
      <c r="H556" s="1390"/>
    </row>
    <row r="557" spans="1:8" x14ac:dyDescent="0.25">
      <c r="A557" s="1390"/>
      <c r="B557" s="1390"/>
      <c r="C557" s="1390"/>
      <c r="D557" s="1390"/>
      <c r="E557" s="1390"/>
      <c r="F557" s="1390"/>
      <c r="G557" s="1390"/>
      <c r="H557" s="1390"/>
    </row>
    <row r="558" spans="1:8" x14ac:dyDescent="0.25">
      <c r="A558" s="1390"/>
      <c r="B558" s="1390"/>
      <c r="C558" s="1390"/>
      <c r="D558" s="1390"/>
      <c r="E558" s="1390"/>
      <c r="F558" s="1390"/>
      <c r="G558" s="1390"/>
      <c r="H558" s="1390"/>
    </row>
    <row r="559" spans="1:8" x14ac:dyDescent="0.25">
      <c r="A559" s="1390"/>
      <c r="B559" s="1390"/>
      <c r="C559" s="1390"/>
      <c r="D559" s="1390"/>
      <c r="E559" s="1390"/>
      <c r="F559" s="1390"/>
      <c r="G559" s="1390"/>
      <c r="H559" s="1390"/>
    </row>
    <row r="560" spans="1:8" x14ac:dyDescent="0.25">
      <c r="A560" s="1390"/>
      <c r="B560" s="1390"/>
      <c r="C560" s="1390"/>
      <c r="D560" s="1390"/>
      <c r="E560" s="1390"/>
      <c r="F560" s="1390"/>
      <c r="G560" s="1390"/>
      <c r="H560" s="1390"/>
    </row>
    <row r="561" spans="1:8" x14ac:dyDescent="0.25">
      <c r="A561" s="1390"/>
      <c r="B561" s="1390"/>
      <c r="C561" s="1390"/>
      <c r="D561" s="1390"/>
      <c r="E561" s="1390"/>
      <c r="F561" s="1390"/>
      <c r="G561" s="1390"/>
      <c r="H561" s="1390"/>
    </row>
    <row r="562" spans="1:8" x14ac:dyDescent="0.25">
      <c r="A562" s="1390"/>
      <c r="B562" s="1390"/>
      <c r="C562" s="1390"/>
      <c r="D562" s="1390"/>
      <c r="E562" s="1390"/>
      <c r="F562" s="1390"/>
      <c r="G562" s="1390"/>
      <c r="H562" s="1390"/>
    </row>
    <row r="563" spans="1:8" x14ac:dyDescent="0.25">
      <c r="A563" s="1390"/>
      <c r="B563" s="1390"/>
      <c r="C563" s="1390"/>
      <c r="D563" s="1390"/>
      <c r="E563" s="1390"/>
      <c r="F563" s="1390"/>
      <c r="G563" s="1390"/>
      <c r="H563" s="1390"/>
    </row>
    <row r="564" spans="1:8" x14ac:dyDescent="0.25">
      <c r="A564" s="1390"/>
      <c r="B564" s="1390"/>
      <c r="C564" s="1390"/>
      <c r="D564" s="1390"/>
      <c r="E564" s="1390"/>
      <c r="F564" s="1390"/>
      <c r="G564" s="1390"/>
      <c r="H564" s="1390"/>
    </row>
    <row r="565" spans="1:8" x14ac:dyDescent="0.25">
      <c r="A565" s="1390"/>
      <c r="B565" s="1390"/>
      <c r="C565" s="1390"/>
      <c r="D565" s="1390"/>
      <c r="E565" s="1390"/>
      <c r="F565" s="1390"/>
      <c r="G565" s="1390"/>
      <c r="H565" s="1390"/>
    </row>
    <row r="566" spans="1:8" x14ac:dyDescent="0.25">
      <c r="A566" s="1390"/>
      <c r="B566" s="1390"/>
      <c r="C566" s="1390"/>
      <c r="D566" s="1390"/>
      <c r="E566" s="1390"/>
      <c r="F566" s="1390"/>
      <c r="G566" s="1390"/>
      <c r="H566" s="1390"/>
    </row>
    <row r="567" spans="1:8" x14ac:dyDescent="0.25">
      <c r="A567" s="1390"/>
      <c r="B567" s="1390"/>
      <c r="C567" s="1390"/>
      <c r="D567" s="1390"/>
      <c r="E567" s="1390"/>
      <c r="F567" s="1390"/>
      <c r="G567" s="1390"/>
      <c r="H567" s="1390"/>
    </row>
    <row r="568" spans="1:8" x14ac:dyDescent="0.25">
      <c r="A568" s="1390"/>
      <c r="B568" s="1390"/>
      <c r="C568" s="1390"/>
      <c r="D568" s="1390"/>
      <c r="E568" s="1390"/>
      <c r="F568" s="1390"/>
      <c r="G568" s="1390"/>
      <c r="H568" s="1390"/>
    </row>
    <row r="569" spans="1:8" x14ac:dyDescent="0.25">
      <c r="A569" s="1390"/>
      <c r="B569" s="1390"/>
      <c r="C569" s="1390"/>
      <c r="D569" s="1390"/>
      <c r="E569" s="1390"/>
      <c r="F569" s="1390"/>
      <c r="G569" s="1390"/>
      <c r="H569" s="1390"/>
    </row>
    <row r="570" spans="1:8" x14ac:dyDescent="0.25">
      <c r="A570" s="1390"/>
      <c r="B570" s="1390"/>
      <c r="C570" s="1390"/>
      <c r="D570" s="1390"/>
      <c r="E570" s="1390"/>
      <c r="F570" s="1390"/>
      <c r="G570" s="1390"/>
      <c r="H570" s="1390"/>
    </row>
    <row r="571" spans="1:8" x14ac:dyDescent="0.25">
      <c r="A571" s="1390"/>
      <c r="B571" s="1390"/>
      <c r="C571" s="1390"/>
      <c r="D571" s="1390"/>
      <c r="E571" s="1390"/>
      <c r="F571" s="1390"/>
      <c r="G571" s="1390"/>
      <c r="H571" s="1390"/>
    </row>
    <row r="572" spans="1:8" x14ac:dyDescent="0.25">
      <c r="A572" s="1390"/>
      <c r="B572" s="1390"/>
      <c r="C572" s="1390"/>
      <c r="D572" s="1390"/>
      <c r="E572" s="1390"/>
      <c r="F572" s="1390"/>
      <c r="G572" s="1390"/>
      <c r="H572" s="1390"/>
    </row>
    <row r="573" spans="1:8" x14ac:dyDescent="0.25">
      <c r="A573" s="1390"/>
      <c r="B573" s="1390"/>
      <c r="C573" s="1390"/>
      <c r="D573" s="1390"/>
      <c r="E573" s="1390"/>
      <c r="F573" s="1390"/>
      <c r="G573" s="1390"/>
      <c r="H573" s="1390"/>
    </row>
    <row r="574" spans="1:8" x14ac:dyDescent="0.25">
      <c r="A574" s="1390"/>
      <c r="B574" s="1390"/>
      <c r="C574" s="1390"/>
      <c r="D574" s="1390"/>
      <c r="E574" s="1390"/>
      <c r="F574" s="1390"/>
      <c r="G574" s="1390"/>
      <c r="H574" s="1390"/>
    </row>
    <row r="575" spans="1:8" x14ac:dyDescent="0.25">
      <c r="A575" s="1390"/>
      <c r="B575" s="1390"/>
      <c r="C575" s="1390"/>
      <c r="D575" s="1390"/>
      <c r="E575" s="1390"/>
      <c r="F575" s="1390"/>
      <c r="G575" s="1390"/>
      <c r="H575" s="1390"/>
    </row>
    <row r="576" spans="1:8" x14ac:dyDescent="0.25">
      <c r="A576" s="1390"/>
      <c r="B576" s="1390"/>
      <c r="C576" s="1390"/>
      <c r="D576" s="1390"/>
      <c r="E576" s="1390"/>
      <c r="F576" s="1390"/>
      <c r="G576" s="1390"/>
      <c r="H576" s="1390"/>
    </row>
    <row r="577" spans="1:8" x14ac:dyDescent="0.25">
      <c r="A577" s="1390"/>
      <c r="B577" s="1390"/>
      <c r="C577" s="1390"/>
      <c r="D577" s="1390"/>
      <c r="E577" s="1390"/>
      <c r="F577" s="1390"/>
      <c r="G577" s="1390"/>
      <c r="H577" s="1390"/>
    </row>
    <row r="578" spans="1:8" x14ac:dyDescent="0.25">
      <c r="A578" s="1390"/>
      <c r="B578" s="1390"/>
      <c r="C578" s="1390"/>
      <c r="D578" s="1390"/>
      <c r="E578" s="1390"/>
      <c r="F578" s="1390"/>
      <c r="G578" s="1390"/>
      <c r="H578" s="1390"/>
    </row>
    <row r="579" spans="1:8" x14ac:dyDescent="0.25">
      <c r="A579" s="1390"/>
      <c r="B579" s="1390"/>
      <c r="C579" s="1390"/>
      <c r="D579" s="1390"/>
      <c r="E579" s="1390"/>
      <c r="F579" s="1390"/>
      <c r="G579" s="1390"/>
      <c r="H579" s="1390"/>
    </row>
    <row r="580" spans="1:8" x14ac:dyDescent="0.25">
      <c r="A580" s="1390"/>
      <c r="B580" s="1390"/>
      <c r="C580" s="1390"/>
      <c r="D580" s="1390"/>
      <c r="E580" s="1390"/>
      <c r="F580" s="1390"/>
      <c r="G580" s="1390"/>
      <c r="H580" s="1390"/>
    </row>
    <row r="581" spans="1:8" x14ac:dyDescent="0.25">
      <c r="A581" s="1390"/>
      <c r="B581" s="1390"/>
      <c r="C581" s="1390"/>
      <c r="D581" s="1390"/>
      <c r="E581" s="1390"/>
      <c r="F581" s="1390"/>
      <c r="G581" s="1390"/>
      <c r="H581" s="1390"/>
    </row>
    <row r="582" spans="1:8" x14ac:dyDescent="0.25">
      <c r="A582" s="1390"/>
      <c r="B582" s="1390"/>
      <c r="C582" s="1390"/>
      <c r="D582" s="1390"/>
      <c r="E582" s="1390"/>
      <c r="F582" s="1390"/>
      <c r="G582" s="1390"/>
      <c r="H582" s="1390"/>
    </row>
    <row r="583" spans="1:8" x14ac:dyDescent="0.25">
      <c r="A583" s="1390"/>
      <c r="B583" s="1390"/>
      <c r="C583" s="1390"/>
      <c r="D583" s="1390"/>
      <c r="E583" s="1390"/>
      <c r="F583" s="1390"/>
      <c r="G583" s="1390"/>
      <c r="H583" s="1390"/>
    </row>
    <row r="584" spans="1:8" x14ac:dyDescent="0.25">
      <c r="A584" s="1390"/>
      <c r="B584" s="1390"/>
      <c r="C584" s="1390"/>
      <c r="D584" s="1390"/>
      <c r="E584" s="1390"/>
      <c r="F584" s="1390"/>
      <c r="G584" s="1390"/>
      <c r="H584" s="1390"/>
    </row>
    <row r="585" spans="1:8" x14ac:dyDescent="0.25">
      <c r="A585" s="1390"/>
      <c r="B585" s="1390"/>
      <c r="C585" s="1390"/>
      <c r="D585" s="1390"/>
      <c r="E585" s="1390"/>
      <c r="F585" s="1390"/>
      <c r="G585" s="1390"/>
      <c r="H585" s="1390"/>
    </row>
    <row r="586" spans="1:8" x14ac:dyDescent="0.25">
      <c r="A586" s="1390"/>
      <c r="B586" s="1390"/>
      <c r="C586" s="1390"/>
      <c r="D586" s="1390"/>
      <c r="E586" s="1390"/>
      <c r="F586" s="1390"/>
      <c r="G586" s="1390"/>
      <c r="H586" s="1390"/>
    </row>
    <row r="587" spans="1:8" x14ac:dyDescent="0.25">
      <c r="A587" s="1390"/>
      <c r="B587" s="1390"/>
      <c r="C587" s="1390"/>
      <c r="D587" s="1390"/>
      <c r="E587" s="1390"/>
      <c r="F587" s="1390"/>
      <c r="G587" s="1390"/>
      <c r="H587" s="1390"/>
    </row>
    <row r="588" spans="1:8" x14ac:dyDescent="0.25">
      <c r="A588" s="1390"/>
      <c r="B588" s="1390"/>
      <c r="C588" s="1390"/>
      <c r="D588" s="1390"/>
      <c r="E588" s="1390"/>
      <c r="F588" s="1390"/>
      <c r="G588" s="1390"/>
      <c r="H588" s="1390"/>
    </row>
    <row r="589" spans="1:8" x14ac:dyDescent="0.25">
      <c r="A589" s="1390"/>
      <c r="B589" s="1390"/>
      <c r="C589" s="1390"/>
      <c r="D589" s="1390"/>
      <c r="E589" s="1390"/>
      <c r="F589" s="1390"/>
      <c r="G589" s="1390"/>
      <c r="H589" s="1390"/>
    </row>
    <row r="590" spans="1:8" x14ac:dyDescent="0.25">
      <c r="A590" s="1390"/>
      <c r="B590" s="1390"/>
      <c r="C590" s="1390"/>
      <c r="D590" s="1390"/>
      <c r="E590" s="1390"/>
      <c r="F590" s="1390"/>
      <c r="G590" s="1390"/>
      <c r="H590" s="1390"/>
    </row>
    <row r="591" spans="1:8" x14ac:dyDescent="0.25">
      <c r="A591" s="1390"/>
      <c r="B591" s="1390"/>
      <c r="C591" s="1390"/>
      <c r="D591" s="1390"/>
      <c r="E591" s="1390"/>
      <c r="F591" s="1390"/>
      <c r="G591" s="1390"/>
      <c r="H591" s="1390"/>
    </row>
    <row r="592" spans="1:8" x14ac:dyDescent="0.25">
      <c r="A592" s="1390"/>
      <c r="B592" s="1390"/>
      <c r="C592" s="1390"/>
      <c r="D592" s="1390"/>
      <c r="E592" s="1390"/>
      <c r="F592" s="1390"/>
      <c r="G592" s="1390"/>
      <c r="H592" s="1390"/>
    </row>
    <row r="593" spans="1:8" x14ac:dyDescent="0.25">
      <c r="A593" s="1390"/>
      <c r="B593" s="1390"/>
      <c r="C593" s="1390"/>
      <c r="D593" s="1390"/>
      <c r="E593" s="1390"/>
      <c r="F593" s="1390"/>
      <c r="G593" s="1390"/>
      <c r="H593" s="1390"/>
    </row>
    <row r="594" spans="1:8" x14ac:dyDescent="0.25">
      <c r="A594" s="1390"/>
      <c r="B594" s="1390"/>
      <c r="C594" s="1390"/>
      <c r="D594" s="1390"/>
      <c r="E594" s="1390"/>
      <c r="F594" s="1390"/>
      <c r="G594" s="1390"/>
      <c r="H594" s="1390"/>
    </row>
    <row r="595" spans="1:8" x14ac:dyDescent="0.25">
      <c r="A595" s="1390"/>
      <c r="B595" s="1390"/>
      <c r="C595" s="1390"/>
      <c r="D595" s="1390"/>
      <c r="E595" s="1390"/>
      <c r="F595" s="1390"/>
      <c r="G595" s="1390"/>
      <c r="H595" s="1390"/>
    </row>
    <row r="596" spans="1:8" x14ac:dyDescent="0.25">
      <c r="A596" s="1390"/>
      <c r="B596" s="1390"/>
      <c r="C596" s="1390"/>
      <c r="D596" s="1390"/>
      <c r="E596" s="1390"/>
      <c r="F596" s="1390"/>
      <c r="G596" s="1390"/>
      <c r="H596" s="1390"/>
    </row>
    <row r="597" spans="1:8" x14ac:dyDescent="0.25">
      <c r="A597" s="1390"/>
      <c r="B597" s="1390"/>
      <c r="C597" s="1390"/>
      <c r="D597" s="1390"/>
      <c r="E597" s="1390"/>
      <c r="F597" s="1390"/>
      <c r="G597" s="1390"/>
      <c r="H597" s="1390"/>
    </row>
    <row r="598" spans="1:8" x14ac:dyDescent="0.25">
      <c r="A598" s="1390"/>
      <c r="B598" s="1390"/>
      <c r="C598" s="1390"/>
      <c r="D598" s="1390"/>
      <c r="E598" s="1390"/>
      <c r="F598" s="1390"/>
      <c r="G598" s="1390"/>
      <c r="H598" s="1390"/>
    </row>
    <row r="599" spans="1:8" x14ac:dyDescent="0.25">
      <c r="A599" s="1390"/>
      <c r="B599" s="1390"/>
      <c r="C599" s="1390"/>
      <c r="D599" s="1390"/>
      <c r="E599" s="1390"/>
      <c r="F599" s="1390"/>
      <c r="G599" s="1390"/>
      <c r="H599" s="1390"/>
    </row>
    <row r="600" spans="1:8" x14ac:dyDescent="0.25">
      <c r="A600" s="1390"/>
      <c r="B600" s="1390"/>
      <c r="C600" s="1390"/>
      <c r="D600" s="1390"/>
      <c r="E600" s="1390"/>
      <c r="F600" s="1390"/>
      <c r="G600" s="1390"/>
      <c r="H600" s="1390"/>
    </row>
    <row r="601" spans="1:8" x14ac:dyDescent="0.25">
      <c r="A601" s="1390"/>
      <c r="B601" s="1390"/>
      <c r="C601" s="1390"/>
      <c r="D601" s="1390"/>
      <c r="E601" s="1390"/>
      <c r="F601" s="1390"/>
      <c r="G601" s="1390"/>
      <c r="H601" s="1390"/>
    </row>
    <row r="602" spans="1:8" x14ac:dyDescent="0.25">
      <c r="A602" s="1390"/>
      <c r="B602" s="1390"/>
      <c r="C602" s="1390"/>
      <c r="D602" s="1390"/>
      <c r="E602" s="1390"/>
      <c r="F602" s="1390"/>
      <c r="G602" s="1390"/>
      <c r="H602" s="1390"/>
    </row>
    <row r="603" spans="1:8" x14ac:dyDescent="0.25">
      <c r="A603" s="1390"/>
      <c r="B603" s="1390"/>
      <c r="C603" s="1390"/>
      <c r="D603" s="1390"/>
      <c r="E603" s="1390"/>
      <c r="F603" s="1390"/>
      <c r="G603" s="1390"/>
      <c r="H603" s="1390"/>
    </row>
    <row r="604" spans="1:8" x14ac:dyDescent="0.25">
      <c r="A604" s="1390"/>
      <c r="B604" s="1390"/>
      <c r="C604" s="1390"/>
      <c r="D604" s="1390"/>
      <c r="E604" s="1390"/>
      <c r="F604" s="1390"/>
      <c r="G604" s="1390"/>
      <c r="H604" s="1390"/>
    </row>
    <row r="605" spans="1:8" x14ac:dyDescent="0.25">
      <c r="A605" s="1390"/>
      <c r="B605" s="1390"/>
      <c r="C605" s="1390"/>
      <c r="D605" s="1390"/>
      <c r="E605" s="1390"/>
      <c r="F605" s="1390"/>
      <c r="G605" s="1390"/>
      <c r="H605" s="1390"/>
    </row>
    <row r="606" spans="1:8" x14ac:dyDescent="0.25">
      <c r="A606" s="1390"/>
      <c r="B606" s="1390"/>
      <c r="C606" s="1390"/>
      <c r="D606" s="1390"/>
      <c r="E606" s="1390"/>
      <c r="F606" s="1390"/>
      <c r="G606" s="1390"/>
      <c r="H606" s="1390"/>
    </row>
    <row r="607" spans="1:8" x14ac:dyDescent="0.25">
      <c r="A607" s="1390"/>
      <c r="B607" s="1390"/>
      <c r="C607" s="1390"/>
      <c r="D607" s="1390"/>
      <c r="E607" s="1390"/>
      <c r="F607" s="1390"/>
      <c r="G607" s="1390"/>
      <c r="H607" s="1390"/>
    </row>
    <row r="608" spans="1:8" x14ac:dyDescent="0.25">
      <c r="A608" s="1390"/>
      <c r="B608" s="1390"/>
      <c r="C608" s="1390"/>
      <c r="D608" s="1390"/>
      <c r="E608" s="1390"/>
      <c r="F608" s="1390"/>
      <c r="G608" s="1390"/>
      <c r="H608" s="1390"/>
    </row>
    <row r="609" spans="1:8" x14ac:dyDescent="0.25">
      <c r="A609" s="1390"/>
      <c r="B609" s="1390"/>
      <c r="C609" s="1390"/>
      <c r="D609" s="1390"/>
      <c r="E609" s="1390"/>
      <c r="F609" s="1390"/>
      <c r="G609" s="1390"/>
      <c r="H609" s="1390"/>
    </row>
    <row r="610" spans="1:8" x14ac:dyDescent="0.25">
      <c r="A610" s="1390"/>
      <c r="B610" s="1390"/>
      <c r="C610" s="1390"/>
      <c r="D610" s="1390"/>
      <c r="E610" s="1390"/>
      <c r="F610" s="1390"/>
      <c r="G610" s="1390"/>
      <c r="H610" s="1390"/>
    </row>
    <row r="611" spans="1:8" x14ac:dyDescent="0.25">
      <c r="A611" s="1390"/>
      <c r="B611" s="1390"/>
      <c r="C611" s="1390"/>
      <c r="D611" s="1390"/>
      <c r="E611" s="1390"/>
      <c r="F611" s="1390"/>
      <c r="G611" s="1390"/>
      <c r="H611" s="1390"/>
    </row>
    <row r="612" spans="1:8" x14ac:dyDescent="0.25">
      <c r="A612" s="1390"/>
      <c r="B612" s="1390"/>
      <c r="C612" s="1390"/>
      <c r="D612" s="1390"/>
      <c r="E612" s="1390"/>
      <c r="F612" s="1390"/>
      <c r="G612" s="1390"/>
      <c r="H612" s="1390"/>
    </row>
    <row r="613" spans="1:8" x14ac:dyDescent="0.25">
      <c r="A613" s="1390"/>
      <c r="B613" s="1390"/>
      <c r="C613" s="1390"/>
      <c r="D613" s="1390"/>
      <c r="E613" s="1390"/>
      <c r="F613" s="1390"/>
      <c r="G613" s="1390"/>
      <c r="H613" s="1390"/>
    </row>
    <row r="614" spans="1:8" x14ac:dyDescent="0.25">
      <c r="A614" s="1390"/>
      <c r="B614" s="1390"/>
      <c r="C614" s="1390"/>
      <c r="D614" s="1390"/>
      <c r="E614" s="1390"/>
      <c r="F614" s="1390"/>
      <c r="G614" s="1390"/>
      <c r="H614" s="1390"/>
    </row>
    <row r="615" spans="1:8" x14ac:dyDescent="0.25">
      <c r="A615" s="1390"/>
      <c r="B615" s="1390"/>
      <c r="C615" s="1390"/>
      <c r="D615" s="1390"/>
      <c r="E615" s="1390"/>
      <c r="F615" s="1390"/>
      <c r="G615" s="1390"/>
      <c r="H615" s="1390"/>
    </row>
    <row r="616" spans="1:8" x14ac:dyDescent="0.25">
      <c r="A616" s="1390"/>
      <c r="B616" s="1390"/>
      <c r="C616" s="1390"/>
      <c r="D616" s="1390"/>
      <c r="E616" s="1390"/>
      <c r="F616" s="1390"/>
      <c r="G616" s="1390"/>
      <c r="H616" s="1390"/>
    </row>
    <row r="617" spans="1:8" x14ac:dyDescent="0.25">
      <c r="A617" s="1390"/>
      <c r="B617" s="1390"/>
      <c r="C617" s="1390"/>
      <c r="D617" s="1390"/>
      <c r="E617" s="1390"/>
      <c r="F617" s="1390"/>
      <c r="G617" s="1390"/>
      <c r="H617" s="1390"/>
    </row>
    <row r="618" spans="1:8" x14ac:dyDescent="0.25">
      <c r="A618" s="1390"/>
      <c r="B618" s="1390"/>
      <c r="C618" s="1390"/>
      <c r="D618" s="1390"/>
      <c r="E618" s="1390"/>
      <c r="F618" s="1390"/>
      <c r="G618" s="1390"/>
      <c r="H618" s="1390"/>
    </row>
    <row r="619" spans="1:8" x14ac:dyDescent="0.25">
      <c r="A619" s="1390"/>
      <c r="B619" s="1390"/>
      <c r="C619" s="1390"/>
      <c r="D619" s="1390"/>
      <c r="E619" s="1390"/>
      <c r="F619" s="1390"/>
      <c r="G619" s="1390"/>
      <c r="H619" s="1390"/>
    </row>
    <row r="620" spans="1:8" x14ac:dyDescent="0.25">
      <c r="A620" s="1390"/>
      <c r="B620" s="1390"/>
      <c r="C620" s="1390"/>
      <c r="D620" s="1390"/>
      <c r="E620" s="1390"/>
      <c r="F620" s="1390"/>
      <c r="G620" s="1390"/>
      <c r="H620" s="1390"/>
    </row>
    <row r="621" spans="1:8" x14ac:dyDescent="0.25">
      <c r="A621" s="1390"/>
      <c r="B621" s="1390"/>
      <c r="C621" s="1390"/>
      <c r="D621" s="1390"/>
      <c r="E621" s="1390"/>
      <c r="F621" s="1390"/>
      <c r="G621" s="1390"/>
      <c r="H621" s="1390"/>
    </row>
    <row r="622" spans="1:8" x14ac:dyDescent="0.25">
      <c r="A622" s="1390"/>
      <c r="B622" s="1390"/>
      <c r="C622" s="1390"/>
      <c r="D622" s="1390"/>
      <c r="E622" s="1390"/>
      <c r="F622" s="1390"/>
      <c r="G622" s="1390"/>
      <c r="H622" s="1390"/>
    </row>
    <row r="623" spans="1:8" x14ac:dyDescent="0.25">
      <c r="A623" s="1390"/>
      <c r="B623" s="1390"/>
      <c r="C623" s="1390"/>
      <c r="D623" s="1390"/>
      <c r="E623" s="1390"/>
      <c r="F623" s="1390"/>
      <c r="G623" s="1390"/>
      <c r="H623" s="1390"/>
    </row>
    <row r="624" spans="1:8" x14ac:dyDescent="0.25">
      <c r="A624" s="1390"/>
      <c r="B624" s="1390"/>
      <c r="C624" s="1390"/>
      <c r="D624" s="1390"/>
      <c r="E624" s="1390"/>
      <c r="F624" s="1390"/>
      <c r="G624" s="1390"/>
      <c r="H624" s="1390"/>
    </row>
    <row r="625" spans="1:8" x14ac:dyDescent="0.25">
      <c r="A625" s="1390"/>
      <c r="B625" s="1390"/>
      <c r="C625" s="1390"/>
      <c r="D625" s="1390"/>
      <c r="E625" s="1390"/>
      <c r="F625" s="1390"/>
      <c r="G625" s="1390"/>
      <c r="H625" s="1390"/>
    </row>
    <row r="626" spans="1:8" x14ac:dyDescent="0.25">
      <c r="A626" s="1390"/>
      <c r="B626" s="1390"/>
      <c r="C626" s="1390"/>
      <c r="D626" s="1390"/>
      <c r="E626" s="1390"/>
      <c r="F626" s="1390"/>
      <c r="G626" s="1390"/>
      <c r="H626" s="1390"/>
    </row>
    <row r="627" spans="1:8" x14ac:dyDescent="0.25">
      <c r="A627" s="1390"/>
      <c r="B627" s="1390"/>
      <c r="C627" s="1390"/>
      <c r="D627" s="1390"/>
      <c r="E627" s="1390"/>
      <c r="F627" s="1390"/>
      <c r="G627" s="1390"/>
      <c r="H627" s="1390"/>
    </row>
    <row r="628" spans="1:8" x14ac:dyDescent="0.25">
      <c r="A628" s="1390"/>
      <c r="B628" s="1390"/>
      <c r="C628" s="1390"/>
      <c r="D628" s="1390"/>
      <c r="E628" s="1390"/>
      <c r="F628" s="1390"/>
      <c r="G628" s="1390"/>
      <c r="H628" s="1390"/>
    </row>
    <row r="629" spans="1:8" x14ac:dyDescent="0.25">
      <c r="A629" s="1390"/>
      <c r="B629" s="1390"/>
      <c r="C629" s="1390"/>
      <c r="D629" s="1390"/>
      <c r="E629" s="1390"/>
      <c r="F629" s="1390"/>
      <c r="G629" s="1390"/>
      <c r="H629" s="1390"/>
    </row>
    <row r="630" spans="1:8" x14ac:dyDescent="0.25">
      <c r="A630" s="1390"/>
      <c r="B630" s="1390"/>
      <c r="C630" s="1390"/>
      <c r="D630" s="1390"/>
      <c r="E630" s="1390"/>
      <c r="F630" s="1390"/>
      <c r="G630" s="1390"/>
      <c r="H630" s="1390"/>
    </row>
    <row r="631" spans="1:8" x14ac:dyDescent="0.25">
      <c r="A631" s="1390"/>
      <c r="B631" s="1390"/>
      <c r="C631" s="1390"/>
      <c r="D631" s="1390"/>
      <c r="E631" s="1390"/>
      <c r="F631" s="1390"/>
      <c r="G631" s="1390"/>
      <c r="H631" s="1390"/>
    </row>
    <row r="632" spans="1:8" x14ac:dyDescent="0.25">
      <c r="A632" s="1390"/>
      <c r="B632" s="1390"/>
      <c r="C632" s="1390"/>
      <c r="D632" s="1390"/>
      <c r="E632" s="1390"/>
      <c r="F632" s="1390"/>
      <c r="G632" s="1390"/>
      <c r="H632" s="1390"/>
    </row>
    <row r="633" spans="1:8" x14ac:dyDescent="0.25">
      <c r="A633" s="1390"/>
      <c r="B633" s="1390"/>
      <c r="C633" s="1390"/>
      <c r="D633" s="1390"/>
      <c r="E633" s="1390"/>
      <c r="F633" s="1390"/>
      <c r="G633" s="1390"/>
      <c r="H633" s="1390"/>
    </row>
    <row r="634" spans="1:8" x14ac:dyDescent="0.25">
      <c r="A634" s="1390"/>
      <c r="B634" s="1390"/>
      <c r="C634" s="1390"/>
      <c r="D634" s="1390"/>
      <c r="E634" s="1390"/>
      <c r="F634" s="1390"/>
      <c r="G634" s="1390"/>
      <c r="H634" s="1390"/>
    </row>
    <row r="635" spans="1:8" x14ac:dyDescent="0.25">
      <c r="A635" s="1390"/>
      <c r="B635" s="1390"/>
      <c r="C635" s="1390"/>
      <c r="D635" s="1390"/>
      <c r="E635" s="1390"/>
      <c r="F635" s="1390"/>
      <c r="G635" s="1390"/>
      <c r="H635" s="1390"/>
    </row>
    <row r="636" spans="1:8" x14ac:dyDescent="0.25">
      <c r="A636" s="1390"/>
      <c r="B636" s="1390"/>
      <c r="C636" s="1390"/>
      <c r="D636" s="1390"/>
      <c r="E636" s="1390"/>
      <c r="F636" s="1390"/>
      <c r="G636" s="1390"/>
      <c r="H636" s="1390"/>
    </row>
    <row r="637" spans="1:8" x14ac:dyDescent="0.25">
      <c r="A637" s="1390"/>
      <c r="B637" s="1390"/>
      <c r="C637" s="1390"/>
      <c r="D637" s="1390"/>
      <c r="E637" s="1390"/>
      <c r="F637" s="1390"/>
      <c r="G637" s="1390"/>
      <c r="H637" s="1390"/>
    </row>
    <row r="638" spans="1:8" x14ac:dyDescent="0.25">
      <c r="A638" s="1390"/>
      <c r="B638" s="1390"/>
      <c r="C638" s="1390"/>
      <c r="D638" s="1390"/>
      <c r="E638" s="1390"/>
      <c r="F638" s="1390"/>
      <c r="G638" s="1390"/>
      <c r="H638" s="1390"/>
    </row>
    <row r="639" spans="1:8" x14ac:dyDescent="0.25">
      <c r="A639" s="1390"/>
      <c r="B639" s="1390"/>
      <c r="C639" s="1390"/>
      <c r="D639" s="1390"/>
      <c r="E639" s="1390"/>
      <c r="F639" s="1390"/>
      <c r="G639" s="1390"/>
      <c r="H639" s="1390"/>
    </row>
    <row r="640" spans="1:8" x14ac:dyDescent="0.25">
      <c r="A640" s="1390"/>
      <c r="B640" s="1390"/>
      <c r="C640" s="1390"/>
      <c r="D640" s="1390"/>
      <c r="E640" s="1390"/>
      <c r="F640" s="1390"/>
      <c r="G640" s="1390"/>
      <c r="H640" s="1390"/>
    </row>
    <row r="641" spans="1:8" x14ac:dyDescent="0.25">
      <c r="A641" s="1390"/>
      <c r="B641" s="1390"/>
      <c r="C641" s="1390"/>
      <c r="D641" s="1390"/>
      <c r="E641" s="1390"/>
      <c r="F641" s="1390"/>
      <c r="G641" s="1390"/>
      <c r="H641" s="1390"/>
    </row>
    <row r="642" spans="1:8" x14ac:dyDescent="0.25">
      <c r="A642" s="1390"/>
      <c r="B642" s="1390"/>
      <c r="C642" s="1390"/>
      <c r="D642" s="1390"/>
      <c r="E642" s="1390"/>
      <c r="F642" s="1390"/>
      <c r="G642" s="1390"/>
      <c r="H642" s="1390"/>
    </row>
    <row r="643" spans="1:8" x14ac:dyDescent="0.25">
      <c r="A643" s="1390"/>
      <c r="B643" s="1390"/>
      <c r="C643" s="1390"/>
      <c r="D643" s="1390"/>
      <c r="E643" s="1390"/>
      <c r="F643" s="1390"/>
      <c r="G643" s="1390"/>
      <c r="H643" s="1390"/>
    </row>
    <row r="644" spans="1:8" x14ac:dyDescent="0.25">
      <c r="A644" s="1390"/>
      <c r="B644" s="1390"/>
      <c r="C644" s="1390"/>
      <c r="D644" s="1390"/>
      <c r="E644" s="1390"/>
      <c r="F644" s="1390"/>
      <c r="G644" s="1390"/>
      <c r="H644" s="1390"/>
    </row>
    <row r="645" spans="1:8" x14ac:dyDescent="0.25">
      <c r="A645" s="1390"/>
      <c r="B645" s="1390"/>
      <c r="C645" s="1390"/>
      <c r="D645" s="1390"/>
      <c r="E645" s="1390"/>
      <c r="F645" s="1390"/>
      <c r="G645" s="1390"/>
      <c r="H645" s="1390"/>
    </row>
    <row r="646" spans="1:8" x14ac:dyDescent="0.25">
      <c r="A646" s="1390"/>
      <c r="B646" s="1390"/>
      <c r="C646" s="1390"/>
      <c r="D646" s="1390"/>
      <c r="E646" s="1390"/>
      <c r="F646" s="1390"/>
      <c r="G646" s="1390"/>
      <c r="H646" s="1390"/>
    </row>
    <row r="647" spans="1:8" x14ac:dyDescent="0.25">
      <c r="A647" s="1390"/>
      <c r="B647" s="1390"/>
      <c r="C647" s="1390"/>
      <c r="D647" s="1390"/>
      <c r="E647" s="1390"/>
      <c r="F647" s="1390"/>
      <c r="G647" s="1390"/>
      <c r="H647" s="1390"/>
    </row>
    <row r="648" spans="1:8" x14ac:dyDescent="0.25">
      <c r="A648" s="1390"/>
      <c r="B648" s="1390"/>
      <c r="C648" s="1390"/>
      <c r="D648" s="1390"/>
      <c r="E648" s="1390"/>
      <c r="F648" s="1390"/>
      <c r="G648" s="1390"/>
      <c r="H648" s="1390"/>
    </row>
    <row r="649" spans="1:8" x14ac:dyDescent="0.25">
      <c r="A649" s="1390"/>
      <c r="B649" s="1390"/>
      <c r="C649" s="1390"/>
      <c r="D649" s="1390"/>
      <c r="E649" s="1390"/>
      <c r="F649" s="1390"/>
      <c r="G649" s="1390"/>
      <c r="H649" s="1390"/>
    </row>
    <row r="650" spans="1:8" x14ac:dyDescent="0.25">
      <c r="A650" s="1390"/>
      <c r="B650" s="1390"/>
      <c r="C650" s="1390"/>
      <c r="D650" s="1390"/>
      <c r="E650" s="1390"/>
      <c r="F650" s="1390"/>
      <c r="G650" s="1390"/>
      <c r="H650" s="1390"/>
    </row>
    <row r="651" spans="1:8" x14ac:dyDescent="0.25">
      <c r="A651" s="1390"/>
      <c r="B651" s="1390"/>
      <c r="C651" s="1390"/>
      <c r="D651" s="1390"/>
      <c r="E651" s="1390"/>
      <c r="F651" s="1390"/>
      <c r="G651" s="1390"/>
      <c r="H651" s="1390"/>
    </row>
    <row r="652" spans="1:8" x14ac:dyDescent="0.25">
      <c r="A652" s="1390"/>
      <c r="B652" s="1390"/>
      <c r="C652" s="1390"/>
      <c r="D652" s="1390"/>
      <c r="E652" s="1390"/>
      <c r="F652" s="1390"/>
      <c r="G652" s="1390"/>
      <c r="H652" s="1390"/>
    </row>
    <row r="653" spans="1:8" x14ac:dyDescent="0.25">
      <c r="A653" s="1390"/>
      <c r="B653" s="1390"/>
      <c r="C653" s="1390"/>
      <c r="D653" s="1390"/>
      <c r="E653" s="1390"/>
      <c r="F653" s="1390"/>
      <c r="G653" s="1390"/>
      <c r="H653" s="1390"/>
    </row>
    <row r="654" spans="1:8" x14ac:dyDescent="0.25">
      <c r="A654" s="1390"/>
      <c r="B654" s="1390"/>
      <c r="C654" s="1390"/>
      <c r="D654" s="1390"/>
      <c r="E654" s="1390"/>
      <c r="F654" s="1390"/>
      <c r="G654" s="1390"/>
      <c r="H654" s="1390"/>
    </row>
    <row r="655" spans="1:8" x14ac:dyDescent="0.25">
      <c r="A655" s="1390"/>
      <c r="B655" s="1390"/>
      <c r="C655" s="1390"/>
      <c r="D655" s="1390"/>
      <c r="E655" s="1390"/>
      <c r="F655" s="1390"/>
      <c r="G655" s="1390"/>
      <c r="H655" s="1390"/>
    </row>
    <row r="656" spans="1:8" x14ac:dyDescent="0.25">
      <c r="A656" s="1390"/>
      <c r="B656" s="1390"/>
      <c r="C656" s="1390"/>
      <c r="D656" s="1390"/>
      <c r="E656" s="1390"/>
      <c r="F656" s="1390"/>
      <c r="G656" s="1390"/>
      <c r="H656" s="1390"/>
    </row>
    <row r="657" spans="1:8" x14ac:dyDescent="0.25">
      <c r="A657" s="1390"/>
      <c r="B657" s="1390"/>
      <c r="C657" s="1390"/>
      <c r="D657" s="1390"/>
      <c r="E657" s="1390"/>
      <c r="F657" s="1390"/>
      <c r="G657" s="1390"/>
      <c r="H657" s="1390"/>
    </row>
    <row r="658" spans="1:8" x14ac:dyDescent="0.25">
      <c r="A658" s="1390"/>
      <c r="B658" s="1390"/>
      <c r="C658" s="1390"/>
      <c r="D658" s="1390"/>
      <c r="E658" s="1390"/>
      <c r="F658" s="1390"/>
      <c r="G658" s="1390"/>
      <c r="H658" s="1390"/>
    </row>
    <row r="659" spans="1:8" x14ac:dyDescent="0.25">
      <c r="A659" s="1390"/>
      <c r="B659" s="1390"/>
      <c r="C659" s="1390"/>
      <c r="D659" s="1390"/>
      <c r="E659" s="1390"/>
      <c r="F659" s="1390"/>
      <c r="G659" s="1390"/>
      <c r="H659" s="1390"/>
    </row>
    <row r="660" spans="1:8" x14ac:dyDescent="0.25">
      <c r="A660" s="1390"/>
      <c r="B660" s="1390"/>
      <c r="C660" s="1390"/>
      <c r="D660" s="1390"/>
      <c r="E660" s="1390"/>
      <c r="F660" s="1390"/>
      <c r="G660" s="1390"/>
      <c r="H660" s="1390"/>
    </row>
    <row r="661" spans="1:8" x14ac:dyDescent="0.25">
      <c r="A661" s="1390"/>
      <c r="B661" s="1390"/>
      <c r="C661" s="1390"/>
      <c r="D661" s="1390"/>
      <c r="E661" s="1390"/>
      <c r="F661" s="1390"/>
      <c r="G661" s="1390"/>
      <c r="H661" s="1390"/>
    </row>
    <row r="662" spans="1:8" x14ac:dyDescent="0.25">
      <c r="A662" s="1390"/>
      <c r="B662" s="1390"/>
      <c r="C662" s="1390"/>
      <c r="D662" s="1390"/>
      <c r="E662" s="1390"/>
      <c r="F662" s="1390"/>
      <c r="G662" s="1390"/>
      <c r="H662" s="1390"/>
    </row>
    <row r="663" spans="1:8" x14ac:dyDescent="0.25">
      <c r="A663" s="1390"/>
      <c r="B663" s="1390"/>
      <c r="C663" s="1390"/>
      <c r="D663" s="1390"/>
      <c r="E663" s="1390"/>
      <c r="F663" s="1390"/>
      <c r="G663" s="1390"/>
      <c r="H663" s="1390"/>
    </row>
    <row r="664" spans="1:8" x14ac:dyDescent="0.25">
      <c r="A664" s="1390"/>
      <c r="B664" s="1390"/>
      <c r="C664" s="1390"/>
      <c r="D664" s="1390"/>
      <c r="E664" s="1390"/>
      <c r="F664" s="1390"/>
      <c r="G664" s="1390"/>
      <c r="H664" s="1390"/>
    </row>
    <row r="665" spans="1:8" x14ac:dyDescent="0.25">
      <c r="A665" s="1390"/>
      <c r="B665" s="1390"/>
      <c r="C665" s="1390"/>
      <c r="D665" s="1390"/>
      <c r="E665" s="1390"/>
      <c r="F665" s="1390"/>
      <c r="G665" s="1390"/>
      <c r="H665" s="1390"/>
    </row>
    <row r="666" spans="1:8" x14ac:dyDescent="0.25">
      <c r="A666" s="1390"/>
      <c r="B666" s="1390"/>
      <c r="C666" s="1390"/>
      <c r="D666" s="1390"/>
      <c r="E666" s="1390"/>
      <c r="F666" s="1390"/>
      <c r="G666" s="1390"/>
      <c r="H666" s="1390"/>
    </row>
    <row r="667" spans="1:8" x14ac:dyDescent="0.25">
      <c r="A667" s="1390"/>
      <c r="B667" s="1390"/>
      <c r="C667" s="1390"/>
      <c r="D667" s="1390"/>
      <c r="E667" s="1390"/>
      <c r="F667" s="1390"/>
      <c r="G667" s="1390"/>
      <c r="H667" s="1390"/>
    </row>
    <row r="668" spans="1:8" x14ac:dyDescent="0.25">
      <c r="A668" s="1390"/>
      <c r="B668" s="1390"/>
      <c r="C668" s="1390"/>
      <c r="D668" s="1390"/>
      <c r="E668" s="1390"/>
      <c r="F668" s="1390"/>
      <c r="G668" s="1390"/>
      <c r="H668" s="1390"/>
    </row>
    <row r="669" spans="1:8" x14ac:dyDescent="0.25">
      <c r="A669" s="1390"/>
      <c r="B669" s="1390"/>
      <c r="C669" s="1390"/>
      <c r="D669" s="1390"/>
      <c r="E669" s="1390"/>
      <c r="F669" s="1390"/>
      <c r="G669" s="1390"/>
      <c r="H669" s="1390"/>
    </row>
    <row r="670" spans="1:8" x14ac:dyDescent="0.25">
      <c r="A670" s="1390"/>
      <c r="B670" s="1390"/>
      <c r="C670" s="1390"/>
      <c r="D670" s="1390"/>
      <c r="E670" s="1390"/>
      <c r="F670" s="1390"/>
      <c r="G670" s="1390"/>
      <c r="H670" s="1390"/>
    </row>
    <row r="671" spans="1:8" x14ac:dyDescent="0.25">
      <c r="A671" s="1390"/>
      <c r="B671" s="1390"/>
      <c r="C671" s="1390"/>
      <c r="D671" s="1390"/>
      <c r="E671" s="1390"/>
      <c r="F671" s="1390"/>
      <c r="G671" s="1390"/>
      <c r="H671" s="1390"/>
    </row>
    <row r="672" spans="1:8" x14ac:dyDescent="0.25">
      <c r="A672" s="1390"/>
      <c r="B672" s="1390"/>
      <c r="C672" s="1390"/>
      <c r="D672" s="1390"/>
      <c r="E672" s="1390"/>
      <c r="F672" s="1390"/>
      <c r="G672" s="1390"/>
      <c r="H672" s="1390"/>
    </row>
    <row r="673" spans="1:8" x14ac:dyDescent="0.25">
      <c r="A673" s="1390"/>
      <c r="B673" s="1390"/>
      <c r="C673" s="1390"/>
      <c r="D673" s="1390"/>
      <c r="E673" s="1390"/>
      <c r="F673" s="1390"/>
      <c r="G673" s="1390"/>
      <c r="H673" s="1390"/>
    </row>
    <row r="674" spans="1:8" x14ac:dyDescent="0.25">
      <c r="A674" s="1390"/>
      <c r="B674" s="1390"/>
      <c r="C674" s="1390"/>
      <c r="D674" s="1390"/>
      <c r="E674" s="1390"/>
      <c r="F674" s="1390"/>
      <c r="G674" s="1390"/>
      <c r="H674" s="1390"/>
    </row>
    <row r="675" spans="1:8" x14ac:dyDescent="0.25">
      <c r="A675" s="1390"/>
      <c r="B675" s="1390"/>
      <c r="C675" s="1390"/>
      <c r="D675" s="1390"/>
      <c r="E675" s="1390"/>
      <c r="F675" s="1390"/>
      <c r="G675" s="1390"/>
      <c r="H675" s="1390"/>
    </row>
    <row r="676" spans="1:8" x14ac:dyDescent="0.25">
      <c r="A676" s="1390"/>
      <c r="B676" s="1390"/>
      <c r="C676" s="1390"/>
      <c r="D676" s="1390"/>
      <c r="E676" s="1390"/>
      <c r="F676" s="1390"/>
      <c r="G676" s="1390"/>
      <c r="H676" s="1390"/>
    </row>
    <row r="677" spans="1:8" x14ac:dyDescent="0.25">
      <c r="A677" s="1390"/>
      <c r="B677" s="1390"/>
      <c r="C677" s="1390"/>
      <c r="D677" s="1390"/>
      <c r="E677" s="1390"/>
      <c r="F677" s="1390"/>
      <c r="G677" s="1390"/>
      <c r="H677" s="1390"/>
    </row>
    <row r="678" spans="1:8" x14ac:dyDescent="0.25">
      <c r="A678" s="1390"/>
      <c r="B678" s="1390"/>
      <c r="C678" s="1390"/>
      <c r="D678" s="1390"/>
      <c r="E678" s="1390"/>
      <c r="F678" s="1390"/>
      <c r="G678" s="1390"/>
      <c r="H678" s="1390"/>
    </row>
    <row r="679" spans="1:8" x14ac:dyDescent="0.25">
      <c r="A679" s="1390"/>
      <c r="B679" s="1390"/>
      <c r="C679" s="1390"/>
      <c r="D679" s="1390"/>
      <c r="E679" s="1390"/>
      <c r="F679" s="1390"/>
      <c r="G679" s="1390"/>
      <c r="H679" s="1390"/>
    </row>
    <row r="680" spans="1:8" x14ac:dyDescent="0.25">
      <c r="A680" s="1390"/>
      <c r="B680" s="1390"/>
      <c r="C680" s="1390"/>
      <c r="D680" s="1390"/>
      <c r="E680" s="1390"/>
      <c r="F680" s="1390"/>
      <c r="G680" s="1390"/>
      <c r="H680" s="1390"/>
    </row>
    <row r="681" spans="1:8" x14ac:dyDescent="0.25">
      <c r="A681" s="1390"/>
      <c r="B681" s="1390"/>
      <c r="C681" s="1390"/>
      <c r="D681" s="1390"/>
      <c r="E681" s="1390"/>
      <c r="F681" s="1390"/>
      <c r="G681" s="1390"/>
      <c r="H681" s="1390"/>
    </row>
    <row r="682" spans="1:8" x14ac:dyDescent="0.25">
      <c r="A682" s="1390"/>
      <c r="B682" s="1390"/>
      <c r="C682" s="1390"/>
      <c r="D682" s="1390"/>
      <c r="E682" s="1390"/>
      <c r="F682" s="1390"/>
      <c r="G682" s="1390"/>
      <c r="H682" s="1390"/>
    </row>
    <row r="683" spans="1:8" x14ac:dyDescent="0.25">
      <c r="A683" s="1390"/>
      <c r="B683" s="1390"/>
      <c r="C683" s="1390"/>
      <c r="D683" s="1390"/>
      <c r="E683" s="1390"/>
      <c r="F683" s="1390"/>
      <c r="G683" s="1390"/>
      <c r="H683" s="1390"/>
    </row>
    <row r="684" spans="1:8" x14ac:dyDescent="0.25">
      <c r="A684" s="1390"/>
      <c r="B684" s="1390"/>
      <c r="C684" s="1390"/>
      <c r="D684" s="1390"/>
      <c r="E684" s="1390"/>
      <c r="F684" s="1390"/>
      <c r="G684" s="1390"/>
      <c r="H684" s="1390"/>
    </row>
    <row r="685" spans="1:8" x14ac:dyDescent="0.25">
      <c r="A685" s="1390"/>
      <c r="B685" s="1390"/>
      <c r="C685" s="1390"/>
      <c r="D685" s="1390"/>
      <c r="E685" s="1390"/>
      <c r="F685" s="1390"/>
      <c r="G685" s="1390"/>
      <c r="H685" s="1390"/>
    </row>
    <row r="686" spans="1:8" x14ac:dyDescent="0.25">
      <c r="A686" s="1390"/>
      <c r="B686" s="1390"/>
      <c r="C686" s="1390"/>
      <c r="D686" s="1390"/>
      <c r="E686" s="1390"/>
      <c r="F686" s="1390"/>
      <c r="G686" s="1390"/>
      <c r="H686" s="1390"/>
    </row>
    <row r="687" spans="1:8" x14ac:dyDescent="0.25">
      <c r="A687" s="1390"/>
      <c r="B687" s="1390"/>
      <c r="C687" s="1390"/>
      <c r="D687" s="1390"/>
      <c r="E687" s="1390"/>
      <c r="F687" s="1390"/>
      <c r="G687" s="1390"/>
      <c r="H687" s="1390"/>
    </row>
    <row r="688" spans="1:8" x14ac:dyDescent="0.25">
      <c r="A688" s="1390"/>
      <c r="B688" s="1390"/>
      <c r="C688" s="1390"/>
      <c r="D688" s="1390"/>
      <c r="E688" s="1390"/>
      <c r="F688" s="1390"/>
      <c r="G688" s="1390"/>
      <c r="H688" s="1390"/>
    </row>
    <row r="689" spans="1:8" x14ac:dyDescent="0.25">
      <c r="A689" s="1390"/>
      <c r="B689" s="1390"/>
      <c r="C689" s="1390"/>
      <c r="D689" s="1390"/>
      <c r="E689" s="1390"/>
      <c r="F689" s="1390"/>
      <c r="G689" s="1390"/>
      <c r="H689" s="1390"/>
    </row>
    <row r="690" spans="1:8" x14ac:dyDescent="0.25">
      <c r="A690" s="1390"/>
      <c r="B690" s="1390"/>
      <c r="C690" s="1390"/>
      <c r="D690" s="1390"/>
      <c r="E690" s="1390"/>
      <c r="F690" s="1390"/>
      <c r="G690" s="1390"/>
      <c r="H690" s="1390"/>
    </row>
    <row r="691" spans="1:8" x14ac:dyDescent="0.25">
      <c r="A691" s="1390"/>
      <c r="B691" s="1390"/>
      <c r="C691" s="1390"/>
      <c r="D691" s="1390"/>
      <c r="E691" s="1390"/>
      <c r="F691" s="1390"/>
      <c r="G691" s="1390"/>
      <c r="H691" s="1390"/>
    </row>
    <row r="692" spans="1:8" x14ac:dyDescent="0.25">
      <c r="A692" s="1390"/>
      <c r="B692" s="1390"/>
      <c r="C692" s="1390"/>
      <c r="D692" s="1390"/>
      <c r="E692" s="1390"/>
      <c r="F692" s="1390"/>
      <c r="G692" s="1390"/>
      <c r="H692" s="1390"/>
    </row>
    <row r="693" spans="1:8" x14ac:dyDescent="0.25">
      <c r="A693" s="1390"/>
      <c r="B693" s="1390"/>
      <c r="C693" s="1390"/>
      <c r="D693" s="1390"/>
      <c r="E693" s="1390"/>
      <c r="F693" s="1390"/>
      <c r="G693" s="1390"/>
      <c r="H693" s="1390"/>
    </row>
    <row r="694" spans="1:8" x14ac:dyDescent="0.25">
      <c r="A694" s="1390"/>
      <c r="B694" s="1390"/>
      <c r="C694" s="1390"/>
      <c r="D694" s="1390"/>
      <c r="E694" s="1390"/>
      <c r="F694" s="1390"/>
      <c r="G694" s="1390"/>
      <c r="H694" s="1390"/>
    </row>
    <row r="695" spans="1:8" x14ac:dyDescent="0.25">
      <c r="A695" s="1390"/>
      <c r="B695" s="1390"/>
      <c r="C695" s="1390"/>
      <c r="D695" s="1390"/>
      <c r="E695" s="1390"/>
      <c r="F695" s="1390"/>
      <c r="G695" s="1390"/>
      <c r="H695" s="1390"/>
    </row>
    <row r="696" spans="1:8" x14ac:dyDescent="0.25">
      <c r="A696" s="1390"/>
      <c r="B696" s="1390"/>
      <c r="C696" s="1390"/>
      <c r="D696" s="1390"/>
      <c r="E696" s="1390"/>
      <c r="F696" s="1390"/>
      <c r="G696" s="1390"/>
      <c r="H696" s="1390"/>
    </row>
    <row r="697" spans="1:8" x14ac:dyDescent="0.25">
      <c r="A697" s="1390"/>
      <c r="B697" s="1390"/>
      <c r="C697" s="1390"/>
      <c r="D697" s="1390"/>
      <c r="E697" s="1390"/>
      <c r="F697" s="1390"/>
      <c r="G697" s="1390"/>
      <c r="H697" s="1390"/>
    </row>
    <row r="698" spans="1:8" x14ac:dyDescent="0.25">
      <c r="A698" s="1390"/>
      <c r="B698" s="1390"/>
      <c r="C698" s="1390"/>
      <c r="D698" s="1390"/>
      <c r="E698" s="1390"/>
      <c r="F698" s="1390"/>
      <c r="G698" s="1390"/>
      <c r="H698" s="1390"/>
    </row>
    <row r="699" spans="1:8" x14ac:dyDescent="0.25">
      <c r="A699" s="1390"/>
      <c r="B699" s="1390"/>
      <c r="C699" s="1390"/>
      <c r="D699" s="1390"/>
      <c r="E699" s="1390"/>
      <c r="F699" s="1390"/>
      <c r="G699" s="1390"/>
      <c r="H699" s="1390"/>
    </row>
    <row r="700" spans="1:8" x14ac:dyDescent="0.25">
      <c r="A700" s="1390"/>
      <c r="B700" s="1390"/>
      <c r="C700" s="1390"/>
      <c r="D700" s="1390"/>
      <c r="E700" s="1390"/>
      <c r="F700" s="1390"/>
      <c r="G700" s="1390"/>
      <c r="H700" s="1390"/>
    </row>
    <row r="701" spans="1:8" x14ac:dyDescent="0.25">
      <c r="A701" s="1390"/>
      <c r="B701" s="1390"/>
      <c r="C701" s="1390"/>
      <c r="D701" s="1390"/>
      <c r="E701" s="1390"/>
      <c r="F701" s="1390"/>
      <c r="G701" s="1390"/>
      <c r="H701" s="1390"/>
    </row>
    <row r="702" spans="1:8" x14ac:dyDescent="0.25">
      <c r="A702" s="1390"/>
      <c r="B702" s="1390"/>
      <c r="C702" s="1390"/>
      <c r="D702" s="1390"/>
      <c r="E702" s="1390"/>
      <c r="F702" s="1390"/>
      <c r="G702" s="1390"/>
      <c r="H702" s="1390"/>
    </row>
    <row r="703" spans="1:8" x14ac:dyDescent="0.25">
      <c r="A703" s="1390"/>
      <c r="B703" s="1390"/>
      <c r="C703" s="1390"/>
      <c r="D703" s="1390"/>
      <c r="E703" s="1390"/>
      <c r="F703" s="1390"/>
      <c r="G703" s="1390"/>
      <c r="H703" s="1390"/>
    </row>
    <row r="704" spans="1:8" x14ac:dyDescent="0.25">
      <c r="A704" s="1390"/>
      <c r="B704" s="1390"/>
      <c r="C704" s="1390"/>
      <c r="D704" s="1390"/>
      <c r="E704" s="1390"/>
      <c r="F704" s="1390"/>
      <c r="G704" s="1390"/>
      <c r="H704" s="1390"/>
    </row>
    <row r="705" spans="1:8" x14ac:dyDescent="0.25">
      <c r="A705" s="1390"/>
      <c r="B705" s="1390"/>
      <c r="C705" s="1390"/>
      <c r="D705" s="1390"/>
      <c r="E705" s="1390"/>
      <c r="F705" s="1390"/>
      <c r="G705" s="1390"/>
      <c r="H705" s="1390"/>
    </row>
    <row r="706" spans="1:8" x14ac:dyDescent="0.25">
      <c r="A706" s="1390"/>
      <c r="B706" s="1390"/>
      <c r="C706" s="1390"/>
      <c r="D706" s="1390"/>
      <c r="E706" s="1390"/>
      <c r="F706" s="1390"/>
      <c r="G706" s="1390"/>
      <c r="H706" s="1390"/>
    </row>
    <row r="707" spans="1:8" x14ac:dyDescent="0.25">
      <c r="A707" s="1390"/>
      <c r="B707" s="1390"/>
      <c r="C707" s="1390"/>
      <c r="D707" s="1390"/>
      <c r="E707" s="1390"/>
      <c r="F707" s="1390"/>
      <c r="G707" s="1390"/>
      <c r="H707" s="1390"/>
    </row>
    <row r="708" spans="1:8" x14ac:dyDescent="0.25">
      <c r="A708" s="1390"/>
      <c r="B708" s="1390"/>
      <c r="C708" s="1390"/>
      <c r="D708" s="1390"/>
      <c r="E708" s="1390"/>
      <c r="F708" s="1390"/>
      <c r="G708" s="1390"/>
      <c r="H708" s="1390"/>
    </row>
    <row r="709" spans="1:8" x14ac:dyDescent="0.25">
      <c r="A709" s="1390"/>
      <c r="B709" s="1390"/>
      <c r="C709" s="1390"/>
      <c r="D709" s="1390"/>
      <c r="E709" s="1390"/>
      <c r="F709" s="1390"/>
      <c r="G709" s="1390"/>
      <c r="H709" s="1390"/>
    </row>
    <row r="710" spans="1:8" x14ac:dyDescent="0.25">
      <c r="A710" s="1390"/>
      <c r="B710" s="1390"/>
      <c r="C710" s="1390"/>
      <c r="D710" s="1390"/>
      <c r="E710" s="1390"/>
      <c r="F710" s="1390"/>
      <c r="G710" s="1390"/>
      <c r="H710" s="1390"/>
    </row>
    <row r="711" spans="1:8" x14ac:dyDescent="0.25">
      <c r="A711" s="1390"/>
      <c r="B711" s="1390"/>
      <c r="C711" s="1390"/>
      <c r="D711" s="1390"/>
      <c r="E711" s="1390"/>
      <c r="F711" s="1390"/>
      <c r="G711" s="1390"/>
      <c r="H711" s="1390"/>
    </row>
    <row r="712" spans="1:8" x14ac:dyDescent="0.25">
      <c r="A712" s="1390"/>
      <c r="B712" s="1390"/>
      <c r="C712" s="1390"/>
      <c r="D712" s="1390"/>
      <c r="E712" s="1390"/>
      <c r="F712" s="1390"/>
      <c r="G712" s="1390"/>
      <c r="H712" s="1390"/>
    </row>
    <row r="713" spans="1:8" x14ac:dyDescent="0.25">
      <c r="A713" s="1390"/>
      <c r="B713" s="1390"/>
      <c r="C713" s="1390"/>
      <c r="D713" s="1390"/>
      <c r="E713" s="1390"/>
      <c r="F713" s="1390"/>
      <c r="G713" s="1390"/>
      <c r="H713" s="1390"/>
    </row>
    <row r="714" spans="1:8" x14ac:dyDescent="0.25">
      <c r="A714" s="1390"/>
      <c r="B714" s="1390"/>
      <c r="C714" s="1390"/>
      <c r="D714" s="1390"/>
      <c r="E714" s="1390"/>
      <c r="F714" s="1390"/>
      <c r="G714" s="1390"/>
      <c r="H714" s="1390"/>
    </row>
    <row r="715" spans="1:8" x14ac:dyDescent="0.25">
      <c r="A715" s="1390"/>
      <c r="B715" s="1390"/>
      <c r="C715" s="1390"/>
      <c r="D715" s="1390"/>
      <c r="E715" s="1390"/>
      <c r="F715" s="1390"/>
      <c r="G715" s="1390"/>
      <c r="H715" s="1390"/>
    </row>
    <row r="716" spans="1:8" x14ac:dyDescent="0.25">
      <c r="A716" s="1390"/>
      <c r="B716" s="1390"/>
      <c r="C716" s="1390"/>
      <c r="D716" s="1390"/>
      <c r="E716" s="1390"/>
      <c r="F716" s="1390"/>
      <c r="G716" s="1390"/>
      <c r="H716" s="1390"/>
    </row>
    <row r="717" spans="1:8" x14ac:dyDescent="0.25">
      <c r="A717" s="1390"/>
      <c r="B717" s="1390"/>
      <c r="C717" s="1390"/>
      <c r="D717" s="1390"/>
      <c r="E717" s="1390"/>
      <c r="F717" s="1390"/>
      <c r="G717" s="1390"/>
      <c r="H717" s="1390"/>
    </row>
    <row r="718" spans="1:8" x14ac:dyDescent="0.25">
      <c r="A718" s="1390"/>
      <c r="B718" s="1390"/>
      <c r="C718" s="1390"/>
      <c r="D718" s="1390"/>
      <c r="E718" s="1390"/>
      <c r="F718" s="1390"/>
      <c r="G718" s="1390"/>
      <c r="H718" s="1390"/>
    </row>
    <row r="719" spans="1:8" x14ac:dyDescent="0.25">
      <c r="A719" s="1390"/>
      <c r="B719" s="1390"/>
      <c r="C719" s="1390"/>
      <c r="D719" s="1390"/>
      <c r="E719" s="1390"/>
      <c r="F719" s="1390"/>
      <c r="G719" s="1390"/>
      <c r="H719" s="1390"/>
    </row>
    <row r="720" spans="1:8" x14ac:dyDescent="0.25">
      <c r="A720" s="1390"/>
      <c r="B720" s="1390"/>
      <c r="C720" s="1390"/>
      <c r="D720" s="1390"/>
      <c r="E720" s="1390"/>
      <c r="F720" s="1390"/>
      <c r="G720" s="1390"/>
      <c r="H720" s="1390"/>
    </row>
    <row r="721" spans="1:8" x14ac:dyDescent="0.25">
      <c r="A721" s="1390"/>
      <c r="B721" s="1390"/>
      <c r="C721" s="1390"/>
      <c r="D721" s="1390"/>
      <c r="E721" s="1390"/>
      <c r="F721" s="1390"/>
      <c r="G721" s="1390"/>
      <c r="H721" s="1390"/>
    </row>
    <row r="722" spans="1:8" x14ac:dyDescent="0.25">
      <c r="A722" s="1390"/>
      <c r="B722" s="1390"/>
      <c r="C722" s="1390"/>
      <c r="D722" s="1390"/>
      <c r="E722" s="1390"/>
      <c r="F722" s="1390"/>
      <c r="G722" s="1390"/>
      <c r="H722" s="1390"/>
    </row>
    <row r="723" spans="1:8" x14ac:dyDescent="0.25">
      <c r="A723" s="1390"/>
      <c r="B723" s="1390"/>
      <c r="C723" s="1390"/>
      <c r="D723" s="1390"/>
      <c r="E723" s="1390"/>
      <c r="F723" s="1390"/>
      <c r="G723" s="1390"/>
      <c r="H723" s="1390"/>
    </row>
    <row r="724" spans="1:8" x14ac:dyDescent="0.25">
      <c r="A724" s="1390"/>
      <c r="B724" s="1390"/>
      <c r="C724" s="1390"/>
      <c r="D724" s="1390"/>
      <c r="E724" s="1390"/>
      <c r="F724" s="1390"/>
      <c r="G724" s="1390"/>
      <c r="H724" s="1390"/>
    </row>
    <row r="725" spans="1:8" x14ac:dyDescent="0.25">
      <c r="A725" s="1390"/>
      <c r="B725" s="1390"/>
      <c r="C725" s="1390"/>
      <c r="D725" s="1390"/>
      <c r="E725" s="1390"/>
      <c r="F725" s="1390"/>
      <c r="G725" s="1390"/>
      <c r="H725" s="1390"/>
    </row>
    <row r="726" spans="1:8" x14ac:dyDescent="0.25">
      <c r="A726" s="1390"/>
      <c r="B726" s="1390"/>
      <c r="C726" s="1390"/>
      <c r="D726" s="1390"/>
      <c r="E726" s="1390"/>
      <c r="F726" s="1390"/>
      <c r="G726" s="1390"/>
      <c r="H726" s="1390"/>
    </row>
    <row r="727" spans="1:8" x14ac:dyDescent="0.25">
      <c r="A727" s="1390"/>
      <c r="B727" s="1390"/>
      <c r="C727" s="1390"/>
      <c r="D727" s="1390"/>
      <c r="E727" s="1390"/>
      <c r="F727" s="1390"/>
      <c r="G727" s="1390"/>
      <c r="H727" s="1390"/>
    </row>
    <row r="728" spans="1:8" x14ac:dyDescent="0.25">
      <c r="A728" s="1390"/>
      <c r="B728" s="1390"/>
      <c r="C728" s="1390"/>
      <c r="D728" s="1390"/>
      <c r="E728" s="1390"/>
      <c r="F728" s="1390"/>
      <c r="G728" s="1390"/>
      <c r="H728" s="1390"/>
    </row>
    <row r="729" spans="1:8" x14ac:dyDescent="0.25">
      <c r="A729" s="1390"/>
      <c r="B729" s="1390"/>
      <c r="C729" s="1390"/>
      <c r="D729" s="1390"/>
      <c r="E729" s="1390"/>
      <c r="F729" s="1390"/>
      <c r="G729" s="1390"/>
      <c r="H729" s="1390"/>
    </row>
    <row r="730" spans="1:8" x14ac:dyDescent="0.25">
      <c r="A730" s="1390"/>
      <c r="B730" s="1390"/>
      <c r="C730" s="1390"/>
      <c r="D730" s="1390"/>
      <c r="E730" s="1390"/>
      <c r="F730" s="1390"/>
      <c r="G730" s="1390"/>
      <c r="H730" s="1390"/>
    </row>
    <row r="731" spans="1:8" x14ac:dyDescent="0.25">
      <c r="A731" s="1390"/>
      <c r="B731" s="1390"/>
      <c r="C731" s="1390"/>
      <c r="D731" s="1390"/>
      <c r="E731" s="1390"/>
      <c r="F731" s="1390"/>
      <c r="G731" s="1390"/>
      <c r="H731" s="1390"/>
    </row>
    <row r="732" spans="1:8" x14ac:dyDescent="0.25">
      <c r="A732" s="1390"/>
      <c r="B732" s="1390"/>
      <c r="C732" s="1390"/>
      <c r="D732" s="1390"/>
      <c r="E732" s="1390"/>
      <c r="F732" s="1390"/>
      <c r="G732" s="1390"/>
      <c r="H732" s="1390"/>
    </row>
    <row r="733" spans="1:8" x14ac:dyDescent="0.25">
      <c r="A733" s="1390"/>
      <c r="B733" s="1390"/>
      <c r="C733" s="1390"/>
      <c r="D733" s="1390"/>
      <c r="E733" s="1390"/>
      <c r="F733" s="1390"/>
      <c r="G733" s="1390"/>
      <c r="H733" s="1390"/>
    </row>
    <row r="734" spans="1:8" x14ac:dyDescent="0.25">
      <c r="A734" s="1390"/>
      <c r="B734" s="1390"/>
      <c r="C734" s="1390"/>
      <c r="D734" s="1390"/>
      <c r="E734" s="1390"/>
      <c r="F734" s="1390"/>
      <c r="G734" s="1390"/>
      <c r="H734" s="1390"/>
    </row>
    <row r="735" spans="1:8" x14ac:dyDescent="0.25">
      <c r="A735" s="1390"/>
      <c r="B735" s="1390"/>
      <c r="C735" s="1390"/>
      <c r="D735" s="1390"/>
      <c r="E735" s="1390"/>
      <c r="F735" s="1390"/>
      <c r="G735" s="1390"/>
      <c r="H735" s="1390"/>
    </row>
    <row r="736" spans="1:8" x14ac:dyDescent="0.25">
      <c r="A736" s="1390"/>
      <c r="B736" s="1390"/>
      <c r="C736" s="1390"/>
      <c r="D736" s="1390"/>
      <c r="E736" s="1390"/>
      <c r="F736" s="1390"/>
      <c r="G736" s="1390"/>
      <c r="H736" s="1390"/>
    </row>
    <row r="737" spans="1:8" x14ac:dyDescent="0.25">
      <c r="A737" s="1390"/>
      <c r="B737" s="1390"/>
      <c r="C737" s="1390"/>
      <c r="D737" s="1390"/>
      <c r="E737" s="1390"/>
      <c r="F737" s="1390"/>
      <c r="G737" s="1390"/>
      <c r="H737" s="1390"/>
    </row>
    <row r="738" spans="1:8" x14ac:dyDescent="0.25">
      <c r="A738" s="1390"/>
      <c r="B738" s="1390"/>
      <c r="C738" s="1390"/>
      <c r="D738" s="1390"/>
      <c r="E738" s="1390"/>
      <c r="F738" s="1390"/>
      <c r="G738" s="1390"/>
      <c r="H738" s="1390"/>
    </row>
    <row r="739" spans="1:8" x14ac:dyDescent="0.25">
      <c r="A739" s="1390"/>
      <c r="B739" s="1390"/>
      <c r="C739" s="1390"/>
      <c r="D739" s="1390"/>
      <c r="E739" s="1390"/>
      <c r="F739" s="1390"/>
      <c r="G739" s="1390"/>
      <c r="H739" s="1390"/>
    </row>
    <row r="740" spans="1:8" x14ac:dyDescent="0.25">
      <c r="A740" s="1390"/>
      <c r="B740" s="1390"/>
      <c r="C740" s="1390"/>
      <c r="D740" s="1390"/>
      <c r="E740" s="1390"/>
      <c r="F740" s="1390"/>
      <c r="G740" s="1390"/>
      <c r="H740" s="1390"/>
    </row>
    <row r="741" spans="1:8" x14ac:dyDescent="0.25">
      <c r="A741" s="1390"/>
      <c r="B741" s="1390"/>
      <c r="C741" s="1390"/>
      <c r="D741" s="1390"/>
      <c r="E741" s="1390"/>
      <c r="F741" s="1390"/>
      <c r="G741" s="1390"/>
      <c r="H741" s="1390"/>
    </row>
    <row r="742" spans="1:8" x14ac:dyDescent="0.25">
      <c r="A742" s="1390"/>
      <c r="B742" s="1390"/>
      <c r="C742" s="1390"/>
      <c r="D742" s="1390"/>
      <c r="E742" s="1390"/>
      <c r="F742" s="1390"/>
      <c r="G742" s="1390"/>
      <c r="H742" s="1390"/>
    </row>
    <row r="743" spans="1:8" x14ac:dyDescent="0.25">
      <c r="A743" s="1390"/>
      <c r="B743" s="1390"/>
      <c r="C743" s="1390"/>
      <c r="D743" s="1390"/>
      <c r="E743" s="1390"/>
      <c r="F743" s="1390"/>
      <c r="G743" s="1390"/>
      <c r="H743" s="1390"/>
    </row>
    <row r="744" spans="1:8" x14ac:dyDescent="0.25">
      <c r="A744" s="1390"/>
      <c r="B744" s="1390"/>
      <c r="C744" s="1390"/>
      <c r="D744" s="1390"/>
      <c r="E744" s="1390"/>
      <c r="F744" s="1390"/>
      <c r="G744" s="1390"/>
      <c r="H744" s="1390"/>
    </row>
    <row r="745" spans="1:8" x14ac:dyDescent="0.25">
      <c r="A745" s="1390"/>
      <c r="B745" s="1390"/>
      <c r="C745" s="1390"/>
      <c r="D745" s="1390"/>
      <c r="E745" s="1390"/>
      <c r="F745" s="1390"/>
      <c r="G745" s="1390"/>
      <c r="H745" s="1390"/>
    </row>
    <row r="746" spans="1:8" x14ac:dyDescent="0.25">
      <c r="A746" s="1390"/>
      <c r="B746" s="1390"/>
      <c r="C746" s="1390"/>
      <c r="D746" s="1390"/>
      <c r="E746" s="1390"/>
      <c r="F746" s="1390"/>
      <c r="G746" s="1390"/>
      <c r="H746" s="1390"/>
    </row>
    <row r="747" spans="1:8" x14ac:dyDescent="0.25">
      <c r="A747" s="1390"/>
      <c r="B747" s="1390"/>
      <c r="C747" s="1390"/>
      <c r="D747" s="1390"/>
      <c r="E747" s="1390"/>
      <c r="F747" s="1390"/>
      <c r="G747" s="1390"/>
      <c r="H747" s="1390"/>
    </row>
    <row r="748" spans="1:8" x14ac:dyDescent="0.25">
      <c r="A748" s="1390"/>
      <c r="B748" s="1390"/>
      <c r="C748" s="1390"/>
      <c r="D748" s="1390"/>
      <c r="E748" s="1390"/>
      <c r="F748" s="1390"/>
      <c r="G748" s="1390"/>
      <c r="H748" s="1390"/>
    </row>
    <row r="749" spans="1:8" x14ac:dyDescent="0.25">
      <c r="A749" s="1390"/>
      <c r="B749" s="1390"/>
      <c r="C749" s="1390"/>
      <c r="D749" s="1390"/>
      <c r="E749" s="1390"/>
      <c r="F749" s="1390"/>
      <c r="G749" s="1390"/>
      <c r="H749" s="1390"/>
    </row>
    <row r="750" spans="1:8" x14ac:dyDescent="0.25">
      <c r="A750" s="1390"/>
      <c r="B750" s="1390"/>
      <c r="C750" s="1390"/>
      <c r="D750" s="1390"/>
      <c r="E750" s="1390"/>
      <c r="F750" s="1390"/>
      <c r="G750" s="1390"/>
      <c r="H750" s="1390"/>
    </row>
    <row r="751" spans="1:8" x14ac:dyDescent="0.25">
      <c r="A751" s="1390"/>
      <c r="B751" s="1390"/>
      <c r="C751" s="1390"/>
      <c r="D751" s="1390"/>
      <c r="E751" s="1390"/>
      <c r="F751" s="1390"/>
      <c r="G751" s="1390"/>
      <c r="H751" s="1390"/>
    </row>
    <row r="752" spans="1:8" x14ac:dyDescent="0.25">
      <c r="A752" s="1390"/>
      <c r="B752" s="1390"/>
      <c r="C752" s="1390"/>
      <c r="D752" s="1390"/>
      <c r="E752" s="1390"/>
      <c r="F752" s="1390"/>
      <c r="G752" s="1390"/>
      <c r="H752" s="1390"/>
    </row>
    <row r="753" spans="1:8" x14ac:dyDescent="0.25">
      <c r="A753" s="1390"/>
      <c r="B753" s="1390"/>
      <c r="C753" s="1390"/>
      <c r="D753" s="1390"/>
      <c r="E753" s="1390"/>
      <c r="F753" s="1390"/>
      <c r="G753" s="1390"/>
      <c r="H753" s="1390"/>
    </row>
    <row r="754" spans="1:8" x14ac:dyDescent="0.25">
      <c r="A754" s="1390"/>
      <c r="B754" s="1390"/>
      <c r="C754" s="1390"/>
      <c r="D754" s="1390"/>
      <c r="E754" s="1390"/>
      <c r="F754" s="1390"/>
      <c r="G754" s="1390"/>
      <c r="H754" s="1390"/>
    </row>
    <row r="755" spans="1:8" x14ac:dyDescent="0.25">
      <c r="A755" s="1390"/>
      <c r="B755" s="1390"/>
      <c r="C755" s="1390"/>
      <c r="D755" s="1390"/>
      <c r="E755" s="1390"/>
      <c r="F755" s="1390"/>
      <c r="G755" s="1390"/>
      <c r="H755" s="1390"/>
    </row>
    <row r="756" spans="1:8" x14ac:dyDescent="0.25">
      <c r="A756" s="1390"/>
      <c r="B756" s="1390"/>
      <c r="C756" s="1390"/>
      <c r="D756" s="1390"/>
      <c r="E756" s="1390"/>
      <c r="F756" s="1390"/>
      <c r="G756" s="1390"/>
      <c r="H756" s="1390"/>
    </row>
    <row r="757" spans="1:8" x14ac:dyDescent="0.25">
      <c r="A757" s="1390"/>
      <c r="B757" s="1390"/>
      <c r="C757" s="1390"/>
      <c r="D757" s="1390"/>
      <c r="E757" s="1390"/>
      <c r="F757" s="1390"/>
      <c r="G757" s="1390"/>
      <c r="H757" s="1390"/>
    </row>
    <row r="758" spans="1:8" x14ac:dyDescent="0.25">
      <c r="A758" s="1390"/>
      <c r="B758" s="1390"/>
      <c r="C758" s="1390"/>
      <c r="D758" s="1390"/>
      <c r="E758" s="1390"/>
      <c r="F758" s="1390"/>
      <c r="G758" s="1390"/>
      <c r="H758" s="1390"/>
    </row>
    <row r="759" spans="1:8" x14ac:dyDescent="0.25">
      <c r="A759" s="1390"/>
      <c r="B759" s="1390"/>
      <c r="C759" s="1390"/>
      <c r="D759" s="1390"/>
      <c r="E759" s="1390"/>
      <c r="F759" s="1390"/>
      <c r="G759" s="1390"/>
      <c r="H759" s="1390"/>
    </row>
    <row r="760" spans="1:8" x14ac:dyDescent="0.25">
      <c r="A760" s="1390"/>
      <c r="B760" s="1390"/>
      <c r="C760" s="1390"/>
      <c r="D760" s="1390"/>
      <c r="E760" s="1390"/>
      <c r="F760" s="1390"/>
      <c r="G760" s="1390"/>
      <c r="H760" s="1390"/>
    </row>
    <row r="761" spans="1:8" x14ac:dyDescent="0.25">
      <c r="A761" s="1390"/>
      <c r="B761" s="1390"/>
      <c r="C761" s="1390"/>
      <c r="D761" s="1390"/>
      <c r="E761" s="1390"/>
      <c r="F761" s="1390"/>
      <c r="G761" s="1390"/>
      <c r="H761" s="1390"/>
    </row>
    <row r="762" spans="1:8" x14ac:dyDescent="0.25">
      <c r="A762" s="1390"/>
      <c r="B762" s="1390"/>
      <c r="C762" s="1390"/>
      <c r="D762" s="1390"/>
      <c r="E762" s="1390"/>
      <c r="F762" s="1390"/>
      <c r="G762" s="1390"/>
      <c r="H762" s="1390"/>
    </row>
    <row r="763" spans="1:8" x14ac:dyDescent="0.25">
      <c r="A763" s="1390"/>
      <c r="B763" s="1390"/>
      <c r="C763" s="1390"/>
      <c r="D763" s="1390"/>
      <c r="E763" s="1390"/>
      <c r="F763" s="1390"/>
      <c r="G763" s="1390"/>
      <c r="H763" s="1390"/>
    </row>
    <row r="764" spans="1:8" x14ac:dyDescent="0.25">
      <c r="A764" s="1390"/>
      <c r="B764" s="1390"/>
      <c r="C764" s="1390"/>
      <c r="D764" s="1390"/>
      <c r="E764" s="1390"/>
      <c r="F764" s="1390"/>
      <c r="G764" s="1390"/>
      <c r="H764" s="1390"/>
    </row>
    <row r="765" spans="1:8" x14ac:dyDescent="0.25">
      <c r="A765" s="1390"/>
      <c r="B765" s="1390"/>
      <c r="C765" s="1390"/>
      <c r="D765" s="1390"/>
      <c r="E765" s="1390"/>
      <c r="F765" s="1390"/>
      <c r="G765" s="1390"/>
      <c r="H765" s="1390"/>
    </row>
    <row r="766" spans="1:8" x14ac:dyDescent="0.25">
      <c r="A766" s="1390"/>
      <c r="B766" s="1390"/>
      <c r="C766" s="1390"/>
      <c r="D766" s="1390"/>
      <c r="E766" s="1390"/>
      <c r="F766" s="1390"/>
      <c r="G766" s="1390"/>
      <c r="H766" s="1390"/>
    </row>
    <row r="767" spans="1:8" x14ac:dyDescent="0.25">
      <c r="A767" s="1390"/>
      <c r="B767" s="1390"/>
      <c r="C767" s="1390"/>
      <c r="D767" s="1390"/>
      <c r="E767" s="1390"/>
      <c r="F767" s="1390"/>
      <c r="G767" s="1390"/>
      <c r="H767" s="1390"/>
    </row>
    <row r="768" spans="1:8" x14ac:dyDescent="0.25">
      <c r="A768" s="1390"/>
      <c r="B768" s="1390"/>
      <c r="C768" s="1390"/>
      <c r="D768" s="1390"/>
      <c r="E768" s="1390"/>
      <c r="F768" s="1390"/>
      <c r="G768" s="1390"/>
      <c r="H768" s="1390"/>
    </row>
    <row r="769" spans="1:8" x14ac:dyDescent="0.25">
      <c r="A769" s="1390"/>
      <c r="B769" s="1390"/>
      <c r="C769" s="1390"/>
      <c r="D769" s="1390"/>
      <c r="E769" s="1390"/>
      <c r="F769" s="1390"/>
      <c r="G769" s="1390"/>
      <c r="H769" s="1390"/>
    </row>
    <row r="770" spans="1:8" x14ac:dyDescent="0.25">
      <c r="A770" s="1390"/>
      <c r="B770" s="1390"/>
      <c r="C770" s="1390"/>
      <c r="D770" s="1390"/>
      <c r="E770" s="1390"/>
      <c r="F770" s="1390"/>
      <c r="G770" s="1390"/>
      <c r="H770" s="1390"/>
    </row>
    <row r="771" spans="1:8" x14ac:dyDescent="0.25">
      <c r="A771" s="1390"/>
      <c r="B771" s="1390"/>
      <c r="C771" s="1390"/>
      <c r="D771" s="1390"/>
      <c r="E771" s="1390"/>
      <c r="F771" s="1390"/>
      <c r="G771" s="1390"/>
      <c r="H771" s="1390"/>
    </row>
    <row r="772" spans="1:8" x14ac:dyDescent="0.25">
      <c r="A772" s="1390"/>
      <c r="B772" s="1390"/>
      <c r="C772" s="1390"/>
      <c r="D772" s="1390"/>
      <c r="E772" s="1390"/>
      <c r="F772" s="1390"/>
      <c r="G772" s="1390"/>
      <c r="H772" s="1390"/>
    </row>
    <row r="773" spans="1:8" x14ac:dyDescent="0.25">
      <c r="A773" s="1390"/>
      <c r="B773" s="1390"/>
      <c r="C773" s="1390"/>
      <c r="D773" s="1390"/>
      <c r="E773" s="1390"/>
      <c r="F773" s="1390"/>
      <c r="G773" s="1390"/>
      <c r="H773" s="1390"/>
    </row>
    <row r="774" spans="1:8" x14ac:dyDescent="0.25">
      <c r="A774" s="1390"/>
      <c r="B774" s="1390"/>
      <c r="C774" s="1390"/>
      <c r="D774" s="1390"/>
      <c r="E774" s="1390"/>
      <c r="F774" s="1390"/>
      <c r="G774" s="1390"/>
      <c r="H774" s="1390"/>
    </row>
    <row r="775" spans="1:8" x14ac:dyDescent="0.25">
      <c r="A775" s="1390"/>
      <c r="B775" s="1390"/>
      <c r="C775" s="1390"/>
      <c r="D775" s="1390"/>
      <c r="E775" s="1390"/>
      <c r="F775" s="1390"/>
      <c r="G775" s="1390"/>
      <c r="H775" s="1390"/>
    </row>
    <row r="776" spans="1:8" x14ac:dyDescent="0.25">
      <c r="A776" s="1390"/>
      <c r="B776" s="1390"/>
      <c r="C776" s="1390"/>
      <c r="D776" s="1390"/>
      <c r="E776" s="1390"/>
      <c r="F776" s="1390"/>
      <c r="G776" s="1390"/>
      <c r="H776" s="1390"/>
    </row>
    <row r="777" spans="1:8" x14ac:dyDescent="0.25">
      <c r="A777" s="1390"/>
      <c r="B777" s="1390"/>
      <c r="C777" s="1390"/>
      <c r="D777" s="1390"/>
      <c r="E777" s="1390"/>
      <c r="F777" s="1390"/>
      <c r="G777" s="1390"/>
      <c r="H777" s="1390"/>
    </row>
    <row r="778" spans="1:8" x14ac:dyDescent="0.25">
      <c r="A778" s="1390"/>
      <c r="B778" s="1390"/>
      <c r="C778" s="1390"/>
      <c r="D778" s="1390"/>
      <c r="E778" s="1390"/>
      <c r="F778" s="1390"/>
      <c r="G778" s="1390"/>
      <c r="H778" s="1390"/>
    </row>
    <row r="779" spans="1:8" x14ac:dyDescent="0.25">
      <c r="A779" s="1390"/>
      <c r="B779" s="1390"/>
      <c r="C779" s="1390"/>
      <c r="D779" s="1390"/>
      <c r="E779" s="1390"/>
      <c r="F779" s="1390"/>
      <c r="G779" s="1390"/>
      <c r="H779" s="1390"/>
    </row>
    <row r="780" spans="1:8" x14ac:dyDescent="0.25">
      <c r="A780" s="1390"/>
      <c r="B780" s="1390"/>
      <c r="C780" s="1390"/>
      <c r="D780" s="1390"/>
      <c r="E780" s="1390"/>
      <c r="F780" s="1390"/>
      <c r="G780" s="1390"/>
      <c r="H780" s="1390"/>
    </row>
    <row r="781" spans="1:8" x14ac:dyDescent="0.25">
      <c r="A781" s="1390"/>
      <c r="B781" s="1390"/>
      <c r="C781" s="1390"/>
      <c r="D781" s="1390"/>
      <c r="E781" s="1390"/>
      <c r="F781" s="1390"/>
      <c r="G781" s="1390"/>
      <c r="H781" s="1390"/>
    </row>
    <row r="782" spans="1:8" x14ac:dyDescent="0.25">
      <c r="A782" s="1390"/>
      <c r="B782" s="1390"/>
      <c r="C782" s="1390"/>
      <c r="D782" s="1390"/>
      <c r="E782" s="1390"/>
      <c r="F782" s="1390"/>
      <c r="G782" s="1390"/>
      <c r="H782" s="1390"/>
    </row>
    <row r="783" spans="1:8" x14ac:dyDescent="0.25">
      <c r="A783" s="1390"/>
      <c r="B783" s="1390"/>
      <c r="C783" s="1390"/>
      <c r="D783" s="1390"/>
      <c r="E783" s="1390"/>
      <c r="F783" s="1390"/>
      <c r="G783" s="1390"/>
      <c r="H783" s="1390"/>
    </row>
    <row r="784" spans="1:8" x14ac:dyDescent="0.25">
      <c r="A784" s="1390"/>
      <c r="B784" s="1390"/>
      <c r="C784" s="1390"/>
      <c r="D784" s="1390"/>
      <c r="E784" s="1390"/>
      <c r="F784" s="1390"/>
      <c r="G784" s="1390"/>
      <c r="H784" s="1390"/>
    </row>
    <row r="785" spans="1:8" x14ac:dyDescent="0.25">
      <c r="A785" s="1390"/>
      <c r="B785" s="1390"/>
      <c r="C785" s="1390"/>
      <c r="D785" s="1390"/>
      <c r="E785" s="1390"/>
      <c r="F785" s="1390"/>
      <c r="G785" s="1390"/>
      <c r="H785" s="1390"/>
    </row>
    <row r="786" spans="1:8" x14ac:dyDescent="0.25">
      <c r="A786" s="1390"/>
      <c r="B786" s="1390"/>
      <c r="C786" s="1390"/>
      <c r="D786" s="1390"/>
      <c r="E786" s="1390"/>
      <c r="F786" s="1390"/>
      <c r="G786" s="1390"/>
      <c r="H786" s="1390"/>
    </row>
    <row r="787" spans="1:8" x14ac:dyDescent="0.25">
      <c r="A787" s="1390"/>
      <c r="B787" s="1390"/>
      <c r="C787" s="1390"/>
      <c r="D787" s="1390"/>
      <c r="E787" s="1390"/>
      <c r="F787" s="1390"/>
      <c r="G787" s="1390"/>
      <c r="H787" s="1390"/>
    </row>
    <row r="788" spans="1:8" x14ac:dyDescent="0.25">
      <c r="A788" s="1390"/>
      <c r="B788" s="1390"/>
      <c r="C788" s="1390"/>
      <c r="D788" s="1390"/>
      <c r="E788" s="1390"/>
      <c r="F788" s="1390"/>
      <c r="G788" s="1390"/>
      <c r="H788" s="1390"/>
    </row>
    <row r="789" spans="1:8" x14ac:dyDescent="0.25">
      <c r="A789" s="1390"/>
      <c r="B789" s="1390"/>
      <c r="C789" s="1390"/>
      <c r="D789" s="1390"/>
      <c r="E789" s="1390"/>
      <c r="F789" s="1390"/>
      <c r="G789" s="1390"/>
      <c r="H789" s="1390"/>
    </row>
    <row r="790" spans="1:8" x14ac:dyDescent="0.25">
      <c r="A790" s="1390"/>
      <c r="B790" s="1390"/>
      <c r="C790" s="1390"/>
      <c r="D790" s="1390"/>
      <c r="E790" s="1390"/>
      <c r="F790" s="1390"/>
      <c r="G790" s="1390"/>
      <c r="H790" s="1390"/>
    </row>
    <row r="791" spans="1:8" x14ac:dyDescent="0.25">
      <c r="A791" s="1390"/>
      <c r="B791" s="1390"/>
      <c r="C791" s="1390"/>
      <c r="D791" s="1390"/>
      <c r="E791" s="1390"/>
      <c r="F791" s="1390"/>
      <c r="G791" s="1390"/>
      <c r="H791" s="1390"/>
    </row>
    <row r="792" spans="1:8" x14ac:dyDescent="0.25">
      <c r="A792" s="1390"/>
      <c r="B792" s="1390"/>
      <c r="C792" s="1390"/>
      <c r="D792" s="1390"/>
      <c r="E792" s="1390"/>
      <c r="F792" s="1390"/>
      <c r="G792" s="1390"/>
      <c r="H792" s="1390"/>
    </row>
    <row r="793" spans="1:8" x14ac:dyDescent="0.25">
      <c r="A793" s="1390"/>
      <c r="B793" s="1390"/>
      <c r="C793" s="1390"/>
      <c r="D793" s="1390"/>
      <c r="E793" s="1390"/>
      <c r="F793" s="1390"/>
      <c r="G793" s="1390"/>
      <c r="H793" s="1390"/>
    </row>
    <row r="794" spans="1:8" x14ac:dyDescent="0.25">
      <c r="A794" s="1390"/>
      <c r="B794" s="1390"/>
      <c r="C794" s="1390"/>
      <c r="D794" s="1390"/>
      <c r="E794" s="1390"/>
      <c r="F794" s="1390"/>
      <c r="G794" s="1390"/>
      <c r="H794" s="1390"/>
    </row>
    <row r="795" spans="1:8" x14ac:dyDescent="0.25">
      <c r="A795" s="1390"/>
      <c r="B795" s="1390"/>
      <c r="C795" s="1390"/>
      <c r="D795" s="1390"/>
      <c r="E795" s="1390"/>
      <c r="F795" s="1390"/>
      <c r="G795" s="1390"/>
      <c r="H795" s="1390"/>
    </row>
    <row r="796" spans="1:8" x14ac:dyDescent="0.25">
      <c r="A796" s="1390"/>
      <c r="B796" s="1390"/>
      <c r="C796" s="1390"/>
      <c r="D796" s="1390"/>
      <c r="E796" s="1390"/>
      <c r="F796" s="1390"/>
      <c r="G796" s="1390"/>
      <c r="H796" s="1390"/>
    </row>
    <row r="797" spans="1:8" x14ac:dyDescent="0.25">
      <c r="A797" s="1390"/>
      <c r="B797" s="1390"/>
      <c r="C797" s="1390"/>
      <c r="D797" s="1390"/>
      <c r="E797" s="1390"/>
      <c r="F797" s="1390"/>
      <c r="G797" s="1390"/>
      <c r="H797" s="1390"/>
    </row>
    <row r="798" spans="1:8" x14ac:dyDescent="0.25">
      <c r="A798" s="1390"/>
      <c r="B798" s="1390"/>
      <c r="C798" s="1390"/>
      <c r="D798" s="1390"/>
      <c r="E798" s="1390"/>
      <c r="F798" s="1390"/>
      <c r="G798" s="1390"/>
      <c r="H798" s="1390"/>
    </row>
    <row r="799" spans="1:8" x14ac:dyDescent="0.25">
      <c r="A799" s="1390"/>
      <c r="B799" s="1390"/>
      <c r="C799" s="1390"/>
      <c r="D799" s="1390"/>
      <c r="E799" s="1390"/>
      <c r="F799" s="1390"/>
      <c r="G799" s="1390"/>
      <c r="H799" s="1390"/>
    </row>
    <row r="800" spans="1:8" x14ac:dyDescent="0.25">
      <c r="A800" s="1390"/>
      <c r="B800" s="1390"/>
      <c r="C800" s="1390"/>
      <c r="D800" s="1390"/>
      <c r="E800" s="1390"/>
      <c r="F800" s="1390"/>
      <c r="G800" s="1390"/>
      <c r="H800" s="1390"/>
    </row>
    <row r="801" spans="1:8" x14ac:dyDescent="0.25">
      <c r="A801" s="1390"/>
      <c r="B801" s="1390"/>
      <c r="C801" s="1390"/>
      <c r="D801" s="1390"/>
      <c r="E801" s="1390"/>
      <c r="F801" s="1390"/>
      <c r="G801" s="1390"/>
      <c r="H801" s="1390"/>
    </row>
    <row r="802" spans="1:8" x14ac:dyDescent="0.25">
      <c r="A802" s="1390"/>
      <c r="B802" s="1390"/>
      <c r="C802" s="1390"/>
      <c r="D802" s="1390"/>
      <c r="E802" s="1390"/>
      <c r="F802" s="1390"/>
      <c r="G802" s="1390"/>
      <c r="H802" s="1390"/>
    </row>
    <row r="803" spans="1:8" x14ac:dyDescent="0.25">
      <c r="A803" s="1390"/>
      <c r="B803" s="1390"/>
      <c r="C803" s="1390"/>
      <c r="D803" s="1390"/>
      <c r="E803" s="1390"/>
      <c r="F803" s="1390"/>
      <c r="G803" s="1390"/>
      <c r="H803" s="1390"/>
    </row>
    <row r="804" spans="1:8" x14ac:dyDescent="0.25">
      <c r="A804" s="1390"/>
      <c r="B804" s="1390"/>
      <c r="C804" s="1390"/>
      <c r="D804" s="1390"/>
      <c r="E804" s="1390"/>
      <c r="F804" s="1390"/>
      <c r="G804" s="1390"/>
      <c r="H804" s="1390"/>
    </row>
    <row r="805" spans="1:8" x14ac:dyDescent="0.25">
      <c r="A805" s="1390"/>
      <c r="B805" s="1390"/>
      <c r="C805" s="1390"/>
      <c r="D805" s="1390"/>
      <c r="E805" s="1390"/>
      <c r="F805" s="1390"/>
      <c r="G805" s="1390"/>
      <c r="H805" s="1390"/>
    </row>
    <row r="806" spans="1:8" x14ac:dyDescent="0.25">
      <c r="A806" s="1390"/>
      <c r="B806" s="1390"/>
      <c r="C806" s="1390"/>
      <c r="D806" s="1390"/>
      <c r="E806" s="1390"/>
      <c r="F806" s="1390"/>
      <c r="G806" s="1390"/>
      <c r="H806" s="1390"/>
    </row>
    <row r="807" spans="1:8" x14ac:dyDescent="0.25">
      <c r="A807" s="1390"/>
      <c r="B807" s="1390"/>
      <c r="C807" s="1390"/>
      <c r="D807" s="1390"/>
      <c r="E807" s="1390"/>
      <c r="F807" s="1390"/>
      <c r="G807" s="1390"/>
      <c r="H807" s="1390"/>
    </row>
    <row r="808" spans="1:8" x14ac:dyDescent="0.25">
      <c r="A808" s="1390"/>
      <c r="B808" s="1390"/>
      <c r="C808" s="1390"/>
      <c r="D808" s="1390"/>
      <c r="E808" s="1390"/>
      <c r="F808" s="1390"/>
      <c r="G808" s="1390"/>
      <c r="H808" s="1390"/>
    </row>
    <row r="809" spans="1:8" x14ac:dyDescent="0.25">
      <c r="A809" s="1390"/>
      <c r="B809" s="1390"/>
      <c r="C809" s="1390"/>
      <c r="D809" s="1390"/>
      <c r="E809" s="1390"/>
      <c r="F809" s="1390"/>
      <c r="G809" s="1390"/>
      <c r="H809" s="1390"/>
    </row>
    <row r="810" spans="1:8" x14ac:dyDescent="0.25">
      <c r="A810" s="1390"/>
      <c r="B810" s="1390"/>
      <c r="C810" s="1390"/>
      <c r="D810" s="1390"/>
      <c r="E810" s="1390"/>
      <c r="F810" s="1390"/>
      <c r="G810" s="1390"/>
      <c r="H810" s="1390"/>
    </row>
    <row r="811" spans="1:8" x14ac:dyDescent="0.25">
      <c r="A811" s="1390"/>
      <c r="B811" s="1390"/>
      <c r="C811" s="1390"/>
      <c r="D811" s="1390"/>
      <c r="E811" s="1390"/>
      <c r="F811" s="1390"/>
      <c r="G811" s="1390"/>
      <c r="H811" s="1390"/>
    </row>
    <row r="812" spans="1:8" x14ac:dyDescent="0.25">
      <c r="A812" s="1390"/>
      <c r="B812" s="1390"/>
      <c r="C812" s="1390"/>
      <c r="D812" s="1390"/>
      <c r="E812" s="1390"/>
      <c r="F812" s="1390"/>
      <c r="G812" s="1390"/>
      <c r="H812" s="1390"/>
    </row>
    <row r="813" spans="1:8" x14ac:dyDescent="0.25">
      <c r="A813" s="1390"/>
      <c r="B813" s="1390"/>
      <c r="C813" s="1390"/>
      <c r="D813" s="1390"/>
      <c r="E813" s="1390"/>
      <c r="F813" s="1390"/>
      <c r="G813" s="1390"/>
      <c r="H813" s="1390"/>
    </row>
    <row r="814" spans="1:8" x14ac:dyDescent="0.25">
      <c r="A814" s="1390"/>
      <c r="B814" s="1390"/>
      <c r="C814" s="1390"/>
      <c r="D814" s="1390"/>
      <c r="E814" s="1390"/>
      <c r="F814" s="1390"/>
      <c r="G814" s="1390"/>
      <c r="H814" s="1390"/>
    </row>
    <row r="815" spans="1:8" x14ac:dyDescent="0.25">
      <c r="A815" s="1390"/>
      <c r="B815" s="1390"/>
      <c r="C815" s="1390"/>
      <c r="D815" s="1390"/>
      <c r="E815" s="1390"/>
      <c r="F815" s="1390"/>
      <c r="G815" s="1390"/>
      <c r="H815" s="1390"/>
    </row>
    <row r="816" spans="1:8" x14ac:dyDescent="0.25">
      <c r="A816" s="1390"/>
      <c r="B816" s="1390"/>
      <c r="C816" s="1390"/>
      <c r="D816" s="1390"/>
      <c r="E816" s="1390"/>
      <c r="F816" s="1390"/>
      <c r="G816" s="1390"/>
      <c r="H816" s="1390"/>
    </row>
    <row r="817" spans="1:8" x14ac:dyDescent="0.25">
      <c r="A817" s="1390"/>
      <c r="B817" s="1390"/>
      <c r="C817" s="1390"/>
      <c r="D817" s="1390"/>
      <c r="E817" s="1390"/>
      <c r="F817" s="1390"/>
      <c r="G817" s="1390"/>
      <c r="H817" s="1390"/>
    </row>
    <row r="818" spans="1:8" x14ac:dyDescent="0.25">
      <c r="A818" s="1390"/>
      <c r="B818" s="1390"/>
      <c r="C818" s="1390"/>
      <c r="D818" s="1390"/>
      <c r="E818" s="1390"/>
      <c r="F818" s="1390"/>
      <c r="G818" s="1390"/>
      <c r="H818" s="1390"/>
    </row>
    <row r="819" spans="1:8" x14ac:dyDescent="0.25">
      <c r="A819" s="1390"/>
      <c r="B819" s="1390"/>
      <c r="C819" s="1390"/>
      <c r="D819" s="1390"/>
      <c r="E819" s="1390"/>
      <c r="F819" s="1390"/>
      <c r="G819" s="1390"/>
      <c r="H819" s="1390"/>
    </row>
    <row r="820" spans="1:8" x14ac:dyDescent="0.25">
      <c r="A820" s="1390"/>
      <c r="B820" s="1390"/>
      <c r="C820" s="1390"/>
      <c r="D820" s="1390"/>
      <c r="E820" s="1390"/>
      <c r="F820" s="1390"/>
      <c r="G820" s="1390"/>
      <c r="H820" s="1390"/>
    </row>
    <row r="821" spans="1:8" x14ac:dyDescent="0.25">
      <c r="A821" s="1390"/>
      <c r="B821" s="1390"/>
      <c r="C821" s="1390"/>
      <c r="D821" s="1390"/>
      <c r="E821" s="1390"/>
      <c r="F821" s="1390"/>
      <c r="G821" s="1390"/>
      <c r="H821" s="1390"/>
    </row>
    <row r="822" spans="1:8" x14ac:dyDescent="0.25">
      <c r="A822" s="1390"/>
      <c r="B822" s="1390"/>
      <c r="C822" s="1390"/>
      <c r="D822" s="1390"/>
      <c r="E822" s="1390"/>
      <c r="F822" s="1390"/>
      <c r="G822" s="1390"/>
      <c r="H822" s="1390"/>
    </row>
    <row r="823" spans="1:8" x14ac:dyDescent="0.25">
      <c r="A823" s="1390"/>
      <c r="B823" s="1390"/>
      <c r="C823" s="1390"/>
      <c r="D823" s="1390"/>
      <c r="E823" s="1390"/>
      <c r="F823" s="1390"/>
      <c r="G823" s="1390"/>
      <c r="H823" s="1390"/>
    </row>
    <row r="824" spans="1:8" x14ac:dyDescent="0.25">
      <c r="A824" s="1390"/>
      <c r="B824" s="1390"/>
      <c r="C824" s="1390"/>
      <c r="D824" s="1390"/>
      <c r="E824" s="1390"/>
      <c r="F824" s="1390"/>
      <c r="G824" s="1390"/>
      <c r="H824" s="1390"/>
    </row>
    <row r="825" spans="1:8" x14ac:dyDescent="0.25">
      <c r="A825" s="1390"/>
      <c r="B825" s="1390"/>
      <c r="C825" s="1390"/>
      <c r="D825" s="1390"/>
      <c r="E825" s="1390"/>
      <c r="F825" s="1390"/>
      <c r="G825" s="1390"/>
      <c r="H825" s="1390"/>
    </row>
    <row r="826" spans="1:8" x14ac:dyDescent="0.25">
      <c r="A826" s="1390"/>
      <c r="B826" s="1390"/>
      <c r="C826" s="1390"/>
      <c r="D826" s="1390"/>
      <c r="E826" s="1390"/>
      <c r="F826" s="1390"/>
      <c r="G826" s="1390"/>
      <c r="H826" s="1390"/>
    </row>
    <row r="827" spans="1:8" x14ac:dyDescent="0.25">
      <c r="A827" s="1390"/>
      <c r="B827" s="1390"/>
      <c r="C827" s="1390"/>
      <c r="D827" s="1390"/>
      <c r="E827" s="1390"/>
      <c r="F827" s="1390"/>
      <c r="G827" s="1390"/>
      <c r="H827" s="1390"/>
    </row>
    <row r="828" spans="1:8" x14ac:dyDescent="0.25">
      <c r="A828" s="1390"/>
      <c r="B828" s="1390"/>
      <c r="C828" s="1390"/>
      <c r="D828" s="1390"/>
      <c r="E828" s="1390"/>
      <c r="F828" s="1390"/>
      <c r="G828" s="1390"/>
      <c r="H828" s="1390"/>
    </row>
    <row r="829" spans="1:8" x14ac:dyDescent="0.25">
      <c r="A829" s="1390"/>
      <c r="B829" s="1390"/>
      <c r="C829" s="1390"/>
      <c r="D829" s="1390"/>
      <c r="E829" s="1390"/>
      <c r="F829" s="1390"/>
      <c r="G829" s="1390"/>
      <c r="H829" s="1390"/>
    </row>
    <row r="830" spans="1:8" x14ac:dyDescent="0.25">
      <c r="A830" s="1390"/>
      <c r="B830" s="1390"/>
      <c r="C830" s="1390"/>
      <c r="D830" s="1390"/>
      <c r="E830" s="1390"/>
      <c r="F830" s="1390"/>
      <c r="G830" s="1390"/>
      <c r="H830" s="1390"/>
    </row>
    <row r="831" spans="1:8" x14ac:dyDescent="0.25">
      <c r="A831" s="1390"/>
      <c r="B831" s="1390"/>
      <c r="C831" s="1390"/>
      <c r="D831" s="1390"/>
      <c r="E831" s="1390"/>
      <c r="F831" s="1390"/>
      <c r="G831" s="1390"/>
      <c r="H831" s="1390"/>
    </row>
    <row r="832" spans="1:8" x14ac:dyDescent="0.25">
      <c r="A832" s="1390"/>
      <c r="B832" s="1390"/>
      <c r="C832" s="1390"/>
      <c r="D832" s="1390"/>
      <c r="E832" s="1390"/>
      <c r="F832" s="1390"/>
      <c r="G832" s="1390"/>
      <c r="H832" s="1390"/>
    </row>
    <row r="833" spans="1:8" x14ac:dyDescent="0.25">
      <c r="A833" s="1390"/>
      <c r="B833" s="1390"/>
      <c r="C833" s="1390"/>
      <c r="D833" s="1390"/>
      <c r="E833" s="1390"/>
      <c r="F833" s="1390"/>
      <c r="G833" s="1390"/>
      <c r="H833" s="1390"/>
    </row>
    <row r="834" spans="1:8" x14ac:dyDescent="0.25">
      <c r="A834" s="1390"/>
      <c r="B834" s="1390"/>
      <c r="C834" s="1390"/>
      <c r="D834" s="1390"/>
      <c r="E834" s="1390"/>
      <c r="F834" s="1390"/>
      <c r="G834" s="1390"/>
      <c r="H834" s="1390"/>
    </row>
    <row r="835" spans="1:8" x14ac:dyDescent="0.25">
      <c r="A835" s="1390"/>
      <c r="B835" s="1390"/>
      <c r="C835" s="1390"/>
      <c r="D835" s="1390"/>
      <c r="E835" s="1390"/>
      <c r="F835" s="1390"/>
      <c r="G835" s="1390"/>
      <c r="H835" s="1390"/>
    </row>
    <row r="836" spans="1:8" x14ac:dyDescent="0.25">
      <c r="A836" s="1390"/>
      <c r="B836" s="1390"/>
      <c r="C836" s="1390"/>
      <c r="D836" s="1390"/>
      <c r="E836" s="1390"/>
      <c r="F836" s="1390"/>
      <c r="G836" s="1390"/>
      <c r="H836" s="1390"/>
    </row>
    <row r="837" spans="1:8" x14ac:dyDescent="0.25">
      <c r="A837" s="1390"/>
      <c r="B837" s="1390"/>
      <c r="C837" s="1390"/>
      <c r="D837" s="1390"/>
      <c r="E837" s="1390"/>
      <c r="F837" s="1390"/>
      <c r="G837" s="1390"/>
      <c r="H837" s="1390"/>
    </row>
    <row r="838" spans="1:8" x14ac:dyDescent="0.25">
      <c r="A838" s="1390"/>
      <c r="B838" s="1390"/>
      <c r="C838" s="1390"/>
      <c r="D838" s="1390"/>
      <c r="E838" s="1390"/>
      <c r="F838" s="1390"/>
      <c r="G838" s="1390"/>
      <c r="H838" s="1390"/>
    </row>
    <row r="839" spans="1:8" x14ac:dyDescent="0.25">
      <c r="A839" s="1390"/>
      <c r="B839" s="1390"/>
      <c r="C839" s="1390"/>
      <c r="D839" s="1390"/>
      <c r="E839" s="1390"/>
      <c r="F839" s="1390"/>
      <c r="G839" s="1390"/>
      <c r="H839" s="1390"/>
    </row>
    <row r="840" spans="1:8" x14ac:dyDescent="0.25">
      <c r="A840" s="1390"/>
      <c r="B840" s="1390"/>
      <c r="C840" s="1390"/>
      <c r="D840" s="1390"/>
      <c r="E840" s="1390"/>
      <c r="F840" s="1390"/>
      <c r="G840" s="1390"/>
      <c r="H840" s="1390"/>
    </row>
    <row r="841" spans="1:8" x14ac:dyDescent="0.25">
      <c r="A841" s="1390"/>
      <c r="B841" s="1390"/>
      <c r="C841" s="1390"/>
      <c r="D841" s="1390"/>
      <c r="E841" s="1390"/>
      <c r="F841" s="1390"/>
      <c r="G841" s="1390"/>
      <c r="H841" s="1390"/>
    </row>
    <row r="842" spans="1:8" x14ac:dyDescent="0.25">
      <c r="A842" s="1390"/>
      <c r="B842" s="1390"/>
      <c r="C842" s="1390"/>
      <c r="D842" s="1390"/>
      <c r="E842" s="1390"/>
      <c r="F842" s="1390"/>
      <c r="G842" s="1390"/>
      <c r="H842" s="1390"/>
    </row>
    <row r="843" spans="1:8" x14ac:dyDescent="0.25">
      <c r="A843" s="1390"/>
      <c r="B843" s="1390"/>
      <c r="C843" s="1390"/>
      <c r="D843" s="1390"/>
      <c r="E843" s="1390"/>
      <c r="F843" s="1390"/>
      <c r="G843" s="1390"/>
      <c r="H843" s="1390"/>
    </row>
    <row r="844" spans="1:8" x14ac:dyDescent="0.25">
      <c r="A844" s="1390"/>
      <c r="B844" s="1390"/>
      <c r="C844" s="1390"/>
      <c r="D844" s="1390"/>
      <c r="E844" s="1390"/>
      <c r="F844" s="1390"/>
      <c r="G844" s="1390"/>
      <c r="H844" s="1390"/>
    </row>
    <row r="845" spans="1:8" x14ac:dyDescent="0.25">
      <c r="A845" s="1390"/>
      <c r="B845" s="1390"/>
      <c r="C845" s="1390"/>
      <c r="D845" s="1390"/>
      <c r="E845" s="1390"/>
      <c r="F845" s="1390"/>
      <c r="G845" s="1390"/>
      <c r="H845" s="1390"/>
    </row>
    <row r="846" spans="1:8" x14ac:dyDescent="0.25">
      <c r="A846" s="1390"/>
      <c r="B846" s="1390"/>
      <c r="C846" s="1390"/>
      <c r="D846" s="1390"/>
      <c r="E846" s="1390"/>
      <c r="F846" s="1390"/>
      <c r="G846" s="1390"/>
      <c r="H846" s="1390"/>
    </row>
    <row r="847" spans="1:8" x14ac:dyDescent="0.25">
      <c r="A847" s="1390"/>
      <c r="B847" s="1390"/>
      <c r="C847" s="1390"/>
      <c r="D847" s="1390"/>
      <c r="E847" s="1390"/>
      <c r="F847" s="1390"/>
      <c r="G847" s="1390"/>
      <c r="H847" s="1390"/>
    </row>
    <row r="848" spans="1:8" x14ac:dyDescent="0.25">
      <c r="A848" s="1390"/>
      <c r="B848" s="1390"/>
      <c r="C848" s="1390"/>
      <c r="D848" s="1390"/>
      <c r="E848" s="1390"/>
      <c r="F848" s="1390"/>
      <c r="G848" s="1390"/>
      <c r="H848" s="1390"/>
    </row>
    <row r="849" spans="1:8" x14ac:dyDescent="0.25">
      <c r="A849" s="1390"/>
      <c r="B849" s="1390"/>
      <c r="C849" s="1390"/>
      <c r="D849" s="1390"/>
      <c r="E849" s="1390"/>
      <c r="F849" s="1390"/>
      <c r="G849" s="1390"/>
      <c r="H849" s="1390"/>
    </row>
    <row r="850" spans="1:8" x14ac:dyDescent="0.25">
      <c r="A850" s="1390"/>
      <c r="B850" s="1390"/>
      <c r="C850" s="1390"/>
      <c r="D850" s="1390"/>
      <c r="E850" s="1390"/>
      <c r="F850" s="1390"/>
      <c r="G850" s="1390"/>
      <c r="H850" s="1390"/>
    </row>
    <row r="851" spans="1:8" x14ac:dyDescent="0.25">
      <c r="A851" s="1390"/>
      <c r="B851" s="1390"/>
      <c r="C851" s="1390"/>
      <c r="D851" s="1390"/>
      <c r="E851" s="1390"/>
      <c r="F851" s="1390"/>
      <c r="G851" s="1390"/>
      <c r="H851" s="1390"/>
    </row>
    <row r="852" spans="1:8" x14ac:dyDescent="0.25">
      <c r="A852" s="1390"/>
      <c r="B852" s="1390"/>
      <c r="C852" s="1390"/>
      <c r="D852" s="1390"/>
      <c r="E852" s="1390"/>
      <c r="F852" s="1390"/>
      <c r="G852" s="1390"/>
      <c r="H852" s="1390"/>
    </row>
    <row r="853" spans="1:8" x14ac:dyDescent="0.25">
      <c r="A853" s="1390"/>
      <c r="B853" s="1390"/>
      <c r="C853" s="1390"/>
      <c r="D853" s="1390"/>
      <c r="E853" s="1390"/>
      <c r="F853" s="1390"/>
      <c r="G853" s="1390"/>
      <c r="H853" s="1390"/>
    </row>
    <row r="854" spans="1:8" x14ac:dyDescent="0.25">
      <c r="A854" s="1390"/>
      <c r="B854" s="1390"/>
      <c r="C854" s="1390"/>
      <c r="D854" s="1390"/>
      <c r="E854" s="1390"/>
      <c r="F854" s="1390"/>
      <c r="G854" s="1390"/>
      <c r="H854" s="1390"/>
    </row>
    <row r="855" spans="1:8" x14ac:dyDescent="0.25">
      <c r="A855" s="1390"/>
      <c r="B855" s="1390"/>
      <c r="C855" s="1390"/>
      <c r="D855" s="1390"/>
      <c r="E855" s="1390"/>
      <c r="F855" s="1390"/>
      <c r="G855" s="1390"/>
      <c r="H855" s="1390"/>
    </row>
    <row r="856" spans="1:8" x14ac:dyDescent="0.25">
      <c r="A856" s="1390"/>
      <c r="B856" s="1390"/>
      <c r="C856" s="1390"/>
      <c r="D856" s="1390"/>
      <c r="E856" s="1390"/>
      <c r="F856" s="1390"/>
      <c r="G856" s="1390"/>
      <c r="H856" s="1390"/>
    </row>
    <row r="857" spans="1:8" x14ac:dyDescent="0.25">
      <c r="A857" s="1390"/>
      <c r="B857" s="1390"/>
      <c r="C857" s="1390"/>
      <c r="D857" s="1390"/>
      <c r="E857" s="1390"/>
      <c r="F857" s="1390"/>
      <c r="G857" s="1390"/>
      <c r="H857" s="1390"/>
    </row>
    <row r="858" spans="1:8" x14ac:dyDescent="0.25">
      <c r="A858" s="1390"/>
      <c r="B858" s="1390"/>
      <c r="C858" s="1390"/>
      <c r="D858" s="1390"/>
      <c r="E858" s="1390"/>
      <c r="F858" s="1390"/>
      <c r="G858" s="1390"/>
      <c r="H858" s="1390"/>
    </row>
    <row r="859" spans="1:8" x14ac:dyDescent="0.25">
      <c r="A859" s="1390"/>
      <c r="B859" s="1390"/>
      <c r="C859" s="1390"/>
      <c r="D859" s="1390"/>
      <c r="E859" s="1390"/>
      <c r="F859" s="1390"/>
      <c r="G859" s="1390"/>
      <c r="H859" s="1390"/>
    </row>
    <row r="860" spans="1:8" x14ac:dyDescent="0.25">
      <c r="A860" s="1390"/>
      <c r="B860" s="1390"/>
      <c r="C860" s="1390"/>
      <c r="D860" s="1390"/>
      <c r="E860" s="1390"/>
      <c r="F860" s="1390"/>
      <c r="G860" s="1390"/>
      <c r="H860" s="1390"/>
    </row>
    <row r="861" spans="1:8" x14ac:dyDescent="0.25">
      <c r="A861" s="1390"/>
      <c r="B861" s="1390"/>
      <c r="C861" s="1390"/>
      <c r="D861" s="1390"/>
      <c r="E861" s="1390"/>
      <c r="F861" s="1390"/>
      <c r="G861" s="1390"/>
      <c r="H861" s="1390"/>
    </row>
    <row r="862" spans="1:8" x14ac:dyDescent="0.25">
      <c r="A862" s="1390"/>
      <c r="B862" s="1390"/>
      <c r="C862" s="1390"/>
      <c r="D862" s="1390"/>
      <c r="E862" s="1390"/>
      <c r="F862" s="1390"/>
      <c r="G862" s="1390"/>
      <c r="H862" s="1390"/>
    </row>
    <row r="863" spans="1:8" x14ac:dyDescent="0.25">
      <c r="A863" s="1390"/>
      <c r="B863" s="1390"/>
      <c r="C863" s="1390"/>
      <c r="D863" s="1390"/>
      <c r="E863" s="1390"/>
      <c r="F863" s="1390"/>
      <c r="G863" s="1390"/>
      <c r="H863" s="1390"/>
    </row>
    <row r="864" spans="1:8" x14ac:dyDescent="0.25">
      <c r="A864" s="1390"/>
      <c r="B864" s="1390"/>
      <c r="C864" s="1390"/>
      <c r="D864" s="1390"/>
      <c r="E864" s="1390"/>
      <c r="F864" s="1390"/>
      <c r="G864" s="1390"/>
      <c r="H864" s="1390"/>
    </row>
    <row r="865" spans="1:8" x14ac:dyDescent="0.25">
      <c r="A865" s="1390"/>
      <c r="B865" s="1390"/>
      <c r="C865" s="1390"/>
      <c r="D865" s="1390"/>
      <c r="E865" s="1390"/>
      <c r="F865" s="1390"/>
      <c r="G865" s="1390"/>
      <c r="H865" s="1390"/>
    </row>
    <row r="866" spans="1:8" x14ac:dyDescent="0.25">
      <c r="A866" s="1390"/>
      <c r="B866" s="1390"/>
      <c r="C866" s="1390"/>
      <c r="D866" s="1390"/>
      <c r="E866" s="1390"/>
      <c r="F866" s="1390"/>
      <c r="G866" s="1390"/>
      <c r="H866" s="1390"/>
    </row>
    <row r="867" spans="1:8" x14ac:dyDescent="0.25">
      <c r="A867" s="1390"/>
      <c r="B867" s="1390"/>
      <c r="C867" s="1390"/>
      <c r="D867" s="1390"/>
      <c r="E867" s="1390"/>
      <c r="F867" s="1390"/>
      <c r="G867" s="1390"/>
      <c r="H867" s="1390"/>
    </row>
    <row r="868" spans="1:8" x14ac:dyDescent="0.25">
      <c r="A868" s="1390"/>
      <c r="B868" s="1390"/>
      <c r="C868" s="1390"/>
      <c r="D868" s="1390"/>
      <c r="E868" s="1390"/>
      <c r="F868" s="1390"/>
      <c r="G868" s="1390"/>
      <c r="H868" s="1390"/>
    </row>
    <row r="869" spans="1:8" x14ac:dyDescent="0.25">
      <c r="A869" s="1390"/>
      <c r="B869" s="1390"/>
      <c r="C869" s="1390"/>
      <c r="D869" s="1390"/>
      <c r="E869" s="1390"/>
      <c r="F869" s="1390"/>
      <c r="G869" s="1390"/>
      <c r="H869" s="1390"/>
    </row>
    <row r="870" spans="1:8" x14ac:dyDescent="0.25">
      <c r="A870" s="1390"/>
      <c r="B870" s="1390"/>
      <c r="C870" s="1390"/>
      <c r="D870" s="1390"/>
      <c r="E870" s="1390"/>
      <c r="F870" s="1390"/>
      <c r="G870" s="1390"/>
      <c r="H870" s="1390"/>
    </row>
    <row r="871" spans="1:8" x14ac:dyDescent="0.25">
      <c r="A871" s="1390"/>
      <c r="B871" s="1390"/>
      <c r="C871" s="1390"/>
      <c r="D871" s="1390"/>
      <c r="E871" s="1390"/>
      <c r="F871" s="1390"/>
      <c r="G871" s="1390"/>
      <c r="H871" s="1390"/>
    </row>
    <row r="872" spans="1:8" x14ac:dyDescent="0.25">
      <c r="A872" s="1390"/>
      <c r="B872" s="1390"/>
      <c r="C872" s="1390"/>
      <c r="D872" s="1390"/>
      <c r="E872" s="1390"/>
      <c r="F872" s="1390"/>
      <c r="G872" s="1390"/>
      <c r="H872" s="1390"/>
    </row>
    <row r="873" spans="1:8" x14ac:dyDescent="0.25">
      <c r="A873" s="1390"/>
      <c r="B873" s="1390"/>
      <c r="C873" s="1390"/>
      <c r="D873" s="1390"/>
      <c r="E873" s="1390"/>
      <c r="F873" s="1390"/>
      <c r="G873" s="1390"/>
      <c r="H873" s="1390"/>
    </row>
    <row r="874" spans="1:8" x14ac:dyDescent="0.25">
      <c r="A874" s="1390"/>
      <c r="B874" s="1390"/>
      <c r="C874" s="1390"/>
      <c r="D874" s="1390"/>
      <c r="E874" s="1390"/>
      <c r="F874" s="1390"/>
      <c r="G874" s="1390"/>
      <c r="H874" s="1390"/>
    </row>
    <row r="875" spans="1:8" x14ac:dyDescent="0.25">
      <c r="A875" s="1390"/>
      <c r="B875" s="1390"/>
      <c r="C875" s="1390"/>
      <c r="D875" s="1390"/>
      <c r="E875" s="1390"/>
      <c r="F875" s="1390"/>
      <c r="G875" s="1390"/>
      <c r="H875" s="1390"/>
    </row>
    <row r="876" spans="1:8" x14ac:dyDescent="0.25">
      <c r="A876" s="1390"/>
      <c r="B876" s="1390"/>
      <c r="C876" s="1390"/>
      <c r="D876" s="1390"/>
      <c r="E876" s="1390"/>
      <c r="F876" s="1390"/>
      <c r="G876" s="1390"/>
      <c r="H876" s="1390"/>
    </row>
    <row r="877" spans="1:8" x14ac:dyDescent="0.25">
      <c r="A877" s="1390"/>
      <c r="B877" s="1390"/>
      <c r="C877" s="1390"/>
      <c r="D877" s="1390"/>
      <c r="E877" s="1390"/>
      <c r="F877" s="1390"/>
      <c r="G877" s="1390"/>
      <c r="H877" s="1390"/>
    </row>
    <row r="878" spans="1:8" x14ac:dyDescent="0.25">
      <c r="A878" s="1390"/>
      <c r="B878" s="1390"/>
      <c r="C878" s="1390"/>
      <c r="D878" s="1390"/>
      <c r="E878" s="1390"/>
      <c r="F878" s="1390"/>
      <c r="G878" s="1390"/>
      <c r="H878" s="1390"/>
    </row>
    <row r="879" spans="1:8" x14ac:dyDescent="0.25">
      <c r="A879" s="1390"/>
      <c r="B879" s="1390"/>
      <c r="C879" s="1390"/>
      <c r="D879" s="1390"/>
      <c r="E879" s="1390"/>
      <c r="F879" s="1390"/>
      <c r="G879" s="1390"/>
      <c r="H879" s="1390"/>
    </row>
    <row r="880" spans="1:8" x14ac:dyDescent="0.25">
      <c r="A880" s="1390"/>
      <c r="B880" s="1390"/>
      <c r="C880" s="1390"/>
      <c r="D880" s="1390"/>
      <c r="E880" s="1390"/>
      <c r="F880" s="1390"/>
      <c r="G880" s="1390"/>
      <c r="H880" s="1390"/>
    </row>
    <row r="881" spans="1:8" x14ac:dyDescent="0.25">
      <c r="A881" s="1390"/>
      <c r="B881" s="1390"/>
      <c r="C881" s="1390"/>
      <c r="D881" s="1390"/>
      <c r="E881" s="1390"/>
      <c r="F881" s="1390"/>
      <c r="G881" s="1390"/>
      <c r="H881" s="1390"/>
    </row>
    <row r="882" spans="1:8" x14ac:dyDescent="0.25">
      <c r="A882" s="1390"/>
      <c r="B882" s="1390"/>
      <c r="C882" s="1390"/>
      <c r="D882" s="1390"/>
      <c r="E882" s="1390"/>
      <c r="F882" s="1390"/>
      <c r="G882" s="1390"/>
      <c r="H882" s="1390"/>
    </row>
    <row r="883" spans="1:8" x14ac:dyDescent="0.25">
      <c r="A883" s="1390"/>
      <c r="B883" s="1390"/>
      <c r="C883" s="1390"/>
      <c r="D883" s="1390"/>
      <c r="E883" s="1390"/>
      <c r="F883" s="1390"/>
      <c r="G883" s="1390"/>
      <c r="H883" s="1390"/>
    </row>
    <row r="884" spans="1:8" x14ac:dyDescent="0.25">
      <c r="A884" s="1390"/>
      <c r="B884" s="1390"/>
      <c r="C884" s="1390"/>
      <c r="D884" s="1390"/>
      <c r="E884" s="1390"/>
      <c r="F884" s="1390"/>
      <c r="G884" s="1390"/>
      <c r="H884" s="1390"/>
    </row>
    <row r="885" spans="1:8" x14ac:dyDescent="0.25">
      <c r="A885" s="1390"/>
      <c r="B885" s="1390"/>
      <c r="C885" s="1390"/>
      <c r="D885" s="1390"/>
      <c r="E885" s="1390"/>
      <c r="F885" s="1390"/>
      <c r="G885" s="1390"/>
      <c r="H885" s="1390"/>
    </row>
    <row r="886" spans="1:8" x14ac:dyDescent="0.25">
      <c r="A886" s="1390"/>
      <c r="B886" s="1390"/>
      <c r="C886" s="1390"/>
      <c r="D886" s="1390"/>
      <c r="E886" s="1390"/>
      <c r="F886" s="1390"/>
      <c r="G886" s="1390"/>
      <c r="H886" s="1390"/>
    </row>
    <row r="887" spans="1:8" x14ac:dyDescent="0.25">
      <c r="A887" s="1390"/>
      <c r="B887" s="1390"/>
      <c r="C887" s="1390"/>
      <c r="D887" s="1390"/>
      <c r="E887" s="1390"/>
      <c r="F887" s="1390"/>
      <c r="G887" s="1390"/>
      <c r="H887" s="1390"/>
    </row>
    <row r="888" spans="1:8" x14ac:dyDescent="0.25">
      <c r="A888" s="1390"/>
      <c r="B888" s="1390"/>
      <c r="C888" s="1390"/>
      <c r="D888" s="1390"/>
      <c r="E888" s="1390"/>
      <c r="F888" s="1390"/>
      <c r="G888" s="1390"/>
      <c r="H888" s="1390"/>
    </row>
    <row r="889" spans="1:8" x14ac:dyDescent="0.25">
      <c r="A889" s="1390"/>
      <c r="B889" s="1390"/>
      <c r="C889" s="1390"/>
      <c r="D889" s="1390"/>
      <c r="E889" s="1390"/>
      <c r="F889" s="1390"/>
      <c r="G889" s="1390"/>
      <c r="H889" s="1390"/>
    </row>
    <row r="890" spans="1:8" x14ac:dyDescent="0.25">
      <c r="A890" s="1390"/>
      <c r="B890" s="1390"/>
      <c r="C890" s="1390"/>
      <c r="D890" s="1390"/>
      <c r="E890" s="1390"/>
      <c r="F890" s="1390"/>
      <c r="G890" s="1390"/>
      <c r="H890" s="1390"/>
    </row>
    <row r="891" spans="1:8" x14ac:dyDescent="0.25">
      <c r="A891" s="1390"/>
      <c r="B891" s="1390"/>
      <c r="C891" s="1390"/>
      <c r="D891" s="1390"/>
      <c r="E891" s="1390"/>
      <c r="F891" s="1390"/>
      <c r="G891" s="1390"/>
      <c r="H891" s="1390"/>
    </row>
    <row r="892" spans="1:8" x14ac:dyDescent="0.25">
      <c r="A892" s="1390"/>
      <c r="B892" s="1390"/>
      <c r="C892" s="1390"/>
      <c r="D892" s="1390"/>
      <c r="E892" s="1390"/>
      <c r="F892" s="1390"/>
      <c r="G892" s="1390"/>
      <c r="H892" s="1390"/>
    </row>
    <row r="893" spans="1:8" x14ac:dyDescent="0.25">
      <c r="A893" s="1390"/>
      <c r="B893" s="1390"/>
      <c r="C893" s="1390"/>
      <c r="D893" s="1390"/>
      <c r="E893" s="1390"/>
      <c r="F893" s="1390"/>
      <c r="G893" s="1390"/>
      <c r="H893" s="1390"/>
    </row>
    <row r="894" spans="1:8" x14ac:dyDescent="0.25">
      <c r="A894" s="1390"/>
      <c r="B894" s="1390"/>
      <c r="C894" s="1390"/>
      <c r="D894" s="1390"/>
      <c r="E894" s="1390"/>
      <c r="F894" s="1390"/>
      <c r="G894" s="1390"/>
      <c r="H894" s="1390"/>
    </row>
    <row r="895" spans="1:8" x14ac:dyDescent="0.25">
      <c r="A895" s="1390"/>
      <c r="B895" s="1390"/>
      <c r="C895" s="1390"/>
      <c r="D895" s="1390"/>
      <c r="E895" s="1390"/>
      <c r="F895" s="1390"/>
      <c r="G895" s="1390"/>
      <c r="H895" s="1390"/>
    </row>
    <row r="896" spans="1:8" x14ac:dyDescent="0.25">
      <c r="A896" s="1390"/>
      <c r="B896" s="1390"/>
      <c r="C896" s="1390"/>
      <c r="D896" s="1390"/>
      <c r="E896" s="1390"/>
      <c r="F896" s="1390"/>
      <c r="G896" s="1390"/>
      <c r="H896" s="1390"/>
    </row>
    <row r="897" spans="1:8" x14ac:dyDescent="0.25">
      <c r="A897" s="1390"/>
      <c r="B897" s="1390"/>
      <c r="C897" s="1390"/>
      <c r="D897" s="1390"/>
      <c r="E897" s="1390"/>
      <c r="F897" s="1390"/>
      <c r="G897" s="1390"/>
      <c r="H897" s="1390"/>
    </row>
    <row r="898" spans="1:8" x14ac:dyDescent="0.25">
      <c r="A898" s="1390"/>
      <c r="B898" s="1390"/>
      <c r="C898" s="1390"/>
      <c r="D898" s="1390"/>
      <c r="E898" s="1390"/>
      <c r="F898" s="1390"/>
      <c r="G898" s="1390"/>
      <c r="H898" s="1390"/>
    </row>
    <row r="899" spans="1:8" x14ac:dyDescent="0.25">
      <c r="A899" s="1390"/>
      <c r="B899" s="1390"/>
      <c r="C899" s="1390"/>
      <c r="D899" s="1390"/>
      <c r="E899" s="1390"/>
      <c r="F899" s="1390"/>
      <c r="G899" s="1390"/>
      <c r="H899" s="1390"/>
    </row>
    <row r="900" spans="1:8" x14ac:dyDescent="0.25">
      <c r="A900" s="1390"/>
      <c r="B900" s="1390"/>
      <c r="C900" s="1390"/>
      <c r="D900" s="1390"/>
      <c r="E900" s="1390"/>
      <c r="F900" s="1390"/>
      <c r="G900" s="1390"/>
      <c r="H900" s="1390"/>
    </row>
    <row r="901" spans="1:8" x14ac:dyDescent="0.25">
      <c r="A901" s="1390"/>
      <c r="B901" s="1390"/>
      <c r="C901" s="1390"/>
      <c r="D901" s="1390"/>
      <c r="E901" s="1390"/>
      <c r="F901" s="1390"/>
      <c r="G901" s="1390"/>
      <c r="H901" s="1390"/>
    </row>
    <row r="902" spans="1:8" x14ac:dyDescent="0.25">
      <c r="A902" s="1390"/>
      <c r="B902" s="1390"/>
      <c r="C902" s="1390"/>
      <c r="D902" s="1390"/>
      <c r="E902" s="1390"/>
      <c r="F902" s="1390"/>
      <c r="G902" s="1390"/>
      <c r="H902" s="1390"/>
    </row>
    <row r="903" spans="1:8" x14ac:dyDescent="0.25">
      <c r="A903" s="1390"/>
      <c r="B903" s="1390"/>
      <c r="C903" s="1390"/>
      <c r="D903" s="1390"/>
      <c r="E903" s="1390"/>
      <c r="F903" s="1390"/>
      <c r="G903" s="1390"/>
      <c r="H903" s="1390"/>
    </row>
    <row r="904" spans="1:8" x14ac:dyDescent="0.25">
      <c r="A904" s="1390"/>
      <c r="B904" s="1390"/>
      <c r="C904" s="1390"/>
      <c r="D904" s="1390"/>
      <c r="E904" s="1390"/>
      <c r="F904" s="1390"/>
      <c r="G904" s="1390"/>
      <c r="H904" s="1390"/>
    </row>
    <row r="905" spans="1:8" x14ac:dyDescent="0.25">
      <c r="A905" s="1390"/>
      <c r="B905" s="1390"/>
      <c r="C905" s="1390"/>
      <c r="D905" s="1390"/>
      <c r="E905" s="1390"/>
      <c r="F905" s="1390"/>
      <c r="G905" s="1390"/>
      <c r="H905" s="1390"/>
    </row>
    <row r="906" spans="1:8" x14ac:dyDescent="0.25">
      <c r="A906" s="1390"/>
      <c r="B906" s="1390"/>
      <c r="C906" s="1390"/>
      <c r="D906" s="1390"/>
      <c r="E906" s="1390"/>
      <c r="F906" s="1390"/>
      <c r="G906" s="1390"/>
      <c r="H906" s="1390"/>
    </row>
    <row r="907" spans="1:8" x14ac:dyDescent="0.25">
      <c r="A907" s="1390"/>
      <c r="B907" s="1390"/>
      <c r="C907" s="1390"/>
      <c r="D907" s="1390"/>
      <c r="E907" s="1390"/>
      <c r="F907" s="1390"/>
      <c r="G907" s="1390"/>
      <c r="H907" s="1390"/>
    </row>
    <row r="908" spans="1:8" x14ac:dyDescent="0.25">
      <c r="A908" s="1390"/>
      <c r="B908" s="1390"/>
      <c r="C908" s="1390"/>
      <c r="D908" s="1390"/>
      <c r="E908" s="1390"/>
      <c r="F908" s="1390"/>
      <c r="G908" s="1390"/>
      <c r="H908" s="1390"/>
    </row>
    <row r="909" spans="1:8" x14ac:dyDescent="0.25">
      <c r="A909" s="1390"/>
      <c r="B909" s="1390"/>
      <c r="C909" s="1390"/>
      <c r="D909" s="1390"/>
      <c r="E909" s="1390"/>
      <c r="F909" s="1390"/>
      <c r="G909" s="1390"/>
      <c r="H909" s="1390"/>
    </row>
    <row r="910" spans="1:8" x14ac:dyDescent="0.25">
      <c r="A910" s="1390"/>
      <c r="B910" s="1390"/>
      <c r="C910" s="1390"/>
      <c r="D910" s="1390"/>
      <c r="E910" s="1390"/>
      <c r="F910" s="1390"/>
      <c r="G910" s="1390"/>
      <c r="H910" s="1390"/>
    </row>
    <row r="911" spans="1:8" x14ac:dyDescent="0.25">
      <c r="A911" s="1390"/>
      <c r="B911" s="1390"/>
      <c r="C911" s="1390"/>
      <c r="D911" s="1390"/>
      <c r="E911" s="1390"/>
      <c r="F911" s="1390"/>
      <c r="G911" s="1390"/>
      <c r="H911" s="1390"/>
    </row>
    <row r="912" spans="1:8" x14ac:dyDescent="0.25">
      <c r="A912" s="1390"/>
      <c r="B912" s="1390"/>
      <c r="C912" s="1390"/>
      <c r="D912" s="1390"/>
      <c r="E912" s="1390"/>
      <c r="F912" s="1390"/>
      <c r="G912" s="1390"/>
      <c r="H912" s="1390"/>
    </row>
    <row r="913" spans="1:8" x14ac:dyDescent="0.25">
      <c r="A913" s="1390"/>
      <c r="B913" s="1390"/>
      <c r="C913" s="1390"/>
      <c r="D913" s="1390"/>
      <c r="E913" s="1390"/>
      <c r="F913" s="1390"/>
      <c r="G913" s="1390"/>
      <c r="H913" s="1390"/>
    </row>
    <row r="914" spans="1:8" x14ac:dyDescent="0.25">
      <c r="A914" s="1390"/>
      <c r="B914" s="1390"/>
      <c r="C914" s="1390"/>
      <c r="D914" s="1390"/>
      <c r="E914" s="1390"/>
      <c r="F914" s="1390"/>
      <c r="G914" s="1390"/>
      <c r="H914" s="1390"/>
    </row>
    <row r="915" spans="1:8" x14ac:dyDescent="0.25">
      <c r="A915" s="1390"/>
      <c r="B915" s="1390"/>
      <c r="C915" s="1390"/>
      <c r="D915" s="1390"/>
      <c r="E915" s="1390"/>
      <c r="F915" s="1390"/>
      <c r="G915" s="1390"/>
      <c r="H915" s="1390"/>
    </row>
    <row r="916" spans="1:8" x14ac:dyDescent="0.25">
      <c r="A916" s="1390"/>
      <c r="B916" s="1390"/>
      <c r="C916" s="1390"/>
      <c r="D916" s="1390"/>
      <c r="E916" s="1390"/>
      <c r="F916" s="1390"/>
      <c r="G916" s="1390"/>
      <c r="H916" s="1390"/>
    </row>
    <row r="917" spans="1:8" x14ac:dyDescent="0.25">
      <c r="A917" s="1390"/>
      <c r="B917" s="1390"/>
      <c r="C917" s="1390"/>
      <c r="D917" s="1390"/>
      <c r="E917" s="1390"/>
      <c r="F917" s="1390"/>
      <c r="G917" s="1390"/>
      <c r="H917" s="1390"/>
    </row>
    <row r="918" spans="1:8" x14ac:dyDescent="0.25">
      <c r="A918" s="1390"/>
      <c r="B918" s="1390"/>
      <c r="C918" s="1390"/>
      <c r="D918" s="1390"/>
      <c r="E918" s="1390"/>
      <c r="F918" s="1390"/>
      <c r="G918" s="1390"/>
      <c r="H918" s="1390"/>
    </row>
    <row r="919" spans="1:8" x14ac:dyDescent="0.25">
      <c r="A919" s="1390"/>
      <c r="B919" s="1390"/>
      <c r="C919" s="1390"/>
      <c r="D919" s="1390"/>
      <c r="E919" s="1390"/>
      <c r="F919" s="1390"/>
      <c r="G919" s="1390"/>
      <c r="H919" s="1390"/>
    </row>
    <row r="920" spans="1:8" x14ac:dyDescent="0.25">
      <c r="A920" s="1390"/>
      <c r="B920" s="1390"/>
      <c r="C920" s="1390"/>
      <c r="D920" s="1390"/>
      <c r="E920" s="1390"/>
      <c r="F920" s="1390"/>
      <c r="G920" s="1390"/>
      <c r="H920" s="1390"/>
    </row>
    <row r="921" spans="1:8" x14ac:dyDescent="0.25">
      <c r="A921" s="1390"/>
      <c r="B921" s="1390"/>
      <c r="C921" s="1390"/>
      <c r="D921" s="1390"/>
      <c r="E921" s="1390"/>
      <c r="F921" s="1390"/>
      <c r="G921" s="1390"/>
      <c r="H921" s="1390"/>
    </row>
    <row r="922" spans="1:8" x14ac:dyDescent="0.25">
      <c r="A922" s="1390"/>
      <c r="B922" s="1390"/>
      <c r="C922" s="1390"/>
      <c r="D922" s="1390"/>
      <c r="E922" s="1390"/>
      <c r="F922" s="1390"/>
      <c r="G922" s="1390"/>
      <c r="H922" s="1390"/>
    </row>
    <row r="923" spans="1:8" x14ac:dyDescent="0.25">
      <c r="A923" s="1390"/>
      <c r="B923" s="1390"/>
      <c r="C923" s="1390"/>
      <c r="D923" s="1390"/>
      <c r="E923" s="1390"/>
      <c r="F923" s="1390"/>
      <c r="G923" s="1390"/>
      <c r="H923" s="1390"/>
    </row>
    <row r="924" spans="1:8" x14ac:dyDescent="0.25">
      <c r="A924" s="1390"/>
      <c r="B924" s="1390"/>
      <c r="C924" s="1390"/>
      <c r="D924" s="1390"/>
      <c r="E924" s="1390"/>
      <c r="F924" s="1390"/>
      <c r="G924" s="1390"/>
      <c r="H924" s="1390"/>
    </row>
    <row r="925" spans="1:8" x14ac:dyDescent="0.25">
      <c r="A925" s="1390"/>
      <c r="B925" s="1390"/>
      <c r="C925" s="1390"/>
      <c r="D925" s="1390"/>
      <c r="E925" s="1390"/>
      <c r="F925" s="1390"/>
      <c r="G925" s="1390"/>
      <c r="H925" s="1390"/>
    </row>
    <row r="926" spans="1:8" x14ac:dyDescent="0.25">
      <c r="A926" s="1390"/>
      <c r="B926" s="1390"/>
      <c r="C926" s="1390"/>
      <c r="D926" s="1390"/>
      <c r="E926" s="1390"/>
      <c r="F926" s="1390"/>
      <c r="G926" s="1390"/>
      <c r="H926" s="1390"/>
    </row>
    <row r="927" spans="1:8" x14ac:dyDescent="0.25">
      <c r="A927" s="1390"/>
      <c r="B927" s="1390"/>
      <c r="C927" s="1390"/>
      <c r="D927" s="1390"/>
      <c r="E927" s="1390"/>
      <c r="F927" s="1390"/>
      <c r="G927" s="1390"/>
      <c r="H927" s="1390"/>
    </row>
    <row r="928" spans="1:8" x14ac:dyDescent="0.25">
      <c r="A928" s="1390"/>
      <c r="B928" s="1390"/>
      <c r="C928" s="1390"/>
      <c r="D928" s="1390"/>
      <c r="E928" s="1390"/>
      <c r="F928" s="1390"/>
      <c r="G928" s="1390"/>
      <c r="H928" s="1390"/>
    </row>
    <row r="929" spans="1:8" x14ac:dyDescent="0.25">
      <c r="A929" s="1390"/>
      <c r="B929" s="1390"/>
      <c r="C929" s="1390"/>
      <c r="D929" s="1390"/>
      <c r="E929" s="1390"/>
      <c r="F929" s="1390"/>
      <c r="G929" s="1390"/>
      <c r="H929" s="1390"/>
    </row>
    <row r="930" spans="1:8" x14ac:dyDescent="0.25">
      <c r="A930" s="1390"/>
      <c r="B930" s="1390"/>
      <c r="C930" s="1390"/>
      <c r="D930" s="1390"/>
      <c r="E930" s="1390"/>
      <c r="F930" s="1390"/>
      <c r="G930" s="1390"/>
      <c r="H930" s="1390"/>
    </row>
    <row r="931" spans="1:8" x14ac:dyDescent="0.25">
      <c r="A931" s="1390"/>
      <c r="B931" s="1390"/>
      <c r="C931" s="1390"/>
      <c r="D931" s="1390"/>
      <c r="E931" s="1390"/>
      <c r="F931" s="1390"/>
      <c r="G931" s="1390"/>
      <c r="H931" s="1390"/>
    </row>
    <row r="932" spans="1:8" x14ac:dyDescent="0.25">
      <c r="A932" s="1390"/>
      <c r="B932" s="1390"/>
      <c r="C932" s="1390"/>
      <c r="D932" s="1390"/>
      <c r="E932" s="1390"/>
      <c r="F932" s="1390"/>
      <c r="G932" s="1390"/>
      <c r="H932" s="1390"/>
    </row>
    <row r="933" spans="1:8" x14ac:dyDescent="0.25">
      <c r="A933" s="1390"/>
      <c r="B933" s="1390"/>
      <c r="C933" s="1390"/>
      <c r="D933" s="1390"/>
      <c r="E933" s="1390"/>
      <c r="F933" s="1390"/>
      <c r="G933" s="1390"/>
      <c r="H933" s="1390"/>
    </row>
    <row r="934" spans="1:8" x14ac:dyDescent="0.25">
      <c r="A934" s="1390"/>
      <c r="B934" s="1390"/>
      <c r="C934" s="1390"/>
      <c r="D934" s="1390"/>
      <c r="E934" s="1390"/>
      <c r="F934" s="1390"/>
      <c r="G934" s="1390"/>
      <c r="H934" s="1390"/>
    </row>
    <row r="935" spans="1:8" x14ac:dyDescent="0.25">
      <c r="A935" s="1390"/>
      <c r="B935" s="1390"/>
      <c r="C935" s="1390"/>
      <c r="D935" s="1390"/>
      <c r="E935" s="1390"/>
      <c r="F935" s="1390"/>
      <c r="G935" s="1390"/>
      <c r="H935" s="1390"/>
    </row>
    <row r="936" spans="1:8" x14ac:dyDescent="0.25">
      <c r="A936" s="1390"/>
      <c r="B936" s="1390"/>
      <c r="C936" s="1390"/>
      <c r="D936" s="1390"/>
      <c r="E936" s="1390"/>
      <c r="F936" s="1390"/>
      <c r="G936" s="1390"/>
      <c r="H936" s="1390"/>
    </row>
    <row r="937" spans="1:8" x14ac:dyDescent="0.25">
      <c r="A937" s="1390"/>
      <c r="B937" s="1390"/>
      <c r="C937" s="1390"/>
      <c r="D937" s="1390"/>
      <c r="E937" s="1390"/>
      <c r="F937" s="1390"/>
      <c r="G937" s="1390"/>
      <c r="H937" s="1390"/>
    </row>
    <row r="938" spans="1:8" x14ac:dyDescent="0.25">
      <c r="A938" s="1390"/>
      <c r="B938" s="1390"/>
      <c r="C938" s="1390"/>
      <c r="D938" s="1390"/>
      <c r="E938" s="1390"/>
      <c r="F938" s="1390"/>
      <c r="G938" s="1390"/>
      <c r="H938" s="1390"/>
    </row>
    <row r="939" spans="1:8" x14ac:dyDescent="0.25">
      <c r="A939" s="1390"/>
      <c r="B939" s="1390"/>
      <c r="C939" s="1390"/>
      <c r="D939" s="1390"/>
      <c r="E939" s="1390"/>
      <c r="F939" s="1390"/>
      <c r="G939" s="1390"/>
      <c r="H939" s="1390"/>
    </row>
    <row r="940" spans="1:8" x14ac:dyDescent="0.25">
      <c r="A940" s="1390"/>
      <c r="B940" s="1390"/>
      <c r="C940" s="1390"/>
      <c r="D940" s="1390"/>
      <c r="E940" s="1390"/>
      <c r="F940" s="1390"/>
      <c r="G940" s="1390"/>
      <c r="H940" s="1390"/>
    </row>
    <row r="941" spans="1:8" x14ac:dyDescent="0.25">
      <c r="A941" s="1390"/>
      <c r="B941" s="1390"/>
      <c r="C941" s="1390"/>
      <c r="D941" s="1390"/>
      <c r="E941" s="1390"/>
      <c r="F941" s="1390"/>
      <c r="G941" s="1390"/>
      <c r="H941" s="1390"/>
    </row>
    <row r="942" spans="1:8" x14ac:dyDescent="0.25">
      <c r="A942" s="1390"/>
      <c r="B942" s="1390"/>
      <c r="C942" s="1390"/>
      <c r="D942" s="1390"/>
      <c r="E942" s="1390"/>
      <c r="F942" s="1390"/>
      <c r="G942" s="1390"/>
      <c r="H942" s="1390"/>
    </row>
    <row r="943" spans="1:8" x14ac:dyDescent="0.25">
      <c r="A943" s="1390"/>
      <c r="B943" s="1390"/>
      <c r="C943" s="1390"/>
      <c r="D943" s="1390"/>
      <c r="E943" s="1390"/>
      <c r="F943" s="1390"/>
      <c r="G943" s="1390"/>
      <c r="H943" s="1390"/>
    </row>
    <row r="944" spans="1:8" x14ac:dyDescent="0.25">
      <c r="A944" s="1390"/>
      <c r="B944" s="1390"/>
      <c r="C944" s="1390"/>
      <c r="D944" s="1390"/>
      <c r="E944" s="1390"/>
      <c r="F944" s="1390"/>
      <c r="G944" s="1390"/>
      <c r="H944" s="1390"/>
    </row>
    <row r="945" spans="1:8" x14ac:dyDescent="0.25">
      <c r="A945" s="1390"/>
      <c r="B945" s="1390"/>
      <c r="C945" s="1390"/>
      <c r="D945" s="1390"/>
      <c r="E945" s="1390"/>
      <c r="F945" s="1390"/>
      <c r="G945" s="1390"/>
      <c r="H945" s="1390"/>
    </row>
    <row r="946" spans="1:8" x14ac:dyDescent="0.25">
      <c r="A946" s="1390"/>
      <c r="B946" s="1390"/>
      <c r="C946" s="1390"/>
      <c r="D946" s="1390"/>
      <c r="E946" s="1390"/>
      <c r="F946" s="1390"/>
      <c r="G946" s="1390"/>
      <c r="H946" s="1390"/>
    </row>
    <row r="947" spans="1:8" x14ac:dyDescent="0.25">
      <c r="A947" s="1390"/>
      <c r="B947" s="1390"/>
      <c r="C947" s="1390"/>
      <c r="D947" s="1390"/>
      <c r="E947" s="1390"/>
      <c r="F947" s="1390"/>
      <c r="G947" s="1390"/>
      <c r="H947" s="1390"/>
    </row>
    <row r="948" spans="1:8" x14ac:dyDescent="0.25">
      <c r="A948" s="1390"/>
      <c r="B948" s="1390"/>
      <c r="C948" s="1390"/>
      <c r="D948" s="1390"/>
      <c r="E948" s="1390"/>
      <c r="F948" s="1390"/>
      <c r="G948" s="1390"/>
      <c r="H948" s="1390"/>
    </row>
    <row r="949" spans="1:8" x14ac:dyDescent="0.25">
      <c r="A949" s="1390"/>
      <c r="B949" s="1390"/>
      <c r="C949" s="1390"/>
      <c r="D949" s="1390"/>
      <c r="E949" s="1390"/>
      <c r="F949" s="1390"/>
      <c r="G949" s="1390"/>
      <c r="H949" s="1390"/>
    </row>
    <row r="950" spans="1:8" x14ac:dyDescent="0.25">
      <c r="A950" s="1390"/>
      <c r="B950" s="1390"/>
      <c r="C950" s="1390"/>
      <c r="D950" s="1390"/>
      <c r="E950" s="1390"/>
      <c r="F950" s="1390"/>
      <c r="G950" s="1390"/>
      <c r="H950" s="1390"/>
    </row>
    <row r="951" spans="1:8" x14ac:dyDescent="0.25">
      <c r="A951" s="1390"/>
      <c r="B951" s="1390"/>
      <c r="C951" s="1390"/>
      <c r="D951" s="1390"/>
      <c r="E951" s="1390"/>
      <c r="F951" s="1390"/>
      <c r="G951" s="1390"/>
      <c r="H951" s="1390"/>
    </row>
    <row r="952" spans="1:8" x14ac:dyDescent="0.25">
      <c r="A952" s="1390"/>
      <c r="B952" s="1390"/>
      <c r="C952" s="1390"/>
      <c r="D952" s="1390"/>
      <c r="E952" s="1390"/>
      <c r="F952" s="1390"/>
      <c r="G952" s="1390"/>
      <c r="H952" s="1390"/>
    </row>
    <row r="953" spans="1:8" x14ac:dyDescent="0.25">
      <c r="A953" s="1390"/>
      <c r="B953" s="1390"/>
      <c r="C953" s="1390"/>
      <c r="D953" s="1390"/>
      <c r="E953" s="1390"/>
      <c r="F953" s="1390"/>
      <c r="G953" s="1390"/>
      <c r="H953" s="1390"/>
    </row>
    <row r="954" spans="1:8" x14ac:dyDescent="0.25">
      <c r="A954" s="1390"/>
      <c r="B954" s="1390"/>
      <c r="C954" s="1390"/>
      <c r="D954" s="1390"/>
      <c r="E954" s="1390"/>
      <c r="F954" s="1390"/>
      <c r="G954" s="1390"/>
      <c r="H954" s="1390"/>
    </row>
    <row r="955" spans="1:8" x14ac:dyDescent="0.25">
      <c r="A955" s="1390"/>
      <c r="B955" s="1390"/>
      <c r="C955" s="1390"/>
      <c r="D955" s="1390"/>
      <c r="E955" s="1390"/>
      <c r="F955" s="1390"/>
      <c r="G955" s="1390"/>
      <c r="H955" s="1390"/>
    </row>
    <row r="956" spans="1:8" x14ac:dyDescent="0.25">
      <c r="A956" s="1390"/>
      <c r="B956" s="1390"/>
      <c r="C956" s="1390"/>
      <c r="D956" s="1390"/>
      <c r="E956" s="1390"/>
      <c r="F956" s="1390"/>
      <c r="G956" s="1390"/>
      <c r="H956" s="1390"/>
    </row>
    <row r="957" spans="1:8" x14ac:dyDescent="0.25">
      <c r="A957" s="1390"/>
      <c r="B957" s="1390"/>
      <c r="C957" s="1390"/>
      <c r="D957" s="1390"/>
      <c r="E957" s="1390"/>
      <c r="F957" s="1390"/>
      <c r="G957" s="1390"/>
      <c r="H957" s="1390"/>
    </row>
    <row r="958" spans="1:8" x14ac:dyDescent="0.25">
      <c r="A958" s="1390"/>
      <c r="B958" s="1390"/>
      <c r="C958" s="1390"/>
      <c r="D958" s="1390"/>
      <c r="E958" s="1390"/>
      <c r="F958" s="1390"/>
      <c r="G958" s="1390"/>
      <c r="H958" s="1390"/>
    </row>
    <row r="959" spans="1:8" x14ac:dyDescent="0.25">
      <c r="A959" s="1390"/>
      <c r="B959" s="1390"/>
      <c r="C959" s="1390"/>
      <c r="D959" s="1390"/>
      <c r="E959" s="1390"/>
      <c r="F959" s="1390"/>
      <c r="G959" s="1390"/>
      <c r="H959" s="1390"/>
    </row>
    <row r="960" spans="1:8" x14ac:dyDescent="0.25">
      <c r="A960" s="1390"/>
      <c r="B960" s="1390"/>
      <c r="C960" s="1390"/>
      <c r="D960" s="1390"/>
      <c r="E960" s="1390"/>
      <c r="F960" s="1390"/>
      <c r="G960" s="1390"/>
      <c r="H960" s="1390"/>
    </row>
    <row r="961" spans="1:8" x14ac:dyDescent="0.25">
      <c r="A961" s="1390"/>
      <c r="B961" s="1390"/>
      <c r="C961" s="1390"/>
      <c r="D961" s="1390"/>
      <c r="E961" s="1390"/>
      <c r="F961" s="1390"/>
      <c r="G961" s="1390"/>
      <c r="H961" s="1390"/>
    </row>
    <row r="962" spans="1:8" x14ac:dyDescent="0.25">
      <c r="A962" s="1390"/>
      <c r="B962" s="1390"/>
      <c r="C962" s="1390"/>
      <c r="D962" s="1390"/>
      <c r="E962" s="1390"/>
      <c r="F962" s="1390"/>
      <c r="G962" s="1390"/>
      <c r="H962" s="1390"/>
    </row>
    <row r="963" spans="1:8" x14ac:dyDescent="0.25">
      <c r="A963" s="1390"/>
      <c r="B963" s="1390"/>
      <c r="C963" s="1390"/>
      <c r="D963" s="1390"/>
      <c r="E963" s="1390"/>
      <c r="F963" s="1390"/>
      <c r="G963" s="1390"/>
      <c r="H963" s="1390"/>
    </row>
    <row r="964" spans="1:8" x14ac:dyDescent="0.25">
      <c r="A964" s="1390"/>
      <c r="B964" s="1390"/>
      <c r="C964" s="1390"/>
      <c r="D964" s="1390"/>
      <c r="E964" s="1390"/>
      <c r="F964" s="1390"/>
      <c r="G964" s="1390"/>
      <c r="H964" s="1390"/>
    </row>
    <row r="965" spans="1:8" x14ac:dyDescent="0.25">
      <c r="A965" s="1390"/>
      <c r="B965" s="1390"/>
      <c r="C965" s="1390"/>
      <c r="D965" s="1390"/>
      <c r="E965" s="1390"/>
      <c r="F965" s="1390"/>
      <c r="G965" s="1390"/>
      <c r="H965" s="1390"/>
    </row>
    <row r="966" spans="1:8" x14ac:dyDescent="0.25">
      <c r="A966" s="1390"/>
      <c r="B966" s="1390"/>
      <c r="C966" s="1390"/>
      <c r="D966" s="1390"/>
      <c r="E966" s="1390"/>
      <c r="F966" s="1390"/>
      <c r="G966" s="1390"/>
      <c r="H966" s="1390"/>
    </row>
    <row r="967" spans="1:8" x14ac:dyDescent="0.25">
      <c r="A967" s="1390"/>
      <c r="B967" s="1390"/>
      <c r="C967" s="1390"/>
      <c r="D967" s="1390"/>
      <c r="E967" s="1390"/>
      <c r="F967" s="1390"/>
      <c r="G967" s="1390"/>
      <c r="H967" s="1390"/>
    </row>
    <row r="968" spans="1:8" x14ac:dyDescent="0.25">
      <c r="A968" s="1390"/>
      <c r="B968" s="1390"/>
      <c r="C968" s="1390"/>
      <c r="D968" s="1390"/>
      <c r="E968" s="1390"/>
      <c r="F968" s="1390"/>
      <c r="G968" s="1390"/>
      <c r="H968" s="1390"/>
    </row>
    <row r="969" spans="1:8" x14ac:dyDescent="0.25">
      <c r="A969" s="1390"/>
      <c r="B969" s="1390"/>
      <c r="C969" s="1390"/>
      <c r="D969" s="1390"/>
      <c r="E969" s="1390"/>
      <c r="F969" s="1390"/>
      <c r="G969" s="1390"/>
      <c r="H969" s="1390"/>
    </row>
    <row r="970" spans="1:8" x14ac:dyDescent="0.25">
      <c r="A970" s="1390"/>
      <c r="B970" s="1390"/>
      <c r="C970" s="1390"/>
      <c r="D970" s="1390"/>
      <c r="E970" s="1390"/>
      <c r="F970" s="1390"/>
      <c r="G970" s="1390"/>
      <c r="H970" s="1390"/>
    </row>
    <row r="971" spans="1:8" x14ac:dyDescent="0.25">
      <c r="A971" s="1390"/>
      <c r="B971" s="1390"/>
      <c r="C971" s="1390"/>
      <c r="D971" s="1390"/>
      <c r="E971" s="1390"/>
      <c r="F971" s="1390"/>
      <c r="G971" s="1390"/>
      <c r="H971" s="1390"/>
    </row>
    <row r="972" spans="1:8" x14ac:dyDescent="0.25">
      <c r="A972" s="1390"/>
      <c r="B972" s="1390"/>
      <c r="C972" s="1390"/>
      <c r="D972" s="1390"/>
      <c r="E972" s="1390"/>
      <c r="F972" s="1390"/>
      <c r="G972" s="1390"/>
      <c r="H972" s="1390"/>
    </row>
    <row r="973" spans="1:8" x14ac:dyDescent="0.25">
      <c r="A973" s="1390"/>
      <c r="B973" s="1390"/>
      <c r="C973" s="1390"/>
      <c r="D973" s="1390"/>
      <c r="E973" s="1390"/>
      <c r="F973" s="1390"/>
      <c r="G973" s="1390"/>
      <c r="H973" s="1390"/>
    </row>
    <row r="974" spans="1:8" x14ac:dyDescent="0.25">
      <c r="A974" s="1390"/>
      <c r="B974" s="1390"/>
      <c r="C974" s="1390"/>
      <c r="D974" s="1390"/>
      <c r="E974" s="1390"/>
      <c r="F974" s="1390"/>
      <c r="G974" s="1390"/>
      <c r="H974" s="1390"/>
    </row>
    <row r="975" spans="1:8" x14ac:dyDescent="0.25">
      <c r="A975" s="1390"/>
      <c r="B975" s="1390"/>
      <c r="C975" s="1390"/>
      <c r="D975" s="1390"/>
      <c r="E975" s="1390"/>
      <c r="F975" s="1390"/>
      <c r="G975" s="1390"/>
      <c r="H975" s="1390"/>
    </row>
    <row r="976" spans="1:8" x14ac:dyDescent="0.25">
      <c r="A976" s="1390"/>
      <c r="B976" s="1390"/>
      <c r="C976" s="1390"/>
      <c r="D976" s="1390"/>
      <c r="E976" s="1390"/>
      <c r="F976" s="1390"/>
      <c r="G976" s="1390"/>
      <c r="H976" s="1390"/>
    </row>
    <row r="977" spans="1:8" x14ac:dyDescent="0.25">
      <c r="A977" s="1390"/>
      <c r="B977" s="1390"/>
      <c r="C977" s="1390"/>
      <c r="D977" s="1390"/>
      <c r="E977" s="1390"/>
      <c r="F977" s="1390"/>
      <c r="G977" s="1390"/>
      <c r="H977" s="1390"/>
    </row>
    <row r="978" spans="1:8" x14ac:dyDescent="0.25">
      <c r="A978" s="1390"/>
      <c r="B978" s="1390"/>
      <c r="C978" s="1390"/>
      <c r="D978" s="1390"/>
      <c r="E978" s="1390"/>
      <c r="F978" s="1390"/>
      <c r="G978" s="1390"/>
      <c r="H978" s="1390"/>
    </row>
    <row r="979" spans="1:8" x14ac:dyDescent="0.25">
      <c r="A979" s="1390"/>
      <c r="B979" s="1390"/>
      <c r="C979" s="1390"/>
      <c r="D979" s="1390"/>
      <c r="E979" s="1390"/>
      <c r="F979" s="1390"/>
      <c r="G979" s="1390"/>
      <c r="H979" s="1390"/>
    </row>
    <row r="980" spans="1:8" x14ac:dyDescent="0.25">
      <c r="A980" s="1390"/>
      <c r="B980" s="1390"/>
      <c r="C980" s="1390"/>
      <c r="D980" s="1390"/>
      <c r="E980" s="1390"/>
      <c r="F980" s="1390"/>
      <c r="G980" s="1390"/>
      <c r="H980" s="1390"/>
    </row>
    <row r="981" spans="1:8" x14ac:dyDescent="0.25">
      <c r="A981" s="1390"/>
      <c r="B981" s="1390"/>
      <c r="C981" s="1390"/>
      <c r="D981" s="1390"/>
      <c r="E981" s="1390"/>
      <c r="F981" s="1390"/>
      <c r="G981" s="1390"/>
      <c r="H981" s="1390"/>
    </row>
    <row r="982" spans="1:8" x14ac:dyDescent="0.25">
      <c r="A982" s="1390"/>
      <c r="B982" s="1390"/>
      <c r="C982" s="1390"/>
      <c r="D982" s="1390"/>
      <c r="E982" s="1390"/>
      <c r="F982" s="1390"/>
      <c r="G982" s="1390"/>
      <c r="H982" s="1390"/>
    </row>
    <row r="983" spans="1:8" x14ac:dyDescent="0.25">
      <c r="A983" s="1390"/>
      <c r="B983" s="1390"/>
      <c r="C983" s="1390"/>
      <c r="D983" s="1390"/>
      <c r="E983" s="1390"/>
      <c r="F983" s="1390"/>
      <c r="G983" s="1390"/>
      <c r="H983" s="1390"/>
    </row>
    <row r="984" spans="1:8" x14ac:dyDescent="0.25">
      <c r="A984" s="1390"/>
      <c r="B984" s="1390"/>
      <c r="C984" s="1390"/>
      <c r="D984" s="1390"/>
      <c r="E984" s="1390"/>
      <c r="F984" s="1390"/>
      <c r="G984" s="1390"/>
      <c r="H984" s="1390"/>
    </row>
    <row r="985" spans="1:8" x14ac:dyDescent="0.25">
      <c r="A985" s="1390"/>
      <c r="B985" s="1390"/>
      <c r="C985" s="1390"/>
      <c r="D985" s="1390"/>
      <c r="E985" s="1390"/>
      <c r="F985" s="1390"/>
      <c r="G985" s="1390"/>
      <c r="H985" s="1390"/>
    </row>
    <row r="986" spans="1:8" x14ac:dyDescent="0.25">
      <c r="A986" s="1390"/>
      <c r="B986" s="1390"/>
      <c r="C986" s="1390"/>
      <c r="D986" s="1390"/>
      <c r="E986" s="1390"/>
      <c r="F986" s="1390"/>
      <c r="G986" s="1390"/>
      <c r="H986" s="1390"/>
    </row>
    <row r="987" spans="1:8" x14ac:dyDescent="0.25">
      <c r="A987" s="1390"/>
      <c r="B987" s="1390"/>
      <c r="C987" s="1390"/>
      <c r="D987" s="1390"/>
      <c r="E987" s="1390"/>
      <c r="F987" s="1390"/>
      <c r="G987" s="1390"/>
      <c r="H987" s="1390"/>
    </row>
    <row r="988" spans="1:8" x14ac:dyDescent="0.25">
      <c r="A988" s="1390"/>
      <c r="B988" s="1390"/>
      <c r="C988" s="1390"/>
      <c r="D988" s="1390"/>
      <c r="E988" s="1390"/>
      <c r="F988" s="1390"/>
      <c r="G988" s="1390"/>
      <c r="H988" s="1390"/>
    </row>
    <row r="989" spans="1:8" x14ac:dyDescent="0.25">
      <c r="A989" s="1390"/>
      <c r="B989" s="1390"/>
      <c r="C989" s="1390"/>
      <c r="D989" s="1390"/>
      <c r="E989" s="1390"/>
      <c r="F989" s="1390"/>
      <c r="G989" s="1390"/>
      <c r="H989" s="1390"/>
    </row>
    <row r="990" spans="1:8" x14ac:dyDescent="0.25">
      <c r="A990" s="1390"/>
      <c r="B990" s="1390"/>
      <c r="C990" s="1390"/>
      <c r="D990" s="1390"/>
      <c r="E990" s="1390"/>
      <c r="F990" s="1390"/>
      <c r="G990" s="1390"/>
      <c r="H990" s="1390"/>
    </row>
    <row r="991" spans="1:8" x14ac:dyDescent="0.25">
      <c r="A991" s="1390"/>
      <c r="B991" s="1390"/>
      <c r="C991" s="1390"/>
      <c r="D991" s="1390"/>
      <c r="E991" s="1390"/>
      <c r="F991" s="1390"/>
      <c r="G991" s="1390"/>
      <c r="H991" s="1390"/>
    </row>
    <row r="992" spans="1:8" x14ac:dyDescent="0.25">
      <c r="A992" s="1390"/>
      <c r="B992" s="1390"/>
      <c r="C992" s="1390"/>
      <c r="D992" s="1390"/>
      <c r="E992" s="1390"/>
      <c r="F992" s="1390"/>
      <c r="G992" s="1390"/>
      <c r="H992" s="1390"/>
    </row>
    <row r="993" spans="1:8" x14ac:dyDescent="0.25">
      <c r="A993" s="1390"/>
      <c r="B993" s="1390"/>
      <c r="C993" s="1390"/>
      <c r="D993" s="1390"/>
      <c r="E993" s="1390"/>
      <c r="F993" s="1390"/>
      <c r="G993" s="1390"/>
      <c r="H993" s="1390"/>
    </row>
    <row r="994" spans="1:8" x14ac:dyDescent="0.25">
      <c r="A994" s="1390"/>
      <c r="B994" s="1390"/>
      <c r="C994" s="1390"/>
      <c r="D994" s="1390"/>
      <c r="E994" s="1390"/>
      <c r="F994" s="1390"/>
      <c r="G994" s="1390"/>
      <c r="H994" s="1390"/>
    </row>
    <row r="995" spans="1:8" x14ac:dyDescent="0.25">
      <c r="A995" s="1390"/>
      <c r="B995" s="1390"/>
      <c r="C995" s="1390"/>
      <c r="D995" s="1390"/>
      <c r="E995" s="1390"/>
      <c r="F995" s="1390"/>
      <c r="G995" s="1390"/>
      <c r="H995" s="1390"/>
    </row>
    <row r="996" spans="1:8" x14ac:dyDescent="0.25">
      <c r="A996" s="1390"/>
      <c r="B996" s="1390"/>
      <c r="C996" s="1390"/>
      <c r="D996" s="1390"/>
      <c r="E996" s="1390"/>
      <c r="F996" s="1390"/>
      <c r="G996" s="1390"/>
      <c r="H996" s="1390"/>
    </row>
  </sheetData>
  <mergeCells count="5">
    <mergeCell ref="A2:H2"/>
    <mergeCell ref="A3:H3"/>
    <mergeCell ref="A5:A6"/>
    <mergeCell ref="B5:H5"/>
    <mergeCell ref="A22:E22"/>
  </mergeCells>
  <hyperlinks>
    <hyperlink ref="A25" r:id="rId1" xr:uid="{9B443E6D-E011-4958-8040-83BCDAE2E36E}"/>
    <hyperlink ref="A26" r:id="rId2" xr:uid="{0223DA4D-00AC-4D34-B9E5-CD91B59CC811}"/>
    <hyperlink ref="A1" location="Índice!A1" display="Voltar ao índice" xr:uid="{2759C5A6-DE4E-4389-9354-56D2552A8330}"/>
  </hyperlinks>
  <pageMargins left="0.78740157480314965" right="0.78740157480314965" top="1.1811023622047243" bottom="0.78740157480314965" header="0" footer="0"/>
  <pageSetup paperSize="9" orientation="portrait" horizontalDpi="1200" verticalDpi="1200" r:id="rId3"/>
  <headerFooter alignWithMargins="0"/>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922F7E-CEBD-486D-A3A3-1585FF4A3C2A}">
  <dimension ref="A1:H944"/>
  <sheetViews>
    <sheetView workbookViewId="0">
      <selection activeCell="A2" sqref="A2:H2"/>
    </sheetView>
  </sheetViews>
  <sheetFormatPr defaultRowHeight="12.75" x14ac:dyDescent="0.25"/>
  <cols>
    <col min="1" max="1" width="22.5703125" style="1389" customWidth="1"/>
    <col min="2" max="2" width="10" style="1389" customWidth="1"/>
    <col min="3" max="4" width="8.28515625" style="1389" customWidth="1"/>
    <col min="5" max="5" width="11" style="1389" customWidth="1"/>
    <col min="6" max="6" width="8.5703125" style="1389" customWidth="1"/>
    <col min="7" max="7" width="8" style="1389" customWidth="1"/>
    <col min="8" max="8" width="10" style="1389" customWidth="1"/>
    <col min="9" max="16384" width="9.140625" style="1389"/>
  </cols>
  <sheetData>
    <row r="1" spans="1:8" ht="15" customHeight="1" x14ac:dyDescent="0.25">
      <c r="A1" s="2027" t="s">
        <v>1926</v>
      </c>
    </row>
    <row r="2" spans="1:8" ht="15" customHeight="1" x14ac:dyDescent="0.25">
      <c r="A2" s="2234" t="s">
        <v>1317</v>
      </c>
      <c r="B2" s="2234"/>
      <c r="C2" s="2234"/>
      <c r="D2" s="2234"/>
      <c r="E2" s="2234"/>
      <c r="F2" s="2234"/>
      <c r="G2" s="2234"/>
      <c r="H2" s="2234"/>
    </row>
    <row r="3" spans="1:8" ht="23.25" customHeight="1" x14ac:dyDescent="0.25">
      <c r="A3" s="2238" t="s">
        <v>1316</v>
      </c>
      <c r="B3" s="2238"/>
      <c r="C3" s="2238"/>
      <c r="D3" s="2238"/>
      <c r="E3" s="2238"/>
      <c r="F3" s="2238"/>
      <c r="G3" s="2238"/>
      <c r="H3" s="2238"/>
    </row>
    <row r="4" spans="1:8" ht="12.95" customHeight="1" x14ac:dyDescent="0.25">
      <c r="A4" s="1401">
        <v>2020</v>
      </c>
      <c r="B4" s="1401"/>
      <c r="C4" s="1401"/>
      <c r="D4" s="1390"/>
      <c r="E4" s="1390"/>
      <c r="F4" s="1390"/>
      <c r="G4" s="1390"/>
      <c r="H4" s="1400" t="s">
        <v>736</v>
      </c>
    </row>
    <row r="5" spans="1:8" ht="15" customHeight="1" x14ac:dyDescent="0.25">
      <c r="A5" s="2235" t="s">
        <v>1236</v>
      </c>
      <c r="B5" s="2266" t="s">
        <v>0</v>
      </c>
      <c r="C5" s="2269" t="s">
        <v>1306</v>
      </c>
      <c r="D5" s="2270"/>
      <c r="E5" s="2269" t="s">
        <v>1305</v>
      </c>
      <c r="F5" s="2271"/>
      <c r="G5" s="2271"/>
      <c r="H5" s="2272"/>
    </row>
    <row r="6" spans="1:8" ht="15" customHeight="1" x14ac:dyDescent="0.25">
      <c r="A6" s="2236"/>
      <c r="B6" s="2267"/>
      <c r="C6" s="2235" t="s">
        <v>95</v>
      </c>
      <c r="D6" s="2242" t="s">
        <v>1304</v>
      </c>
      <c r="E6" s="2235" t="s">
        <v>0</v>
      </c>
      <c r="F6" s="2242" t="s">
        <v>1303</v>
      </c>
      <c r="G6" s="2235" t="s">
        <v>1302</v>
      </c>
      <c r="H6" s="2235" t="s">
        <v>1301</v>
      </c>
    </row>
    <row r="7" spans="1:8" ht="30.75" customHeight="1" x14ac:dyDescent="0.25">
      <c r="A7" s="2237"/>
      <c r="B7" s="2268"/>
      <c r="C7" s="2237"/>
      <c r="D7" s="2243"/>
      <c r="E7" s="2237"/>
      <c r="F7" s="2243"/>
      <c r="G7" s="2237"/>
      <c r="H7" s="2237"/>
    </row>
    <row r="8" spans="1:8" s="1456" customFormat="1" ht="12.95" customHeight="1" x14ac:dyDescent="0.25">
      <c r="A8" s="1512"/>
      <c r="B8" s="1512"/>
      <c r="C8" s="1512"/>
      <c r="D8" s="1512"/>
      <c r="E8" s="1512"/>
      <c r="F8" s="1512"/>
      <c r="G8" s="1512"/>
      <c r="H8" s="1512"/>
    </row>
    <row r="9" spans="1:8" s="1456" customFormat="1" ht="12.95" customHeight="1" x14ac:dyDescent="0.25">
      <c r="A9" s="1456" t="s">
        <v>0</v>
      </c>
      <c r="B9" s="1458">
        <f t="shared" ref="B9:H9" si="0">SUM(B11:B15)</f>
        <v>886</v>
      </c>
      <c r="C9" s="1458">
        <f t="shared" si="0"/>
        <v>22</v>
      </c>
      <c r="D9" s="1458">
        <f t="shared" si="0"/>
        <v>22</v>
      </c>
      <c r="E9" s="1458">
        <f t="shared" si="0"/>
        <v>864</v>
      </c>
      <c r="F9" s="1458">
        <f t="shared" si="0"/>
        <v>95</v>
      </c>
      <c r="G9" s="1458">
        <f t="shared" si="0"/>
        <v>64</v>
      </c>
      <c r="H9" s="1458">
        <f t="shared" si="0"/>
        <v>3</v>
      </c>
    </row>
    <row r="10" spans="1:8" s="1456" customFormat="1" ht="12.95" customHeight="1" x14ac:dyDescent="0.25"/>
    <row r="11" spans="1:8" s="1435" customFormat="1" ht="12.95" customHeight="1" x14ac:dyDescent="0.25">
      <c r="A11" s="1435" t="s">
        <v>1282</v>
      </c>
      <c r="B11" s="1458">
        <v>350</v>
      </c>
      <c r="C11" s="1464">
        <v>22</v>
      </c>
      <c r="D11" s="1464">
        <v>22</v>
      </c>
      <c r="E11" s="1458">
        <v>328</v>
      </c>
      <c r="F11" s="1464">
        <v>77</v>
      </c>
      <c r="G11" s="1464">
        <v>61</v>
      </c>
      <c r="H11" s="1464">
        <v>3</v>
      </c>
    </row>
    <row r="12" spans="1:8" s="1456" customFormat="1" ht="12.95" customHeight="1" x14ac:dyDescent="0.25">
      <c r="A12" s="1435" t="s">
        <v>1281</v>
      </c>
      <c r="B12" s="1509">
        <v>410</v>
      </c>
      <c r="C12" s="1463">
        <v>0</v>
      </c>
      <c r="D12" s="1463">
        <v>0</v>
      </c>
      <c r="E12" s="1509">
        <v>410</v>
      </c>
      <c r="F12" s="1462">
        <v>16</v>
      </c>
      <c r="G12" s="1463">
        <v>3</v>
      </c>
      <c r="H12" s="1463">
        <v>0</v>
      </c>
    </row>
    <row r="13" spans="1:8" s="1435" customFormat="1" ht="12.95" customHeight="1" x14ac:dyDescent="0.25">
      <c r="A13" s="1435" t="s">
        <v>1280</v>
      </c>
      <c r="B13" s="1509">
        <v>92</v>
      </c>
      <c r="C13" s="1463">
        <v>0</v>
      </c>
      <c r="D13" s="1463">
        <v>0</v>
      </c>
      <c r="E13" s="1509">
        <v>92</v>
      </c>
      <c r="F13" s="1462">
        <v>2</v>
      </c>
      <c r="G13" s="1463">
        <v>0</v>
      </c>
      <c r="H13" s="1463">
        <v>0</v>
      </c>
    </row>
    <row r="14" spans="1:8" s="1435" customFormat="1" ht="12.95" customHeight="1" x14ac:dyDescent="0.25">
      <c r="A14" s="1435" t="s">
        <v>1279</v>
      </c>
      <c r="B14" s="1509">
        <v>20</v>
      </c>
      <c r="C14" s="1463">
        <v>0</v>
      </c>
      <c r="D14" s="1463">
        <v>0</v>
      </c>
      <c r="E14" s="1509">
        <v>20</v>
      </c>
      <c r="F14" s="1462">
        <v>0</v>
      </c>
      <c r="G14" s="1463">
        <v>0</v>
      </c>
      <c r="H14" s="1463">
        <v>0</v>
      </c>
    </row>
    <row r="15" spans="1:8" s="1435" customFormat="1" ht="12.95" customHeight="1" x14ac:dyDescent="0.25">
      <c r="A15" s="1435" t="s">
        <v>1278</v>
      </c>
      <c r="B15" s="1509">
        <v>14</v>
      </c>
      <c r="C15" s="1463">
        <v>0</v>
      </c>
      <c r="D15" s="1463">
        <v>0</v>
      </c>
      <c r="E15" s="1509">
        <v>14</v>
      </c>
      <c r="F15" s="1462">
        <v>0</v>
      </c>
      <c r="G15" s="1463">
        <v>0</v>
      </c>
      <c r="H15" s="1463">
        <v>0</v>
      </c>
    </row>
    <row r="16" spans="1:8" s="1456" customFormat="1" ht="6.95" customHeight="1" thickBot="1" x14ac:dyDescent="0.3">
      <c r="A16" s="1495"/>
      <c r="B16" s="1495"/>
      <c r="C16" s="1495"/>
      <c r="D16" s="1495"/>
      <c r="E16" s="1495"/>
      <c r="F16" s="1495"/>
      <c r="G16" s="1495"/>
      <c r="H16" s="1495"/>
    </row>
    <row r="17" spans="1:8" s="1456" customFormat="1" ht="6.75" customHeight="1" thickTop="1" x14ac:dyDescent="0.25"/>
    <row r="18" spans="1:8" s="1394" customFormat="1" ht="12" customHeight="1" x14ac:dyDescent="0.25">
      <c r="A18" s="1435"/>
      <c r="B18" s="1435"/>
      <c r="C18" s="1435"/>
      <c r="D18" s="1435"/>
      <c r="E18" s="1435"/>
      <c r="F18" s="1435"/>
      <c r="G18" s="1435"/>
      <c r="H18" s="1435"/>
    </row>
    <row r="19" spans="1:8" s="1394" customFormat="1" x14ac:dyDescent="0.25">
      <c r="A19" s="1435"/>
      <c r="B19" s="1435"/>
      <c r="C19" s="1435"/>
      <c r="D19" s="1435"/>
      <c r="E19" s="1435"/>
      <c r="F19" s="1435"/>
      <c r="G19" s="1435"/>
      <c r="H19" s="1435"/>
    </row>
    <row r="20" spans="1:8" x14ac:dyDescent="0.25">
      <c r="A20" s="1390"/>
      <c r="B20" s="1390"/>
      <c r="C20" s="1390"/>
      <c r="D20" s="1390"/>
      <c r="E20" s="1390"/>
      <c r="F20" s="1390"/>
      <c r="G20" s="1390"/>
      <c r="H20" s="1390"/>
    </row>
    <row r="21" spans="1:8" x14ac:dyDescent="0.25">
      <c r="A21" s="1390"/>
      <c r="B21" s="1390"/>
      <c r="C21" s="1390"/>
      <c r="D21" s="1390"/>
      <c r="E21" s="1390"/>
      <c r="F21" s="1390"/>
      <c r="G21" s="1390"/>
      <c r="H21" s="1390"/>
    </row>
    <row r="22" spans="1:8" x14ac:dyDescent="0.25">
      <c r="A22" s="1390"/>
      <c r="B22" s="1390"/>
      <c r="C22" s="1390"/>
      <c r="D22" s="1390"/>
      <c r="E22" s="1390"/>
      <c r="F22" s="1390"/>
      <c r="G22" s="1390"/>
      <c r="H22" s="1390"/>
    </row>
    <row r="23" spans="1:8" x14ac:dyDescent="0.25">
      <c r="A23" s="1390"/>
      <c r="B23" s="1390"/>
      <c r="C23" s="1390"/>
      <c r="D23" s="1390"/>
      <c r="E23" s="1390"/>
      <c r="F23" s="1390"/>
      <c r="G23" s="1390"/>
      <c r="H23" s="1390"/>
    </row>
    <row r="24" spans="1:8" x14ac:dyDescent="0.25">
      <c r="A24" s="1390"/>
      <c r="B24" s="1390"/>
      <c r="C24" s="1390"/>
      <c r="D24" s="1390"/>
      <c r="E24" s="1390"/>
      <c r="F24" s="1390"/>
      <c r="G24" s="1390"/>
      <c r="H24" s="1390"/>
    </row>
    <row r="25" spans="1:8" x14ac:dyDescent="0.25">
      <c r="A25" s="1390"/>
      <c r="B25" s="1390"/>
      <c r="C25" s="1390"/>
      <c r="D25" s="1390"/>
      <c r="E25" s="1390"/>
      <c r="F25" s="1390"/>
      <c r="G25" s="1390"/>
      <c r="H25" s="1390"/>
    </row>
    <row r="26" spans="1:8" x14ac:dyDescent="0.25">
      <c r="A26" s="1390"/>
      <c r="B26" s="1390"/>
      <c r="C26" s="1390"/>
      <c r="D26" s="1390"/>
      <c r="E26" s="1390"/>
      <c r="F26" s="1390"/>
      <c r="G26" s="1390"/>
      <c r="H26" s="1390"/>
    </row>
    <row r="27" spans="1:8" x14ac:dyDescent="0.25">
      <c r="A27" s="1390"/>
      <c r="B27" s="1390"/>
      <c r="C27" s="1390"/>
      <c r="D27" s="1390"/>
      <c r="E27" s="1390"/>
      <c r="F27" s="1390"/>
      <c r="G27" s="1390"/>
      <c r="H27" s="1390"/>
    </row>
    <row r="28" spans="1:8" x14ac:dyDescent="0.25">
      <c r="A28" s="1390"/>
      <c r="B28" s="1390"/>
      <c r="C28" s="1390"/>
      <c r="D28" s="1390"/>
      <c r="E28" s="1390"/>
      <c r="F28" s="1390"/>
      <c r="G28" s="1390"/>
      <c r="H28" s="1390"/>
    </row>
    <row r="29" spans="1:8" x14ac:dyDescent="0.25">
      <c r="A29" s="1390"/>
      <c r="B29" s="1390"/>
      <c r="C29" s="1390"/>
      <c r="D29" s="1390"/>
      <c r="E29" s="1390"/>
      <c r="F29" s="1390"/>
      <c r="G29" s="1390"/>
      <c r="H29" s="1390"/>
    </row>
    <row r="30" spans="1:8" x14ac:dyDescent="0.25">
      <c r="A30" s="1390"/>
      <c r="B30" s="1390"/>
      <c r="C30" s="1390"/>
      <c r="D30" s="1390"/>
      <c r="E30" s="1390"/>
      <c r="F30" s="1390"/>
      <c r="G30" s="1390"/>
      <c r="H30" s="1390"/>
    </row>
    <row r="31" spans="1:8" x14ac:dyDescent="0.25">
      <c r="A31" s="1390"/>
      <c r="B31" s="1390"/>
      <c r="C31" s="1390"/>
      <c r="D31" s="1390"/>
      <c r="E31" s="1390"/>
      <c r="F31" s="1390"/>
      <c r="G31" s="1390"/>
      <c r="H31" s="1390"/>
    </row>
    <row r="32" spans="1:8" x14ac:dyDescent="0.25">
      <c r="A32" s="1390"/>
      <c r="B32" s="1390"/>
      <c r="C32" s="1390"/>
      <c r="D32" s="1390"/>
      <c r="E32" s="1390"/>
      <c r="F32" s="1390"/>
      <c r="G32" s="1390"/>
      <c r="H32" s="1390"/>
    </row>
    <row r="33" spans="1:8" x14ac:dyDescent="0.25">
      <c r="A33" s="1390"/>
      <c r="B33" s="1390"/>
      <c r="C33" s="1390"/>
      <c r="D33" s="1390"/>
      <c r="E33" s="1390"/>
      <c r="F33" s="1390"/>
      <c r="G33" s="1390"/>
      <c r="H33" s="1390"/>
    </row>
    <row r="34" spans="1:8" x14ac:dyDescent="0.25">
      <c r="A34" s="1390"/>
      <c r="B34" s="1390"/>
      <c r="C34" s="1390"/>
      <c r="D34" s="1390"/>
      <c r="E34" s="1390"/>
      <c r="F34" s="1390"/>
      <c r="G34" s="1390"/>
      <c r="H34" s="1390"/>
    </row>
    <row r="35" spans="1:8" x14ac:dyDescent="0.25">
      <c r="A35" s="1390"/>
      <c r="B35" s="1390"/>
      <c r="C35" s="1390"/>
      <c r="D35" s="1390"/>
      <c r="E35" s="1390"/>
      <c r="F35" s="1390"/>
      <c r="G35" s="1390"/>
      <c r="H35" s="1390"/>
    </row>
    <row r="36" spans="1:8" x14ac:dyDescent="0.25">
      <c r="A36" s="1390"/>
      <c r="B36" s="1390"/>
      <c r="C36" s="1390"/>
      <c r="D36" s="1390"/>
      <c r="E36" s="1390"/>
      <c r="F36" s="1390"/>
      <c r="G36" s="1390"/>
      <c r="H36" s="1390"/>
    </row>
    <row r="37" spans="1:8" x14ac:dyDescent="0.25">
      <c r="A37" s="1390"/>
      <c r="B37" s="1390"/>
      <c r="C37" s="1390"/>
      <c r="D37" s="1390"/>
      <c r="E37" s="1390"/>
      <c r="F37" s="1390"/>
      <c r="G37" s="1390"/>
      <c r="H37" s="1390"/>
    </row>
    <row r="38" spans="1:8" x14ac:dyDescent="0.25">
      <c r="A38" s="1390"/>
      <c r="B38" s="1390"/>
      <c r="C38" s="1390"/>
      <c r="D38" s="1390"/>
      <c r="E38" s="1390"/>
      <c r="F38" s="1390"/>
      <c r="G38" s="1390"/>
      <c r="H38" s="1390"/>
    </row>
    <row r="39" spans="1:8" x14ac:dyDescent="0.25">
      <c r="A39" s="1390"/>
      <c r="B39" s="1390"/>
      <c r="C39" s="1390"/>
      <c r="D39" s="1390"/>
      <c r="E39" s="1390"/>
      <c r="F39" s="1390"/>
      <c r="G39" s="1390"/>
      <c r="H39" s="1390"/>
    </row>
    <row r="40" spans="1:8" x14ac:dyDescent="0.25">
      <c r="A40" s="1390"/>
      <c r="B40" s="1390"/>
      <c r="C40" s="1390"/>
      <c r="D40" s="1390"/>
      <c r="E40" s="1390"/>
      <c r="F40" s="1390"/>
      <c r="G40" s="1390"/>
      <c r="H40" s="1390"/>
    </row>
    <row r="41" spans="1:8" x14ac:dyDescent="0.25">
      <c r="A41" s="1390"/>
      <c r="B41" s="1390"/>
      <c r="C41" s="1390"/>
      <c r="D41" s="1390"/>
      <c r="E41" s="1390"/>
      <c r="F41" s="1390"/>
      <c r="G41" s="1390"/>
      <c r="H41" s="1390"/>
    </row>
    <row r="42" spans="1:8" x14ac:dyDescent="0.25">
      <c r="A42" s="1390"/>
      <c r="B42" s="1390"/>
      <c r="C42" s="1390"/>
      <c r="D42" s="1390"/>
      <c r="E42" s="1390"/>
      <c r="F42" s="1390"/>
      <c r="G42" s="1390"/>
      <c r="H42" s="1390"/>
    </row>
    <row r="43" spans="1:8" x14ac:dyDescent="0.25">
      <c r="A43" s="1390"/>
      <c r="B43" s="1390"/>
      <c r="C43" s="1390"/>
      <c r="D43" s="1390"/>
      <c r="E43" s="1390"/>
      <c r="F43" s="1390"/>
      <c r="G43" s="1390"/>
      <c r="H43" s="1390"/>
    </row>
    <row r="44" spans="1:8" x14ac:dyDescent="0.25">
      <c r="A44" s="1390"/>
      <c r="B44" s="1390"/>
      <c r="C44" s="1390"/>
      <c r="D44" s="1390"/>
      <c r="E44" s="1390"/>
      <c r="F44" s="1390"/>
      <c r="G44" s="1390"/>
      <c r="H44" s="1390"/>
    </row>
    <row r="45" spans="1:8" x14ac:dyDescent="0.25">
      <c r="A45" s="1390"/>
      <c r="B45" s="1390"/>
      <c r="C45" s="1390"/>
      <c r="D45" s="1390"/>
      <c r="E45" s="1390"/>
      <c r="F45" s="1390"/>
      <c r="G45" s="1390"/>
      <c r="H45" s="1390"/>
    </row>
    <row r="46" spans="1:8" x14ac:dyDescent="0.25">
      <c r="A46" s="1390"/>
      <c r="B46" s="1390"/>
      <c r="C46" s="1390"/>
      <c r="D46" s="1390"/>
      <c r="E46" s="1390"/>
      <c r="F46" s="1390"/>
      <c r="G46" s="1390"/>
      <c r="H46" s="1390"/>
    </row>
    <row r="47" spans="1:8" x14ac:dyDescent="0.25">
      <c r="A47" s="1390"/>
      <c r="B47" s="1390"/>
      <c r="C47" s="1390"/>
      <c r="D47" s="1390"/>
      <c r="E47" s="1390"/>
      <c r="F47" s="1390"/>
      <c r="G47" s="1390"/>
      <c r="H47" s="1390"/>
    </row>
    <row r="48" spans="1:8" x14ac:dyDescent="0.25">
      <c r="A48" s="1390"/>
      <c r="B48" s="1390"/>
      <c r="C48" s="1390"/>
      <c r="D48" s="1390"/>
      <c r="E48" s="1390"/>
      <c r="F48" s="1390"/>
      <c r="G48" s="1390"/>
      <c r="H48" s="1390"/>
    </row>
    <row r="49" spans="1:8" x14ac:dyDescent="0.25">
      <c r="A49" s="1390"/>
      <c r="B49" s="1390"/>
      <c r="C49" s="1390"/>
      <c r="D49" s="1390"/>
      <c r="E49" s="1390"/>
      <c r="F49" s="1390"/>
      <c r="G49" s="1390"/>
      <c r="H49" s="1390"/>
    </row>
    <row r="50" spans="1:8" x14ac:dyDescent="0.25">
      <c r="A50" s="1390"/>
      <c r="B50" s="1390"/>
      <c r="C50" s="1390"/>
      <c r="D50" s="1390"/>
      <c r="E50" s="1390"/>
      <c r="F50" s="1390"/>
      <c r="G50" s="1390"/>
      <c r="H50" s="1390"/>
    </row>
    <row r="51" spans="1:8" x14ac:dyDescent="0.25">
      <c r="A51" s="1390"/>
      <c r="B51" s="1390"/>
      <c r="C51" s="1390"/>
      <c r="D51" s="1390"/>
      <c r="E51" s="1390"/>
      <c r="F51" s="1390"/>
      <c r="G51" s="1390"/>
      <c r="H51" s="1390"/>
    </row>
    <row r="52" spans="1:8" x14ac:dyDescent="0.25">
      <c r="A52" s="1390"/>
      <c r="B52" s="1390"/>
      <c r="C52" s="1390"/>
      <c r="D52" s="1390"/>
      <c r="E52" s="1390"/>
      <c r="F52" s="1390"/>
      <c r="G52" s="1390"/>
      <c r="H52" s="1390"/>
    </row>
    <row r="53" spans="1:8" x14ac:dyDescent="0.25">
      <c r="A53" s="1390"/>
      <c r="B53" s="1390"/>
      <c r="C53" s="1390"/>
      <c r="D53" s="1390"/>
      <c r="E53" s="1390"/>
      <c r="F53" s="1390"/>
      <c r="G53" s="1390"/>
      <c r="H53" s="1390"/>
    </row>
    <row r="54" spans="1:8" x14ac:dyDescent="0.25">
      <c r="A54" s="1390"/>
      <c r="B54" s="1390"/>
      <c r="C54" s="1390"/>
      <c r="D54" s="1390"/>
      <c r="E54" s="1390"/>
      <c r="F54" s="1390"/>
      <c r="G54" s="1390"/>
      <c r="H54" s="1390"/>
    </row>
    <row r="55" spans="1:8" x14ac:dyDescent="0.25">
      <c r="A55" s="1390"/>
      <c r="B55" s="1390"/>
      <c r="C55" s="1390"/>
      <c r="D55" s="1390"/>
      <c r="E55" s="1390"/>
      <c r="F55" s="1390"/>
      <c r="G55" s="1390"/>
      <c r="H55" s="1390"/>
    </row>
    <row r="56" spans="1:8" x14ac:dyDescent="0.25">
      <c r="A56" s="1390"/>
      <c r="B56" s="1390"/>
      <c r="C56" s="1390"/>
      <c r="D56" s="1390"/>
      <c r="E56" s="1390"/>
      <c r="F56" s="1390"/>
      <c r="G56" s="1390"/>
      <c r="H56" s="1390"/>
    </row>
    <row r="57" spans="1:8" x14ac:dyDescent="0.25">
      <c r="A57" s="1390"/>
      <c r="B57" s="1390"/>
      <c r="C57" s="1390"/>
      <c r="D57" s="1390"/>
      <c r="E57" s="1390"/>
      <c r="F57" s="1390"/>
      <c r="G57" s="1390"/>
      <c r="H57" s="1390"/>
    </row>
    <row r="58" spans="1:8" x14ac:dyDescent="0.25">
      <c r="A58" s="1390"/>
      <c r="B58" s="1390"/>
      <c r="C58" s="1390"/>
      <c r="D58" s="1390"/>
      <c r="E58" s="1390"/>
      <c r="F58" s="1390"/>
      <c r="G58" s="1390"/>
      <c r="H58" s="1390"/>
    </row>
    <row r="59" spans="1:8" x14ac:dyDescent="0.25">
      <c r="A59" s="1390"/>
      <c r="B59" s="1390"/>
      <c r="C59" s="1390"/>
      <c r="D59" s="1390"/>
      <c r="E59" s="1390"/>
      <c r="F59" s="1390"/>
      <c r="G59" s="1390"/>
      <c r="H59" s="1390"/>
    </row>
    <row r="60" spans="1:8" x14ac:dyDescent="0.25">
      <c r="A60" s="1390"/>
      <c r="B60" s="1390"/>
      <c r="C60" s="1390"/>
      <c r="D60" s="1390"/>
      <c r="E60" s="1390"/>
      <c r="F60" s="1390"/>
      <c r="G60" s="1390"/>
      <c r="H60" s="1390"/>
    </row>
    <row r="61" spans="1:8" x14ac:dyDescent="0.25">
      <c r="A61" s="1390"/>
      <c r="B61" s="1390"/>
      <c r="C61" s="1390"/>
      <c r="D61" s="1390"/>
      <c r="E61" s="1390"/>
      <c r="F61" s="1390"/>
      <c r="G61" s="1390"/>
      <c r="H61" s="1390"/>
    </row>
    <row r="62" spans="1:8" x14ac:dyDescent="0.25">
      <c r="A62" s="1390"/>
      <c r="B62" s="1390"/>
      <c r="C62" s="1390"/>
      <c r="D62" s="1390"/>
      <c r="E62" s="1390"/>
      <c r="F62" s="1390"/>
      <c r="G62" s="1390"/>
      <c r="H62" s="1390"/>
    </row>
    <row r="63" spans="1:8" x14ac:dyDescent="0.25">
      <c r="A63" s="1390"/>
      <c r="B63" s="1390"/>
      <c r="C63" s="1390"/>
      <c r="D63" s="1390"/>
      <c r="E63" s="1390"/>
      <c r="F63" s="1390"/>
      <c r="G63" s="1390"/>
      <c r="H63" s="1390"/>
    </row>
    <row r="64" spans="1:8" x14ac:dyDescent="0.25">
      <c r="A64" s="1390"/>
      <c r="B64" s="1390"/>
      <c r="C64" s="1390"/>
      <c r="D64" s="1390"/>
      <c r="E64" s="1390"/>
      <c r="F64" s="1390"/>
      <c r="G64" s="1390"/>
      <c r="H64" s="1390"/>
    </row>
    <row r="65" spans="1:8" x14ac:dyDescent="0.25">
      <c r="A65" s="1390"/>
      <c r="B65" s="1390"/>
      <c r="C65" s="1390"/>
      <c r="D65" s="1390"/>
      <c r="E65" s="1390"/>
      <c r="F65" s="1390"/>
      <c r="G65" s="1390"/>
      <c r="H65" s="1390"/>
    </row>
    <row r="66" spans="1:8" x14ac:dyDescent="0.25">
      <c r="A66" s="1390"/>
      <c r="B66" s="1390"/>
      <c r="C66" s="1390"/>
      <c r="D66" s="1390"/>
      <c r="E66" s="1390"/>
      <c r="F66" s="1390"/>
      <c r="G66" s="1390"/>
      <c r="H66" s="1390"/>
    </row>
    <row r="67" spans="1:8" x14ac:dyDescent="0.25">
      <c r="A67" s="1390"/>
      <c r="B67" s="1390"/>
      <c r="C67" s="1390"/>
      <c r="D67" s="1390"/>
      <c r="E67" s="1390"/>
      <c r="F67" s="1390"/>
      <c r="G67" s="1390"/>
      <c r="H67" s="1390"/>
    </row>
    <row r="68" spans="1:8" x14ac:dyDescent="0.25">
      <c r="A68" s="1390"/>
      <c r="B68" s="1390"/>
      <c r="C68" s="1390"/>
      <c r="D68" s="1390"/>
      <c r="E68" s="1390"/>
      <c r="F68" s="1390"/>
      <c r="G68" s="1390"/>
      <c r="H68" s="1390"/>
    </row>
    <row r="69" spans="1:8" x14ac:dyDescent="0.25">
      <c r="A69" s="1390"/>
      <c r="B69" s="1390"/>
      <c r="C69" s="1390"/>
      <c r="D69" s="1390"/>
      <c r="E69" s="1390"/>
      <c r="F69" s="1390"/>
      <c r="G69" s="1390"/>
      <c r="H69" s="1390"/>
    </row>
    <row r="70" spans="1:8" x14ac:dyDescent="0.25">
      <c r="A70" s="1390"/>
      <c r="B70" s="1390"/>
      <c r="C70" s="1390"/>
      <c r="D70" s="1390"/>
      <c r="E70" s="1390"/>
      <c r="F70" s="1390"/>
      <c r="G70" s="1390"/>
      <c r="H70" s="1390"/>
    </row>
    <row r="71" spans="1:8" x14ac:dyDescent="0.25">
      <c r="A71" s="1390"/>
      <c r="B71" s="1390"/>
      <c r="C71" s="1390"/>
      <c r="D71" s="1390"/>
      <c r="E71" s="1390"/>
      <c r="F71" s="1390"/>
      <c r="G71" s="1390"/>
      <c r="H71" s="1390"/>
    </row>
    <row r="72" spans="1:8" x14ac:dyDescent="0.25">
      <c r="A72" s="1390"/>
      <c r="B72" s="1390"/>
      <c r="C72" s="1390"/>
      <c r="D72" s="1390"/>
      <c r="E72" s="1390"/>
      <c r="F72" s="1390"/>
      <c r="G72" s="1390"/>
      <c r="H72" s="1390"/>
    </row>
    <row r="73" spans="1:8" x14ac:dyDescent="0.25">
      <c r="A73" s="1390"/>
      <c r="B73" s="1390"/>
      <c r="C73" s="1390"/>
      <c r="D73" s="1390"/>
      <c r="E73" s="1390"/>
      <c r="F73" s="1390"/>
      <c r="G73" s="1390"/>
      <c r="H73" s="1390"/>
    </row>
    <row r="74" spans="1:8" x14ac:dyDescent="0.25">
      <c r="A74" s="1390"/>
      <c r="B74" s="1390"/>
      <c r="C74" s="1390"/>
      <c r="D74" s="1390"/>
      <c r="E74" s="1390"/>
      <c r="F74" s="1390"/>
      <c r="G74" s="1390"/>
      <c r="H74" s="1390"/>
    </row>
    <row r="75" spans="1:8" x14ac:dyDescent="0.25">
      <c r="A75" s="1390"/>
      <c r="B75" s="1390"/>
      <c r="C75" s="1390"/>
      <c r="D75" s="1390"/>
      <c r="E75" s="1390"/>
      <c r="F75" s="1390"/>
      <c r="G75" s="1390"/>
      <c r="H75" s="1390"/>
    </row>
    <row r="76" spans="1:8" x14ac:dyDescent="0.25">
      <c r="A76" s="1390"/>
      <c r="B76" s="1390"/>
      <c r="C76" s="1390"/>
      <c r="D76" s="1390"/>
      <c r="E76" s="1390"/>
      <c r="F76" s="1390"/>
      <c r="G76" s="1390"/>
      <c r="H76" s="1390"/>
    </row>
    <row r="77" spans="1:8" x14ac:dyDescent="0.25">
      <c r="A77" s="1390"/>
      <c r="B77" s="1390"/>
      <c r="C77" s="1390"/>
      <c r="D77" s="1390"/>
      <c r="E77" s="1390"/>
      <c r="F77" s="1390"/>
      <c r="G77" s="1390"/>
      <c r="H77" s="1390"/>
    </row>
    <row r="78" spans="1:8" x14ac:dyDescent="0.25">
      <c r="A78" s="1390"/>
      <c r="B78" s="1390"/>
      <c r="C78" s="1390"/>
      <c r="D78" s="1390"/>
      <c r="E78" s="1390"/>
      <c r="F78" s="1390"/>
      <c r="G78" s="1390"/>
      <c r="H78" s="1390"/>
    </row>
    <row r="79" spans="1:8" x14ac:dyDescent="0.25">
      <c r="A79" s="1390"/>
      <c r="B79" s="1390"/>
      <c r="C79" s="1390"/>
      <c r="D79" s="1390"/>
      <c r="E79" s="1390"/>
      <c r="F79" s="1390"/>
      <c r="G79" s="1390"/>
      <c r="H79" s="1390"/>
    </row>
    <row r="80" spans="1:8" x14ac:dyDescent="0.25">
      <c r="A80" s="1390"/>
      <c r="B80" s="1390"/>
      <c r="C80" s="1390"/>
      <c r="D80" s="1390"/>
      <c r="E80" s="1390"/>
      <c r="F80" s="1390"/>
      <c r="G80" s="1390"/>
      <c r="H80" s="1390"/>
    </row>
    <row r="81" spans="1:8" x14ac:dyDescent="0.25">
      <c r="A81" s="1390"/>
      <c r="B81" s="1390"/>
      <c r="C81" s="1390"/>
      <c r="D81" s="1390"/>
      <c r="E81" s="1390"/>
      <c r="F81" s="1390"/>
      <c r="G81" s="1390"/>
      <c r="H81" s="1390"/>
    </row>
    <row r="82" spans="1:8" x14ac:dyDescent="0.25">
      <c r="A82" s="1390"/>
      <c r="B82" s="1390"/>
      <c r="C82" s="1390"/>
      <c r="D82" s="1390"/>
      <c r="E82" s="1390"/>
      <c r="F82" s="1390"/>
      <c r="G82" s="1390"/>
      <c r="H82" s="1390"/>
    </row>
    <row r="83" spans="1:8" x14ac:dyDescent="0.25">
      <c r="A83" s="1390"/>
      <c r="B83" s="1390"/>
      <c r="C83" s="1390"/>
      <c r="D83" s="1390"/>
      <c r="E83" s="1390"/>
      <c r="F83" s="1390"/>
      <c r="G83" s="1390"/>
      <c r="H83" s="1390"/>
    </row>
    <row r="84" spans="1:8" x14ac:dyDescent="0.25">
      <c r="A84" s="1390"/>
      <c r="B84" s="1390"/>
      <c r="C84" s="1390"/>
      <c r="D84" s="1390"/>
      <c r="E84" s="1390"/>
      <c r="F84" s="1390"/>
      <c r="G84" s="1390"/>
      <c r="H84" s="1390"/>
    </row>
    <row r="85" spans="1:8" x14ac:dyDescent="0.25">
      <c r="A85" s="1390"/>
      <c r="B85" s="1390"/>
      <c r="C85" s="1390"/>
      <c r="D85" s="1390"/>
      <c r="E85" s="1390"/>
      <c r="F85" s="1390"/>
      <c r="G85" s="1390"/>
      <c r="H85" s="1390"/>
    </row>
    <row r="86" spans="1:8" x14ac:dyDescent="0.25">
      <c r="A86" s="1390"/>
      <c r="B86" s="1390"/>
      <c r="C86" s="1390"/>
      <c r="D86" s="1390"/>
      <c r="E86" s="1390"/>
      <c r="F86" s="1390"/>
      <c r="G86" s="1390"/>
      <c r="H86" s="1390"/>
    </row>
    <row r="87" spans="1:8" x14ac:dyDescent="0.25">
      <c r="A87" s="1390"/>
      <c r="B87" s="1390"/>
      <c r="C87" s="1390"/>
      <c r="D87" s="1390"/>
      <c r="E87" s="1390"/>
      <c r="F87" s="1390"/>
      <c r="G87" s="1390"/>
      <c r="H87" s="1390"/>
    </row>
    <row r="88" spans="1:8" x14ac:dyDescent="0.25">
      <c r="A88" s="1390"/>
      <c r="B88" s="1390"/>
      <c r="C88" s="1390"/>
      <c r="D88" s="1390"/>
      <c r="E88" s="1390"/>
      <c r="F88" s="1390"/>
      <c r="G88" s="1390"/>
      <c r="H88" s="1390"/>
    </row>
    <row r="89" spans="1:8" x14ac:dyDescent="0.25">
      <c r="A89" s="1390"/>
      <c r="B89" s="1390"/>
      <c r="C89" s="1390"/>
      <c r="D89" s="1390"/>
      <c r="E89" s="1390"/>
      <c r="F89" s="1390"/>
      <c r="G89" s="1390"/>
      <c r="H89" s="1390"/>
    </row>
    <row r="90" spans="1:8" x14ac:dyDescent="0.25">
      <c r="A90" s="1390"/>
      <c r="B90" s="1390"/>
      <c r="C90" s="1390"/>
      <c r="D90" s="1390"/>
      <c r="E90" s="1390"/>
      <c r="F90" s="1390"/>
      <c r="G90" s="1390"/>
      <c r="H90" s="1390"/>
    </row>
    <row r="91" spans="1:8" x14ac:dyDescent="0.25">
      <c r="A91" s="1390"/>
      <c r="B91" s="1390"/>
      <c r="C91" s="1390"/>
      <c r="D91" s="1390"/>
      <c r="E91" s="1390"/>
      <c r="F91" s="1390"/>
      <c r="G91" s="1390"/>
      <c r="H91" s="1390"/>
    </row>
    <row r="92" spans="1:8" x14ac:dyDescent="0.25">
      <c r="A92" s="1390"/>
      <c r="B92" s="1390"/>
      <c r="C92" s="1390"/>
      <c r="D92" s="1390"/>
      <c r="E92" s="1390"/>
      <c r="F92" s="1390"/>
      <c r="G92" s="1390"/>
      <c r="H92" s="1390"/>
    </row>
    <row r="93" spans="1:8" x14ac:dyDescent="0.25">
      <c r="A93" s="1390"/>
      <c r="B93" s="1390"/>
      <c r="C93" s="1390"/>
      <c r="D93" s="1390"/>
      <c r="E93" s="1390"/>
      <c r="F93" s="1390"/>
      <c r="G93" s="1390"/>
      <c r="H93" s="1390"/>
    </row>
    <row r="94" spans="1:8" x14ac:dyDescent="0.25">
      <c r="A94" s="1390"/>
      <c r="B94" s="1390"/>
      <c r="C94" s="1390"/>
      <c r="D94" s="1390"/>
      <c r="E94" s="1390"/>
      <c r="F94" s="1390"/>
      <c r="G94" s="1390"/>
      <c r="H94" s="1390"/>
    </row>
    <row r="95" spans="1:8" x14ac:dyDescent="0.25">
      <c r="A95" s="1390"/>
      <c r="B95" s="1390"/>
      <c r="C95" s="1390"/>
      <c r="D95" s="1390"/>
      <c r="E95" s="1390"/>
      <c r="F95" s="1390"/>
      <c r="G95" s="1390"/>
      <c r="H95" s="1390"/>
    </row>
    <row r="96" spans="1:8" x14ac:dyDescent="0.25">
      <c r="A96" s="1390"/>
      <c r="B96" s="1390"/>
      <c r="C96" s="1390"/>
      <c r="D96" s="1390"/>
      <c r="E96" s="1390"/>
      <c r="F96" s="1390"/>
      <c r="G96" s="1390"/>
      <c r="H96" s="1390"/>
    </row>
    <row r="97" spans="1:8" x14ac:dyDescent="0.25">
      <c r="A97" s="1390"/>
      <c r="B97" s="1390"/>
      <c r="C97" s="1390"/>
      <c r="D97" s="1390"/>
      <c r="E97" s="1390"/>
      <c r="F97" s="1390"/>
      <c r="G97" s="1390"/>
      <c r="H97" s="1390"/>
    </row>
    <row r="98" spans="1:8" x14ac:dyDescent="0.25">
      <c r="A98" s="1390"/>
      <c r="B98" s="1390"/>
      <c r="C98" s="1390"/>
      <c r="D98" s="1390"/>
      <c r="E98" s="1390"/>
      <c r="F98" s="1390"/>
      <c r="G98" s="1390"/>
      <c r="H98" s="1390"/>
    </row>
    <row r="99" spans="1:8" x14ac:dyDescent="0.25">
      <c r="A99" s="1390"/>
      <c r="B99" s="1390"/>
      <c r="C99" s="1390"/>
      <c r="D99" s="1390"/>
      <c r="E99" s="1390"/>
      <c r="F99" s="1390"/>
      <c r="G99" s="1390"/>
      <c r="H99" s="1390"/>
    </row>
    <row r="100" spans="1:8" x14ac:dyDescent="0.25">
      <c r="A100" s="1390"/>
      <c r="B100" s="1390"/>
      <c r="C100" s="1390"/>
      <c r="D100" s="1390"/>
      <c r="E100" s="1390"/>
      <c r="F100" s="1390"/>
      <c r="G100" s="1390"/>
      <c r="H100" s="1390"/>
    </row>
    <row r="101" spans="1:8" x14ac:dyDescent="0.25">
      <c r="A101" s="1390"/>
      <c r="B101" s="1390"/>
      <c r="C101" s="1390"/>
      <c r="D101" s="1390"/>
      <c r="E101" s="1390"/>
      <c r="F101" s="1390"/>
      <c r="G101" s="1390"/>
      <c r="H101" s="1390"/>
    </row>
    <row r="102" spans="1:8" x14ac:dyDescent="0.25">
      <c r="A102" s="1390"/>
      <c r="B102" s="1390"/>
      <c r="C102" s="1390"/>
      <c r="D102" s="1390"/>
      <c r="E102" s="1390"/>
      <c r="F102" s="1390"/>
      <c r="G102" s="1390"/>
      <c r="H102" s="1390"/>
    </row>
    <row r="103" spans="1:8" x14ac:dyDescent="0.25">
      <c r="A103" s="1390"/>
      <c r="B103" s="1390"/>
      <c r="C103" s="1390"/>
      <c r="D103" s="1390"/>
      <c r="E103" s="1390"/>
      <c r="F103" s="1390"/>
      <c r="G103" s="1390"/>
      <c r="H103" s="1390"/>
    </row>
    <row r="104" spans="1:8" x14ac:dyDescent="0.25">
      <c r="A104" s="1390"/>
      <c r="B104" s="1390"/>
      <c r="C104" s="1390"/>
      <c r="D104" s="1390"/>
      <c r="E104" s="1390"/>
      <c r="F104" s="1390"/>
      <c r="G104" s="1390"/>
      <c r="H104" s="1390"/>
    </row>
    <row r="105" spans="1:8" x14ac:dyDescent="0.25">
      <c r="A105" s="1390"/>
      <c r="B105" s="1390"/>
      <c r="C105" s="1390"/>
      <c r="D105" s="1390"/>
      <c r="E105" s="1390"/>
      <c r="F105" s="1390"/>
      <c r="G105" s="1390"/>
      <c r="H105" s="1390"/>
    </row>
    <row r="106" spans="1:8" x14ac:dyDescent="0.25">
      <c r="A106" s="1390"/>
      <c r="B106" s="1390"/>
      <c r="C106" s="1390"/>
      <c r="D106" s="1390"/>
      <c r="E106" s="1390"/>
      <c r="F106" s="1390"/>
      <c r="G106" s="1390"/>
      <c r="H106" s="1390"/>
    </row>
    <row r="107" spans="1:8" x14ac:dyDescent="0.25">
      <c r="A107" s="1390"/>
      <c r="B107" s="1390"/>
      <c r="C107" s="1390"/>
      <c r="D107" s="1390"/>
      <c r="E107" s="1390"/>
      <c r="F107" s="1390"/>
      <c r="G107" s="1390"/>
      <c r="H107" s="1390"/>
    </row>
    <row r="108" spans="1:8" x14ac:dyDescent="0.25">
      <c r="A108" s="1390"/>
      <c r="B108" s="1390"/>
      <c r="C108" s="1390"/>
      <c r="D108" s="1390"/>
      <c r="E108" s="1390"/>
      <c r="F108" s="1390"/>
      <c r="G108" s="1390"/>
      <c r="H108" s="1390"/>
    </row>
    <row r="109" spans="1:8" x14ac:dyDescent="0.25">
      <c r="A109" s="1390"/>
      <c r="B109" s="1390"/>
      <c r="C109" s="1390"/>
      <c r="D109" s="1390"/>
      <c r="E109" s="1390"/>
      <c r="F109" s="1390"/>
      <c r="G109" s="1390"/>
      <c r="H109" s="1390"/>
    </row>
    <row r="110" spans="1:8" x14ac:dyDescent="0.25">
      <c r="A110" s="1390"/>
      <c r="B110" s="1390"/>
      <c r="C110" s="1390"/>
      <c r="D110" s="1390"/>
      <c r="E110" s="1390"/>
      <c r="F110" s="1390"/>
      <c r="G110" s="1390"/>
      <c r="H110" s="1390"/>
    </row>
    <row r="111" spans="1:8" x14ac:dyDescent="0.25">
      <c r="A111" s="1390"/>
      <c r="B111" s="1390"/>
      <c r="C111" s="1390"/>
      <c r="D111" s="1390"/>
      <c r="E111" s="1390"/>
      <c r="F111" s="1390"/>
      <c r="G111" s="1390"/>
      <c r="H111" s="1390"/>
    </row>
    <row r="112" spans="1:8" x14ac:dyDescent="0.25">
      <c r="A112" s="1390"/>
      <c r="B112" s="1390"/>
      <c r="C112" s="1390"/>
      <c r="D112" s="1390"/>
      <c r="E112" s="1390"/>
      <c r="F112" s="1390"/>
      <c r="G112" s="1390"/>
      <c r="H112" s="1390"/>
    </row>
    <row r="113" spans="1:8" x14ac:dyDescent="0.25">
      <c r="A113" s="1390"/>
      <c r="B113" s="1390"/>
      <c r="C113" s="1390"/>
      <c r="D113" s="1390"/>
      <c r="E113" s="1390"/>
      <c r="F113" s="1390"/>
      <c r="G113" s="1390"/>
      <c r="H113" s="1390"/>
    </row>
    <row r="114" spans="1:8" x14ac:dyDescent="0.25">
      <c r="A114" s="1390"/>
      <c r="B114" s="1390"/>
      <c r="C114" s="1390"/>
      <c r="D114" s="1390"/>
      <c r="E114" s="1390"/>
      <c r="F114" s="1390"/>
      <c r="G114" s="1390"/>
      <c r="H114" s="1390"/>
    </row>
    <row r="115" spans="1:8" x14ac:dyDescent="0.25">
      <c r="A115" s="1390"/>
      <c r="B115" s="1390"/>
      <c r="C115" s="1390"/>
      <c r="D115" s="1390"/>
      <c r="E115" s="1390"/>
      <c r="F115" s="1390"/>
      <c r="G115" s="1390"/>
      <c r="H115" s="1390"/>
    </row>
    <row r="116" spans="1:8" x14ac:dyDescent="0.25">
      <c r="A116" s="1390"/>
      <c r="B116" s="1390"/>
      <c r="C116" s="1390"/>
      <c r="D116" s="1390"/>
      <c r="E116" s="1390"/>
      <c r="F116" s="1390"/>
      <c r="G116" s="1390"/>
      <c r="H116" s="1390"/>
    </row>
    <row r="117" spans="1:8" x14ac:dyDescent="0.25">
      <c r="A117" s="1390"/>
      <c r="B117" s="1390"/>
      <c r="C117" s="1390"/>
      <c r="D117" s="1390"/>
      <c r="E117" s="1390"/>
      <c r="F117" s="1390"/>
      <c r="G117" s="1390"/>
      <c r="H117" s="1390"/>
    </row>
    <row r="118" spans="1:8" x14ac:dyDescent="0.25">
      <c r="A118" s="1390"/>
      <c r="B118" s="1390"/>
      <c r="C118" s="1390"/>
      <c r="D118" s="1390"/>
      <c r="E118" s="1390"/>
      <c r="F118" s="1390"/>
      <c r="G118" s="1390"/>
      <c r="H118" s="1390"/>
    </row>
    <row r="119" spans="1:8" x14ac:dyDescent="0.25">
      <c r="A119" s="1390"/>
      <c r="B119" s="1390"/>
      <c r="C119" s="1390"/>
      <c r="D119" s="1390"/>
      <c r="E119" s="1390"/>
      <c r="F119" s="1390"/>
      <c r="G119" s="1390"/>
      <c r="H119" s="1390"/>
    </row>
    <row r="120" spans="1:8" x14ac:dyDescent="0.25">
      <c r="A120" s="1390"/>
      <c r="B120" s="1390"/>
      <c r="C120" s="1390"/>
      <c r="D120" s="1390"/>
      <c r="E120" s="1390"/>
      <c r="F120" s="1390"/>
      <c r="G120" s="1390"/>
      <c r="H120" s="1390"/>
    </row>
    <row r="121" spans="1:8" x14ac:dyDescent="0.25">
      <c r="A121" s="1390"/>
      <c r="B121" s="1390"/>
      <c r="C121" s="1390"/>
      <c r="D121" s="1390"/>
      <c r="E121" s="1390"/>
      <c r="F121" s="1390"/>
      <c r="G121" s="1390"/>
      <c r="H121" s="1390"/>
    </row>
    <row r="122" spans="1:8" x14ac:dyDescent="0.25">
      <c r="A122" s="1390"/>
      <c r="B122" s="1390"/>
      <c r="C122" s="1390"/>
      <c r="D122" s="1390"/>
      <c r="E122" s="1390"/>
      <c r="F122" s="1390"/>
      <c r="G122" s="1390"/>
      <c r="H122" s="1390"/>
    </row>
    <row r="123" spans="1:8" x14ac:dyDescent="0.25">
      <c r="A123" s="1390"/>
      <c r="B123" s="1390"/>
      <c r="C123" s="1390"/>
      <c r="D123" s="1390"/>
      <c r="E123" s="1390"/>
      <c r="F123" s="1390"/>
      <c r="G123" s="1390"/>
      <c r="H123" s="1390"/>
    </row>
    <row r="124" spans="1:8" x14ac:dyDescent="0.25">
      <c r="A124" s="1390"/>
      <c r="B124" s="1390"/>
      <c r="C124" s="1390"/>
      <c r="D124" s="1390"/>
      <c r="E124" s="1390"/>
      <c r="F124" s="1390"/>
      <c r="G124" s="1390"/>
      <c r="H124" s="1390"/>
    </row>
    <row r="125" spans="1:8" x14ac:dyDescent="0.25">
      <c r="A125" s="1390"/>
      <c r="B125" s="1390"/>
      <c r="C125" s="1390"/>
      <c r="D125" s="1390"/>
      <c r="E125" s="1390"/>
      <c r="F125" s="1390"/>
      <c r="G125" s="1390"/>
      <c r="H125" s="1390"/>
    </row>
    <row r="126" spans="1:8" x14ac:dyDescent="0.25">
      <c r="A126" s="1390"/>
      <c r="B126" s="1390"/>
      <c r="C126" s="1390"/>
      <c r="D126" s="1390"/>
      <c r="E126" s="1390"/>
      <c r="F126" s="1390"/>
      <c r="G126" s="1390"/>
      <c r="H126" s="1390"/>
    </row>
    <row r="127" spans="1:8" x14ac:dyDescent="0.25">
      <c r="A127" s="1390"/>
      <c r="B127" s="1390"/>
      <c r="C127" s="1390"/>
      <c r="D127" s="1390"/>
      <c r="E127" s="1390"/>
      <c r="F127" s="1390"/>
      <c r="G127" s="1390"/>
      <c r="H127" s="1390"/>
    </row>
    <row r="128" spans="1:8" x14ac:dyDescent="0.25">
      <c r="A128" s="1390"/>
      <c r="B128" s="1390"/>
      <c r="C128" s="1390"/>
      <c r="D128" s="1390"/>
      <c r="E128" s="1390"/>
      <c r="F128" s="1390"/>
      <c r="G128" s="1390"/>
      <c r="H128" s="1390"/>
    </row>
    <row r="129" spans="1:8" x14ac:dyDescent="0.25">
      <c r="A129" s="1390"/>
      <c r="B129" s="1390"/>
      <c r="C129" s="1390"/>
      <c r="D129" s="1390"/>
      <c r="E129" s="1390"/>
      <c r="F129" s="1390"/>
      <c r="G129" s="1390"/>
      <c r="H129" s="1390"/>
    </row>
    <row r="130" spans="1:8" x14ac:dyDescent="0.25">
      <c r="A130" s="1390"/>
      <c r="B130" s="1390"/>
      <c r="C130" s="1390"/>
      <c r="D130" s="1390"/>
      <c r="E130" s="1390"/>
      <c r="F130" s="1390"/>
      <c r="G130" s="1390"/>
      <c r="H130" s="1390"/>
    </row>
    <row r="131" spans="1:8" x14ac:dyDescent="0.25">
      <c r="A131" s="1390"/>
      <c r="B131" s="1390"/>
      <c r="C131" s="1390"/>
      <c r="D131" s="1390"/>
      <c r="E131" s="1390"/>
      <c r="F131" s="1390"/>
      <c r="G131" s="1390"/>
      <c r="H131" s="1390"/>
    </row>
    <row r="132" spans="1:8" x14ac:dyDescent="0.25">
      <c r="A132" s="1390"/>
      <c r="B132" s="1390"/>
      <c r="C132" s="1390"/>
      <c r="D132" s="1390"/>
      <c r="E132" s="1390"/>
      <c r="F132" s="1390"/>
      <c r="G132" s="1390"/>
      <c r="H132" s="1390"/>
    </row>
    <row r="133" spans="1:8" x14ac:dyDescent="0.25">
      <c r="A133" s="1390"/>
      <c r="B133" s="1390"/>
      <c r="C133" s="1390"/>
      <c r="D133" s="1390"/>
      <c r="E133" s="1390"/>
      <c r="F133" s="1390"/>
      <c r="G133" s="1390"/>
      <c r="H133" s="1390"/>
    </row>
    <row r="134" spans="1:8" x14ac:dyDescent="0.25">
      <c r="A134" s="1390"/>
      <c r="B134" s="1390"/>
      <c r="C134" s="1390"/>
      <c r="D134" s="1390"/>
      <c r="E134" s="1390"/>
      <c r="F134" s="1390"/>
      <c r="G134" s="1390"/>
      <c r="H134" s="1390"/>
    </row>
    <row r="135" spans="1:8" x14ac:dyDescent="0.25">
      <c r="A135" s="1390"/>
      <c r="B135" s="1390"/>
      <c r="C135" s="1390"/>
      <c r="D135" s="1390"/>
      <c r="E135" s="1390"/>
      <c r="F135" s="1390"/>
      <c r="G135" s="1390"/>
      <c r="H135" s="1390"/>
    </row>
    <row r="136" spans="1:8" x14ac:dyDescent="0.25">
      <c r="A136" s="1390"/>
      <c r="B136" s="1390"/>
      <c r="C136" s="1390"/>
      <c r="D136" s="1390"/>
      <c r="E136" s="1390"/>
      <c r="F136" s="1390"/>
      <c r="G136" s="1390"/>
      <c r="H136" s="1390"/>
    </row>
    <row r="137" spans="1:8" x14ac:dyDescent="0.25">
      <c r="A137" s="1390"/>
      <c r="B137" s="1390"/>
      <c r="C137" s="1390"/>
      <c r="D137" s="1390"/>
      <c r="E137" s="1390"/>
      <c r="F137" s="1390"/>
      <c r="G137" s="1390"/>
      <c r="H137" s="1390"/>
    </row>
    <row r="138" spans="1:8" x14ac:dyDescent="0.25">
      <c r="A138" s="1390"/>
      <c r="B138" s="1390"/>
      <c r="C138" s="1390"/>
      <c r="D138" s="1390"/>
      <c r="E138" s="1390"/>
      <c r="F138" s="1390"/>
      <c r="G138" s="1390"/>
      <c r="H138" s="1390"/>
    </row>
    <row r="139" spans="1:8" x14ac:dyDescent="0.25">
      <c r="A139" s="1390"/>
      <c r="B139" s="1390"/>
      <c r="C139" s="1390"/>
      <c r="D139" s="1390"/>
      <c r="E139" s="1390"/>
      <c r="F139" s="1390"/>
      <c r="G139" s="1390"/>
      <c r="H139" s="1390"/>
    </row>
    <row r="140" spans="1:8" x14ac:dyDescent="0.25">
      <c r="A140" s="1390"/>
      <c r="B140" s="1390"/>
      <c r="C140" s="1390"/>
      <c r="D140" s="1390"/>
      <c r="E140" s="1390"/>
      <c r="F140" s="1390"/>
      <c r="G140" s="1390"/>
      <c r="H140" s="1390"/>
    </row>
    <row r="141" spans="1:8" x14ac:dyDescent="0.25">
      <c r="A141" s="1390"/>
      <c r="B141" s="1390"/>
      <c r="C141" s="1390"/>
      <c r="D141" s="1390"/>
      <c r="E141" s="1390"/>
      <c r="F141" s="1390"/>
      <c r="G141" s="1390"/>
      <c r="H141" s="1390"/>
    </row>
    <row r="142" spans="1:8" x14ac:dyDescent="0.25">
      <c r="A142" s="1390"/>
      <c r="B142" s="1390"/>
      <c r="C142" s="1390"/>
      <c r="D142" s="1390"/>
      <c r="E142" s="1390"/>
      <c r="F142" s="1390"/>
      <c r="G142" s="1390"/>
      <c r="H142" s="1390"/>
    </row>
    <row r="143" spans="1:8" x14ac:dyDescent="0.25">
      <c r="A143" s="1390"/>
      <c r="B143" s="1390"/>
      <c r="C143" s="1390"/>
      <c r="D143" s="1390"/>
      <c r="E143" s="1390"/>
      <c r="F143" s="1390"/>
      <c r="G143" s="1390"/>
      <c r="H143" s="1390"/>
    </row>
    <row r="144" spans="1:8" x14ac:dyDescent="0.25">
      <c r="A144" s="1390"/>
      <c r="B144" s="1390"/>
      <c r="C144" s="1390"/>
      <c r="D144" s="1390"/>
      <c r="E144" s="1390"/>
      <c r="F144" s="1390"/>
      <c r="G144" s="1390"/>
      <c r="H144" s="1390"/>
    </row>
    <row r="145" spans="1:8" x14ac:dyDescent="0.25">
      <c r="A145" s="1390"/>
      <c r="B145" s="1390"/>
      <c r="C145" s="1390"/>
      <c r="D145" s="1390"/>
      <c r="E145" s="1390"/>
      <c r="F145" s="1390"/>
      <c r="G145" s="1390"/>
      <c r="H145" s="1390"/>
    </row>
    <row r="146" spans="1:8" x14ac:dyDescent="0.25">
      <c r="A146" s="1390"/>
      <c r="B146" s="1390"/>
      <c r="C146" s="1390"/>
      <c r="D146" s="1390"/>
      <c r="E146" s="1390"/>
      <c r="F146" s="1390"/>
      <c r="G146" s="1390"/>
      <c r="H146" s="1390"/>
    </row>
    <row r="147" spans="1:8" x14ac:dyDescent="0.25">
      <c r="A147" s="1390"/>
      <c r="B147" s="1390"/>
      <c r="C147" s="1390"/>
      <c r="D147" s="1390"/>
      <c r="E147" s="1390"/>
      <c r="F147" s="1390"/>
      <c r="G147" s="1390"/>
      <c r="H147" s="1390"/>
    </row>
    <row r="148" spans="1:8" x14ac:dyDescent="0.25">
      <c r="A148" s="1390"/>
      <c r="B148" s="1390"/>
      <c r="C148" s="1390"/>
      <c r="D148" s="1390"/>
      <c r="E148" s="1390"/>
      <c r="F148" s="1390"/>
      <c r="G148" s="1390"/>
      <c r="H148" s="1390"/>
    </row>
    <row r="149" spans="1:8" x14ac:dyDescent="0.25">
      <c r="A149" s="1390"/>
      <c r="B149" s="1390"/>
      <c r="C149" s="1390"/>
      <c r="D149" s="1390"/>
      <c r="E149" s="1390"/>
      <c r="F149" s="1390"/>
      <c r="G149" s="1390"/>
      <c r="H149" s="1390"/>
    </row>
    <row r="150" spans="1:8" x14ac:dyDescent="0.25">
      <c r="A150" s="1390"/>
      <c r="B150" s="1390"/>
      <c r="C150" s="1390"/>
      <c r="D150" s="1390"/>
      <c r="E150" s="1390"/>
      <c r="F150" s="1390"/>
      <c r="G150" s="1390"/>
      <c r="H150" s="1390"/>
    </row>
    <row r="151" spans="1:8" x14ac:dyDescent="0.25">
      <c r="A151" s="1390"/>
      <c r="B151" s="1390"/>
      <c r="C151" s="1390"/>
      <c r="D151" s="1390"/>
      <c r="E151" s="1390"/>
      <c r="F151" s="1390"/>
      <c r="G151" s="1390"/>
      <c r="H151" s="1390"/>
    </row>
    <row r="152" spans="1:8" x14ac:dyDescent="0.25">
      <c r="A152" s="1390"/>
      <c r="B152" s="1390"/>
      <c r="C152" s="1390"/>
      <c r="D152" s="1390"/>
      <c r="E152" s="1390"/>
      <c r="F152" s="1390"/>
      <c r="G152" s="1390"/>
      <c r="H152" s="1390"/>
    </row>
    <row r="153" spans="1:8" x14ac:dyDescent="0.25">
      <c r="A153" s="1390"/>
      <c r="B153" s="1390"/>
      <c r="C153" s="1390"/>
      <c r="D153" s="1390"/>
      <c r="E153" s="1390"/>
      <c r="F153" s="1390"/>
      <c r="G153" s="1390"/>
      <c r="H153" s="1390"/>
    </row>
    <row r="154" spans="1:8" x14ac:dyDescent="0.25">
      <c r="A154" s="1390"/>
      <c r="B154" s="1390"/>
      <c r="C154" s="1390"/>
      <c r="D154" s="1390"/>
      <c r="E154" s="1390"/>
      <c r="F154" s="1390"/>
      <c r="G154" s="1390"/>
      <c r="H154" s="1390"/>
    </row>
    <row r="155" spans="1:8" x14ac:dyDescent="0.25">
      <c r="A155" s="1390"/>
      <c r="B155" s="1390"/>
      <c r="C155" s="1390"/>
      <c r="D155" s="1390"/>
      <c r="E155" s="1390"/>
      <c r="F155" s="1390"/>
      <c r="G155" s="1390"/>
      <c r="H155" s="1390"/>
    </row>
    <row r="156" spans="1:8" x14ac:dyDescent="0.25">
      <c r="A156" s="1390"/>
      <c r="B156" s="1390"/>
      <c r="C156" s="1390"/>
      <c r="D156" s="1390"/>
      <c r="E156" s="1390"/>
      <c r="F156" s="1390"/>
      <c r="G156" s="1390"/>
      <c r="H156" s="1390"/>
    </row>
    <row r="157" spans="1:8" x14ac:dyDescent="0.25">
      <c r="A157" s="1390"/>
      <c r="B157" s="1390"/>
      <c r="C157" s="1390"/>
      <c r="D157" s="1390"/>
      <c r="E157" s="1390"/>
      <c r="F157" s="1390"/>
      <c r="G157" s="1390"/>
      <c r="H157" s="1390"/>
    </row>
    <row r="158" spans="1:8" x14ac:dyDescent="0.25">
      <c r="A158" s="1390"/>
      <c r="B158" s="1390"/>
      <c r="C158" s="1390"/>
      <c r="D158" s="1390"/>
      <c r="E158" s="1390"/>
      <c r="F158" s="1390"/>
      <c r="G158" s="1390"/>
      <c r="H158" s="1390"/>
    </row>
    <row r="159" spans="1:8" x14ac:dyDescent="0.25">
      <c r="A159" s="1390"/>
      <c r="B159" s="1390"/>
      <c r="C159" s="1390"/>
      <c r="D159" s="1390"/>
      <c r="E159" s="1390"/>
      <c r="F159" s="1390"/>
      <c r="G159" s="1390"/>
      <c r="H159" s="1390"/>
    </row>
    <row r="160" spans="1:8" x14ac:dyDescent="0.25">
      <c r="A160" s="1390"/>
      <c r="B160" s="1390"/>
      <c r="C160" s="1390"/>
      <c r="D160" s="1390"/>
      <c r="E160" s="1390"/>
      <c r="F160" s="1390"/>
      <c r="G160" s="1390"/>
      <c r="H160" s="1390"/>
    </row>
    <row r="161" spans="1:8" x14ac:dyDescent="0.25">
      <c r="A161" s="1390"/>
      <c r="B161" s="1390"/>
      <c r="C161" s="1390"/>
      <c r="D161" s="1390"/>
      <c r="E161" s="1390"/>
      <c r="F161" s="1390"/>
      <c r="G161" s="1390"/>
      <c r="H161" s="1390"/>
    </row>
    <row r="162" spans="1:8" x14ac:dyDescent="0.25">
      <c r="A162" s="1390"/>
      <c r="B162" s="1390"/>
      <c r="C162" s="1390"/>
      <c r="D162" s="1390"/>
      <c r="E162" s="1390"/>
      <c r="F162" s="1390"/>
      <c r="G162" s="1390"/>
      <c r="H162" s="1390"/>
    </row>
    <row r="163" spans="1:8" x14ac:dyDescent="0.25">
      <c r="A163" s="1390"/>
      <c r="B163" s="1390"/>
      <c r="C163" s="1390"/>
      <c r="D163" s="1390"/>
      <c r="E163" s="1390"/>
      <c r="F163" s="1390"/>
      <c r="G163" s="1390"/>
      <c r="H163" s="1390"/>
    </row>
    <row r="164" spans="1:8" x14ac:dyDescent="0.25">
      <c r="A164" s="1390"/>
      <c r="B164" s="1390"/>
      <c r="C164" s="1390"/>
      <c r="D164" s="1390"/>
      <c r="E164" s="1390"/>
      <c r="F164" s="1390"/>
      <c r="G164" s="1390"/>
      <c r="H164" s="1390"/>
    </row>
    <row r="165" spans="1:8" x14ac:dyDescent="0.25">
      <c r="A165" s="1390"/>
      <c r="B165" s="1390"/>
      <c r="C165" s="1390"/>
      <c r="D165" s="1390"/>
      <c r="E165" s="1390"/>
      <c r="F165" s="1390"/>
      <c r="G165" s="1390"/>
      <c r="H165" s="1390"/>
    </row>
    <row r="166" spans="1:8" x14ac:dyDescent="0.25">
      <c r="A166" s="1390"/>
      <c r="B166" s="1390"/>
      <c r="C166" s="1390"/>
      <c r="D166" s="1390"/>
      <c r="E166" s="1390"/>
      <c r="F166" s="1390"/>
      <c r="G166" s="1390"/>
      <c r="H166" s="1390"/>
    </row>
    <row r="167" spans="1:8" x14ac:dyDescent="0.25">
      <c r="A167" s="1390"/>
      <c r="B167" s="1390"/>
      <c r="C167" s="1390"/>
      <c r="D167" s="1390"/>
      <c r="E167" s="1390"/>
      <c r="F167" s="1390"/>
      <c r="G167" s="1390"/>
      <c r="H167" s="1390"/>
    </row>
    <row r="168" spans="1:8" x14ac:dyDescent="0.25">
      <c r="A168" s="1390"/>
      <c r="B168" s="1390"/>
      <c r="C168" s="1390"/>
      <c r="D168" s="1390"/>
      <c r="E168" s="1390"/>
      <c r="F168" s="1390"/>
      <c r="G168" s="1390"/>
      <c r="H168" s="1390"/>
    </row>
    <row r="169" spans="1:8" x14ac:dyDescent="0.25">
      <c r="A169" s="1390"/>
      <c r="B169" s="1390"/>
      <c r="C169" s="1390"/>
      <c r="D169" s="1390"/>
      <c r="E169" s="1390"/>
      <c r="F169" s="1390"/>
      <c r="G169" s="1390"/>
      <c r="H169" s="1390"/>
    </row>
    <row r="170" spans="1:8" x14ac:dyDescent="0.25">
      <c r="A170" s="1390"/>
      <c r="B170" s="1390"/>
      <c r="C170" s="1390"/>
      <c r="D170" s="1390"/>
      <c r="E170" s="1390"/>
      <c r="F170" s="1390"/>
      <c r="G170" s="1390"/>
      <c r="H170" s="1390"/>
    </row>
    <row r="171" spans="1:8" x14ac:dyDescent="0.25">
      <c r="A171" s="1390"/>
      <c r="B171" s="1390"/>
      <c r="C171" s="1390"/>
      <c r="D171" s="1390"/>
      <c r="E171" s="1390"/>
      <c r="F171" s="1390"/>
      <c r="G171" s="1390"/>
      <c r="H171" s="1390"/>
    </row>
    <row r="172" spans="1:8" x14ac:dyDescent="0.25">
      <c r="A172" s="1390"/>
      <c r="B172" s="1390"/>
      <c r="C172" s="1390"/>
      <c r="D172" s="1390"/>
      <c r="E172" s="1390"/>
      <c r="F172" s="1390"/>
      <c r="G172" s="1390"/>
      <c r="H172" s="1390"/>
    </row>
    <row r="173" spans="1:8" x14ac:dyDescent="0.25">
      <c r="A173" s="1390"/>
      <c r="B173" s="1390"/>
      <c r="C173" s="1390"/>
      <c r="D173" s="1390"/>
      <c r="E173" s="1390"/>
      <c r="F173" s="1390"/>
      <c r="G173" s="1390"/>
      <c r="H173" s="1390"/>
    </row>
    <row r="174" spans="1:8" x14ac:dyDescent="0.25">
      <c r="A174" s="1390"/>
      <c r="B174" s="1390"/>
      <c r="C174" s="1390"/>
      <c r="D174" s="1390"/>
      <c r="E174" s="1390"/>
      <c r="F174" s="1390"/>
      <c r="G174" s="1390"/>
      <c r="H174" s="1390"/>
    </row>
    <row r="175" spans="1:8" x14ac:dyDescent="0.25">
      <c r="A175" s="1390"/>
      <c r="B175" s="1390"/>
      <c r="C175" s="1390"/>
      <c r="D175" s="1390"/>
      <c r="E175" s="1390"/>
      <c r="F175" s="1390"/>
      <c r="G175" s="1390"/>
      <c r="H175" s="1390"/>
    </row>
    <row r="176" spans="1:8" x14ac:dyDescent="0.25">
      <c r="A176" s="1390"/>
      <c r="B176" s="1390"/>
      <c r="C176" s="1390"/>
      <c r="D176" s="1390"/>
      <c r="E176" s="1390"/>
      <c r="F176" s="1390"/>
      <c r="G176" s="1390"/>
      <c r="H176" s="1390"/>
    </row>
    <row r="177" spans="1:8" x14ac:dyDescent="0.25">
      <c r="A177" s="1390"/>
      <c r="B177" s="1390"/>
      <c r="C177" s="1390"/>
      <c r="D177" s="1390"/>
      <c r="E177" s="1390"/>
      <c r="F177" s="1390"/>
      <c r="G177" s="1390"/>
      <c r="H177" s="1390"/>
    </row>
    <row r="178" spans="1:8" x14ac:dyDescent="0.25">
      <c r="A178" s="1390"/>
      <c r="B178" s="1390"/>
      <c r="C178" s="1390"/>
      <c r="D178" s="1390"/>
      <c r="E178" s="1390"/>
      <c r="F178" s="1390"/>
      <c r="G178" s="1390"/>
      <c r="H178" s="1390"/>
    </row>
    <row r="179" spans="1:8" x14ac:dyDescent="0.25">
      <c r="A179" s="1390"/>
      <c r="B179" s="1390"/>
      <c r="C179" s="1390"/>
      <c r="D179" s="1390"/>
      <c r="E179" s="1390"/>
      <c r="F179" s="1390"/>
      <c r="G179" s="1390"/>
      <c r="H179" s="1390"/>
    </row>
    <row r="180" spans="1:8" x14ac:dyDescent="0.25">
      <c r="A180" s="1390"/>
      <c r="B180" s="1390"/>
      <c r="C180" s="1390"/>
      <c r="D180" s="1390"/>
      <c r="E180" s="1390"/>
      <c r="F180" s="1390"/>
      <c r="G180" s="1390"/>
      <c r="H180" s="1390"/>
    </row>
    <row r="181" spans="1:8" x14ac:dyDescent="0.25">
      <c r="A181" s="1390"/>
      <c r="B181" s="1390"/>
      <c r="C181" s="1390"/>
      <c r="D181" s="1390"/>
      <c r="E181" s="1390"/>
      <c r="F181" s="1390"/>
      <c r="G181" s="1390"/>
      <c r="H181" s="1390"/>
    </row>
    <row r="182" spans="1:8" x14ac:dyDescent="0.25">
      <c r="A182" s="1390"/>
      <c r="B182" s="1390"/>
      <c r="C182" s="1390"/>
      <c r="D182" s="1390"/>
      <c r="E182" s="1390"/>
      <c r="F182" s="1390"/>
      <c r="G182" s="1390"/>
      <c r="H182" s="1390"/>
    </row>
    <row r="183" spans="1:8" x14ac:dyDescent="0.25">
      <c r="A183" s="1390"/>
      <c r="B183" s="1390"/>
      <c r="C183" s="1390"/>
      <c r="D183" s="1390"/>
      <c r="E183" s="1390"/>
      <c r="F183" s="1390"/>
      <c r="G183" s="1390"/>
      <c r="H183" s="1390"/>
    </row>
    <row r="184" spans="1:8" x14ac:dyDescent="0.25">
      <c r="A184" s="1390"/>
      <c r="B184" s="1390"/>
      <c r="C184" s="1390"/>
      <c r="D184" s="1390"/>
      <c r="E184" s="1390"/>
      <c r="F184" s="1390"/>
      <c r="G184" s="1390"/>
      <c r="H184" s="1390"/>
    </row>
    <row r="185" spans="1:8" x14ac:dyDescent="0.25">
      <c r="A185" s="1390"/>
      <c r="B185" s="1390"/>
      <c r="C185" s="1390"/>
      <c r="D185" s="1390"/>
      <c r="E185" s="1390"/>
      <c r="F185" s="1390"/>
      <c r="G185" s="1390"/>
      <c r="H185" s="1390"/>
    </row>
    <row r="186" spans="1:8" x14ac:dyDescent="0.25">
      <c r="A186" s="1390"/>
      <c r="B186" s="1390"/>
      <c r="C186" s="1390"/>
      <c r="D186" s="1390"/>
      <c r="E186" s="1390"/>
      <c r="F186" s="1390"/>
      <c r="G186" s="1390"/>
      <c r="H186" s="1390"/>
    </row>
    <row r="187" spans="1:8" x14ac:dyDescent="0.25">
      <c r="A187" s="1390"/>
      <c r="B187" s="1390"/>
      <c r="C187" s="1390"/>
      <c r="D187" s="1390"/>
      <c r="E187" s="1390"/>
      <c r="F187" s="1390"/>
      <c r="G187" s="1390"/>
      <c r="H187" s="1390"/>
    </row>
    <row r="188" spans="1:8" x14ac:dyDescent="0.25">
      <c r="A188" s="1390"/>
      <c r="B188" s="1390"/>
      <c r="C188" s="1390"/>
      <c r="D188" s="1390"/>
      <c r="E188" s="1390"/>
      <c r="F188" s="1390"/>
      <c r="G188" s="1390"/>
      <c r="H188" s="1390"/>
    </row>
    <row r="189" spans="1:8" x14ac:dyDescent="0.25">
      <c r="A189" s="1390"/>
      <c r="B189" s="1390"/>
      <c r="C189" s="1390"/>
      <c r="D189" s="1390"/>
      <c r="E189" s="1390"/>
      <c r="F189" s="1390"/>
      <c r="G189" s="1390"/>
      <c r="H189" s="1390"/>
    </row>
    <row r="190" spans="1:8" x14ac:dyDescent="0.25">
      <c r="A190" s="1390"/>
      <c r="B190" s="1390"/>
      <c r="C190" s="1390"/>
      <c r="D190" s="1390"/>
      <c r="E190" s="1390"/>
      <c r="F190" s="1390"/>
      <c r="G190" s="1390"/>
      <c r="H190" s="1390"/>
    </row>
    <row r="191" spans="1:8" x14ac:dyDescent="0.25">
      <c r="A191" s="1390"/>
      <c r="B191" s="1390"/>
      <c r="C191" s="1390"/>
      <c r="D191" s="1390"/>
      <c r="E191" s="1390"/>
      <c r="F191" s="1390"/>
      <c r="G191" s="1390"/>
      <c r="H191" s="1390"/>
    </row>
    <row r="192" spans="1:8" x14ac:dyDescent="0.25">
      <c r="A192" s="1390"/>
      <c r="B192" s="1390"/>
      <c r="C192" s="1390"/>
      <c r="D192" s="1390"/>
      <c r="E192" s="1390"/>
      <c r="F192" s="1390"/>
      <c r="G192" s="1390"/>
      <c r="H192" s="1390"/>
    </row>
    <row r="193" spans="1:8" x14ac:dyDescent="0.25">
      <c r="A193" s="1390"/>
      <c r="B193" s="1390"/>
      <c r="C193" s="1390"/>
      <c r="D193" s="1390"/>
      <c r="E193" s="1390"/>
      <c r="F193" s="1390"/>
      <c r="G193" s="1390"/>
      <c r="H193" s="1390"/>
    </row>
    <row r="194" spans="1:8" x14ac:dyDescent="0.25">
      <c r="A194" s="1390"/>
      <c r="B194" s="1390"/>
      <c r="C194" s="1390"/>
      <c r="D194" s="1390"/>
      <c r="E194" s="1390"/>
      <c r="F194" s="1390"/>
      <c r="G194" s="1390"/>
      <c r="H194" s="1390"/>
    </row>
    <row r="195" spans="1:8" x14ac:dyDescent="0.25">
      <c r="A195" s="1390"/>
      <c r="B195" s="1390"/>
      <c r="C195" s="1390"/>
      <c r="D195" s="1390"/>
      <c r="E195" s="1390"/>
      <c r="F195" s="1390"/>
      <c r="G195" s="1390"/>
      <c r="H195" s="1390"/>
    </row>
    <row r="196" spans="1:8" x14ac:dyDescent="0.25">
      <c r="A196" s="1390"/>
      <c r="B196" s="1390"/>
      <c r="C196" s="1390"/>
      <c r="D196" s="1390"/>
      <c r="E196" s="1390"/>
      <c r="F196" s="1390"/>
      <c r="G196" s="1390"/>
      <c r="H196" s="1390"/>
    </row>
    <row r="197" spans="1:8" x14ac:dyDescent="0.25">
      <c r="A197" s="1390"/>
      <c r="B197" s="1390"/>
      <c r="C197" s="1390"/>
      <c r="D197" s="1390"/>
      <c r="E197" s="1390"/>
      <c r="F197" s="1390"/>
      <c r="G197" s="1390"/>
      <c r="H197" s="1390"/>
    </row>
    <row r="198" spans="1:8" x14ac:dyDescent="0.25">
      <c r="A198" s="1390"/>
      <c r="B198" s="1390"/>
      <c r="C198" s="1390"/>
      <c r="D198" s="1390"/>
      <c r="E198" s="1390"/>
      <c r="F198" s="1390"/>
      <c r="G198" s="1390"/>
      <c r="H198" s="1390"/>
    </row>
    <row r="199" spans="1:8" x14ac:dyDescent="0.25">
      <c r="A199" s="1390"/>
      <c r="B199" s="1390"/>
      <c r="C199" s="1390"/>
      <c r="D199" s="1390"/>
      <c r="E199" s="1390"/>
      <c r="F199" s="1390"/>
      <c r="G199" s="1390"/>
      <c r="H199" s="1390"/>
    </row>
    <row r="200" spans="1:8" x14ac:dyDescent="0.25">
      <c r="A200" s="1390"/>
      <c r="B200" s="1390"/>
      <c r="C200" s="1390"/>
      <c r="D200" s="1390"/>
      <c r="E200" s="1390"/>
      <c r="F200" s="1390"/>
      <c r="G200" s="1390"/>
      <c r="H200" s="1390"/>
    </row>
    <row r="201" spans="1:8" x14ac:dyDescent="0.25">
      <c r="A201" s="1390"/>
      <c r="B201" s="1390"/>
      <c r="C201" s="1390"/>
      <c r="D201" s="1390"/>
      <c r="E201" s="1390"/>
      <c r="F201" s="1390"/>
      <c r="G201" s="1390"/>
      <c r="H201" s="1390"/>
    </row>
    <row r="202" spans="1:8" x14ac:dyDescent="0.25">
      <c r="A202" s="1390"/>
      <c r="B202" s="1390"/>
      <c r="C202" s="1390"/>
      <c r="D202" s="1390"/>
      <c r="E202" s="1390"/>
      <c r="F202" s="1390"/>
      <c r="G202" s="1390"/>
      <c r="H202" s="1390"/>
    </row>
    <row r="203" spans="1:8" x14ac:dyDescent="0.25">
      <c r="A203" s="1390"/>
      <c r="B203" s="1390"/>
      <c r="C203" s="1390"/>
      <c r="D203" s="1390"/>
      <c r="E203" s="1390"/>
      <c r="F203" s="1390"/>
      <c r="G203" s="1390"/>
      <c r="H203" s="1390"/>
    </row>
    <row r="204" spans="1:8" x14ac:dyDescent="0.25">
      <c r="A204" s="1390"/>
      <c r="B204" s="1390"/>
      <c r="C204" s="1390"/>
      <c r="D204" s="1390"/>
      <c r="E204" s="1390"/>
      <c r="F204" s="1390"/>
      <c r="G204" s="1390"/>
      <c r="H204" s="1390"/>
    </row>
    <row r="205" spans="1:8" x14ac:dyDescent="0.25">
      <c r="A205" s="1390"/>
      <c r="B205" s="1390"/>
      <c r="C205" s="1390"/>
      <c r="D205" s="1390"/>
      <c r="E205" s="1390"/>
      <c r="F205" s="1390"/>
      <c r="G205" s="1390"/>
      <c r="H205" s="1390"/>
    </row>
    <row r="206" spans="1:8" x14ac:dyDescent="0.25">
      <c r="A206" s="1390"/>
      <c r="B206" s="1390"/>
      <c r="C206" s="1390"/>
      <c r="D206" s="1390"/>
      <c r="E206" s="1390"/>
      <c r="F206" s="1390"/>
      <c r="G206" s="1390"/>
      <c r="H206" s="1390"/>
    </row>
    <row r="207" spans="1:8" x14ac:dyDescent="0.25">
      <c r="A207" s="1390"/>
      <c r="B207" s="1390"/>
      <c r="C207" s="1390"/>
      <c r="D207" s="1390"/>
      <c r="E207" s="1390"/>
      <c r="F207" s="1390"/>
      <c r="G207" s="1390"/>
      <c r="H207" s="1390"/>
    </row>
    <row r="208" spans="1:8" x14ac:dyDescent="0.25">
      <c r="A208" s="1390"/>
      <c r="B208" s="1390"/>
      <c r="C208" s="1390"/>
      <c r="D208" s="1390"/>
      <c r="E208" s="1390"/>
      <c r="F208" s="1390"/>
      <c r="G208" s="1390"/>
      <c r="H208" s="1390"/>
    </row>
    <row r="209" spans="1:8" x14ac:dyDescent="0.25">
      <c r="A209" s="1390"/>
      <c r="B209" s="1390"/>
      <c r="C209" s="1390"/>
      <c r="D209" s="1390"/>
      <c r="E209" s="1390"/>
      <c r="F209" s="1390"/>
      <c r="G209" s="1390"/>
      <c r="H209" s="1390"/>
    </row>
    <row r="210" spans="1:8" x14ac:dyDescent="0.25">
      <c r="A210" s="1390"/>
      <c r="B210" s="1390"/>
      <c r="C210" s="1390"/>
      <c r="D210" s="1390"/>
      <c r="E210" s="1390"/>
      <c r="F210" s="1390"/>
      <c r="G210" s="1390"/>
      <c r="H210" s="1390"/>
    </row>
    <row r="211" spans="1:8" x14ac:dyDescent="0.25">
      <c r="A211" s="1390"/>
      <c r="B211" s="1390"/>
      <c r="C211" s="1390"/>
      <c r="D211" s="1390"/>
      <c r="E211" s="1390"/>
      <c r="F211" s="1390"/>
      <c r="G211" s="1390"/>
      <c r="H211" s="1390"/>
    </row>
    <row r="212" spans="1:8" x14ac:dyDescent="0.25">
      <c r="A212" s="1390"/>
      <c r="B212" s="1390"/>
      <c r="C212" s="1390"/>
      <c r="D212" s="1390"/>
      <c r="E212" s="1390"/>
      <c r="F212" s="1390"/>
      <c r="G212" s="1390"/>
      <c r="H212" s="1390"/>
    </row>
    <row r="213" spans="1:8" x14ac:dyDescent="0.25">
      <c r="A213" s="1390"/>
      <c r="B213" s="1390"/>
      <c r="C213" s="1390"/>
      <c r="D213" s="1390"/>
      <c r="E213" s="1390"/>
      <c r="F213" s="1390"/>
      <c r="G213" s="1390"/>
      <c r="H213" s="1390"/>
    </row>
    <row r="214" spans="1:8" x14ac:dyDescent="0.25">
      <c r="A214" s="1390"/>
      <c r="B214" s="1390"/>
      <c r="C214" s="1390"/>
      <c r="D214" s="1390"/>
      <c r="E214" s="1390"/>
      <c r="F214" s="1390"/>
      <c r="G214" s="1390"/>
      <c r="H214" s="1390"/>
    </row>
    <row r="215" spans="1:8" x14ac:dyDescent="0.25">
      <c r="A215" s="1390"/>
      <c r="B215" s="1390"/>
      <c r="C215" s="1390"/>
      <c r="D215" s="1390"/>
      <c r="E215" s="1390"/>
      <c r="F215" s="1390"/>
      <c r="G215" s="1390"/>
      <c r="H215" s="1390"/>
    </row>
    <row r="216" spans="1:8" x14ac:dyDescent="0.25">
      <c r="A216" s="1390"/>
      <c r="B216" s="1390"/>
      <c r="C216" s="1390"/>
      <c r="D216" s="1390"/>
      <c r="E216" s="1390"/>
      <c r="F216" s="1390"/>
      <c r="G216" s="1390"/>
      <c r="H216" s="1390"/>
    </row>
    <row r="217" spans="1:8" x14ac:dyDescent="0.25">
      <c r="A217" s="1390"/>
      <c r="B217" s="1390"/>
      <c r="C217" s="1390"/>
      <c r="D217" s="1390"/>
      <c r="E217" s="1390"/>
      <c r="F217" s="1390"/>
      <c r="G217" s="1390"/>
      <c r="H217" s="1390"/>
    </row>
    <row r="218" spans="1:8" x14ac:dyDescent="0.25">
      <c r="A218" s="1390"/>
      <c r="B218" s="1390"/>
      <c r="C218" s="1390"/>
      <c r="D218" s="1390"/>
      <c r="E218" s="1390"/>
      <c r="F218" s="1390"/>
      <c r="G218" s="1390"/>
      <c r="H218" s="1390"/>
    </row>
    <row r="219" spans="1:8" x14ac:dyDescent="0.25">
      <c r="A219" s="1390"/>
      <c r="B219" s="1390"/>
      <c r="C219" s="1390"/>
      <c r="D219" s="1390"/>
      <c r="E219" s="1390"/>
      <c r="F219" s="1390"/>
      <c r="G219" s="1390"/>
      <c r="H219" s="1390"/>
    </row>
    <row r="220" spans="1:8" x14ac:dyDescent="0.25">
      <c r="A220" s="1390"/>
      <c r="B220" s="1390"/>
      <c r="C220" s="1390"/>
      <c r="D220" s="1390"/>
      <c r="E220" s="1390"/>
      <c r="F220" s="1390"/>
      <c r="G220" s="1390"/>
      <c r="H220" s="1390"/>
    </row>
    <row r="221" spans="1:8" x14ac:dyDescent="0.25">
      <c r="A221" s="1390"/>
      <c r="B221" s="1390"/>
      <c r="C221" s="1390"/>
      <c r="D221" s="1390"/>
      <c r="E221" s="1390"/>
      <c r="F221" s="1390"/>
      <c r="G221" s="1390"/>
      <c r="H221" s="1390"/>
    </row>
    <row r="222" spans="1:8" x14ac:dyDescent="0.25">
      <c r="A222" s="1390"/>
      <c r="B222" s="1390"/>
      <c r="C222" s="1390"/>
      <c r="D222" s="1390"/>
      <c r="E222" s="1390"/>
      <c r="F222" s="1390"/>
      <c r="G222" s="1390"/>
      <c r="H222" s="1390"/>
    </row>
    <row r="223" spans="1:8" x14ac:dyDescent="0.25">
      <c r="A223" s="1390"/>
      <c r="B223" s="1390"/>
      <c r="C223" s="1390"/>
      <c r="D223" s="1390"/>
      <c r="E223" s="1390"/>
      <c r="F223" s="1390"/>
      <c r="G223" s="1390"/>
      <c r="H223" s="1390"/>
    </row>
    <row r="224" spans="1:8" x14ac:dyDescent="0.25">
      <c r="A224" s="1390"/>
      <c r="B224" s="1390"/>
      <c r="C224" s="1390"/>
      <c r="D224" s="1390"/>
      <c r="E224" s="1390"/>
      <c r="F224" s="1390"/>
      <c r="G224" s="1390"/>
      <c r="H224" s="1390"/>
    </row>
    <row r="225" spans="1:8" x14ac:dyDescent="0.25">
      <c r="A225" s="1390"/>
      <c r="B225" s="1390"/>
      <c r="C225" s="1390"/>
      <c r="D225" s="1390"/>
      <c r="E225" s="1390"/>
      <c r="F225" s="1390"/>
      <c r="G225" s="1390"/>
      <c r="H225" s="1390"/>
    </row>
    <row r="226" spans="1:8" x14ac:dyDescent="0.25">
      <c r="A226" s="1390"/>
      <c r="B226" s="1390"/>
      <c r="C226" s="1390"/>
      <c r="D226" s="1390"/>
      <c r="E226" s="1390"/>
      <c r="F226" s="1390"/>
      <c r="G226" s="1390"/>
      <c r="H226" s="1390"/>
    </row>
    <row r="227" spans="1:8" x14ac:dyDescent="0.25">
      <c r="A227" s="1390"/>
      <c r="B227" s="1390"/>
      <c r="C227" s="1390"/>
      <c r="D227" s="1390"/>
      <c r="E227" s="1390"/>
      <c r="F227" s="1390"/>
      <c r="G227" s="1390"/>
      <c r="H227" s="1390"/>
    </row>
    <row r="228" spans="1:8" x14ac:dyDescent="0.25">
      <c r="A228" s="1390"/>
      <c r="B228" s="1390"/>
      <c r="C228" s="1390"/>
      <c r="D228" s="1390"/>
      <c r="E228" s="1390"/>
      <c r="F228" s="1390"/>
      <c r="G228" s="1390"/>
      <c r="H228" s="1390"/>
    </row>
    <row r="229" spans="1:8" x14ac:dyDescent="0.25">
      <c r="A229" s="1390"/>
      <c r="B229" s="1390"/>
      <c r="C229" s="1390"/>
      <c r="D229" s="1390"/>
      <c r="E229" s="1390"/>
      <c r="F229" s="1390"/>
      <c r="G229" s="1390"/>
      <c r="H229" s="1390"/>
    </row>
    <row r="230" spans="1:8" x14ac:dyDescent="0.25">
      <c r="A230" s="1390"/>
      <c r="B230" s="1390"/>
      <c r="C230" s="1390"/>
      <c r="D230" s="1390"/>
      <c r="E230" s="1390"/>
      <c r="F230" s="1390"/>
      <c r="G230" s="1390"/>
      <c r="H230" s="1390"/>
    </row>
    <row r="231" spans="1:8" x14ac:dyDescent="0.25">
      <c r="A231" s="1390"/>
      <c r="B231" s="1390"/>
      <c r="C231" s="1390"/>
      <c r="D231" s="1390"/>
      <c r="E231" s="1390"/>
      <c r="F231" s="1390"/>
      <c r="G231" s="1390"/>
      <c r="H231" s="1390"/>
    </row>
    <row r="232" spans="1:8" x14ac:dyDescent="0.25">
      <c r="A232" s="1390"/>
      <c r="B232" s="1390"/>
      <c r="C232" s="1390"/>
      <c r="D232" s="1390"/>
      <c r="E232" s="1390"/>
      <c r="F232" s="1390"/>
      <c r="G232" s="1390"/>
      <c r="H232" s="1390"/>
    </row>
    <row r="233" spans="1:8" x14ac:dyDescent="0.25">
      <c r="A233" s="1390"/>
      <c r="B233" s="1390"/>
      <c r="C233" s="1390"/>
      <c r="D233" s="1390"/>
      <c r="E233" s="1390"/>
      <c r="F233" s="1390"/>
      <c r="G233" s="1390"/>
      <c r="H233" s="1390"/>
    </row>
    <row r="234" spans="1:8" x14ac:dyDescent="0.25">
      <c r="A234" s="1390"/>
      <c r="B234" s="1390"/>
      <c r="C234" s="1390"/>
      <c r="D234" s="1390"/>
      <c r="E234" s="1390"/>
      <c r="F234" s="1390"/>
      <c r="G234" s="1390"/>
      <c r="H234" s="1390"/>
    </row>
    <row r="235" spans="1:8" x14ac:dyDescent="0.25">
      <c r="A235" s="1390"/>
      <c r="B235" s="1390"/>
      <c r="C235" s="1390"/>
      <c r="D235" s="1390"/>
      <c r="E235" s="1390"/>
      <c r="F235" s="1390"/>
      <c r="G235" s="1390"/>
      <c r="H235" s="1390"/>
    </row>
    <row r="236" spans="1:8" x14ac:dyDescent="0.25">
      <c r="A236" s="1390"/>
      <c r="B236" s="1390"/>
      <c r="C236" s="1390"/>
      <c r="D236" s="1390"/>
      <c r="E236" s="1390"/>
      <c r="F236" s="1390"/>
      <c r="G236" s="1390"/>
      <c r="H236" s="1390"/>
    </row>
    <row r="237" spans="1:8" x14ac:dyDescent="0.25">
      <c r="A237" s="1390"/>
      <c r="B237" s="1390"/>
      <c r="C237" s="1390"/>
      <c r="D237" s="1390"/>
      <c r="E237" s="1390"/>
      <c r="F237" s="1390"/>
      <c r="G237" s="1390"/>
      <c r="H237" s="1390"/>
    </row>
    <row r="238" spans="1:8" x14ac:dyDescent="0.25">
      <c r="A238" s="1390"/>
      <c r="B238" s="1390"/>
      <c r="C238" s="1390"/>
      <c r="D238" s="1390"/>
      <c r="E238" s="1390"/>
      <c r="F238" s="1390"/>
      <c r="G238" s="1390"/>
      <c r="H238" s="1390"/>
    </row>
    <row r="239" spans="1:8" x14ac:dyDescent="0.25">
      <c r="A239" s="1390"/>
      <c r="B239" s="1390"/>
      <c r="C239" s="1390"/>
      <c r="D239" s="1390"/>
      <c r="E239" s="1390"/>
      <c r="F239" s="1390"/>
      <c r="G239" s="1390"/>
      <c r="H239" s="1390"/>
    </row>
    <row r="240" spans="1:8" x14ac:dyDescent="0.25">
      <c r="A240" s="1390"/>
      <c r="B240" s="1390"/>
      <c r="C240" s="1390"/>
      <c r="D240" s="1390"/>
      <c r="E240" s="1390"/>
      <c r="F240" s="1390"/>
      <c r="G240" s="1390"/>
      <c r="H240" s="1390"/>
    </row>
    <row r="241" spans="1:8" x14ac:dyDescent="0.25">
      <c r="A241" s="1390"/>
      <c r="B241" s="1390"/>
      <c r="C241" s="1390"/>
      <c r="D241" s="1390"/>
      <c r="E241" s="1390"/>
      <c r="F241" s="1390"/>
      <c r="G241" s="1390"/>
      <c r="H241" s="1390"/>
    </row>
    <row r="242" spans="1:8" x14ac:dyDescent="0.25">
      <c r="A242" s="1390"/>
      <c r="B242" s="1390"/>
      <c r="C242" s="1390"/>
      <c r="D242" s="1390"/>
      <c r="E242" s="1390"/>
      <c r="F242" s="1390"/>
      <c r="G242" s="1390"/>
      <c r="H242" s="1390"/>
    </row>
    <row r="243" spans="1:8" x14ac:dyDescent="0.25">
      <c r="A243" s="1390"/>
      <c r="B243" s="1390"/>
      <c r="C243" s="1390"/>
      <c r="D243" s="1390"/>
      <c r="E243" s="1390"/>
      <c r="F243" s="1390"/>
      <c r="G243" s="1390"/>
      <c r="H243" s="1390"/>
    </row>
    <row r="244" spans="1:8" x14ac:dyDescent="0.25">
      <c r="A244" s="1390"/>
      <c r="B244" s="1390"/>
      <c r="C244" s="1390"/>
      <c r="D244" s="1390"/>
      <c r="E244" s="1390"/>
      <c r="F244" s="1390"/>
      <c r="G244" s="1390"/>
      <c r="H244" s="1390"/>
    </row>
    <row r="245" spans="1:8" x14ac:dyDescent="0.25">
      <c r="A245" s="1390"/>
      <c r="B245" s="1390"/>
      <c r="C245" s="1390"/>
      <c r="D245" s="1390"/>
      <c r="E245" s="1390"/>
      <c r="F245" s="1390"/>
      <c r="G245" s="1390"/>
      <c r="H245" s="1390"/>
    </row>
    <row r="246" spans="1:8" x14ac:dyDescent="0.25">
      <c r="A246" s="1390"/>
      <c r="B246" s="1390"/>
      <c r="C246" s="1390"/>
      <c r="D246" s="1390"/>
      <c r="E246" s="1390"/>
      <c r="F246" s="1390"/>
      <c r="G246" s="1390"/>
      <c r="H246" s="1390"/>
    </row>
    <row r="247" spans="1:8" x14ac:dyDescent="0.25">
      <c r="A247" s="1390"/>
      <c r="B247" s="1390"/>
      <c r="C247" s="1390"/>
      <c r="D247" s="1390"/>
      <c r="E247" s="1390"/>
      <c r="F247" s="1390"/>
      <c r="G247" s="1390"/>
      <c r="H247" s="1390"/>
    </row>
    <row r="248" spans="1:8" x14ac:dyDescent="0.25">
      <c r="A248" s="1390"/>
      <c r="B248" s="1390"/>
      <c r="C248" s="1390"/>
      <c r="D248" s="1390"/>
      <c r="E248" s="1390"/>
      <c r="F248" s="1390"/>
      <c r="G248" s="1390"/>
      <c r="H248" s="1390"/>
    </row>
    <row r="249" spans="1:8" x14ac:dyDescent="0.25">
      <c r="A249" s="1390"/>
      <c r="B249" s="1390"/>
      <c r="C249" s="1390"/>
      <c r="D249" s="1390"/>
      <c r="E249" s="1390"/>
      <c r="F249" s="1390"/>
      <c r="G249" s="1390"/>
      <c r="H249" s="1390"/>
    </row>
    <row r="250" spans="1:8" x14ac:dyDescent="0.25">
      <c r="A250" s="1390"/>
      <c r="B250" s="1390"/>
      <c r="C250" s="1390"/>
      <c r="D250" s="1390"/>
      <c r="E250" s="1390"/>
      <c r="F250" s="1390"/>
      <c r="G250" s="1390"/>
      <c r="H250" s="1390"/>
    </row>
    <row r="251" spans="1:8" x14ac:dyDescent="0.25">
      <c r="A251" s="1390"/>
      <c r="B251" s="1390"/>
      <c r="C251" s="1390"/>
      <c r="D251" s="1390"/>
      <c r="E251" s="1390"/>
      <c r="F251" s="1390"/>
      <c r="G251" s="1390"/>
      <c r="H251" s="1390"/>
    </row>
    <row r="252" spans="1:8" x14ac:dyDescent="0.25">
      <c r="A252" s="1390"/>
      <c r="B252" s="1390"/>
      <c r="C252" s="1390"/>
      <c r="D252" s="1390"/>
      <c r="E252" s="1390"/>
      <c r="F252" s="1390"/>
      <c r="G252" s="1390"/>
      <c r="H252" s="1390"/>
    </row>
    <row r="253" spans="1:8" x14ac:dyDescent="0.25">
      <c r="A253" s="1390"/>
      <c r="B253" s="1390"/>
      <c r="C253" s="1390"/>
      <c r="D253" s="1390"/>
      <c r="E253" s="1390"/>
      <c r="F253" s="1390"/>
      <c r="G253" s="1390"/>
      <c r="H253" s="1390"/>
    </row>
    <row r="254" spans="1:8" x14ac:dyDescent="0.25">
      <c r="A254" s="1390"/>
      <c r="B254" s="1390"/>
      <c r="C254" s="1390"/>
      <c r="D254" s="1390"/>
      <c r="E254" s="1390"/>
      <c r="F254" s="1390"/>
      <c r="G254" s="1390"/>
      <c r="H254" s="1390"/>
    </row>
    <row r="255" spans="1:8" x14ac:dyDescent="0.25">
      <c r="A255" s="1390"/>
      <c r="B255" s="1390"/>
      <c r="C255" s="1390"/>
      <c r="D255" s="1390"/>
      <c r="E255" s="1390"/>
      <c r="F255" s="1390"/>
      <c r="G255" s="1390"/>
      <c r="H255" s="1390"/>
    </row>
    <row r="256" spans="1:8" x14ac:dyDescent="0.25">
      <c r="A256" s="1390"/>
      <c r="B256" s="1390"/>
      <c r="C256" s="1390"/>
      <c r="D256" s="1390"/>
      <c r="E256" s="1390"/>
      <c r="F256" s="1390"/>
      <c r="G256" s="1390"/>
      <c r="H256" s="1390"/>
    </row>
    <row r="257" spans="1:8" x14ac:dyDescent="0.25">
      <c r="A257" s="1390"/>
      <c r="B257" s="1390"/>
      <c r="C257" s="1390"/>
      <c r="D257" s="1390"/>
      <c r="E257" s="1390"/>
      <c r="F257" s="1390"/>
      <c r="G257" s="1390"/>
      <c r="H257" s="1390"/>
    </row>
    <row r="258" spans="1:8" x14ac:dyDescent="0.25">
      <c r="A258" s="1390"/>
      <c r="B258" s="1390"/>
      <c r="C258" s="1390"/>
      <c r="D258" s="1390"/>
      <c r="E258" s="1390"/>
      <c r="F258" s="1390"/>
      <c r="G258" s="1390"/>
      <c r="H258" s="1390"/>
    </row>
    <row r="259" spans="1:8" x14ac:dyDescent="0.25">
      <c r="A259" s="1390"/>
      <c r="B259" s="1390"/>
      <c r="C259" s="1390"/>
      <c r="D259" s="1390"/>
      <c r="E259" s="1390"/>
      <c r="F259" s="1390"/>
      <c r="G259" s="1390"/>
      <c r="H259" s="1390"/>
    </row>
    <row r="260" spans="1:8" x14ac:dyDescent="0.25">
      <c r="A260" s="1390"/>
      <c r="B260" s="1390"/>
      <c r="C260" s="1390"/>
      <c r="D260" s="1390"/>
      <c r="E260" s="1390"/>
      <c r="F260" s="1390"/>
      <c r="G260" s="1390"/>
      <c r="H260" s="1390"/>
    </row>
    <row r="261" spans="1:8" x14ac:dyDescent="0.25">
      <c r="A261" s="1390"/>
      <c r="B261" s="1390"/>
      <c r="C261" s="1390"/>
      <c r="D261" s="1390"/>
      <c r="E261" s="1390"/>
      <c r="F261" s="1390"/>
      <c r="G261" s="1390"/>
      <c r="H261" s="1390"/>
    </row>
    <row r="262" spans="1:8" x14ac:dyDescent="0.25">
      <c r="A262" s="1390"/>
      <c r="B262" s="1390"/>
      <c r="C262" s="1390"/>
      <c r="D262" s="1390"/>
      <c r="E262" s="1390"/>
      <c r="F262" s="1390"/>
      <c r="G262" s="1390"/>
      <c r="H262" s="1390"/>
    </row>
    <row r="263" spans="1:8" x14ac:dyDescent="0.25">
      <c r="A263" s="1390"/>
      <c r="B263" s="1390"/>
      <c r="C263" s="1390"/>
      <c r="D263" s="1390"/>
      <c r="E263" s="1390"/>
      <c r="F263" s="1390"/>
      <c r="G263" s="1390"/>
      <c r="H263" s="1390"/>
    </row>
    <row r="264" spans="1:8" x14ac:dyDescent="0.25">
      <c r="A264" s="1390"/>
      <c r="B264" s="1390"/>
      <c r="C264" s="1390"/>
      <c r="D264" s="1390"/>
      <c r="E264" s="1390"/>
      <c r="F264" s="1390"/>
      <c r="G264" s="1390"/>
      <c r="H264" s="1390"/>
    </row>
    <row r="265" spans="1:8" x14ac:dyDescent="0.25">
      <c r="A265" s="1390"/>
      <c r="B265" s="1390"/>
      <c r="C265" s="1390"/>
      <c r="D265" s="1390"/>
      <c r="E265" s="1390"/>
      <c r="F265" s="1390"/>
      <c r="G265" s="1390"/>
      <c r="H265" s="1390"/>
    </row>
    <row r="266" spans="1:8" x14ac:dyDescent="0.25">
      <c r="A266" s="1390"/>
      <c r="B266" s="1390"/>
      <c r="C266" s="1390"/>
      <c r="D266" s="1390"/>
      <c r="E266" s="1390"/>
      <c r="F266" s="1390"/>
      <c r="G266" s="1390"/>
      <c r="H266" s="1390"/>
    </row>
    <row r="267" spans="1:8" x14ac:dyDescent="0.25">
      <c r="A267" s="1390"/>
      <c r="B267" s="1390"/>
      <c r="C267" s="1390"/>
      <c r="D267" s="1390"/>
      <c r="E267" s="1390"/>
      <c r="F267" s="1390"/>
      <c r="G267" s="1390"/>
      <c r="H267" s="1390"/>
    </row>
    <row r="268" spans="1:8" x14ac:dyDescent="0.25">
      <c r="A268" s="1390"/>
      <c r="B268" s="1390"/>
      <c r="C268" s="1390"/>
      <c r="D268" s="1390"/>
      <c r="E268" s="1390"/>
      <c r="F268" s="1390"/>
      <c r="G268" s="1390"/>
      <c r="H268" s="1390"/>
    </row>
    <row r="269" spans="1:8" x14ac:dyDescent="0.25">
      <c r="A269" s="1390"/>
      <c r="B269" s="1390"/>
      <c r="C269" s="1390"/>
      <c r="D269" s="1390"/>
      <c r="E269" s="1390"/>
      <c r="F269" s="1390"/>
      <c r="G269" s="1390"/>
      <c r="H269" s="1390"/>
    </row>
    <row r="270" spans="1:8" x14ac:dyDescent="0.25">
      <c r="A270" s="1390"/>
      <c r="B270" s="1390"/>
      <c r="C270" s="1390"/>
      <c r="D270" s="1390"/>
      <c r="E270" s="1390"/>
      <c r="F270" s="1390"/>
      <c r="G270" s="1390"/>
      <c r="H270" s="1390"/>
    </row>
    <row r="271" spans="1:8" x14ac:dyDescent="0.25">
      <c r="A271" s="1390"/>
      <c r="B271" s="1390"/>
      <c r="C271" s="1390"/>
      <c r="D271" s="1390"/>
      <c r="E271" s="1390"/>
      <c r="F271" s="1390"/>
      <c r="G271" s="1390"/>
      <c r="H271" s="1390"/>
    </row>
    <row r="272" spans="1:8" x14ac:dyDescent="0.25">
      <c r="A272" s="1390"/>
      <c r="B272" s="1390"/>
      <c r="C272" s="1390"/>
      <c r="D272" s="1390"/>
      <c r="E272" s="1390"/>
      <c r="F272" s="1390"/>
      <c r="G272" s="1390"/>
      <c r="H272" s="1390"/>
    </row>
    <row r="273" spans="1:8" x14ac:dyDescent="0.25">
      <c r="A273" s="1390"/>
      <c r="B273" s="1390"/>
      <c r="C273" s="1390"/>
      <c r="D273" s="1390"/>
      <c r="E273" s="1390"/>
      <c r="F273" s="1390"/>
      <c r="G273" s="1390"/>
      <c r="H273" s="1390"/>
    </row>
    <row r="274" spans="1:8" x14ac:dyDescent="0.25">
      <c r="A274" s="1390"/>
      <c r="B274" s="1390"/>
      <c r="C274" s="1390"/>
      <c r="D274" s="1390"/>
      <c r="E274" s="1390"/>
      <c r="F274" s="1390"/>
      <c r="G274" s="1390"/>
      <c r="H274" s="1390"/>
    </row>
    <row r="275" spans="1:8" x14ac:dyDescent="0.25">
      <c r="A275" s="1390"/>
      <c r="B275" s="1390"/>
      <c r="C275" s="1390"/>
      <c r="D275" s="1390"/>
      <c r="E275" s="1390"/>
      <c r="F275" s="1390"/>
      <c r="G275" s="1390"/>
      <c r="H275" s="1390"/>
    </row>
    <row r="276" spans="1:8" x14ac:dyDescent="0.25">
      <c r="A276" s="1390"/>
      <c r="B276" s="1390"/>
      <c r="C276" s="1390"/>
      <c r="D276" s="1390"/>
      <c r="E276" s="1390"/>
      <c r="F276" s="1390"/>
      <c r="G276" s="1390"/>
      <c r="H276" s="1390"/>
    </row>
    <row r="277" spans="1:8" x14ac:dyDescent="0.25">
      <c r="A277" s="1390"/>
      <c r="B277" s="1390"/>
      <c r="C277" s="1390"/>
      <c r="D277" s="1390"/>
      <c r="E277" s="1390"/>
      <c r="F277" s="1390"/>
      <c r="G277" s="1390"/>
      <c r="H277" s="1390"/>
    </row>
    <row r="278" spans="1:8" x14ac:dyDescent="0.25">
      <c r="A278" s="1390"/>
      <c r="B278" s="1390"/>
      <c r="C278" s="1390"/>
      <c r="D278" s="1390"/>
      <c r="E278" s="1390"/>
      <c r="F278" s="1390"/>
      <c r="G278" s="1390"/>
      <c r="H278" s="1390"/>
    </row>
    <row r="279" spans="1:8" x14ac:dyDescent="0.25">
      <c r="A279" s="1390"/>
      <c r="B279" s="1390"/>
      <c r="C279" s="1390"/>
      <c r="D279" s="1390"/>
      <c r="E279" s="1390"/>
      <c r="F279" s="1390"/>
      <c r="G279" s="1390"/>
      <c r="H279" s="1390"/>
    </row>
    <row r="280" spans="1:8" x14ac:dyDescent="0.25">
      <c r="A280" s="1390"/>
      <c r="B280" s="1390"/>
      <c r="C280" s="1390"/>
      <c r="D280" s="1390"/>
      <c r="E280" s="1390"/>
      <c r="F280" s="1390"/>
      <c r="G280" s="1390"/>
      <c r="H280" s="1390"/>
    </row>
    <row r="281" spans="1:8" x14ac:dyDescent="0.25">
      <c r="A281" s="1390"/>
      <c r="B281" s="1390"/>
      <c r="C281" s="1390"/>
      <c r="D281" s="1390"/>
      <c r="E281" s="1390"/>
      <c r="F281" s="1390"/>
      <c r="G281" s="1390"/>
      <c r="H281" s="1390"/>
    </row>
    <row r="282" spans="1:8" x14ac:dyDescent="0.25">
      <c r="A282" s="1390"/>
      <c r="B282" s="1390"/>
      <c r="C282" s="1390"/>
      <c r="D282" s="1390"/>
      <c r="E282" s="1390"/>
      <c r="F282" s="1390"/>
      <c r="G282" s="1390"/>
      <c r="H282" s="1390"/>
    </row>
    <row r="283" spans="1:8" x14ac:dyDescent="0.25">
      <c r="A283" s="1390"/>
      <c r="B283" s="1390"/>
      <c r="C283" s="1390"/>
      <c r="D283" s="1390"/>
      <c r="E283" s="1390"/>
      <c r="F283" s="1390"/>
      <c r="G283" s="1390"/>
      <c r="H283" s="1390"/>
    </row>
    <row r="284" spans="1:8" x14ac:dyDescent="0.25">
      <c r="A284" s="1390"/>
      <c r="B284" s="1390"/>
      <c r="C284" s="1390"/>
      <c r="D284" s="1390"/>
      <c r="E284" s="1390"/>
      <c r="F284" s="1390"/>
      <c r="G284" s="1390"/>
      <c r="H284" s="1390"/>
    </row>
    <row r="285" spans="1:8" x14ac:dyDescent="0.25">
      <c r="A285" s="1390"/>
      <c r="B285" s="1390"/>
      <c r="C285" s="1390"/>
      <c r="D285" s="1390"/>
      <c r="E285" s="1390"/>
      <c r="F285" s="1390"/>
      <c r="G285" s="1390"/>
      <c r="H285" s="1390"/>
    </row>
    <row r="286" spans="1:8" x14ac:dyDescent="0.25">
      <c r="A286" s="1390"/>
      <c r="B286" s="1390"/>
      <c r="C286" s="1390"/>
      <c r="D286" s="1390"/>
      <c r="E286" s="1390"/>
      <c r="F286" s="1390"/>
      <c r="G286" s="1390"/>
      <c r="H286" s="1390"/>
    </row>
    <row r="287" spans="1:8" x14ac:dyDescent="0.25">
      <c r="A287" s="1390"/>
      <c r="B287" s="1390"/>
      <c r="C287" s="1390"/>
      <c r="D287" s="1390"/>
      <c r="E287" s="1390"/>
      <c r="F287" s="1390"/>
      <c r="G287" s="1390"/>
      <c r="H287" s="1390"/>
    </row>
    <row r="288" spans="1:8" x14ac:dyDescent="0.25">
      <c r="A288" s="1390"/>
      <c r="B288" s="1390"/>
      <c r="C288" s="1390"/>
      <c r="D288" s="1390"/>
      <c r="E288" s="1390"/>
      <c r="F288" s="1390"/>
      <c r="G288" s="1390"/>
      <c r="H288" s="1390"/>
    </row>
    <row r="289" spans="1:8" x14ac:dyDescent="0.25">
      <c r="A289" s="1390"/>
      <c r="B289" s="1390"/>
      <c r="C289" s="1390"/>
      <c r="D289" s="1390"/>
      <c r="E289" s="1390"/>
      <c r="F289" s="1390"/>
      <c r="G289" s="1390"/>
      <c r="H289" s="1390"/>
    </row>
    <row r="290" spans="1:8" x14ac:dyDescent="0.25">
      <c r="A290" s="1390"/>
      <c r="B290" s="1390"/>
      <c r="C290" s="1390"/>
      <c r="D290" s="1390"/>
      <c r="E290" s="1390"/>
      <c r="F290" s="1390"/>
      <c r="G290" s="1390"/>
      <c r="H290" s="1390"/>
    </row>
    <row r="291" spans="1:8" x14ac:dyDescent="0.25">
      <c r="A291" s="1390"/>
      <c r="B291" s="1390"/>
      <c r="C291" s="1390"/>
      <c r="D291" s="1390"/>
      <c r="E291" s="1390"/>
      <c r="F291" s="1390"/>
      <c r="G291" s="1390"/>
      <c r="H291" s="1390"/>
    </row>
    <row r="292" spans="1:8" x14ac:dyDescent="0.25">
      <c r="A292" s="1390"/>
      <c r="B292" s="1390"/>
      <c r="C292" s="1390"/>
      <c r="D292" s="1390"/>
      <c r="E292" s="1390"/>
      <c r="F292" s="1390"/>
      <c r="G292" s="1390"/>
      <c r="H292" s="1390"/>
    </row>
    <row r="293" spans="1:8" x14ac:dyDescent="0.25">
      <c r="A293" s="1390"/>
      <c r="B293" s="1390"/>
      <c r="C293" s="1390"/>
      <c r="D293" s="1390"/>
      <c r="E293" s="1390"/>
      <c r="F293" s="1390"/>
      <c r="G293" s="1390"/>
      <c r="H293" s="1390"/>
    </row>
    <row r="294" spans="1:8" x14ac:dyDescent="0.25">
      <c r="A294" s="1390"/>
      <c r="B294" s="1390"/>
      <c r="C294" s="1390"/>
      <c r="D294" s="1390"/>
      <c r="E294" s="1390"/>
      <c r="F294" s="1390"/>
      <c r="G294" s="1390"/>
      <c r="H294" s="1390"/>
    </row>
    <row r="295" spans="1:8" x14ac:dyDescent="0.25">
      <c r="A295" s="1390"/>
      <c r="B295" s="1390"/>
      <c r="C295" s="1390"/>
      <c r="D295" s="1390"/>
      <c r="E295" s="1390"/>
      <c r="F295" s="1390"/>
      <c r="G295" s="1390"/>
      <c r="H295" s="1390"/>
    </row>
    <row r="296" spans="1:8" x14ac:dyDescent="0.25">
      <c r="A296" s="1390"/>
      <c r="B296" s="1390"/>
      <c r="C296" s="1390"/>
      <c r="D296" s="1390"/>
      <c r="E296" s="1390"/>
      <c r="F296" s="1390"/>
      <c r="G296" s="1390"/>
      <c r="H296" s="1390"/>
    </row>
    <row r="297" spans="1:8" x14ac:dyDescent="0.25">
      <c r="A297" s="1390"/>
      <c r="B297" s="1390"/>
      <c r="C297" s="1390"/>
      <c r="D297" s="1390"/>
      <c r="E297" s="1390"/>
      <c r="F297" s="1390"/>
      <c r="G297" s="1390"/>
      <c r="H297" s="1390"/>
    </row>
    <row r="298" spans="1:8" x14ac:dyDescent="0.25">
      <c r="A298" s="1390"/>
      <c r="B298" s="1390"/>
      <c r="C298" s="1390"/>
      <c r="D298" s="1390"/>
      <c r="E298" s="1390"/>
      <c r="F298" s="1390"/>
      <c r="G298" s="1390"/>
      <c r="H298" s="1390"/>
    </row>
    <row r="299" spans="1:8" x14ac:dyDescent="0.25">
      <c r="A299" s="1390"/>
      <c r="B299" s="1390"/>
      <c r="C299" s="1390"/>
      <c r="D299" s="1390"/>
      <c r="E299" s="1390"/>
      <c r="F299" s="1390"/>
      <c r="G299" s="1390"/>
      <c r="H299" s="1390"/>
    </row>
    <row r="300" spans="1:8" x14ac:dyDescent="0.25">
      <c r="A300" s="1390"/>
      <c r="B300" s="1390"/>
      <c r="C300" s="1390"/>
      <c r="D300" s="1390"/>
      <c r="E300" s="1390"/>
      <c r="F300" s="1390"/>
      <c r="G300" s="1390"/>
      <c r="H300" s="1390"/>
    </row>
    <row r="301" spans="1:8" x14ac:dyDescent="0.25">
      <c r="A301" s="1390"/>
      <c r="B301" s="1390"/>
      <c r="C301" s="1390"/>
      <c r="D301" s="1390"/>
      <c r="E301" s="1390"/>
      <c r="F301" s="1390"/>
      <c r="G301" s="1390"/>
      <c r="H301" s="1390"/>
    </row>
    <row r="302" spans="1:8" x14ac:dyDescent="0.25">
      <c r="A302" s="1390"/>
      <c r="B302" s="1390"/>
      <c r="C302" s="1390"/>
      <c r="D302" s="1390"/>
      <c r="E302" s="1390"/>
      <c r="F302" s="1390"/>
      <c r="G302" s="1390"/>
      <c r="H302" s="1390"/>
    </row>
    <row r="303" spans="1:8" x14ac:dyDescent="0.25">
      <c r="A303" s="1390"/>
      <c r="B303" s="1390"/>
      <c r="C303" s="1390"/>
      <c r="D303" s="1390"/>
      <c r="E303" s="1390"/>
      <c r="F303" s="1390"/>
      <c r="G303" s="1390"/>
      <c r="H303" s="1390"/>
    </row>
    <row r="304" spans="1:8" x14ac:dyDescent="0.25">
      <c r="A304" s="1390"/>
      <c r="B304" s="1390"/>
      <c r="C304" s="1390"/>
      <c r="D304" s="1390"/>
      <c r="E304" s="1390"/>
      <c r="F304" s="1390"/>
      <c r="G304" s="1390"/>
      <c r="H304" s="1390"/>
    </row>
    <row r="305" spans="1:8" x14ac:dyDescent="0.25">
      <c r="A305" s="1390"/>
      <c r="B305" s="1390"/>
      <c r="C305" s="1390"/>
      <c r="D305" s="1390"/>
      <c r="E305" s="1390"/>
      <c r="F305" s="1390"/>
      <c r="G305" s="1390"/>
      <c r="H305" s="1390"/>
    </row>
    <row r="306" spans="1:8" x14ac:dyDescent="0.25">
      <c r="A306" s="1390"/>
      <c r="B306" s="1390"/>
      <c r="C306" s="1390"/>
      <c r="D306" s="1390"/>
      <c r="E306" s="1390"/>
      <c r="F306" s="1390"/>
      <c r="G306" s="1390"/>
      <c r="H306" s="1390"/>
    </row>
    <row r="307" spans="1:8" x14ac:dyDescent="0.25">
      <c r="A307" s="1390"/>
      <c r="B307" s="1390"/>
      <c r="C307" s="1390"/>
      <c r="D307" s="1390"/>
      <c r="E307" s="1390"/>
      <c r="F307" s="1390"/>
      <c r="G307" s="1390"/>
      <c r="H307" s="1390"/>
    </row>
    <row r="308" spans="1:8" x14ac:dyDescent="0.25">
      <c r="A308" s="1390"/>
      <c r="B308" s="1390"/>
      <c r="C308" s="1390"/>
      <c r="D308" s="1390"/>
      <c r="E308" s="1390"/>
      <c r="F308" s="1390"/>
      <c r="G308" s="1390"/>
      <c r="H308" s="1390"/>
    </row>
    <row r="309" spans="1:8" x14ac:dyDescent="0.25">
      <c r="A309" s="1390"/>
      <c r="B309" s="1390"/>
      <c r="C309" s="1390"/>
      <c r="D309" s="1390"/>
      <c r="E309" s="1390"/>
      <c r="F309" s="1390"/>
      <c r="G309" s="1390"/>
      <c r="H309" s="1390"/>
    </row>
    <row r="310" spans="1:8" x14ac:dyDescent="0.25">
      <c r="A310" s="1390"/>
      <c r="B310" s="1390"/>
      <c r="C310" s="1390"/>
      <c r="D310" s="1390"/>
      <c r="E310" s="1390"/>
      <c r="F310" s="1390"/>
      <c r="G310" s="1390"/>
      <c r="H310" s="1390"/>
    </row>
    <row r="311" spans="1:8" x14ac:dyDescent="0.25">
      <c r="A311" s="1390"/>
      <c r="B311" s="1390"/>
      <c r="C311" s="1390"/>
      <c r="D311" s="1390"/>
      <c r="E311" s="1390"/>
      <c r="F311" s="1390"/>
      <c r="G311" s="1390"/>
      <c r="H311" s="1390"/>
    </row>
    <row r="312" spans="1:8" x14ac:dyDescent="0.25">
      <c r="A312" s="1390"/>
      <c r="B312" s="1390"/>
      <c r="C312" s="1390"/>
      <c r="D312" s="1390"/>
      <c r="E312" s="1390"/>
      <c r="F312" s="1390"/>
      <c r="G312" s="1390"/>
      <c r="H312" s="1390"/>
    </row>
    <row r="313" spans="1:8" x14ac:dyDescent="0.25">
      <c r="A313" s="1390"/>
      <c r="B313" s="1390"/>
      <c r="C313" s="1390"/>
      <c r="D313" s="1390"/>
      <c r="E313" s="1390"/>
      <c r="F313" s="1390"/>
      <c r="G313" s="1390"/>
      <c r="H313" s="1390"/>
    </row>
    <row r="314" spans="1:8" x14ac:dyDescent="0.25">
      <c r="A314" s="1390"/>
      <c r="B314" s="1390"/>
      <c r="C314" s="1390"/>
      <c r="D314" s="1390"/>
      <c r="E314" s="1390"/>
      <c r="F314" s="1390"/>
      <c r="G314" s="1390"/>
      <c r="H314" s="1390"/>
    </row>
    <row r="315" spans="1:8" x14ac:dyDescent="0.25">
      <c r="A315" s="1390"/>
      <c r="B315" s="1390"/>
      <c r="C315" s="1390"/>
      <c r="D315" s="1390"/>
      <c r="E315" s="1390"/>
      <c r="F315" s="1390"/>
      <c r="G315" s="1390"/>
      <c r="H315" s="1390"/>
    </row>
    <row r="316" spans="1:8" x14ac:dyDescent="0.25">
      <c r="A316" s="1390"/>
      <c r="B316" s="1390"/>
      <c r="C316" s="1390"/>
      <c r="D316" s="1390"/>
      <c r="E316" s="1390"/>
      <c r="F316" s="1390"/>
      <c r="G316" s="1390"/>
      <c r="H316" s="1390"/>
    </row>
    <row r="317" spans="1:8" x14ac:dyDescent="0.25">
      <c r="A317" s="1390"/>
      <c r="B317" s="1390"/>
      <c r="C317" s="1390"/>
      <c r="D317" s="1390"/>
      <c r="E317" s="1390"/>
      <c r="F317" s="1390"/>
      <c r="G317" s="1390"/>
      <c r="H317" s="1390"/>
    </row>
    <row r="318" spans="1:8" x14ac:dyDescent="0.25">
      <c r="A318" s="1390"/>
      <c r="B318" s="1390"/>
      <c r="C318" s="1390"/>
      <c r="D318" s="1390"/>
      <c r="E318" s="1390"/>
      <c r="F318" s="1390"/>
      <c r="G318" s="1390"/>
      <c r="H318" s="1390"/>
    </row>
    <row r="319" spans="1:8" x14ac:dyDescent="0.25">
      <c r="A319" s="1390"/>
      <c r="B319" s="1390"/>
      <c r="C319" s="1390"/>
      <c r="D319" s="1390"/>
      <c r="E319" s="1390"/>
      <c r="F319" s="1390"/>
      <c r="G319" s="1390"/>
      <c r="H319" s="1390"/>
    </row>
    <row r="320" spans="1:8" x14ac:dyDescent="0.25">
      <c r="A320" s="1390"/>
      <c r="B320" s="1390"/>
      <c r="C320" s="1390"/>
      <c r="D320" s="1390"/>
      <c r="E320" s="1390"/>
      <c r="F320" s="1390"/>
      <c r="G320" s="1390"/>
      <c r="H320" s="1390"/>
    </row>
    <row r="321" spans="1:8" x14ac:dyDescent="0.25">
      <c r="A321" s="1390"/>
      <c r="B321" s="1390"/>
      <c r="C321" s="1390"/>
      <c r="D321" s="1390"/>
      <c r="E321" s="1390"/>
      <c r="F321" s="1390"/>
      <c r="G321" s="1390"/>
      <c r="H321" s="1390"/>
    </row>
    <row r="322" spans="1:8" x14ac:dyDescent="0.25">
      <c r="A322" s="1390"/>
      <c r="B322" s="1390"/>
      <c r="C322" s="1390"/>
      <c r="D322" s="1390"/>
      <c r="E322" s="1390"/>
      <c r="F322" s="1390"/>
      <c r="G322" s="1390"/>
      <c r="H322" s="1390"/>
    </row>
    <row r="323" spans="1:8" x14ac:dyDescent="0.25">
      <c r="A323" s="1390"/>
      <c r="B323" s="1390"/>
      <c r="C323" s="1390"/>
      <c r="D323" s="1390"/>
      <c r="E323" s="1390"/>
      <c r="F323" s="1390"/>
      <c r="G323" s="1390"/>
      <c r="H323" s="1390"/>
    </row>
    <row r="324" spans="1:8" x14ac:dyDescent="0.25">
      <c r="A324" s="1390"/>
      <c r="B324" s="1390"/>
      <c r="C324" s="1390"/>
      <c r="D324" s="1390"/>
      <c r="E324" s="1390"/>
      <c r="F324" s="1390"/>
      <c r="G324" s="1390"/>
      <c r="H324" s="1390"/>
    </row>
    <row r="325" spans="1:8" x14ac:dyDescent="0.25">
      <c r="A325" s="1390"/>
      <c r="B325" s="1390"/>
      <c r="C325" s="1390"/>
      <c r="D325" s="1390"/>
      <c r="E325" s="1390"/>
      <c r="F325" s="1390"/>
      <c r="G325" s="1390"/>
      <c r="H325" s="1390"/>
    </row>
    <row r="326" spans="1:8" x14ac:dyDescent="0.25">
      <c r="A326" s="1390"/>
      <c r="B326" s="1390"/>
      <c r="C326" s="1390"/>
      <c r="D326" s="1390"/>
      <c r="E326" s="1390"/>
      <c r="F326" s="1390"/>
      <c r="G326" s="1390"/>
      <c r="H326" s="1390"/>
    </row>
    <row r="327" spans="1:8" x14ac:dyDescent="0.25">
      <c r="A327" s="1390"/>
      <c r="B327" s="1390"/>
      <c r="C327" s="1390"/>
      <c r="D327" s="1390"/>
      <c r="E327" s="1390"/>
      <c r="F327" s="1390"/>
      <c r="G327" s="1390"/>
      <c r="H327" s="1390"/>
    </row>
    <row r="328" spans="1:8" x14ac:dyDescent="0.25">
      <c r="A328" s="1390"/>
      <c r="B328" s="1390"/>
      <c r="C328" s="1390"/>
      <c r="D328" s="1390"/>
      <c r="E328" s="1390"/>
      <c r="F328" s="1390"/>
      <c r="G328" s="1390"/>
      <c r="H328" s="1390"/>
    </row>
    <row r="329" spans="1:8" x14ac:dyDescent="0.25">
      <c r="A329" s="1390"/>
      <c r="B329" s="1390"/>
      <c r="C329" s="1390"/>
      <c r="D329" s="1390"/>
      <c r="E329" s="1390"/>
      <c r="F329" s="1390"/>
      <c r="G329" s="1390"/>
      <c r="H329" s="1390"/>
    </row>
    <row r="330" spans="1:8" x14ac:dyDescent="0.25">
      <c r="A330" s="1390"/>
      <c r="B330" s="1390"/>
      <c r="C330" s="1390"/>
      <c r="D330" s="1390"/>
      <c r="E330" s="1390"/>
      <c r="F330" s="1390"/>
      <c r="G330" s="1390"/>
      <c r="H330" s="1390"/>
    </row>
    <row r="331" spans="1:8" x14ac:dyDescent="0.25">
      <c r="A331" s="1390"/>
      <c r="B331" s="1390"/>
      <c r="C331" s="1390"/>
      <c r="D331" s="1390"/>
      <c r="E331" s="1390"/>
      <c r="F331" s="1390"/>
      <c r="G331" s="1390"/>
      <c r="H331" s="1390"/>
    </row>
    <row r="332" spans="1:8" x14ac:dyDescent="0.25">
      <c r="A332" s="1390"/>
      <c r="B332" s="1390"/>
      <c r="C332" s="1390"/>
      <c r="D332" s="1390"/>
      <c r="E332" s="1390"/>
      <c r="F332" s="1390"/>
      <c r="G332" s="1390"/>
      <c r="H332" s="1390"/>
    </row>
    <row r="333" spans="1:8" x14ac:dyDescent="0.25">
      <c r="A333" s="1390"/>
      <c r="B333" s="1390"/>
      <c r="C333" s="1390"/>
      <c r="D333" s="1390"/>
      <c r="E333" s="1390"/>
      <c r="F333" s="1390"/>
      <c r="G333" s="1390"/>
      <c r="H333" s="1390"/>
    </row>
    <row r="334" spans="1:8" x14ac:dyDescent="0.25">
      <c r="A334" s="1390"/>
      <c r="B334" s="1390"/>
      <c r="C334" s="1390"/>
      <c r="D334" s="1390"/>
      <c r="E334" s="1390"/>
      <c r="F334" s="1390"/>
      <c r="G334" s="1390"/>
      <c r="H334" s="1390"/>
    </row>
    <row r="335" spans="1:8" x14ac:dyDescent="0.25">
      <c r="A335" s="1390"/>
      <c r="B335" s="1390"/>
      <c r="C335" s="1390"/>
      <c r="D335" s="1390"/>
      <c r="E335" s="1390"/>
      <c r="F335" s="1390"/>
      <c r="G335" s="1390"/>
      <c r="H335" s="1390"/>
    </row>
    <row r="336" spans="1:8" x14ac:dyDescent="0.25">
      <c r="A336" s="1390"/>
      <c r="B336" s="1390"/>
      <c r="C336" s="1390"/>
      <c r="D336" s="1390"/>
      <c r="E336" s="1390"/>
      <c r="F336" s="1390"/>
      <c r="G336" s="1390"/>
      <c r="H336" s="1390"/>
    </row>
    <row r="337" spans="1:8" x14ac:dyDescent="0.25">
      <c r="A337" s="1390"/>
      <c r="B337" s="1390"/>
      <c r="C337" s="1390"/>
      <c r="D337" s="1390"/>
      <c r="E337" s="1390"/>
      <c r="F337" s="1390"/>
      <c r="G337" s="1390"/>
      <c r="H337" s="1390"/>
    </row>
    <row r="338" spans="1:8" x14ac:dyDescent="0.25">
      <c r="A338" s="1390"/>
      <c r="B338" s="1390"/>
      <c r="C338" s="1390"/>
      <c r="D338" s="1390"/>
      <c r="E338" s="1390"/>
      <c r="F338" s="1390"/>
      <c r="G338" s="1390"/>
      <c r="H338" s="1390"/>
    </row>
    <row r="339" spans="1:8" x14ac:dyDescent="0.25">
      <c r="A339" s="1390"/>
      <c r="B339" s="1390"/>
      <c r="C339" s="1390"/>
      <c r="D339" s="1390"/>
      <c r="E339" s="1390"/>
      <c r="F339" s="1390"/>
      <c r="G339" s="1390"/>
      <c r="H339" s="1390"/>
    </row>
    <row r="340" spans="1:8" x14ac:dyDescent="0.25">
      <c r="A340" s="1390"/>
      <c r="B340" s="1390"/>
      <c r="C340" s="1390"/>
      <c r="D340" s="1390"/>
      <c r="E340" s="1390"/>
      <c r="F340" s="1390"/>
      <c r="G340" s="1390"/>
      <c r="H340" s="1390"/>
    </row>
    <row r="341" spans="1:8" x14ac:dyDescent="0.25">
      <c r="A341" s="1390"/>
      <c r="B341" s="1390"/>
      <c r="C341" s="1390"/>
      <c r="D341" s="1390"/>
      <c r="E341" s="1390"/>
      <c r="F341" s="1390"/>
      <c r="G341" s="1390"/>
      <c r="H341" s="1390"/>
    </row>
    <row r="342" spans="1:8" x14ac:dyDescent="0.25">
      <c r="A342" s="1390"/>
      <c r="B342" s="1390"/>
      <c r="C342" s="1390"/>
      <c r="D342" s="1390"/>
      <c r="E342" s="1390"/>
      <c r="F342" s="1390"/>
      <c r="G342" s="1390"/>
      <c r="H342" s="1390"/>
    </row>
    <row r="343" spans="1:8" x14ac:dyDescent="0.25">
      <c r="A343" s="1390"/>
      <c r="B343" s="1390"/>
      <c r="C343" s="1390"/>
      <c r="D343" s="1390"/>
      <c r="E343" s="1390"/>
      <c r="F343" s="1390"/>
      <c r="G343" s="1390"/>
      <c r="H343" s="1390"/>
    </row>
    <row r="344" spans="1:8" x14ac:dyDescent="0.25">
      <c r="A344" s="1390"/>
      <c r="B344" s="1390"/>
      <c r="C344" s="1390"/>
      <c r="D344" s="1390"/>
      <c r="E344" s="1390"/>
      <c r="F344" s="1390"/>
      <c r="G344" s="1390"/>
      <c r="H344" s="1390"/>
    </row>
    <row r="345" spans="1:8" x14ac:dyDescent="0.25">
      <c r="A345" s="1390"/>
      <c r="B345" s="1390"/>
      <c r="C345" s="1390"/>
      <c r="D345" s="1390"/>
      <c r="E345" s="1390"/>
      <c r="F345" s="1390"/>
      <c r="G345" s="1390"/>
      <c r="H345" s="1390"/>
    </row>
    <row r="346" spans="1:8" x14ac:dyDescent="0.25">
      <c r="A346" s="1390"/>
      <c r="B346" s="1390"/>
      <c r="C346" s="1390"/>
      <c r="D346" s="1390"/>
      <c r="E346" s="1390"/>
      <c r="F346" s="1390"/>
      <c r="G346" s="1390"/>
      <c r="H346" s="1390"/>
    </row>
    <row r="347" spans="1:8" x14ac:dyDescent="0.25">
      <c r="A347" s="1390"/>
      <c r="B347" s="1390"/>
      <c r="C347" s="1390"/>
      <c r="D347" s="1390"/>
      <c r="E347" s="1390"/>
      <c r="F347" s="1390"/>
      <c r="G347" s="1390"/>
      <c r="H347" s="1390"/>
    </row>
    <row r="348" spans="1:8" x14ac:dyDescent="0.25">
      <c r="A348" s="1390"/>
      <c r="B348" s="1390"/>
      <c r="C348" s="1390"/>
      <c r="D348" s="1390"/>
      <c r="E348" s="1390"/>
      <c r="F348" s="1390"/>
      <c r="G348" s="1390"/>
      <c r="H348" s="1390"/>
    </row>
    <row r="349" spans="1:8" x14ac:dyDescent="0.25">
      <c r="A349" s="1390"/>
      <c r="B349" s="1390"/>
      <c r="C349" s="1390"/>
      <c r="D349" s="1390"/>
      <c r="E349" s="1390"/>
      <c r="F349" s="1390"/>
      <c r="G349" s="1390"/>
      <c r="H349" s="1390"/>
    </row>
    <row r="350" spans="1:8" x14ac:dyDescent="0.25">
      <c r="A350" s="1390"/>
      <c r="B350" s="1390"/>
      <c r="C350" s="1390"/>
      <c r="D350" s="1390"/>
      <c r="E350" s="1390"/>
      <c r="F350" s="1390"/>
      <c r="G350" s="1390"/>
      <c r="H350" s="1390"/>
    </row>
    <row r="351" spans="1:8" x14ac:dyDescent="0.25">
      <c r="A351" s="1390"/>
      <c r="B351" s="1390"/>
      <c r="C351" s="1390"/>
      <c r="D351" s="1390"/>
      <c r="E351" s="1390"/>
      <c r="F351" s="1390"/>
      <c r="G351" s="1390"/>
      <c r="H351" s="1390"/>
    </row>
    <row r="352" spans="1:8" x14ac:dyDescent="0.25">
      <c r="A352" s="1390"/>
      <c r="B352" s="1390"/>
      <c r="C352" s="1390"/>
      <c r="D352" s="1390"/>
      <c r="E352" s="1390"/>
      <c r="F352" s="1390"/>
      <c r="G352" s="1390"/>
      <c r="H352" s="1390"/>
    </row>
    <row r="353" spans="1:8" x14ac:dyDescent="0.25">
      <c r="A353" s="1390"/>
      <c r="B353" s="1390"/>
      <c r="C353" s="1390"/>
      <c r="D353" s="1390"/>
      <c r="E353" s="1390"/>
      <c r="F353" s="1390"/>
      <c r="G353" s="1390"/>
      <c r="H353" s="1390"/>
    </row>
    <row r="354" spans="1:8" x14ac:dyDescent="0.25">
      <c r="A354" s="1390"/>
      <c r="B354" s="1390"/>
      <c r="C354" s="1390"/>
      <c r="D354" s="1390"/>
      <c r="E354" s="1390"/>
      <c r="F354" s="1390"/>
      <c r="G354" s="1390"/>
      <c r="H354" s="1390"/>
    </row>
    <row r="355" spans="1:8" x14ac:dyDescent="0.25">
      <c r="A355" s="1390"/>
      <c r="B355" s="1390"/>
      <c r="C355" s="1390"/>
      <c r="D355" s="1390"/>
      <c r="E355" s="1390"/>
      <c r="F355" s="1390"/>
      <c r="G355" s="1390"/>
      <c r="H355" s="1390"/>
    </row>
    <row r="356" spans="1:8" x14ac:dyDescent="0.25">
      <c r="A356" s="1390"/>
      <c r="B356" s="1390"/>
      <c r="C356" s="1390"/>
      <c r="D356" s="1390"/>
      <c r="E356" s="1390"/>
      <c r="F356" s="1390"/>
      <c r="G356" s="1390"/>
      <c r="H356" s="1390"/>
    </row>
    <row r="357" spans="1:8" x14ac:dyDescent="0.25">
      <c r="A357" s="1390"/>
      <c r="B357" s="1390"/>
      <c r="C357" s="1390"/>
      <c r="D357" s="1390"/>
      <c r="E357" s="1390"/>
      <c r="F357" s="1390"/>
      <c r="G357" s="1390"/>
      <c r="H357" s="1390"/>
    </row>
    <row r="358" spans="1:8" x14ac:dyDescent="0.25">
      <c r="A358" s="1390"/>
      <c r="B358" s="1390"/>
      <c r="C358" s="1390"/>
      <c r="D358" s="1390"/>
      <c r="E358" s="1390"/>
      <c r="F358" s="1390"/>
      <c r="G358" s="1390"/>
      <c r="H358" s="1390"/>
    </row>
    <row r="359" spans="1:8" x14ac:dyDescent="0.25">
      <c r="A359" s="1390"/>
      <c r="B359" s="1390"/>
      <c r="C359" s="1390"/>
      <c r="D359" s="1390"/>
      <c r="E359" s="1390"/>
      <c r="F359" s="1390"/>
      <c r="G359" s="1390"/>
      <c r="H359" s="1390"/>
    </row>
    <row r="360" spans="1:8" x14ac:dyDescent="0.25">
      <c r="A360" s="1390"/>
      <c r="B360" s="1390"/>
      <c r="C360" s="1390"/>
      <c r="D360" s="1390"/>
      <c r="E360" s="1390"/>
      <c r="F360" s="1390"/>
      <c r="G360" s="1390"/>
      <c r="H360" s="1390"/>
    </row>
    <row r="361" spans="1:8" x14ac:dyDescent="0.25">
      <c r="A361" s="1390"/>
      <c r="B361" s="1390"/>
      <c r="C361" s="1390"/>
      <c r="D361" s="1390"/>
      <c r="E361" s="1390"/>
      <c r="F361" s="1390"/>
      <c r="G361" s="1390"/>
      <c r="H361" s="1390"/>
    </row>
    <row r="362" spans="1:8" x14ac:dyDescent="0.25">
      <c r="A362" s="1390"/>
      <c r="B362" s="1390"/>
      <c r="C362" s="1390"/>
      <c r="D362" s="1390"/>
      <c r="E362" s="1390"/>
      <c r="F362" s="1390"/>
      <c r="G362" s="1390"/>
      <c r="H362" s="1390"/>
    </row>
    <row r="363" spans="1:8" x14ac:dyDescent="0.25">
      <c r="A363" s="1390"/>
      <c r="B363" s="1390"/>
      <c r="C363" s="1390"/>
      <c r="D363" s="1390"/>
      <c r="E363" s="1390"/>
      <c r="F363" s="1390"/>
      <c r="G363" s="1390"/>
      <c r="H363" s="1390"/>
    </row>
    <row r="364" spans="1:8" x14ac:dyDescent="0.25">
      <c r="A364" s="1390"/>
      <c r="B364" s="1390"/>
      <c r="C364" s="1390"/>
      <c r="D364" s="1390"/>
      <c r="E364" s="1390"/>
      <c r="F364" s="1390"/>
      <c r="G364" s="1390"/>
      <c r="H364" s="1390"/>
    </row>
    <row r="365" spans="1:8" x14ac:dyDescent="0.25">
      <c r="A365" s="1390"/>
      <c r="B365" s="1390"/>
      <c r="C365" s="1390"/>
      <c r="D365" s="1390"/>
      <c r="E365" s="1390"/>
      <c r="F365" s="1390"/>
      <c r="G365" s="1390"/>
      <c r="H365" s="1390"/>
    </row>
    <row r="366" spans="1:8" x14ac:dyDescent="0.25">
      <c r="A366" s="1390"/>
      <c r="B366" s="1390"/>
      <c r="C366" s="1390"/>
      <c r="D366" s="1390"/>
      <c r="E366" s="1390"/>
      <c r="F366" s="1390"/>
      <c r="G366" s="1390"/>
      <c r="H366" s="1390"/>
    </row>
    <row r="367" spans="1:8" x14ac:dyDescent="0.25">
      <c r="A367" s="1390"/>
      <c r="B367" s="1390"/>
      <c r="C367" s="1390"/>
      <c r="D367" s="1390"/>
      <c r="E367" s="1390"/>
      <c r="F367" s="1390"/>
      <c r="G367" s="1390"/>
      <c r="H367" s="1390"/>
    </row>
    <row r="368" spans="1:8" x14ac:dyDescent="0.25">
      <c r="A368" s="1390"/>
      <c r="B368" s="1390"/>
      <c r="C368" s="1390"/>
      <c r="D368" s="1390"/>
      <c r="E368" s="1390"/>
      <c r="F368" s="1390"/>
      <c r="G368" s="1390"/>
      <c r="H368" s="1390"/>
    </row>
    <row r="369" spans="1:8" x14ac:dyDescent="0.25">
      <c r="A369" s="1390"/>
      <c r="B369" s="1390"/>
      <c r="C369" s="1390"/>
      <c r="D369" s="1390"/>
      <c r="E369" s="1390"/>
      <c r="F369" s="1390"/>
      <c r="G369" s="1390"/>
      <c r="H369" s="1390"/>
    </row>
    <row r="370" spans="1:8" x14ac:dyDescent="0.25">
      <c r="A370" s="1390"/>
      <c r="B370" s="1390"/>
      <c r="C370" s="1390"/>
      <c r="D370" s="1390"/>
      <c r="E370" s="1390"/>
      <c r="F370" s="1390"/>
      <c r="G370" s="1390"/>
      <c r="H370" s="1390"/>
    </row>
    <row r="371" spans="1:8" x14ac:dyDescent="0.25">
      <c r="A371" s="1390"/>
      <c r="B371" s="1390"/>
      <c r="C371" s="1390"/>
      <c r="D371" s="1390"/>
      <c r="E371" s="1390"/>
      <c r="F371" s="1390"/>
      <c r="G371" s="1390"/>
      <c r="H371" s="1390"/>
    </row>
    <row r="372" spans="1:8" x14ac:dyDescent="0.25">
      <c r="A372" s="1390"/>
      <c r="B372" s="1390"/>
      <c r="C372" s="1390"/>
      <c r="D372" s="1390"/>
      <c r="E372" s="1390"/>
      <c r="F372" s="1390"/>
      <c r="G372" s="1390"/>
      <c r="H372" s="1390"/>
    </row>
    <row r="373" spans="1:8" x14ac:dyDescent="0.25">
      <c r="A373" s="1390"/>
      <c r="B373" s="1390"/>
      <c r="C373" s="1390"/>
      <c r="D373" s="1390"/>
      <c r="E373" s="1390"/>
      <c r="F373" s="1390"/>
      <c r="G373" s="1390"/>
      <c r="H373" s="1390"/>
    </row>
    <row r="374" spans="1:8" x14ac:dyDescent="0.25">
      <c r="A374" s="1390"/>
      <c r="B374" s="1390"/>
      <c r="C374" s="1390"/>
      <c r="D374" s="1390"/>
      <c r="E374" s="1390"/>
      <c r="F374" s="1390"/>
      <c r="G374" s="1390"/>
      <c r="H374" s="1390"/>
    </row>
    <row r="375" spans="1:8" x14ac:dyDescent="0.25">
      <c r="A375" s="1390"/>
      <c r="B375" s="1390"/>
      <c r="C375" s="1390"/>
      <c r="D375" s="1390"/>
      <c r="E375" s="1390"/>
      <c r="F375" s="1390"/>
      <c r="G375" s="1390"/>
      <c r="H375" s="1390"/>
    </row>
    <row r="376" spans="1:8" x14ac:dyDescent="0.25">
      <c r="A376" s="1390"/>
      <c r="B376" s="1390"/>
      <c r="C376" s="1390"/>
      <c r="D376" s="1390"/>
      <c r="E376" s="1390"/>
      <c r="F376" s="1390"/>
      <c r="G376" s="1390"/>
      <c r="H376" s="1390"/>
    </row>
    <row r="377" spans="1:8" x14ac:dyDescent="0.25">
      <c r="A377" s="1390"/>
      <c r="B377" s="1390"/>
      <c r="C377" s="1390"/>
      <c r="D377" s="1390"/>
      <c r="E377" s="1390"/>
      <c r="F377" s="1390"/>
      <c r="G377" s="1390"/>
      <c r="H377" s="1390"/>
    </row>
    <row r="378" spans="1:8" x14ac:dyDescent="0.25">
      <c r="A378" s="1390"/>
      <c r="B378" s="1390"/>
      <c r="C378" s="1390"/>
      <c r="D378" s="1390"/>
      <c r="E378" s="1390"/>
      <c r="F378" s="1390"/>
      <c r="G378" s="1390"/>
      <c r="H378" s="1390"/>
    </row>
    <row r="379" spans="1:8" x14ac:dyDescent="0.25">
      <c r="A379" s="1390"/>
      <c r="B379" s="1390"/>
      <c r="C379" s="1390"/>
      <c r="D379" s="1390"/>
      <c r="E379" s="1390"/>
      <c r="F379" s="1390"/>
      <c r="G379" s="1390"/>
      <c r="H379" s="1390"/>
    </row>
    <row r="380" spans="1:8" x14ac:dyDescent="0.25">
      <c r="A380" s="1390"/>
      <c r="B380" s="1390"/>
      <c r="C380" s="1390"/>
      <c r="D380" s="1390"/>
      <c r="E380" s="1390"/>
      <c r="F380" s="1390"/>
      <c r="G380" s="1390"/>
      <c r="H380" s="1390"/>
    </row>
    <row r="381" spans="1:8" x14ac:dyDescent="0.25">
      <c r="A381" s="1390"/>
      <c r="B381" s="1390"/>
      <c r="C381" s="1390"/>
      <c r="D381" s="1390"/>
      <c r="E381" s="1390"/>
      <c r="F381" s="1390"/>
      <c r="G381" s="1390"/>
      <c r="H381" s="1390"/>
    </row>
    <row r="382" spans="1:8" x14ac:dyDescent="0.25">
      <c r="A382" s="1390"/>
      <c r="B382" s="1390"/>
      <c r="C382" s="1390"/>
      <c r="D382" s="1390"/>
      <c r="E382" s="1390"/>
      <c r="F382" s="1390"/>
      <c r="G382" s="1390"/>
      <c r="H382" s="1390"/>
    </row>
    <row r="383" spans="1:8" x14ac:dyDescent="0.25">
      <c r="A383" s="1390"/>
      <c r="B383" s="1390"/>
      <c r="C383" s="1390"/>
      <c r="D383" s="1390"/>
      <c r="E383" s="1390"/>
      <c r="F383" s="1390"/>
      <c r="G383" s="1390"/>
      <c r="H383" s="1390"/>
    </row>
    <row r="384" spans="1:8" x14ac:dyDescent="0.25">
      <c r="A384" s="1390"/>
      <c r="B384" s="1390"/>
      <c r="C384" s="1390"/>
      <c r="D384" s="1390"/>
      <c r="E384" s="1390"/>
      <c r="F384" s="1390"/>
      <c r="G384" s="1390"/>
      <c r="H384" s="1390"/>
    </row>
    <row r="385" spans="1:8" x14ac:dyDescent="0.25">
      <c r="A385" s="1390"/>
      <c r="B385" s="1390"/>
      <c r="C385" s="1390"/>
      <c r="D385" s="1390"/>
      <c r="E385" s="1390"/>
      <c r="F385" s="1390"/>
      <c r="G385" s="1390"/>
      <c r="H385" s="1390"/>
    </row>
    <row r="386" spans="1:8" x14ac:dyDescent="0.25">
      <c r="A386" s="1390"/>
      <c r="B386" s="1390"/>
      <c r="C386" s="1390"/>
      <c r="D386" s="1390"/>
      <c r="E386" s="1390"/>
      <c r="F386" s="1390"/>
      <c r="G386" s="1390"/>
      <c r="H386" s="1390"/>
    </row>
    <row r="387" spans="1:8" x14ac:dyDescent="0.25">
      <c r="A387" s="1390"/>
      <c r="B387" s="1390"/>
      <c r="C387" s="1390"/>
      <c r="D387" s="1390"/>
      <c r="E387" s="1390"/>
      <c r="F387" s="1390"/>
      <c r="G387" s="1390"/>
      <c r="H387" s="1390"/>
    </row>
    <row r="388" spans="1:8" x14ac:dyDescent="0.25">
      <c r="A388" s="1390"/>
      <c r="B388" s="1390"/>
      <c r="C388" s="1390"/>
      <c r="D388" s="1390"/>
      <c r="E388" s="1390"/>
      <c r="F388" s="1390"/>
      <c r="G388" s="1390"/>
      <c r="H388" s="1390"/>
    </row>
    <row r="389" spans="1:8" x14ac:dyDescent="0.25">
      <c r="A389" s="1390"/>
      <c r="B389" s="1390"/>
      <c r="C389" s="1390"/>
      <c r="D389" s="1390"/>
      <c r="E389" s="1390"/>
      <c r="F389" s="1390"/>
      <c r="G389" s="1390"/>
      <c r="H389" s="1390"/>
    </row>
    <row r="390" spans="1:8" x14ac:dyDescent="0.25">
      <c r="A390" s="1390"/>
      <c r="B390" s="1390"/>
      <c r="C390" s="1390"/>
      <c r="D390" s="1390"/>
      <c r="E390" s="1390"/>
      <c r="F390" s="1390"/>
      <c r="G390" s="1390"/>
      <c r="H390" s="1390"/>
    </row>
    <row r="391" spans="1:8" x14ac:dyDescent="0.25">
      <c r="A391" s="1390"/>
      <c r="B391" s="1390"/>
      <c r="C391" s="1390"/>
      <c r="D391" s="1390"/>
      <c r="E391" s="1390"/>
      <c r="F391" s="1390"/>
      <c r="G391" s="1390"/>
      <c r="H391" s="1390"/>
    </row>
    <row r="392" spans="1:8" x14ac:dyDescent="0.25">
      <c r="A392" s="1390"/>
      <c r="B392" s="1390"/>
      <c r="C392" s="1390"/>
      <c r="D392" s="1390"/>
      <c r="E392" s="1390"/>
      <c r="F392" s="1390"/>
      <c r="G392" s="1390"/>
      <c r="H392" s="1390"/>
    </row>
    <row r="393" spans="1:8" x14ac:dyDescent="0.25">
      <c r="A393" s="1390"/>
      <c r="B393" s="1390"/>
      <c r="C393" s="1390"/>
      <c r="D393" s="1390"/>
      <c r="E393" s="1390"/>
      <c r="F393" s="1390"/>
      <c r="G393" s="1390"/>
      <c r="H393" s="1390"/>
    </row>
    <row r="394" spans="1:8" x14ac:dyDescent="0.25">
      <c r="A394" s="1390"/>
      <c r="B394" s="1390"/>
      <c r="C394" s="1390"/>
      <c r="D394" s="1390"/>
      <c r="E394" s="1390"/>
      <c r="F394" s="1390"/>
      <c r="G394" s="1390"/>
      <c r="H394" s="1390"/>
    </row>
    <row r="395" spans="1:8" x14ac:dyDescent="0.25">
      <c r="A395" s="1390"/>
      <c r="B395" s="1390"/>
      <c r="C395" s="1390"/>
      <c r="D395" s="1390"/>
      <c r="E395" s="1390"/>
      <c r="F395" s="1390"/>
      <c r="G395" s="1390"/>
      <c r="H395" s="1390"/>
    </row>
    <row r="396" spans="1:8" x14ac:dyDescent="0.25">
      <c r="A396" s="1390"/>
      <c r="B396" s="1390"/>
      <c r="C396" s="1390"/>
      <c r="D396" s="1390"/>
      <c r="E396" s="1390"/>
      <c r="F396" s="1390"/>
      <c r="G396" s="1390"/>
      <c r="H396" s="1390"/>
    </row>
    <row r="397" spans="1:8" x14ac:dyDescent="0.25">
      <c r="A397" s="1390"/>
      <c r="B397" s="1390"/>
      <c r="C397" s="1390"/>
      <c r="D397" s="1390"/>
      <c r="E397" s="1390"/>
      <c r="F397" s="1390"/>
      <c r="G397" s="1390"/>
      <c r="H397" s="1390"/>
    </row>
    <row r="398" spans="1:8" x14ac:dyDescent="0.25">
      <c r="A398" s="1390"/>
      <c r="B398" s="1390"/>
      <c r="C398" s="1390"/>
      <c r="D398" s="1390"/>
      <c r="E398" s="1390"/>
      <c r="F398" s="1390"/>
      <c r="G398" s="1390"/>
      <c r="H398" s="1390"/>
    </row>
    <row r="399" spans="1:8" x14ac:dyDescent="0.25">
      <c r="A399" s="1390"/>
      <c r="B399" s="1390"/>
      <c r="C399" s="1390"/>
      <c r="D399" s="1390"/>
      <c r="E399" s="1390"/>
      <c r="F399" s="1390"/>
      <c r="G399" s="1390"/>
      <c r="H399" s="1390"/>
    </row>
    <row r="400" spans="1:8" x14ac:dyDescent="0.25">
      <c r="A400" s="1390"/>
      <c r="B400" s="1390"/>
      <c r="C400" s="1390"/>
      <c r="D400" s="1390"/>
      <c r="E400" s="1390"/>
      <c r="F400" s="1390"/>
      <c r="G400" s="1390"/>
      <c r="H400" s="1390"/>
    </row>
    <row r="401" spans="1:8" x14ac:dyDescent="0.25">
      <c r="A401" s="1390"/>
      <c r="B401" s="1390"/>
      <c r="C401" s="1390"/>
      <c r="D401" s="1390"/>
      <c r="E401" s="1390"/>
      <c r="F401" s="1390"/>
      <c r="G401" s="1390"/>
      <c r="H401" s="1390"/>
    </row>
    <row r="402" spans="1:8" x14ac:dyDescent="0.25">
      <c r="A402" s="1390"/>
      <c r="B402" s="1390"/>
      <c r="C402" s="1390"/>
      <c r="D402" s="1390"/>
      <c r="E402" s="1390"/>
      <c r="F402" s="1390"/>
      <c r="G402" s="1390"/>
      <c r="H402" s="1390"/>
    </row>
    <row r="403" spans="1:8" x14ac:dyDescent="0.25">
      <c r="A403" s="1390"/>
      <c r="B403" s="1390"/>
      <c r="C403" s="1390"/>
      <c r="D403" s="1390"/>
      <c r="E403" s="1390"/>
      <c r="F403" s="1390"/>
      <c r="G403" s="1390"/>
      <c r="H403" s="1390"/>
    </row>
    <row r="404" spans="1:8" x14ac:dyDescent="0.25">
      <c r="A404" s="1390"/>
      <c r="B404" s="1390"/>
      <c r="C404" s="1390"/>
      <c r="D404" s="1390"/>
      <c r="E404" s="1390"/>
      <c r="F404" s="1390"/>
      <c r="G404" s="1390"/>
      <c r="H404" s="1390"/>
    </row>
    <row r="405" spans="1:8" x14ac:dyDescent="0.25">
      <c r="A405" s="1390"/>
      <c r="B405" s="1390"/>
      <c r="C405" s="1390"/>
      <c r="D405" s="1390"/>
      <c r="E405" s="1390"/>
      <c r="F405" s="1390"/>
      <c r="G405" s="1390"/>
      <c r="H405" s="1390"/>
    </row>
    <row r="406" spans="1:8" x14ac:dyDescent="0.25">
      <c r="A406" s="1390"/>
      <c r="B406" s="1390"/>
      <c r="C406" s="1390"/>
      <c r="D406" s="1390"/>
      <c r="E406" s="1390"/>
      <c r="F406" s="1390"/>
      <c r="G406" s="1390"/>
      <c r="H406" s="1390"/>
    </row>
    <row r="407" spans="1:8" x14ac:dyDescent="0.25">
      <c r="A407" s="1390"/>
      <c r="B407" s="1390"/>
      <c r="C407" s="1390"/>
      <c r="D407" s="1390"/>
      <c r="E407" s="1390"/>
      <c r="F407" s="1390"/>
      <c r="G407" s="1390"/>
      <c r="H407" s="1390"/>
    </row>
    <row r="408" spans="1:8" x14ac:dyDescent="0.25">
      <c r="A408" s="1390"/>
      <c r="B408" s="1390"/>
      <c r="C408" s="1390"/>
      <c r="D408" s="1390"/>
      <c r="E408" s="1390"/>
      <c r="F408" s="1390"/>
      <c r="G408" s="1390"/>
      <c r="H408" s="1390"/>
    </row>
    <row r="409" spans="1:8" x14ac:dyDescent="0.25">
      <c r="A409" s="1390"/>
      <c r="B409" s="1390"/>
      <c r="C409" s="1390"/>
      <c r="D409" s="1390"/>
      <c r="E409" s="1390"/>
      <c r="F409" s="1390"/>
      <c r="G409" s="1390"/>
      <c r="H409" s="1390"/>
    </row>
    <row r="410" spans="1:8" x14ac:dyDescent="0.25">
      <c r="A410" s="1390"/>
      <c r="B410" s="1390"/>
      <c r="C410" s="1390"/>
      <c r="D410" s="1390"/>
      <c r="E410" s="1390"/>
      <c r="F410" s="1390"/>
      <c r="G410" s="1390"/>
      <c r="H410" s="1390"/>
    </row>
    <row r="411" spans="1:8" x14ac:dyDescent="0.25">
      <c r="A411" s="1390"/>
      <c r="B411" s="1390"/>
      <c r="C411" s="1390"/>
      <c r="D411" s="1390"/>
      <c r="E411" s="1390"/>
      <c r="F411" s="1390"/>
      <c r="G411" s="1390"/>
      <c r="H411" s="1390"/>
    </row>
    <row r="412" spans="1:8" x14ac:dyDescent="0.25">
      <c r="A412" s="1390"/>
      <c r="B412" s="1390"/>
      <c r="C412" s="1390"/>
      <c r="D412" s="1390"/>
      <c r="E412" s="1390"/>
      <c r="F412" s="1390"/>
      <c r="G412" s="1390"/>
      <c r="H412" s="1390"/>
    </row>
    <row r="413" spans="1:8" x14ac:dyDescent="0.25">
      <c r="A413" s="1390"/>
      <c r="B413" s="1390"/>
      <c r="C413" s="1390"/>
      <c r="D413" s="1390"/>
      <c r="E413" s="1390"/>
      <c r="F413" s="1390"/>
      <c r="G413" s="1390"/>
      <c r="H413" s="1390"/>
    </row>
    <row r="414" spans="1:8" x14ac:dyDescent="0.25">
      <c r="A414" s="1390"/>
      <c r="B414" s="1390"/>
      <c r="C414" s="1390"/>
      <c r="D414" s="1390"/>
      <c r="E414" s="1390"/>
      <c r="F414" s="1390"/>
      <c r="G414" s="1390"/>
      <c r="H414" s="1390"/>
    </row>
    <row r="415" spans="1:8" x14ac:dyDescent="0.25">
      <c r="A415" s="1390"/>
      <c r="B415" s="1390"/>
      <c r="C415" s="1390"/>
      <c r="D415" s="1390"/>
      <c r="E415" s="1390"/>
      <c r="F415" s="1390"/>
      <c r="G415" s="1390"/>
      <c r="H415" s="1390"/>
    </row>
    <row r="416" spans="1:8" x14ac:dyDescent="0.25">
      <c r="A416" s="1390"/>
      <c r="B416" s="1390"/>
      <c r="C416" s="1390"/>
      <c r="D416" s="1390"/>
      <c r="E416" s="1390"/>
      <c r="F416" s="1390"/>
      <c r="G416" s="1390"/>
      <c r="H416" s="1390"/>
    </row>
    <row r="417" spans="1:8" x14ac:dyDescent="0.25">
      <c r="A417" s="1390"/>
      <c r="B417" s="1390"/>
      <c r="C417" s="1390"/>
      <c r="D417" s="1390"/>
      <c r="E417" s="1390"/>
      <c r="F417" s="1390"/>
      <c r="G417" s="1390"/>
      <c r="H417" s="1390"/>
    </row>
    <row r="418" spans="1:8" x14ac:dyDescent="0.25">
      <c r="A418" s="1390"/>
      <c r="B418" s="1390"/>
      <c r="C418" s="1390"/>
      <c r="D418" s="1390"/>
      <c r="E418" s="1390"/>
      <c r="F418" s="1390"/>
      <c r="G418" s="1390"/>
      <c r="H418" s="1390"/>
    </row>
    <row r="419" spans="1:8" x14ac:dyDescent="0.25">
      <c r="A419" s="1390"/>
      <c r="B419" s="1390"/>
      <c r="C419" s="1390"/>
      <c r="D419" s="1390"/>
      <c r="E419" s="1390"/>
      <c r="F419" s="1390"/>
      <c r="G419" s="1390"/>
      <c r="H419" s="1390"/>
    </row>
    <row r="420" spans="1:8" x14ac:dyDescent="0.25">
      <c r="A420" s="1390"/>
      <c r="B420" s="1390"/>
      <c r="C420" s="1390"/>
      <c r="D420" s="1390"/>
      <c r="E420" s="1390"/>
      <c r="F420" s="1390"/>
      <c r="G420" s="1390"/>
      <c r="H420" s="1390"/>
    </row>
    <row r="421" spans="1:8" x14ac:dyDescent="0.25">
      <c r="A421" s="1390"/>
      <c r="B421" s="1390"/>
      <c r="C421" s="1390"/>
      <c r="D421" s="1390"/>
      <c r="E421" s="1390"/>
      <c r="F421" s="1390"/>
      <c r="G421" s="1390"/>
      <c r="H421" s="1390"/>
    </row>
    <row r="422" spans="1:8" x14ac:dyDescent="0.25">
      <c r="A422" s="1390"/>
      <c r="B422" s="1390"/>
      <c r="C422" s="1390"/>
      <c r="D422" s="1390"/>
      <c r="E422" s="1390"/>
      <c r="F422" s="1390"/>
      <c r="G422" s="1390"/>
      <c r="H422" s="1390"/>
    </row>
    <row r="423" spans="1:8" x14ac:dyDescent="0.25">
      <c r="A423" s="1390"/>
      <c r="B423" s="1390"/>
      <c r="C423" s="1390"/>
      <c r="D423" s="1390"/>
      <c r="E423" s="1390"/>
      <c r="F423" s="1390"/>
      <c r="G423" s="1390"/>
      <c r="H423" s="1390"/>
    </row>
    <row r="424" spans="1:8" x14ac:dyDescent="0.25">
      <c r="A424" s="1390"/>
      <c r="B424" s="1390"/>
      <c r="C424" s="1390"/>
      <c r="D424" s="1390"/>
      <c r="E424" s="1390"/>
      <c r="F424" s="1390"/>
      <c r="G424" s="1390"/>
      <c r="H424" s="1390"/>
    </row>
    <row r="425" spans="1:8" x14ac:dyDescent="0.25">
      <c r="A425" s="1390"/>
      <c r="B425" s="1390"/>
      <c r="C425" s="1390"/>
      <c r="D425" s="1390"/>
      <c r="E425" s="1390"/>
      <c r="F425" s="1390"/>
      <c r="G425" s="1390"/>
      <c r="H425" s="1390"/>
    </row>
    <row r="426" spans="1:8" x14ac:dyDescent="0.25">
      <c r="A426" s="1390"/>
      <c r="B426" s="1390"/>
      <c r="C426" s="1390"/>
      <c r="D426" s="1390"/>
      <c r="E426" s="1390"/>
      <c r="F426" s="1390"/>
      <c r="G426" s="1390"/>
      <c r="H426" s="1390"/>
    </row>
    <row r="427" spans="1:8" x14ac:dyDescent="0.25">
      <c r="A427" s="1390"/>
      <c r="B427" s="1390"/>
      <c r="C427" s="1390"/>
      <c r="D427" s="1390"/>
      <c r="E427" s="1390"/>
      <c r="F427" s="1390"/>
      <c r="G427" s="1390"/>
      <c r="H427" s="1390"/>
    </row>
    <row r="428" spans="1:8" x14ac:dyDescent="0.25">
      <c r="A428" s="1390"/>
      <c r="B428" s="1390"/>
      <c r="C428" s="1390"/>
      <c r="D428" s="1390"/>
      <c r="E428" s="1390"/>
      <c r="F428" s="1390"/>
      <c r="G428" s="1390"/>
      <c r="H428" s="1390"/>
    </row>
    <row r="429" spans="1:8" x14ac:dyDescent="0.25">
      <c r="A429" s="1390"/>
      <c r="B429" s="1390"/>
      <c r="C429" s="1390"/>
      <c r="D429" s="1390"/>
      <c r="E429" s="1390"/>
      <c r="F429" s="1390"/>
      <c r="G429" s="1390"/>
      <c r="H429" s="1390"/>
    </row>
    <row r="430" spans="1:8" x14ac:dyDescent="0.25">
      <c r="A430" s="1390"/>
      <c r="B430" s="1390"/>
      <c r="C430" s="1390"/>
      <c r="D430" s="1390"/>
      <c r="E430" s="1390"/>
      <c r="F430" s="1390"/>
      <c r="G430" s="1390"/>
      <c r="H430" s="1390"/>
    </row>
    <row r="431" spans="1:8" x14ac:dyDescent="0.25">
      <c r="A431" s="1390"/>
      <c r="B431" s="1390"/>
      <c r="C431" s="1390"/>
      <c r="D431" s="1390"/>
      <c r="E431" s="1390"/>
      <c r="F431" s="1390"/>
      <c r="G431" s="1390"/>
      <c r="H431" s="1390"/>
    </row>
    <row r="432" spans="1:8" x14ac:dyDescent="0.25">
      <c r="A432" s="1390"/>
      <c r="B432" s="1390"/>
      <c r="C432" s="1390"/>
      <c r="D432" s="1390"/>
      <c r="E432" s="1390"/>
      <c r="F432" s="1390"/>
      <c r="G432" s="1390"/>
      <c r="H432" s="1390"/>
    </row>
    <row r="433" spans="1:8" x14ac:dyDescent="0.25">
      <c r="A433" s="1390"/>
      <c r="B433" s="1390"/>
      <c r="C433" s="1390"/>
      <c r="D433" s="1390"/>
      <c r="E433" s="1390"/>
      <c r="F433" s="1390"/>
      <c r="G433" s="1390"/>
      <c r="H433" s="1390"/>
    </row>
    <row r="434" spans="1:8" x14ac:dyDescent="0.25">
      <c r="A434" s="1390"/>
      <c r="B434" s="1390"/>
      <c r="C434" s="1390"/>
      <c r="D434" s="1390"/>
      <c r="E434" s="1390"/>
      <c r="F434" s="1390"/>
      <c r="G434" s="1390"/>
      <c r="H434" s="1390"/>
    </row>
    <row r="435" spans="1:8" x14ac:dyDescent="0.25">
      <c r="A435" s="1390"/>
      <c r="B435" s="1390"/>
      <c r="C435" s="1390"/>
      <c r="D435" s="1390"/>
      <c r="E435" s="1390"/>
      <c r="F435" s="1390"/>
      <c r="G435" s="1390"/>
      <c r="H435" s="1390"/>
    </row>
    <row r="436" spans="1:8" x14ac:dyDescent="0.25">
      <c r="A436" s="1390"/>
      <c r="B436" s="1390"/>
      <c r="C436" s="1390"/>
      <c r="D436" s="1390"/>
      <c r="E436" s="1390"/>
      <c r="F436" s="1390"/>
      <c r="G436" s="1390"/>
      <c r="H436" s="1390"/>
    </row>
    <row r="437" spans="1:8" x14ac:dyDescent="0.25">
      <c r="A437" s="1390"/>
      <c r="B437" s="1390"/>
      <c r="C437" s="1390"/>
      <c r="D437" s="1390"/>
      <c r="E437" s="1390"/>
      <c r="F437" s="1390"/>
      <c r="G437" s="1390"/>
      <c r="H437" s="1390"/>
    </row>
    <row r="438" spans="1:8" x14ac:dyDescent="0.25">
      <c r="A438" s="1390"/>
      <c r="B438" s="1390"/>
      <c r="C438" s="1390"/>
      <c r="D438" s="1390"/>
      <c r="E438" s="1390"/>
      <c r="F438" s="1390"/>
      <c r="G438" s="1390"/>
      <c r="H438" s="1390"/>
    </row>
    <row r="439" spans="1:8" x14ac:dyDescent="0.25">
      <c r="A439" s="1390"/>
      <c r="B439" s="1390"/>
      <c r="C439" s="1390"/>
      <c r="D439" s="1390"/>
      <c r="E439" s="1390"/>
      <c r="F439" s="1390"/>
      <c r="G439" s="1390"/>
      <c r="H439" s="1390"/>
    </row>
    <row r="440" spans="1:8" x14ac:dyDescent="0.25">
      <c r="A440" s="1390"/>
      <c r="B440" s="1390"/>
      <c r="C440" s="1390"/>
      <c r="D440" s="1390"/>
      <c r="E440" s="1390"/>
      <c r="F440" s="1390"/>
      <c r="G440" s="1390"/>
      <c r="H440" s="1390"/>
    </row>
    <row r="441" spans="1:8" x14ac:dyDescent="0.25">
      <c r="A441" s="1390"/>
      <c r="B441" s="1390"/>
      <c r="C441" s="1390"/>
      <c r="D441" s="1390"/>
      <c r="E441" s="1390"/>
      <c r="F441" s="1390"/>
      <c r="G441" s="1390"/>
      <c r="H441" s="1390"/>
    </row>
    <row r="442" spans="1:8" x14ac:dyDescent="0.25">
      <c r="A442" s="1390"/>
      <c r="B442" s="1390"/>
      <c r="C442" s="1390"/>
      <c r="D442" s="1390"/>
      <c r="E442" s="1390"/>
      <c r="F442" s="1390"/>
      <c r="G442" s="1390"/>
      <c r="H442" s="1390"/>
    </row>
    <row r="443" spans="1:8" x14ac:dyDescent="0.25">
      <c r="A443" s="1390"/>
      <c r="B443" s="1390"/>
      <c r="C443" s="1390"/>
      <c r="D443" s="1390"/>
      <c r="E443" s="1390"/>
      <c r="F443" s="1390"/>
      <c r="G443" s="1390"/>
      <c r="H443" s="1390"/>
    </row>
    <row r="444" spans="1:8" x14ac:dyDescent="0.25">
      <c r="A444" s="1390"/>
      <c r="B444" s="1390"/>
      <c r="C444" s="1390"/>
      <c r="D444" s="1390"/>
      <c r="E444" s="1390"/>
      <c r="F444" s="1390"/>
      <c r="G444" s="1390"/>
      <c r="H444" s="1390"/>
    </row>
    <row r="445" spans="1:8" x14ac:dyDescent="0.25">
      <c r="A445" s="1390"/>
      <c r="B445" s="1390"/>
      <c r="C445" s="1390"/>
      <c r="D445" s="1390"/>
      <c r="E445" s="1390"/>
      <c r="F445" s="1390"/>
      <c r="G445" s="1390"/>
      <c r="H445" s="1390"/>
    </row>
    <row r="446" spans="1:8" x14ac:dyDescent="0.25">
      <c r="A446" s="1390"/>
      <c r="B446" s="1390"/>
      <c r="C446" s="1390"/>
      <c r="D446" s="1390"/>
      <c r="E446" s="1390"/>
      <c r="F446" s="1390"/>
      <c r="G446" s="1390"/>
      <c r="H446" s="1390"/>
    </row>
    <row r="447" spans="1:8" x14ac:dyDescent="0.25">
      <c r="A447" s="1390"/>
      <c r="B447" s="1390"/>
      <c r="C447" s="1390"/>
      <c r="D447" s="1390"/>
      <c r="E447" s="1390"/>
      <c r="F447" s="1390"/>
      <c r="G447" s="1390"/>
      <c r="H447" s="1390"/>
    </row>
    <row r="448" spans="1:8" x14ac:dyDescent="0.25">
      <c r="A448" s="1390"/>
      <c r="B448" s="1390"/>
      <c r="C448" s="1390"/>
      <c r="D448" s="1390"/>
      <c r="E448" s="1390"/>
      <c r="F448" s="1390"/>
      <c r="G448" s="1390"/>
      <c r="H448" s="1390"/>
    </row>
    <row r="449" spans="1:8" x14ac:dyDescent="0.25">
      <c r="A449" s="1390"/>
      <c r="B449" s="1390"/>
      <c r="C449" s="1390"/>
      <c r="D449" s="1390"/>
      <c r="E449" s="1390"/>
      <c r="F449" s="1390"/>
      <c r="G449" s="1390"/>
      <c r="H449" s="1390"/>
    </row>
    <row r="450" spans="1:8" x14ac:dyDescent="0.25">
      <c r="A450" s="1390"/>
      <c r="B450" s="1390"/>
      <c r="C450" s="1390"/>
      <c r="D450" s="1390"/>
      <c r="E450" s="1390"/>
      <c r="F450" s="1390"/>
      <c r="G450" s="1390"/>
      <c r="H450" s="1390"/>
    </row>
    <row r="451" spans="1:8" x14ac:dyDescent="0.25">
      <c r="A451" s="1390"/>
      <c r="B451" s="1390"/>
      <c r="C451" s="1390"/>
      <c r="D451" s="1390"/>
      <c r="E451" s="1390"/>
      <c r="F451" s="1390"/>
      <c r="G451" s="1390"/>
      <c r="H451" s="1390"/>
    </row>
    <row r="452" spans="1:8" x14ac:dyDescent="0.25">
      <c r="A452" s="1390"/>
      <c r="B452" s="1390"/>
      <c r="C452" s="1390"/>
      <c r="D452" s="1390"/>
      <c r="E452" s="1390"/>
      <c r="F452" s="1390"/>
      <c r="G452" s="1390"/>
      <c r="H452" s="1390"/>
    </row>
    <row r="453" spans="1:8" x14ac:dyDescent="0.25">
      <c r="A453" s="1390"/>
      <c r="B453" s="1390"/>
      <c r="C453" s="1390"/>
      <c r="D453" s="1390"/>
      <c r="E453" s="1390"/>
      <c r="F453" s="1390"/>
      <c r="G453" s="1390"/>
      <c r="H453" s="1390"/>
    </row>
    <row r="454" spans="1:8" x14ac:dyDescent="0.25">
      <c r="A454" s="1390"/>
      <c r="B454" s="1390"/>
      <c r="C454" s="1390"/>
      <c r="D454" s="1390"/>
      <c r="E454" s="1390"/>
      <c r="F454" s="1390"/>
      <c r="G454" s="1390"/>
      <c r="H454" s="1390"/>
    </row>
    <row r="455" spans="1:8" x14ac:dyDescent="0.25">
      <c r="A455" s="1390"/>
      <c r="B455" s="1390"/>
      <c r="C455" s="1390"/>
      <c r="D455" s="1390"/>
      <c r="E455" s="1390"/>
      <c r="F455" s="1390"/>
      <c r="G455" s="1390"/>
      <c r="H455" s="1390"/>
    </row>
    <row r="456" spans="1:8" x14ac:dyDescent="0.25">
      <c r="A456" s="1390"/>
      <c r="B456" s="1390"/>
      <c r="C456" s="1390"/>
      <c r="D456" s="1390"/>
      <c r="E456" s="1390"/>
      <c r="F456" s="1390"/>
      <c r="G456" s="1390"/>
      <c r="H456" s="1390"/>
    </row>
    <row r="457" spans="1:8" x14ac:dyDescent="0.25">
      <c r="A457" s="1390"/>
      <c r="B457" s="1390"/>
      <c r="C457" s="1390"/>
      <c r="D457" s="1390"/>
      <c r="E457" s="1390"/>
      <c r="F457" s="1390"/>
      <c r="G457" s="1390"/>
      <c r="H457" s="1390"/>
    </row>
    <row r="458" spans="1:8" x14ac:dyDescent="0.25">
      <c r="A458" s="1390"/>
      <c r="B458" s="1390"/>
      <c r="C458" s="1390"/>
      <c r="D458" s="1390"/>
      <c r="E458" s="1390"/>
      <c r="F458" s="1390"/>
      <c r="G458" s="1390"/>
      <c r="H458" s="1390"/>
    </row>
    <row r="459" spans="1:8" x14ac:dyDescent="0.25">
      <c r="A459" s="1390"/>
      <c r="B459" s="1390"/>
      <c r="C459" s="1390"/>
      <c r="D459" s="1390"/>
      <c r="E459" s="1390"/>
      <c r="F459" s="1390"/>
      <c r="G459" s="1390"/>
      <c r="H459" s="1390"/>
    </row>
    <row r="460" spans="1:8" x14ac:dyDescent="0.25">
      <c r="A460" s="1390"/>
      <c r="B460" s="1390"/>
      <c r="C460" s="1390"/>
      <c r="D460" s="1390"/>
      <c r="E460" s="1390"/>
      <c r="F460" s="1390"/>
      <c r="G460" s="1390"/>
      <c r="H460" s="1390"/>
    </row>
    <row r="461" spans="1:8" x14ac:dyDescent="0.25">
      <c r="A461" s="1390"/>
      <c r="B461" s="1390"/>
      <c r="C461" s="1390"/>
      <c r="D461" s="1390"/>
      <c r="E461" s="1390"/>
      <c r="F461" s="1390"/>
      <c r="G461" s="1390"/>
      <c r="H461" s="1390"/>
    </row>
    <row r="462" spans="1:8" x14ac:dyDescent="0.25">
      <c r="A462" s="1390"/>
      <c r="B462" s="1390"/>
      <c r="C462" s="1390"/>
      <c r="D462" s="1390"/>
      <c r="E462" s="1390"/>
      <c r="F462" s="1390"/>
      <c r="G462" s="1390"/>
      <c r="H462" s="1390"/>
    </row>
    <row r="463" spans="1:8" x14ac:dyDescent="0.25">
      <c r="A463" s="1390"/>
      <c r="B463" s="1390"/>
      <c r="C463" s="1390"/>
      <c r="D463" s="1390"/>
      <c r="E463" s="1390"/>
      <c r="F463" s="1390"/>
      <c r="G463" s="1390"/>
      <c r="H463" s="1390"/>
    </row>
    <row r="464" spans="1:8" x14ac:dyDescent="0.25">
      <c r="A464" s="1390"/>
      <c r="B464" s="1390"/>
      <c r="C464" s="1390"/>
      <c r="D464" s="1390"/>
      <c r="E464" s="1390"/>
      <c r="F464" s="1390"/>
      <c r="G464" s="1390"/>
      <c r="H464" s="1390"/>
    </row>
    <row r="465" spans="1:8" x14ac:dyDescent="0.25">
      <c r="A465" s="1390"/>
      <c r="B465" s="1390"/>
      <c r="C465" s="1390"/>
      <c r="D465" s="1390"/>
      <c r="E465" s="1390"/>
      <c r="F465" s="1390"/>
      <c r="G465" s="1390"/>
      <c r="H465" s="1390"/>
    </row>
    <row r="466" spans="1:8" x14ac:dyDescent="0.25">
      <c r="A466" s="1390"/>
      <c r="B466" s="1390"/>
      <c r="C466" s="1390"/>
      <c r="D466" s="1390"/>
      <c r="E466" s="1390"/>
      <c r="F466" s="1390"/>
      <c r="G466" s="1390"/>
      <c r="H466" s="1390"/>
    </row>
    <row r="467" spans="1:8" x14ac:dyDescent="0.25">
      <c r="A467" s="1390"/>
      <c r="B467" s="1390"/>
      <c r="C467" s="1390"/>
      <c r="D467" s="1390"/>
      <c r="E467" s="1390"/>
      <c r="F467" s="1390"/>
      <c r="G467" s="1390"/>
      <c r="H467" s="1390"/>
    </row>
    <row r="468" spans="1:8" x14ac:dyDescent="0.25">
      <c r="A468" s="1390"/>
      <c r="B468" s="1390"/>
      <c r="C468" s="1390"/>
      <c r="D468" s="1390"/>
      <c r="E468" s="1390"/>
      <c r="F468" s="1390"/>
      <c r="G468" s="1390"/>
      <c r="H468" s="1390"/>
    </row>
    <row r="469" spans="1:8" x14ac:dyDescent="0.25">
      <c r="A469" s="1390"/>
      <c r="B469" s="1390"/>
      <c r="C469" s="1390"/>
      <c r="D469" s="1390"/>
      <c r="E469" s="1390"/>
      <c r="F469" s="1390"/>
      <c r="G469" s="1390"/>
      <c r="H469" s="1390"/>
    </row>
    <row r="470" spans="1:8" x14ac:dyDescent="0.25">
      <c r="A470" s="1390"/>
      <c r="B470" s="1390"/>
      <c r="C470" s="1390"/>
      <c r="D470" s="1390"/>
      <c r="E470" s="1390"/>
      <c r="F470" s="1390"/>
      <c r="G470" s="1390"/>
      <c r="H470" s="1390"/>
    </row>
    <row r="471" spans="1:8" x14ac:dyDescent="0.25">
      <c r="A471" s="1390"/>
      <c r="B471" s="1390"/>
      <c r="C471" s="1390"/>
      <c r="D471" s="1390"/>
      <c r="E471" s="1390"/>
      <c r="F471" s="1390"/>
      <c r="G471" s="1390"/>
      <c r="H471" s="1390"/>
    </row>
    <row r="472" spans="1:8" x14ac:dyDescent="0.25">
      <c r="A472" s="1390"/>
      <c r="B472" s="1390"/>
      <c r="C472" s="1390"/>
      <c r="D472" s="1390"/>
      <c r="E472" s="1390"/>
      <c r="F472" s="1390"/>
      <c r="G472" s="1390"/>
      <c r="H472" s="1390"/>
    </row>
    <row r="473" spans="1:8" x14ac:dyDescent="0.25">
      <c r="A473" s="1390"/>
      <c r="B473" s="1390"/>
      <c r="C473" s="1390"/>
      <c r="D473" s="1390"/>
      <c r="E473" s="1390"/>
      <c r="F473" s="1390"/>
      <c r="G473" s="1390"/>
      <c r="H473" s="1390"/>
    </row>
    <row r="474" spans="1:8" x14ac:dyDescent="0.25">
      <c r="A474" s="1390"/>
      <c r="B474" s="1390"/>
      <c r="C474" s="1390"/>
      <c r="D474" s="1390"/>
      <c r="E474" s="1390"/>
      <c r="F474" s="1390"/>
      <c r="G474" s="1390"/>
      <c r="H474" s="1390"/>
    </row>
    <row r="475" spans="1:8" x14ac:dyDescent="0.25">
      <c r="A475" s="1390"/>
      <c r="B475" s="1390"/>
      <c r="C475" s="1390"/>
      <c r="D475" s="1390"/>
      <c r="E475" s="1390"/>
      <c r="F475" s="1390"/>
      <c r="G475" s="1390"/>
      <c r="H475" s="1390"/>
    </row>
    <row r="476" spans="1:8" x14ac:dyDescent="0.25">
      <c r="A476" s="1390"/>
      <c r="B476" s="1390"/>
      <c r="C476" s="1390"/>
      <c r="D476" s="1390"/>
      <c r="E476" s="1390"/>
      <c r="F476" s="1390"/>
      <c r="G476" s="1390"/>
      <c r="H476" s="1390"/>
    </row>
    <row r="477" spans="1:8" x14ac:dyDescent="0.25">
      <c r="A477" s="1390"/>
      <c r="B477" s="1390"/>
      <c r="C477" s="1390"/>
      <c r="D477" s="1390"/>
      <c r="E477" s="1390"/>
      <c r="F477" s="1390"/>
      <c r="G477" s="1390"/>
      <c r="H477" s="1390"/>
    </row>
    <row r="478" spans="1:8" x14ac:dyDescent="0.25">
      <c r="A478" s="1390"/>
      <c r="B478" s="1390"/>
      <c r="C478" s="1390"/>
      <c r="D478" s="1390"/>
      <c r="E478" s="1390"/>
      <c r="F478" s="1390"/>
      <c r="G478" s="1390"/>
      <c r="H478" s="1390"/>
    </row>
    <row r="479" spans="1:8" x14ac:dyDescent="0.25">
      <c r="A479" s="1390"/>
      <c r="B479" s="1390"/>
      <c r="C479" s="1390"/>
      <c r="D479" s="1390"/>
      <c r="E479" s="1390"/>
      <c r="F479" s="1390"/>
      <c r="G479" s="1390"/>
      <c r="H479" s="1390"/>
    </row>
    <row r="480" spans="1:8" x14ac:dyDescent="0.25">
      <c r="A480" s="1390"/>
      <c r="B480" s="1390"/>
      <c r="C480" s="1390"/>
      <c r="D480" s="1390"/>
      <c r="E480" s="1390"/>
      <c r="F480" s="1390"/>
      <c r="G480" s="1390"/>
      <c r="H480" s="1390"/>
    </row>
    <row r="481" spans="1:8" x14ac:dyDescent="0.25">
      <c r="A481" s="1390"/>
      <c r="B481" s="1390"/>
      <c r="C481" s="1390"/>
      <c r="D481" s="1390"/>
      <c r="E481" s="1390"/>
      <c r="F481" s="1390"/>
      <c r="G481" s="1390"/>
      <c r="H481" s="1390"/>
    </row>
    <row r="482" spans="1:8" x14ac:dyDescent="0.25">
      <c r="A482" s="1390"/>
      <c r="B482" s="1390"/>
      <c r="C482" s="1390"/>
      <c r="D482" s="1390"/>
      <c r="E482" s="1390"/>
      <c r="F482" s="1390"/>
      <c r="G482" s="1390"/>
      <c r="H482" s="1390"/>
    </row>
    <row r="483" spans="1:8" x14ac:dyDescent="0.25">
      <c r="A483" s="1390"/>
      <c r="B483" s="1390"/>
      <c r="C483" s="1390"/>
      <c r="D483" s="1390"/>
      <c r="E483" s="1390"/>
      <c r="F483" s="1390"/>
      <c r="G483" s="1390"/>
      <c r="H483" s="1390"/>
    </row>
    <row r="484" spans="1:8" x14ac:dyDescent="0.25">
      <c r="A484" s="1390"/>
      <c r="B484" s="1390"/>
      <c r="C484" s="1390"/>
      <c r="D484" s="1390"/>
      <c r="E484" s="1390"/>
      <c r="F484" s="1390"/>
      <c r="G484" s="1390"/>
      <c r="H484" s="1390"/>
    </row>
    <row r="485" spans="1:8" x14ac:dyDescent="0.25">
      <c r="A485" s="1390"/>
      <c r="B485" s="1390"/>
      <c r="C485" s="1390"/>
      <c r="D485" s="1390"/>
      <c r="E485" s="1390"/>
      <c r="F485" s="1390"/>
      <c r="G485" s="1390"/>
      <c r="H485" s="1390"/>
    </row>
    <row r="486" spans="1:8" x14ac:dyDescent="0.25">
      <c r="A486" s="1390"/>
      <c r="B486" s="1390"/>
      <c r="C486" s="1390"/>
      <c r="D486" s="1390"/>
      <c r="E486" s="1390"/>
      <c r="F486" s="1390"/>
      <c r="G486" s="1390"/>
      <c r="H486" s="1390"/>
    </row>
    <row r="487" spans="1:8" x14ac:dyDescent="0.25">
      <c r="A487" s="1390"/>
      <c r="B487" s="1390"/>
      <c r="C487" s="1390"/>
      <c r="D487" s="1390"/>
      <c r="E487" s="1390"/>
      <c r="F487" s="1390"/>
      <c r="G487" s="1390"/>
      <c r="H487" s="1390"/>
    </row>
    <row r="488" spans="1:8" x14ac:dyDescent="0.25">
      <c r="A488" s="1390"/>
      <c r="B488" s="1390"/>
      <c r="C488" s="1390"/>
      <c r="D488" s="1390"/>
      <c r="E488" s="1390"/>
      <c r="F488" s="1390"/>
      <c r="G488" s="1390"/>
      <c r="H488" s="1390"/>
    </row>
    <row r="489" spans="1:8" x14ac:dyDescent="0.25">
      <c r="A489" s="1390"/>
      <c r="B489" s="1390"/>
      <c r="C489" s="1390"/>
      <c r="D489" s="1390"/>
      <c r="E489" s="1390"/>
      <c r="F489" s="1390"/>
      <c r="G489" s="1390"/>
      <c r="H489" s="1390"/>
    </row>
    <row r="490" spans="1:8" x14ac:dyDescent="0.25">
      <c r="A490" s="1390"/>
      <c r="B490" s="1390"/>
      <c r="C490" s="1390"/>
      <c r="D490" s="1390"/>
      <c r="E490" s="1390"/>
      <c r="F490" s="1390"/>
      <c r="G490" s="1390"/>
      <c r="H490" s="1390"/>
    </row>
    <row r="491" spans="1:8" x14ac:dyDescent="0.25">
      <c r="A491" s="1390"/>
      <c r="B491" s="1390"/>
      <c r="C491" s="1390"/>
      <c r="D491" s="1390"/>
      <c r="E491" s="1390"/>
      <c r="F491" s="1390"/>
      <c r="G491" s="1390"/>
      <c r="H491" s="1390"/>
    </row>
    <row r="492" spans="1:8" x14ac:dyDescent="0.25">
      <c r="A492" s="1390"/>
      <c r="B492" s="1390"/>
      <c r="C492" s="1390"/>
      <c r="D492" s="1390"/>
      <c r="E492" s="1390"/>
      <c r="F492" s="1390"/>
      <c r="G492" s="1390"/>
      <c r="H492" s="1390"/>
    </row>
    <row r="493" spans="1:8" x14ac:dyDescent="0.25">
      <c r="A493" s="1390"/>
      <c r="B493" s="1390"/>
      <c r="C493" s="1390"/>
      <c r="D493" s="1390"/>
      <c r="E493" s="1390"/>
      <c r="F493" s="1390"/>
      <c r="G493" s="1390"/>
      <c r="H493" s="1390"/>
    </row>
    <row r="494" spans="1:8" x14ac:dyDescent="0.25">
      <c r="A494" s="1390"/>
      <c r="B494" s="1390"/>
      <c r="C494" s="1390"/>
      <c r="D494" s="1390"/>
      <c r="E494" s="1390"/>
      <c r="F494" s="1390"/>
      <c r="G494" s="1390"/>
      <c r="H494" s="1390"/>
    </row>
    <row r="495" spans="1:8" x14ac:dyDescent="0.25">
      <c r="A495" s="1390"/>
      <c r="B495" s="1390"/>
      <c r="C495" s="1390"/>
      <c r="D495" s="1390"/>
      <c r="E495" s="1390"/>
      <c r="F495" s="1390"/>
      <c r="G495" s="1390"/>
      <c r="H495" s="1390"/>
    </row>
    <row r="496" spans="1:8" x14ac:dyDescent="0.25">
      <c r="A496" s="1390"/>
      <c r="B496" s="1390"/>
      <c r="C496" s="1390"/>
      <c r="D496" s="1390"/>
      <c r="E496" s="1390"/>
      <c r="F496" s="1390"/>
      <c r="G496" s="1390"/>
      <c r="H496" s="1390"/>
    </row>
    <row r="497" spans="1:8" x14ac:dyDescent="0.25">
      <c r="A497" s="1390"/>
      <c r="B497" s="1390"/>
      <c r="C497" s="1390"/>
      <c r="D497" s="1390"/>
      <c r="E497" s="1390"/>
      <c r="F497" s="1390"/>
      <c r="G497" s="1390"/>
      <c r="H497" s="1390"/>
    </row>
    <row r="498" spans="1:8" x14ac:dyDescent="0.25">
      <c r="A498" s="1390"/>
      <c r="B498" s="1390"/>
      <c r="C498" s="1390"/>
      <c r="D498" s="1390"/>
      <c r="E498" s="1390"/>
      <c r="F498" s="1390"/>
      <c r="G498" s="1390"/>
      <c r="H498" s="1390"/>
    </row>
    <row r="499" spans="1:8" x14ac:dyDescent="0.25">
      <c r="A499" s="1390"/>
      <c r="B499" s="1390"/>
      <c r="C499" s="1390"/>
      <c r="D499" s="1390"/>
      <c r="E499" s="1390"/>
      <c r="F499" s="1390"/>
      <c r="G499" s="1390"/>
      <c r="H499" s="1390"/>
    </row>
    <row r="500" spans="1:8" x14ac:dyDescent="0.25">
      <c r="A500" s="1390"/>
      <c r="B500" s="1390"/>
      <c r="C500" s="1390"/>
      <c r="D500" s="1390"/>
      <c r="E500" s="1390"/>
      <c r="F500" s="1390"/>
      <c r="G500" s="1390"/>
      <c r="H500" s="1390"/>
    </row>
    <row r="501" spans="1:8" x14ac:dyDescent="0.25">
      <c r="A501" s="1390"/>
      <c r="B501" s="1390"/>
      <c r="C501" s="1390"/>
      <c r="D501" s="1390"/>
      <c r="E501" s="1390"/>
      <c r="F501" s="1390"/>
      <c r="G501" s="1390"/>
      <c r="H501" s="1390"/>
    </row>
    <row r="502" spans="1:8" x14ac:dyDescent="0.25">
      <c r="A502" s="1390"/>
      <c r="B502" s="1390"/>
      <c r="C502" s="1390"/>
      <c r="D502" s="1390"/>
      <c r="E502" s="1390"/>
      <c r="F502" s="1390"/>
      <c r="G502" s="1390"/>
      <c r="H502" s="1390"/>
    </row>
    <row r="503" spans="1:8" x14ac:dyDescent="0.25">
      <c r="A503" s="1390"/>
      <c r="B503" s="1390"/>
      <c r="C503" s="1390"/>
      <c r="D503" s="1390"/>
      <c r="E503" s="1390"/>
      <c r="F503" s="1390"/>
      <c r="G503" s="1390"/>
      <c r="H503" s="1390"/>
    </row>
    <row r="504" spans="1:8" x14ac:dyDescent="0.25">
      <c r="A504" s="1390"/>
      <c r="B504" s="1390"/>
      <c r="C504" s="1390"/>
      <c r="D504" s="1390"/>
      <c r="E504" s="1390"/>
      <c r="F504" s="1390"/>
      <c r="G504" s="1390"/>
      <c r="H504" s="1390"/>
    </row>
    <row r="505" spans="1:8" x14ac:dyDescent="0.25">
      <c r="A505" s="1390"/>
      <c r="B505" s="1390"/>
      <c r="C505" s="1390"/>
      <c r="D505" s="1390"/>
      <c r="E505" s="1390"/>
      <c r="F505" s="1390"/>
      <c r="G505" s="1390"/>
      <c r="H505" s="1390"/>
    </row>
    <row r="506" spans="1:8" x14ac:dyDescent="0.25">
      <c r="A506" s="1390"/>
      <c r="B506" s="1390"/>
      <c r="C506" s="1390"/>
      <c r="D506" s="1390"/>
      <c r="E506" s="1390"/>
      <c r="F506" s="1390"/>
      <c r="G506" s="1390"/>
      <c r="H506" s="1390"/>
    </row>
    <row r="507" spans="1:8" x14ac:dyDescent="0.25">
      <c r="A507" s="1390"/>
      <c r="B507" s="1390"/>
      <c r="C507" s="1390"/>
      <c r="D507" s="1390"/>
      <c r="E507" s="1390"/>
      <c r="F507" s="1390"/>
      <c r="G507" s="1390"/>
      <c r="H507" s="1390"/>
    </row>
    <row r="508" spans="1:8" x14ac:dyDescent="0.25">
      <c r="A508" s="1390"/>
      <c r="B508" s="1390"/>
      <c r="C508" s="1390"/>
      <c r="D508" s="1390"/>
      <c r="E508" s="1390"/>
      <c r="F508" s="1390"/>
      <c r="G508" s="1390"/>
      <c r="H508" s="1390"/>
    </row>
    <row r="509" spans="1:8" x14ac:dyDescent="0.25">
      <c r="A509" s="1390"/>
      <c r="B509" s="1390"/>
      <c r="C509" s="1390"/>
      <c r="D509" s="1390"/>
      <c r="E509" s="1390"/>
      <c r="F509" s="1390"/>
      <c r="G509" s="1390"/>
      <c r="H509" s="1390"/>
    </row>
    <row r="510" spans="1:8" x14ac:dyDescent="0.25">
      <c r="A510" s="1390"/>
      <c r="B510" s="1390"/>
      <c r="C510" s="1390"/>
      <c r="D510" s="1390"/>
      <c r="E510" s="1390"/>
      <c r="F510" s="1390"/>
      <c r="G510" s="1390"/>
      <c r="H510" s="1390"/>
    </row>
    <row r="511" spans="1:8" x14ac:dyDescent="0.25">
      <c r="A511" s="1390"/>
      <c r="B511" s="1390"/>
      <c r="C511" s="1390"/>
      <c r="D511" s="1390"/>
      <c r="E511" s="1390"/>
      <c r="F511" s="1390"/>
      <c r="G511" s="1390"/>
      <c r="H511" s="1390"/>
    </row>
    <row r="512" spans="1:8" x14ac:dyDescent="0.25">
      <c r="A512" s="1390"/>
      <c r="B512" s="1390"/>
      <c r="C512" s="1390"/>
      <c r="D512" s="1390"/>
      <c r="E512" s="1390"/>
      <c r="F512" s="1390"/>
      <c r="G512" s="1390"/>
      <c r="H512" s="1390"/>
    </row>
    <row r="513" spans="1:8" x14ac:dyDescent="0.25">
      <c r="A513" s="1390"/>
      <c r="B513" s="1390"/>
      <c r="C513" s="1390"/>
      <c r="D513" s="1390"/>
      <c r="E513" s="1390"/>
      <c r="F513" s="1390"/>
      <c r="G513" s="1390"/>
      <c r="H513" s="1390"/>
    </row>
    <row r="514" spans="1:8" x14ac:dyDescent="0.25">
      <c r="A514" s="1390"/>
      <c r="B514" s="1390"/>
      <c r="C514" s="1390"/>
      <c r="D514" s="1390"/>
      <c r="E514" s="1390"/>
      <c r="F514" s="1390"/>
      <c r="G514" s="1390"/>
      <c r="H514" s="1390"/>
    </row>
    <row r="515" spans="1:8" x14ac:dyDescent="0.25">
      <c r="A515" s="1390"/>
      <c r="B515" s="1390"/>
      <c r="C515" s="1390"/>
      <c r="D515" s="1390"/>
      <c r="E515" s="1390"/>
      <c r="F515" s="1390"/>
      <c r="G515" s="1390"/>
      <c r="H515" s="1390"/>
    </row>
    <row r="516" spans="1:8" x14ac:dyDescent="0.25">
      <c r="A516" s="1390"/>
      <c r="B516" s="1390"/>
      <c r="C516" s="1390"/>
      <c r="D516" s="1390"/>
      <c r="E516" s="1390"/>
      <c r="F516" s="1390"/>
      <c r="G516" s="1390"/>
      <c r="H516" s="1390"/>
    </row>
    <row r="517" spans="1:8" x14ac:dyDescent="0.25">
      <c r="A517" s="1390"/>
      <c r="B517" s="1390"/>
      <c r="C517" s="1390"/>
      <c r="D517" s="1390"/>
      <c r="E517" s="1390"/>
      <c r="F517" s="1390"/>
      <c r="G517" s="1390"/>
      <c r="H517" s="1390"/>
    </row>
    <row r="518" spans="1:8" x14ac:dyDescent="0.25">
      <c r="A518" s="1390"/>
      <c r="B518" s="1390"/>
      <c r="C518" s="1390"/>
      <c r="D518" s="1390"/>
      <c r="E518" s="1390"/>
      <c r="F518" s="1390"/>
      <c r="G518" s="1390"/>
      <c r="H518" s="1390"/>
    </row>
    <row r="519" spans="1:8" x14ac:dyDescent="0.25">
      <c r="A519" s="1390"/>
      <c r="B519" s="1390"/>
      <c r="C519" s="1390"/>
      <c r="D519" s="1390"/>
      <c r="E519" s="1390"/>
      <c r="F519" s="1390"/>
      <c r="G519" s="1390"/>
      <c r="H519" s="1390"/>
    </row>
    <row r="520" spans="1:8" x14ac:dyDescent="0.25">
      <c r="A520" s="1390"/>
      <c r="B520" s="1390"/>
      <c r="C520" s="1390"/>
      <c r="D520" s="1390"/>
      <c r="E520" s="1390"/>
      <c r="F520" s="1390"/>
      <c r="G520" s="1390"/>
      <c r="H520" s="1390"/>
    </row>
    <row r="521" spans="1:8" x14ac:dyDescent="0.25">
      <c r="A521" s="1390"/>
      <c r="B521" s="1390"/>
      <c r="C521" s="1390"/>
      <c r="D521" s="1390"/>
      <c r="E521" s="1390"/>
      <c r="F521" s="1390"/>
      <c r="G521" s="1390"/>
      <c r="H521" s="1390"/>
    </row>
    <row r="522" spans="1:8" x14ac:dyDescent="0.25">
      <c r="A522" s="1390"/>
      <c r="B522" s="1390"/>
      <c r="C522" s="1390"/>
      <c r="D522" s="1390"/>
      <c r="E522" s="1390"/>
      <c r="F522" s="1390"/>
      <c r="G522" s="1390"/>
      <c r="H522" s="1390"/>
    </row>
    <row r="523" spans="1:8" x14ac:dyDescent="0.25">
      <c r="A523" s="1390"/>
      <c r="B523" s="1390"/>
      <c r="C523" s="1390"/>
      <c r="D523" s="1390"/>
      <c r="E523" s="1390"/>
      <c r="F523" s="1390"/>
      <c r="G523" s="1390"/>
      <c r="H523" s="1390"/>
    </row>
    <row r="524" spans="1:8" x14ac:dyDescent="0.25">
      <c r="A524" s="1390"/>
      <c r="B524" s="1390"/>
      <c r="C524" s="1390"/>
      <c r="D524" s="1390"/>
      <c r="E524" s="1390"/>
      <c r="F524" s="1390"/>
      <c r="G524" s="1390"/>
      <c r="H524" s="1390"/>
    </row>
    <row r="525" spans="1:8" x14ac:dyDescent="0.25">
      <c r="A525" s="1390"/>
      <c r="B525" s="1390"/>
      <c r="C525" s="1390"/>
      <c r="D525" s="1390"/>
      <c r="E525" s="1390"/>
      <c r="F525" s="1390"/>
      <c r="G525" s="1390"/>
      <c r="H525" s="1390"/>
    </row>
    <row r="526" spans="1:8" x14ac:dyDescent="0.25">
      <c r="A526" s="1390"/>
      <c r="B526" s="1390"/>
      <c r="C526" s="1390"/>
      <c r="D526" s="1390"/>
      <c r="E526" s="1390"/>
      <c r="F526" s="1390"/>
      <c r="G526" s="1390"/>
      <c r="H526" s="1390"/>
    </row>
    <row r="527" spans="1:8" x14ac:dyDescent="0.25">
      <c r="A527" s="1390"/>
      <c r="B527" s="1390"/>
      <c r="C527" s="1390"/>
      <c r="D527" s="1390"/>
      <c r="E527" s="1390"/>
      <c r="F527" s="1390"/>
      <c r="G527" s="1390"/>
      <c r="H527" s="1390"/>
    </row>
    <row r="528" spans="1:8" x14ac:dyDescent="0.25">
      <c r="A528" s="1390"/>
      <c r="B528" s="1390"/>
      <c r="C528" s="1390"/>
      <c r="D528" s="1390"/>
      <c r="E528" s="1390"/>
      <c r="F528" s="1390"/>
      <c r="G528" s="1390"/>
      <c r="H528" s="1390"/>
    </row>
    <row r="529" spans="1:8" x14ac:dyDescent="0.25">
      <c r="A529" s="1390"/>
      <c r="B529" s="1390"/>
      <c r="C529" s="1390"/>
      <c r="D529" s="1390"/>
      <c r="E529" s="1390"/>
      <c r="F529" s="1390"/>
      <c r="G529" s="1390"/>
      <c r="H529" s="1390"/>
    </row>
    <row r="530" spans="1:8" x14ac:dyDescent="0.25">
      <c r="A530" s="1390"/>
      <c r="B530" s="1390"/>
      <c r="C530" s="1390"/>
      <c r="D530" s="1390"/>
      <c r="E530" s="1390"/>
      <c r="F530" s="1390"/>
      <c r="G530" s="1390"/>
      <c r="H530" s="1390"/>
    </row>
    <row r="531" spans="1:8" x14ac:dyDescent="0.25">
      <c r="A531" s="1390"/>
      <c r="B531" s="1390"/>
      <c r="C531" s="1390"/>
      <c r="D531" s="1390"/>
      <c r="E531" s="1390"/>
      <c r="F531" s="1390"/>
      <c r="G531" s="1390"/>
      <c r="H531" s="1390"/>
    </row>
    <row r="532" spans="1:8" x14ac:dyDescent="0.25">
      <c r="A532" s="1390"/>
      <c r="B532" s="1390"/>
      <c r="C532" s="1390"/>
      <c r="D532" s="1390"/>
      <c r="E532" s="1390"/>
      <c r="F532" s="1390"/>
      <c r="G532" s="1390"/>
      <c r="H532" s="1390"/>
    </row>
    <row r="533" spans="1:8" x14ac:dyDescent="0.25">
      <c r="A533" s="1390"/>
      <c r="B533" s="1390"/>
      <c r="C533" s="1390"/>
      <c r="D533" s="1390"/>
      <c r="E533" s="1390"/>
      <c r="F533" s="1390"/>
      <c r="G533" s="1390"/>
      <c r="H533" s="1390"/>
    </row>
    <row r="534" spans="1:8" x14ac:dyDescent="0.25">
      <c r="A534" s="1390"/>
      <c r="B534" s="1390"/>
      <c r="C534" s="1390"/>
      <c r="D534" s="1390"/>
      <c r="E534" s="1390"/>
      <c r="F534" s="1390"/>
      <c r="G534" s="1390"/>
      <c r="H534" s="1390"/>
    </row>
    <row r="535" spans="1:8" x14ac:dyDescent="0.25">
      <c r="A535" s="1390"/>
      <c r="B535" s="1390"/>
      <c r="C535" s="1390"/>
      <c r="D535" s="1390"/>
      <c r="E535" s="1390"/>
      <c r="F535" s="1390"/>
      <c r="G535" s="1390"/>
      <c r="H535" s="1390"/>
    </row>
    <row r="536" spans="1:8" x14ac:dyDescent="0.25">
      <c r="A536" s="1390"/>
      <c r="B536" s="1390"/>
      <c r="C536" s="1390"/>
      <c r="D536" s="1390"/>
      <c r="E536" s="1390"/>
      <c r="F536" s="1390"/>
      <c r="G536" s="1390"/>
      <c r="H536" s="1390"/>
    </row>
    <row r="537" spans="1:8" x14ac:dyDescent="0.25">
      <c r="A537" s="1390"/>
      <c r="B537" s="1390"/>
      <c r="C537" s="1390"/>
      <c r="D537" s="1390"/>
      <c r="E537" s="1390"/>
      <c r="F537" s="1390"/>
      <c r="G537" s="1390"/>
      <c r="H537" s="1390"/>
    </row>
    <row r="538" spans="1:8" x14ac:dyDescent="0.25">
      <c r="A538" s="1390"/>
      <c r="B538" s="1390"/>
      <c r="C538" s="1390"/>
      <c r="D538" s="1390"/>
      <c r="E538" s="1390"/>
      <c r="F538" s="1390"/>
      <c r="G538" s="1390"/>
      <c r="H538" s="1390"/>
    </row>
    <row r="539" spans="1:8" x14ac:dyDescent="0.25">
      <c r="A539" s="1390"/>
      <c r="B539" s="1390"/>
      <c r="C539" s="1390"/>
      <c r="D539" s="1390"/>
      <c r="E539" s="1390"/>
      <c r="F539" s="1390"/>
      <c r="G539" s="1390"/>
      <c r="H539" s="1390"/>
    </row>
    <row r="540" spans="1:8" x14ac:dyDescent="0.25">
      <c r="A540" s="1390"/>
      <c r="B540" s="1390"/>
      <c r="C540" s="1390"/>
      <c r="D540" s="1390"/>
      <c r="E540" s="1390"/>
      <c r="F540" s="1390"/>
      <c r="G540" s="1390"/>
      <c r="H540" s="1390"/>
    </row>
    <row r="541" spans="1:8" x14ac:dyDescent="0.25">
      <c r="A541" s="1390"/>
      <c r="B541" s="1390"/>
      <c r="C541" s="1390"/>
      <c r="D541" s="1390"/>
      <c r="E541" s="1390"/>
      <c r="F541" s="1390"/>
      <c r="G541" s="1390"/>
      <c r="H541" s="1390"/>
    </row>
    <row r="542" spans="1:8" x14ac:dyDescent="0.25">
      <c r="A542" s="1390"/>
      <c r="B542" s="1390"/>
      <c r="C542" s="1390"/>
      <c r="D542" s="1390"/>
      <c r="E542" s="1390"/>
      <c r="F542" s="1390"/>
      <c r="G542" s="1390"/>
      <c r="H542" s="1390"/>
    </row>
    <row r="543" spans="1:8" x14ac:dyDescent="0.25">
      <c r="A543" s="1390"/>
      <c r="B543" s="1390"/>
      <c r="C543" s="1390"/>
      <c r="D543" s="1390"/>
      <c r="E543" s="1390"/>
      <c r="F543" s="1390"/>
      <c r="G543" s="1390"/>
      <c r="H543" s="1390"/>
    </row>
    <row r="544" spans="1:8" x14ac:dyDescent="0.25">
      <c r="A544" s="1390"/>
      <c r="B544" s="1390"/>
      <c r="C544" s="1390"/>
      <c r="D544" s="1390"/>
      <c r="E544" s="1390"/>
      <c r="F544" s="1390"/>
      <c r="G544" s="1390"/>
      <c r="H544" s="1390"/>
    </row>
    <row r="545" spans="1:8" x14ac:dyDescent="0.25">
      <c r="A545" s="1390"/>
      <c r="B545" s="1390"/>
      <c r="C545" s="1390"/>
      <c r="D545" s="1390"/>
      <c r="E545" s="1390"/>
      <c r="F545" s="1390"/>
      <c r="G545" s="1390"/>
      <c r="H545" s="1390"/>
    </row>
    <row r="546" spans="1:8" x14ac:dyDescent="0.25">
      <c r="A546" s="1390"/>
      <c r="B546" s="1390"/>
      <c r="C546" s="1390"/>
      <c r="D546" s="1390"/>
      <c r="E546" s="1390"/>
      <c r="F546" s="1390"/>
      <c r="G546" s="1390"/>
      <c r="H546" s="1390"/>
    </row>
    <row r="547" spans="1:8" x14ac:dyDescent="0.25">
      <c r="A547" s="1390"/>
      <c r="B547" s="1390"/>
      <c r="C547" s="1390"/>
      <c r="D547" s="1390"/>
      <c r="E547" s="1390"/>
      <c r="F547" s="1390"/>
      <c r="G547" s="1390"/>
      <c r="H547" s="1390"/>
    </row>
    <row r="548" spans="1:8" x14ac:dyDescent="0.25">
      <c r="A548" s="1390"/>
      <c r="B548" s="1390"/>
      <c r="C548" s="1390"/>
      <c r="D548" s="1390"/>
      <c r="E548" s="1390"/>
      <c r="F548" s="1390"/>
      <c r="G548" s="1390"/>
      <c r="H548" s="1390"/>
    </row>
    <row r="549" spans="1:8" x14ac:dyDescent="0.25">
      <c r="A549" s="1390"/>
      <c r="B549" s="1390"/>
      <c r="C549" s="1390"/>
      <c r="D549" s="1390"/>
      <c r="E549" s="1390"/>
      <c r="F549" s="1390"/>
      <c r="G549" s="1390"/>
      <c r="H549" s="1390"/>
    </row>
    <row r="550" spans="1:8" x14ac:dyDescent="0.25">
      <c r="A550" s="1390"/>
      <c r="B550" s="1390"/>
      <c r="C550" s="1390"/>
      <c r="D550" s="1390"/>
      <c r="E550" s="1390"/>
      <c r="F550" s="1390"/>
      <c r="G550" s="1390"/>
      <c r="H550" s="1390"/>
    </row>
    <row r="551" spans="1:8" x14ac:dyDescent="0.25">
      <c r="A551" s="1390"/>
      <c r="B551" s="1390"/>
      <c r="C551" s="1390"/>
      <c r="D551" s="1390"/>
      <c r="E551" s="1390"/>
      <c r="F551" s="1390"/>
      <c r="G551" s="1390"/>
      <c r="H551" s="1390"/>
    </row>
    <row r="552" spans="1:8" x14ac:dyDescent="0.25">
      <c r="A552" s="1390"/>
      <c r="B552" s="1390"/>
      <c r="C552" s="1390"/>
      <c r="D552" s="1390"/>
      <c r="E552" s="1390"/>
      <c r="F552" s="1390"/>
      <c r="G552" s="1390"/>
      <c r="H552" s="1390"/>
    </row>
    <row r="553" spans="1:8" x14ac:dyDescent="0.25">
      <c r="A553" s="1390"/>
      <c r="B553" s="1390"/>
      <c r="C553" s="1390"/>
      <c r="D553" s="1390"/>
      <c r="E553" s="1390"/>
      <c r="F553" s="1390"/>
      <c r="G553" s="1390"/>
      <c r="H553" s="1390"/>
    </row>
    <row r="554" spans="1:8" x14ac:dyDescent="0.25">
      <c r="A554" s="1390"/>
      <c r="B554" s="1390"/>
      <c r="C554" s="1390"/>
      <c r="D554" s="1390"/>
      <c r="E554" s="1390"/>
      <c r="F554" s="1390"/>
      <c r="G554" s="1390"/>
      <c r="H554" s="1390"/>
    </row>
    <row r="555" spans="1:8" x14ac:dyDescent="0.25">
      <c r="A555" s="1390"/>
      <c r="B555" s="1390"/>
      <c r="C555" s="1390"/>
      <c r="D555" s="1390"/>
      <c r="E555" s="1390"/>
      <c r="F555" s="1390"/>
      <c r="G555" s="1390"/>
      <c r="H555" s="1390"/>
    </row>
    <row r="556" spans="1:8" x14ac:dyDescent="0.25">
      <c r="A556" s="1390"/>
      <c r="B556" s="1390"/>
      <c r="C556" s="1390"/>
      <c r="D556" s="1390"/>
      <c r="E556" s="1390"/>
      <c r="F556" s="1390"/>
      <c r="G556" s="1390"/>
      <c r="H556" s="1390"/>
    </row>
    <row r="557" spans="1:8" x14ac:dyDescent="0.25">
      <c r="A557" s="1390"/>
      <c r="B557" s="1390"/>
      <c r="C557" s="1390"/>
      <c r="D557" s="1390"/>
      <c r="E557" s="1390"/>
      <c r="F557" s="1390"/>
      <c r="G557" s="1390"/>
      <c r="H557" s="1390"/>
    </row>
    <row r="558" spans="1:8" x14ac:dyDescent="0.25">
      <c r="A558" s="1390"/>
      <c r="B558" s="1390"/>
      <c r="C558" s="1390"/>
      <c r="D558" s="1390"/>
      <c r="E558" s="1390"/>
      <c r="F558" s="1390"/>
      <c r="G558" s="1390"/>
      <c r="H558" s="1390"/>
    </row>
    <row r="559" spans="1:8" x14ac:dyDescent="0.25">
      <c r="A559" s="1390"/>
      <c r="B559" s="1390"/>
      <c r="C559" s="1390"/>
      <c r="D559" s="1390"/>
      <c r="E559" s="1390"/>
      <c r="F559" s="1390"/>
      <c r="G559" s="1390"/>
      <c r="H559" s="1390"/>
    </row>
    <row r="560" spans="1:8" x14ac:dyDescent="0.25">
      <c r="A560" s="1390"/>
      <c r="B560" s="1390"/>
      <c r="C560" s="1390"/>
      <c r="D560" s="1390"/>
      <c r="E560" s="1390"/>
      <c r="F560" s="1390"/>
      <c r="G560" s="1390"/>
      <c r="H560" s="1390"/>
    </row>
    <row r="561" spans="1:8" x14ac:dyDescent="0.25">
      <c r="A561" s="1390"/>
      <c r="B561" s="1390"/>
      <c r="C561" s="1390"/>
      <c r="D561" s="1390"/>
      <c r="E561" s="1390"/>
      <c r="F561" s="1390"/>
      <c r="G561" s="1390"/>
      <c r="H561" s="1390"/>
    </row>
    <row r="562" spans="1:8" x14ac:dyDescent="0.25">
      <c r="A562" s="1390"/>
      <c r="B562" s="1390"/>
      <c r="C562" s="1390"/>
      <c r="D562" s="1390"/>
      <c r="E562" s="1390"/>
      <c r="F562" s="1390"/>
      <c r="G562" s="1390"/>
      <c r="H562" s="1390"/>
    </row>
    <row r="563" spans="1:8" x14ac:dyDescent="0.25">
      <c r="A563" s="1390"/>
      <c r="B563" s="1390"/>
      <c r="C563" s="1390"/>
      <c r="D563" s="1390"/>
      <c r="E563" s="1390"/>
      <c r="F563" s="1390"/>
      <c r="G563" s="1390"/>
      <c r="H563" s="1390"/>
    </row>
    <row r="564" spans="1:8" x14ac:dyDescent="0.25">
      <c r="A564" s="1390"/>
      <c r="B564" s="1390"/>
      <c r="C564" s="1390"/>
      <c r="D564" s="1390"/>
      <c r="E564" s="1390"/>
      <c r="F564" s="1390"/>
      <c r="G564" s="1390"/>
      <c r="H564" s="1390"/>
    </row>
    <row r="565" spans="1:8" x14ac:dyDescent="0.25">
      <c r="A565" s="1390"/>
      <c r="B565" s="1390"/>
      <c r="C565" s="1390"/>
      <c r="D565" s="1390"/>
      <c r="E565" s="1390"/>
      <c r="F565" s="1390"/>
      <c r="G565" s="1390"/>
      <c r="H565" s="1390"/>
    </row>
    <row r="566" spans="1:8" x14ac:dyDescent="0.25">
      <c r="A566" s="1390"/>
      <c r="B566" s="1390"/>
      <c r="C566" s="1390"/>
      <c r="D566" s="1390"/>
      <c r="E566" s="1390"/>
      <c r="F566" s="1390"/>
      <c r="G566" s="1390"/>
      <c r="H566" s="1390"/>
    </row>
    <row r="567" spans="1:8" x14ac:dyDescent="0.25">
      <c r="A567" s="1390"/>
      <c r="B567" s="1390"/>
      <c r="C567" s="1390"/>
      <c r="D567" s="1390"/>
      <c r="E567" s="1390"/>
      <c r="F567" s="1390"/>
      <c r="G567" s="1390"/>
      <c r="H567" s="1390"/>
    </row>
    <row r="568" spans="1:8" x14ac:dyDescent="0.25">
      <c r="A568" s="1390"/>
      <c r="B568" s="1390"/>
      <c r="C568" s="1390"/>
      <c r="D568" s="1390"/>
      <c r="E568" s="1390"/>
      <c r="F568" s="1390"/>
      <c r="G568" s="1390"/>
      <c r="H568" s="1390"/>
    </row>
    <row r="569" spans="1:8" x14ac:dyDescent="0.25">
      <c r="A569" s="1390"/>
      <c r="B569" s="1390"/>
      <c r="C569" s="1390"/>
      <c r="D569" s="1390"/>
      <c r="E569" s="1390"/>
      <c r="F569" s="1390"/>
      <c r="G569" s="1390"/>
      <c r="H569" s="1390"/>
    </row>
    <row r="570" spans="1:8" x14ac:dyDescent="0.25">
      <c r="A570" s="1390"/>
      <c r="B570" s="1390"/>
      <c r="C570" s="1390"/>
      <c r="D570" s="1390"/>
      <c r="E570" s="1390"/>
      <c r="F570" s="1390"/>
      <c r="G570" s="1390"/>
      <c r="H570" s="1390"/>
    </row>
    <row r="571" spans="1:8" x14ac:dyDescent="0.25">
      <c r="A571" s="1390"/>
      <c r="B571" s="1390"/>
      <c r="C571" s="1390"/>
      <c r="D571" s="1390"/>
      <c r="E571" s="1390"/>
      <c r="F571" s="1390"/>
      <c r="G571" s="1390"/>
      <c r="H571" s="1390"/>
    </row>
    <row r="572" spans="1:8" x14ac:dyDescent="0.25">
      <c r="A572" s="1390"/>
      <c r="B572" s="1390"/>
      <c r="C572" s="1390"/>
      <c r="D572" s="1390"/>
      <c r="E572" s="1390"/>
      <c r="F572" s="1390"/>
      <c r="G572" s="1390"/>
      <c r="H572" s="1390"/>
    </row>
    <row r="573" spans="1:8" x14ac:dyDescent="0.25">
      <c r="A573" s="1390"/>
      <c r="B573" s="1390"/>
      <c r="C573" s="1390"/>
      <c r="D573" s="1390"/>
      <c r="E573" s="1390"/>
      <c r="F573" s="1390"/>
      <c r="G573" s="1390"/>
      <c r="H573" s="1390"/>
    </row>
    <row r="574" spans="1:8" x14ac:dyDescent="0.25">
      <c r="A574" s="1390"/>
      <c r="B574" s="1390"/>
      <c r="C574" s="1390"/>
      <c r="D574" s="1390"/>
      <c r="E574" s="1390"/>
      <c r="F574" s="1390"/>
      <c r="G574" s="1390"/>
      <c r="H574" s="1390"/>
    </row>
    <row r="575" spans="1:8" x14ac:dyDescent="0.25">
      <c r="A575" s="1390"/>
      <c r="B575" s="1390"/>
      <c r="C575" s="1390"/>
      <c r="D575" s="1390"/>
      <c r="E575" s="1390"/>
      <c r="F575" s="1390"/>
      <c r="G575" s="1390"/>
      <c r="H575" s="1390"/>
    </row>
    <row r="576" spans="1:8" x14ac:dyDescent="0.25">
      <c r="A576" s="1390"/>
      <c r="B576" s="1390"/>
      <c r="C576" s="1390"/>
      <c r="D576" s="1390"/>
      <c r="E576" s="1390"/>
      <c r="F576" s="1390"/>
      <c r="G576" s="1390"/>
      <c r="H576" s="1390"/>
    </row>
    <row r="577" spans="1:8" x14ac:dyDescent="0.25">
      <c r="A577" s="1390"/>
      <c r="B577" s="1390"/>
      <c r="C577" s="1390"/>
      <c r="D577" s="1390"/>
      <c r="E577" s="1390"/>
      <c r="F577" s="1390"/>
      <c r="G577" s="1390"/>
      <c r="H577" s="1390"/>
    </row>
    <row r="578" spans="1:8" x14ac:dyDescent="0.25">
      <c r="A578" s="1390"/>
      <c r="B578" s="1390"/>
      <c r="C578" s="1390"/>
      <c r="D578" s="1390"/>
      <c r="E578" s="1390"/>
      <c r="F578" s="1390"/>
      <c r="G578" s="1390"/>
      <c r="H578" s="1390"/>
    </row>
    <row r="579" spans="1:8" x14ac:dyDescent="0.25">
      <c r="A579" s="1390"/>
      <c r="B579" s="1390"/>
      <c r="C579" s="1390"/>
      <c r="D579" s="1390"/>
      <c r="E579" s="1390"/>
      <c r="F579" s="1390"/>
      <c r="G579" s="1390"/>
      <c r="H579" s="1390"/>
    </row>
    <row r="580" spans="1:8" x14ac:dyDescent="0.25">
      <c r="A580" s="1390"/>
      <c r="B580" s="1390"/>
      <c r="C580" s="1390"/>
      <c r="D580" s="1390"/>
      <c r="E580" s="1390"/>
      <c r="F580" s="1390"/>
      <c r="G580" s="1390"/>
      <c r="H580" s="1390"/>
    </row>
    <row r="581" spans="1:8" x14ac:dyDescent="0.25">
      <c r="A581" s="1390"/>
      <c r="B581" s="1390"/>
      <c r="C581" s="1390"/>
      <c r="D581" s="1390"/>
      <c r="E581" s="1390"/>
      <c r="F581" s="1390"/>
      <c r="G581" s="1390"/>
      <c r="H581" s="1390"/>
    </row>
    <row r="582" spans="1:8" x14ac:dyDescent="0.25">
      <c r="A582" s="1390"/>
      <c r="B582" s="1390"/>
      <c r="C582" s="1390"/>
      <c r="D582" s="1390"/>
      <c r="E582" s="1390"/>
      <c r="F582" s="1390"/>
      <c r="G582" s="1390"/>
      <c r="H582" s="1390"/>
    </row>
    <row r="583" spans="1:8" x14ac:dyDescent="0.25">
      <c r="A583" s="1390"/>
      <c r="B583" s="1390"/>
      <c r="C583" s="1390"/>
      <c r="D583" s="1390"/>
      <c r="E583" s="1390"/>
      <c r="F583" s="1390"/>
      <c r="G583" s="1390"/>
      <c r="H583" s="1390"/>
    </row>
    <row r="584" spans="1:8" x14ac:dyDescent="0.25">
      <c r="A584" s="1390"/>
      <c r="B584" s="1390"/>
      <c r="C584" s="1390"/>
      <c r="D584" s="1390"/>
      <c r="E584" s="1390"/>
      <c r="F584" s="1390"/>
      <c r="G584" s="1390"/>
      <c r="H584" s="1390"/>
    </row>
    <row r="585" spans="1:8" x14ac:dyDescent="0.25">
      <c r="A585" s="1390"/>
      <c r="B585" s="1390"/>
      <c r="C585" s="1390"/>
      <c r="D585" s="1390"/>
      <c r="E585" s="1390"/>
      <c r="F585" s="1390"/>
      <c r="G585" s="1390"/>
      <c r="H585" s="1390"/>
    </row>
    <row r="586" spans="1:8" x14ac:dyDescent="0.25">
      <c r="A586" s="1390"/>
      <c r="B586" s="1390"/>
      <c r="C586" s="1390"/>
      <c r="D586" s="1390"/>
      <c r="E586" s="1390"/>
      <c r="F586" s="1390"/>
      <c r="G586" s="1390"/>
      <c r="H586" s="1390"/>
    </row>
    <row r="587" spans="1:8" x14ac:dyDescent="0.25">
      <c r="A587" s="1390"/>
      <c r="B587" s="1390"/>
      <c r="C587" s="1390"/>
      <c r="D587" s="1390"/>
      <c r="E587" s="1390"/>
      <c r="F587" s="1390"/>
      <c r="G587" s="1390"/>
      <c r="H587" s="1390"/>
    </row>
    <row r="588" spans="1:8" x14ac:dyDescent="0.25">
      <c r="A588" s="1390"/>
      <c r="B588" s="1390"/>
      <c r="C588" s="1390"/>
      <c r="D588" s="1390"/>
      <c r="E588" s="1390"/>
      <c r="F588" s="1390"/>
      <c r="G588" s="1390"/>
      <c r="H588" s="1390"/>
    </row>
    <row r="589" spans="1:8" x14ac:dyDescent="0.25">
      <c r="A589" s="1390"/>
      <c r="B589" s="1390"/>
      <c r="C589" s="1390"/>
      <c r="D589" s="1390"/>
      <c r="E589" s="1390"/>
      <c r="F589" s="1390"/>
      <c r="G589" s="1390"/>
      <c r="H589" s="1390"/>
    </row>
    <row r="590" spans="1:8" x14ac:dyDescent="0.25">
      <c r="A590" s="1390"/>
      <c r="B590" s="1390"/>
      <c r="C590" s="1390"/>
      <c r="D590" s="1390"/>
      <c r="E590" s="1390"/>
      <c r="F590" s="1390"/>
      <c r="G590" s="1390"/>
      <c r="H590" s="1390"/>
    </row>
    <row r="591" spans="1:8" x14ac:dyDescent="0.25">
      <c r="A591" s="1390"/>
      <c r="B591" s="1390"/>
      <c r="C591" s="1390"/>
      <c r="D591" s="1390"/>
      <c r="E591" s="1390"/>
      <c r="F591" s="1390"/>
      <c r="G591" s="1390"/>
      <c r="H591" s="1390"/>
    </row>
    <row r="592" spans="1:8" x14ac:dyDescent="0.25">
      <c r="A592" s="1390"/>
      <c r="B592" s="1390"/>
      <c r="C592" s="1390"/>
      <c r="D592" s="1390"/>
      <c r="E592" s="1390"/>
      <c r="F592" s="1390"/>
      <c r="G592" s="1390"/>
      <c r="H592" s="1390"/>
    </row>
    <row r="593" spans="1:8" x14ac:dyDescent="0.25">
      <c r="A593" s="1390"/>
      <c r="B593" s="1390"/>
      <c r="C593" s="1390"/>
      <c r="D593" s="1390"/>
      <c r="E593" s="1390"/>
      <c r="F593" s="1390"/>
      <c r="G593" s="1390"/>
      <c r="H593" s="1390"/>
    </row>
    <row r="594" spans="1:8" x14ac:dyDescent="0.25">
      <c r="A594" s="1390"/>
      <c r="B594" s="1390"/>
      <c r="C594" s="1390"/>
      <c r="D594" s="1390"/>
      <c r="E594" s="1390"/>
      <c r="F594" s="1390"/>
      <c r="G594" s="1390"/>
      <c r="H594" s="1390"/>
    </row>
    <row r="595" spans="1:8" x14ac:dyDescent="0.25">
      <c r="A595" s="1390"/>
      <c r="B595" s="1390"/>
      <c r="C595" s="1390"/>
      <c r="D595" s="1390"/>
      <c r="E595" s="1390"/>
      <c r="F595" s="1390"/>
      <c r="G595" s="1390"/>
      <c r="H595" s="1390"/>
    </row>
    <row r="596" spans="1:8" x14ac:dyDescent="0.25">
      <c r="A596" s="1390"/>
      <c r="B596" s="1390"/>
      <c r="C596" s="1390"/>
      <c r="D596" s="1390"/>
      <c r="E596" s="1390"/>
      <c r="F596" s="1390"/>
      <c r="G596" s="1390"/>
      <c r="H596" s="1390"/>
    </row>
    <row r="597" spans="1:8" x14ac:dyDescent="0.25">
      <c r="A597" s="1390"/>
      <c r="B597" s="1390"/>
      <c r="C597" s="1390"/>
      <c r="D597" s="1390"/>
      <c r="E597" s="1390"/>
      <c r="F597" s="1390"/>
      <c r="G597" s="1390"/>
      <c r="H597" s="1390"/>
    </row>
    <row r="598" spans="1:8" x14ac:dyDescent="0.25">
      <c r="A598" s="1390"/>
      <c r="B598" s="1390"/>
      <c r="C598" s="1390"/>
      <c r="D598" s="1390"/>
      <c r="E598" s="1390"/>
      <c r="F598" s="1390"/>
      <c r="G598" s="1390"/>
      <c r="H598" s="1390"/>
    </row>
    <row r="599" spans="1:8" x14ac:dyDescent="0.25">
      <c r="A599" s="1390"/>
      <c r="B599" s="1390"/>
      <c r="C599" s="1390"/>
      <c r="D599" s="1390"/>
      <c r="E599" s="1390"/>
      <c r="F599" s="1390"/>
      <c r="G599" s="1390"/>
      <c r="H599" s="1390"/>
    </row>
    <row r="600" spans="1:8" x14ac:dyDescent="0.25">
      <c r="A600" s="1390"/>
      <c r="B600" s="1390"/>
      <c r="C600" s="1390"/>
      <c r="D600" s="1390"/>
      <c r="E600" s="1390"/>
      <c r="F600" s="1390"/>
      <c r="G600" s="1390"/>
      <c r="H600" s="1390"/>
    </row>
    <row r="601" spans="1:8" x14ac:dyDescent="0.25">
      <c r="A601" s="1390"/>
      <c r="B601" s="1390"/>
      <c r="C601" s="1390"/>
      <c r="D601" s="1390"/>
      <c r="E601" s="1390"/>
      <c r="F601" s="1390"/>
      <c r="G601" s="1390"/>
      <c r="H601" s="1390"/>
    </row>
    <row r="602" spans="1:8" x14ac:dyDescent="0.25">
      <c r="A602" s="1390"/>
      <c r="B602" s="1390"/>
      <c r="C602" s="1390"/>
      <c r="D602" s="1390"/>
      <c r="E602" s="1390"/>
      <c r="F602" s="1390"/>
      <c r="G602" s="1390"/>
      <c r="H602" s="1390"/>
    </row>
    <row r="603" spans="1:8" x14ac:dyDescent="0.25">
      <c r="A603" s="1390"/>
      <c r="B603" s="1390"/>
      <c r="C603" s="1390"/>
      <c r="D603" s="1390"/>
      <c r="E603" s="1390"/>
      <c r="F603" s="1390"/>
      <c r="G603" s="1390"/>
      <c r="H603" s="1390"/>
    </row>
    <row r="604" spans="1:8" x14ac:dyDescent="0.25">
      <c r="A604" s="1390"/>
      <c r="B604" s="1390"/>
      <c r="C604" s="1390"/>
      <c r="D604" s="1390"/>
      <c r="E604" s="1390"/>
      <c r="F604" s="1390"/>
      <c r="G604" s="1390"/>
      <c r="H604" s="1390"/>
    </row>
    <row r="605" spans="1:8" x14ac:dyDescent="0.25">
      <c r="A605" s="1390"/>
      <c r="B605" s="1390"/>
      <c r="C605" s="1390"/>
      <c r="D605" s="1390"/>
      <c r="E605" s="1390"/>
      <c r="F605" s="1390"/>
      <c r="G605" s="1390"/>
      <c r="H605" s="1390"/>
    </row>
    <row r="606" spans="1:8" x14ac:dyDescent="0.25">
      <c r="A606" s="1390"/>
      <c r="B606" s="1390"/>
      <c r="C606" s="1390"/>
      <c r="D606" s="1390"/>
      <c r="E606" s="1390"/>
      <c r="F606" s="1390"/>
      <c r="G606" s="1390"/>
      <c r="H606" s="1390"/>
    </row>
    <row r="607" spans="1:8" x14ac:dyDescent="0.25">
      <c r="A607" s="1390"/>
      <c r="B607" s="1390"/>
      <c r="C607" s="1390"/>
      <c r="D607" s="1390"/>
      <c r="E607" s="1390"/>
      <c r="F607" s="1390"/>
      <c r="G607" s="1390"/>
      <c r="H607" s="1390"/>
    </row>
    <row r="608" spans="1:8" x14ac:dyDescent="0.25">
      <c r="A608" s="1390"/>
      <c r="B608" s="1390"/>
      <c r="C608" s="1390"/>
      <c r="D608" s="1390"/>
      <c r="E608" s="1390"/>
      <c r="F608" s="1390"/>
      <c r="G608" s="1390"/>
      <c r="H608" s="1390"/>
    </row>
    <row r="609" spans="1:8" x14ac:dyDescent="0.25">
      <c r="A609" s="1390"/>
      <c r="B609" s="1390"/>
      <c r="C609" s="1390"/>
      <c r="D609" s="1390"/>
      <c r="E609" s="1390"/>
      <c r="F609" s="1390"/>
      <c r="G609" s="1390"/>
      <c r="H609" s="1390"/>
    </row>
    <row r="610" spans="1:8" x14ac:dyDescent="0.25">
      <c r="A610" s="1390"/>
      <c r="B610" s="1390"/>
      <c r="C610" s="1390"/>
      <c r="D610" s="1390"/>
      <c r="E610" s="1390"/>
      <c r="F610" s="1390"/>
      <c r="G610" s="1390"/>
      <c r="H610" s="1390"/>
    </row>
    <row r="611" spans="1:8" x14ac:dyDescent="0.25">
      <c r="A611" s="1390"/>
      <c r="B611" s="1390"/>
      <c r="C611" s="1390"/>
      <c r="D611" s="1390"/>
      <c r="E611" s="1390"/>
      <c r="F611" s="1390"/>
      <c r="G611" s="1390"/>
      <c r="H611" s="1390"/>
    </row>
    <row r="612" spans="1:8" x14ac:dyDescent="0.25">
      <c r="A612" s="1390"/>
      <c r="B612" s="1390"/>
      <c r="C612" s="1390"/>
      <c r="D612" s="1390"/>
      <c r="E612" s="1390"/>
      <c r="F612" s="1390"/>
      <c r="G612" s="1390"/>
      <c r="H612" s="1390"/>
    </row>
    <row r="613" spans="1:8" x14ac:dyDescent="0.25">
      <c r="A613" s="1390"/>
      <c r="B613" s="1390"/>
      <c r="C613" s="1390"/>
      <c r="D613" s="1390"/>
      <c r="E613" s="1390"/>
      <c r="F613" s="1390"/>
      <c r="G613" s="1390"/>
      <c r="H613" s="1390"/>
    </row>
    <row r="614" spans="1:8" x14ac:dyDescent="0.25">
      <c r="A614" s="1390"/>
      <c r="B614" s="1390"/>
      <c r="C614" s="1390"/>
      <c r="D614" s="1390"/>
      <c r="E614" s="1390"/>
      <c r="F614" s="1390"/>
      <c r="G614" s="1390"/>
      <c r="H614" s="1390"/>
    </row>
    <row r="615" spans="1:8" x14ac:dyDescent="0.25">
      <c r="A615" s="1390"/>
      <c r="B615" s="1390"/>
      <c r="C615" s="1390"/>
      <c r="D615" s="1390"/>
      <c r="E615" s="1390"/>
      <c r="F615" s="1390"/>
      <c r="G615" s="1390"/>
      <c r="H615" s="1390"/>
    </row>
    <row r="616" spans="1:8" x14ac:dyDescent="0.25">
      <c r="A616" s="1390"/>
      <c r="B616" s="1390"/>
      <c r="C616" s="1390"/>
      <c r="D616" s="1390"/>
      <c r="E616" s="1390"/>
      <c r="F616" s="1390"/>
      <c r="G616" s="1390"/>
      <c r="H616" s="1390"/>
    </row>
    <row r="617" spans="1:8" x14ac:dyDescent="0.25">
      <c r="A617" s="1390"/>
      <c r="B617" s="1390"/>
      <c r="C617" s="1390"/>
      <c r="D617" s="1390"/>
      <c r="E617" s="1390"/>
      <c r="F617" s="1390"/>
      <c r="G617" s="1390"/>
      <c r="H617" s="1390"/>
    </row>
    <row r="618" spans="1:8" x14ac:dyDescent="0.25">
      <c r="A618" s="1390"/>
      <c r="B618" s="1390"/>
      <c r="C618" s="1390"/>
      <c r="D618" s="1390"/>
      <c r="E618" s="1390"/>
      <c r="F618" s="1390"/>
      <c r="G618" s="1390"/>
      <c r="H618" s="1390"/>
    </row>
    <row r="619" spans="1:8" x14ac:dyDescent="0.25">
      <c r="A619" s="1390"/>
      <c r="B619" s="1390"/>
      <c r="C619" s="1390"/>
      <c r="D619" s="1390"/>
      <c r="E619" s="1390"/>
      <c r="F619" s="1390"/>
      <c r="G619" s="1390"/>
      <c r="H619" s="1390"/>
    </row>
    <row r="620" spans="1:8" x14ac:dyDescent="0.25">
      <c r="A620" s="1390"/>
      <c r="B620" s="1390"/>
      <c r="C620" s="1390"/>
      <c r="D620" s="1390"/>
      <c r="E620" s="1390"/>
      <c r="F620" s="1390"/>
      <c r="G620" s="1390"/>
      <c r="H620" s="1390"/>
    </row>
    <row r="621" spans="1:8" x14ac:dyDescent="0.25">
      <c r="A621" s="1390"/>
      <c r="B621" s="1390"/>
      <c r="C621" s="1390"/>
      <c r="D621" s="1390"/>
      <c r="E621" s="1390"/>
      <c r="F621" s="1390"/>
      <c r="G621" s="1390"/>
      <c r="H621" s="1390"/>
    </row>
    <row r="622" spans="1:8" x14ac:dyDescent="0.25">
      <c r="A622" s="1390"/>
      <c r="B622" s="1390"/>
      <c r="C622" s="1390"/>
      <c r="D622" s="1390"/>
      <c r="E622" s="1390"/>
      <c r="F622" s="1390"/>
      <c r="G622" s="1390"/>
      <c r="H622" s="1390"/>
    </row>
    <row r="623" spans="1:8" x14ac:dyDescent="0.25">
      <c r="A623" s="1390"/>
      <c r="B623" s="1390"/>
      <c r="C623" s="1390"/>
      <c r="D623" s="1390"/>
      <c r="E623" s="1390"/>
      <c r="F623" s="1390"/>
      <c r="G623" s="1390"/>
      <c r="H623" s="1390"/>
    </row>
    <row r="624" spans="1:8" x14ac:dyDescent="0.25">
      <c r="A624" s="1390"/>
      <c r="B624" s="1390"/>
      <c r="C624" s="1390"/>
      <c r="D624" s="1390"/>
      <c r="E624" s="1390"/>
      <c r="F624" s="1390"/>
      <c r="G624" s="1390"/>
      <c r="H624" s="1390"/>
    </row>
    <row r="625" spans="1:8" x14ac:dyDescent="0.25">
      <c r="A625" s="1390"/>
      <c r="B625" s="1390"/>
      <c r="C625" s="1390"/>
      <c r="D625" s="1390"/>
      <c r="E625" s="1390"/>
      <c r="F625" s="1390"/>
      <c r="G625" s="1390"/>
      <c r="H625" s="1390"/>
    </row>
    <row r="626" spans="1:8" x14ac:dyDescent="0.25">
      <c r="A626" s="1390"/>
      <c r="B626" s="1390"/>
      <c r="C626" s="1390"/>
      <c r="D626" s="1390"/>
      <c r="E626" s="1390"/>
      <c r="F626" s="1390"/>
      <c r="G626" s="1390"/>
      <c r="H626" s="1390"/>
    </row>
    <row r="627" spans="1:8" x14ac:dyDescent="0.25">
      <c r="A627" s="1390"/>
      <c r="B627" s="1390"/>
      <c r="C627" s="1390"/>
      <c r="D627" s="1390"/>
      <c r="E627" s="1390"/>
      <c r="F627" s="1390"/>
      <c r="G627" s="1390"/>
      <c r="H627" s="1390"/>
    </row>
    <row r="628" spans="1:8" x14ac:dyDescent="0.25">
      <c r="A628" s="1390"/>
      <c r="B628" s="1390"/>
      <c r="C628" s="1390"/>
      <c r="D628" s="1390"/>
      <c r="E628" s="1390"/>
      <c r="F628" s="1390"/>
      <c r="G628" s="1390"/>
      <c r="H628" s="1390"/>
    </row>
    <row r="629" spans="1:8" x14ac:dyDescent="0.25">
      <c r="A629" s="1390"/>
      <c r="B629" s="1390"/>
      <c r="C629" s="1390"/>
      <c r="D629" s="1390"/>
      <c r="E629" s="1390"/>
      <c r="F629" s="1390"/>
      <c r="G629" s="1390"/>
      <c r="H629" s="1390"/>
    </row>
    <row r="630" spans="1:8" x14ac:dyDescent="0.25">
      <c r="A630" s="1390"/>
      <c r="B630" s="1390"/>
      <c r="C630" s="1390"/>
      <c r="D630" s="1390"/>
      <c r="E630" s="1390"/>
      <c r="F630" s="1390"/>
      <c r="G630" s="1390"/>
      <c r="H630" s="1390"/>
    </row>
    <row r="631" spans="1:8" x14ac:dyDescent="0.25">
      <c r="A631" s="1390"/>
      <c r="B631" s="1390"/>
      <c r="C631" s="1390"/>
      <c r="D631" s="1390"/>
      <c r="E631" s="1390"/>
      <c r="F631" s="1390"/>
      <c r="G631" s="1390"/>
      <c r="H631" s="1390"/>
    </row>
    <row r="632" spans="1:8" x14ac:dyDescent="0.25">
      <c r="A632" s="1390"/>
      <c r="B632" s="1390"/>
      <c r="C632" s="1390"/>
      <c r="D632" s="1390"/>
      <c r="E632" s="1390"/>
      <c r="F632" s="1390"/>
      <c r="G632" s="1390"/>
      <c r="H632" s="1390"/>
    </row>
    <row r="633" spans="1:8" x14ac:dyDescent="0.25">
      <c r="A633" s="1390"/>
      <c r="B633" s="1390"/>
      <c r="C633" s="1390"/>
      <c r="D633" s="1390"/>
      <c r="E633" s="1390"/>
      <c r="F633" s="1390"/>
      <c r="G633" s="1390"/>
      <c r="H633" s="1390"/>
    </row>
    <row r="634" spans="1:8" x14ac:dyDescent="0.25">
      <c r="A634" s="1390"/>
      <c r="B634" s="1390"/>
      <c r="C634" s="1390"/>
      <c r="D634" s="1390"/>
      <c r="E634" s="1390"/>
      <c r="F634" s="1390"/>
      <c r="G634" s="1390"/>
      <c r="H634" s="1390"/>
    </row>
    <row r="635" spans="1:8" x14ac:dyDescent="0.25">
      <c r="A635" s="1390"/>
      <c r="B635" s="1390"/>
      <c r="C635" s="1390"/>
      <c r="D635" s="1390"/>
      <c r="E635" s="1390"/>
      <c r="F635" s="1390"/>
      <c r="G635" s="1390"/>
      <c r="H635" s="1390"/>
    </row>
    <row r="636" spans="1:8" x14ac:dyDescent="0.25">
      <c r="A636" s="1390"/>
      <c r="B636" s="1390"/>
      <c r="C636" s="1390"/>
      <c r="D636" s="1390"/>
      <c r="E636" s="1390"/>
      <c r="F636" s="1390"/>
      <c r="G636" s="1390"/>
      <c r="H636" s="1390"/>
    </row>
    <row r="637" spans="1:8" x14ac:dyDescent="0.25">
      <c r="A637" s="1390"/>
      <c r="B637" s="1390"/>
      <c r="C637" s="1390"/>
      <c r="D637" s="1390"/>
      <c r="E637" s="1390"/>
      <c r="F637" s="1390"/>
      <c r="G637" s="1390"/>
      <c r="H637" s="1390"/>
    </row>
    <row r="638" spans="1:8" x14ac:dyDescent="0.25">
      <c r="A638" s="1390"/>
      <c r="B638" s="1390"/>
      <c r="C638" s="1390"/>
      <c r="D638" s="1390"/>
      <c r="E638" s="1390"/>
      <c r="F638" s="1390"/>
      <c r="G638" s="1390"/>
      <c r="H638" s="1390"/>
    </row>
    <row r="639" spans="1:8" x14ac:dyDescent="0.25">
      <c r="A639" s="1390"/>
      <c r="B639" s="1390"/>
      <c r="C639" s="1390"/>
      <c r="D639" s="1390"/>
      <c r="E639" s="1390"/>
      <c r="F639" s="1390"/>
      <c r="G639" s="1390"/>
      <c r="H639" s="1390"/>
    </row>
    <row r="640" spans="1:8" x14ac:dyDescent="0.25">
      <c r="A640" s="1390"/>
      <c r="B640" s="1390"/>
      <c r="C640" s="1390"/>
      <c r="D640" s="1390"/>
      <c r="E640" s="1390"/>
      <c r="F640" s="1390"/>
      <c r="G640" s="1390"/>
      <c r="H640" s="1390"/>
    </row>
    <row r="641" spans="1:8" x14ac:dyDescent="0.25">
      <c r="A641" s="1390"/>
      <c r="B641" s="1390"/>
      <c r="C641" s="1390"/>
      <c r="D641" s="1390"/>
      <c r="E641" s="1390"/>
      <c r="F641" s="1390"/>
      <c r="G641" s="1390"/>
      <c r="H641" s="1390"/>
    </row>
    <row r="642" spans="1:8" x14ac:dyDescent="0.25">
      <c r="A642" s="1390"/>
      <c r="B642" s="1390"/>
      <c r="C642" s="1390"/>
      <c r="D642" s="1390"/>
      <c r="E642" s="1390"/>
      <c r="F642" s="1390"/>
      <c r="G642" s="1390"/>
      <c r="H642" s="1390"/>
    </row>
    <row r="643" spans="1:8" x14ac:dyDescent="0.25">
      <c r="A643" s="1390"/>
      <c r="B643" s="1390"/>
      <c r="C643" s="1390"/>
      <c r="D643" s="1390"/>
      <c r="E643" s="1390"/>
      <c r="F643" s="1390"/>
      <c r="G643" s="1390"/>
      <c r="H643" s="1390"/>
    </row>
    <row r="644" spans="1:8" x14ac:dyDescent="0.25">
      <c r="A644" s="1390"/>
      <c r="B644" s="1390"/>
      <c r="C644" s="1390"/>
      <c r="D644" s="1390"/>
      <c r="E644" s="1390"/>
      <c r="F644" s="1390"/>
      <c r="G644" s="1390"/>
      <c r="H644" s="1390"/>
    </row>
    <row r="645" spans="1:8" x14ac:dyDescent="0.25">
      <c r="A645" s="1390"/>
      <c r="B645" s="1390"/>
      <c r="C645" s="1390"/>
      <c r="D645" s="1390"/>
      <c r="E645" s="1390"/>
      <c r="F645" s="1390"/>
      <c r="G645" s="1390"/>
      <c r="H645" s="1390"/>
    </row>
    <row r="646" spans="1:8" x14ac:dyDescent="0.25">
      <c r="A646" s="1390"/>
      <c r="B646" s="1390"/>
      <c r="C646" s="1390"/>
      <c r="D646" s="1390"/>
      <c r="E646" s="1390"/>
      <c r="F646" s="1390"/>
      <c r="G646" s="1390"/>
      <c r="H646" s="1390"/>
    </row>
    <row r="647" spans="1:8" x14ac:dyDescent="0.25">
      <c r="A647" s="1390"/>
      <c r="B647" s="1390"/>
      <c r="C647" s="1390"/>
      <c r="D647" s="1390"/>
      <c r="E647" s="1390"/>
      <c r="F647" s="1390"/>
      <c r="G647" s="1390"/>
      <c r="H647" s="1390"/>
    </row>
    <row r="648" spans="1:8" x14ac:dyDescent="0.25">
      <c r="A648" s="1390"/>
      <c r="B648" s="1390"/>
      <c r="C648" s="1390"/>
      <c r="D648" s="1390"/>
      <c r="E648" s="1390"/>
      <c r="F648" s="1390"/>
      <c r="G648" s="1390"/>
      <c r="H648" s="1390"/>
    </row>
    <row r="649" spans="1:8" x14ac:dyDescent="0.25">
      <c r="A649" s="1390"/>
      <c r="B649" s="1390"/>
      <c r="C649" s="1390"/>
      <c r="D649" s="1390"/>
      <c r="E649" s="1390"/>
      <c r="F649" s="1390"/>
      <c r="G649" s="1390"/>
      <c r="H649" s="1390"/>
    </row>
    <row r="650" spans="1:8" x14ac:dyDescent="0.25">
      <c r="A650" s="1390"/>
      <c r="B650" s="1390"/>
      <c r="C650" s="1390"/>
      <c r="D650" s="1390"/>
      <c r="E650" s="1390"/>
      <c r="F650" s="1390"/>
      <c r="G650" s="1390"/>
      <c r="H650" s="1390"/>
    </row>
    <row r="651" spans="1:8" x14ac:dyDescent="0.25">
      <c r="A651" s="1390"/>
      <c r="B651" s="1390"/>
      <c r="C651" s="1390"/>
      <c r="D651" s="1390"/>
      <c r="E651" s="1390"/>
      <c r="F651" s="1390"/>
      <c r="G651" s="1390"/>
      <c r="H651" s="1390"/>
    </row>
    <row r="652" spans="1:8" x14ac:dyDescent="0.25">
      <c r="A652" s="1390"/>
      <c r="B652" s="1390"/>
      <c r="C652" s="1390"/>
      <c r="D652" s="1390"/>
      <c r="E652" s="1390"/>
      <c r="F652" s="1390"/>
      <c r="G652" s="1390"/>
      <c r="H652" s="1390"/>
    </row>
    <row r="653" spans="1:8" x14ac:dyDescent="0.25">
      <c r="A653" s="1390"/>
      <c r="B653" s="1390"/>
      <c r="C653" s="1390"/>
      <c r="D653" s="1390"/>
      <c r="E653" s="1390"/>
      <c r="F653" s="1390"/>
      <c r="G653" s="1390"/>
      <c r="H653" s="1390"/>
    </row>
    <row r="654" spans="1:8" x14ac:dyDescent="0.25">
      <c r="A654" s="1390"/>
      <c r="B654" s="1390"/>
      <c r="C654" s="1390"/>
      <c r="D654" s="1390"/>
      <c r="E654" s="1390"/>
      <c r="F654" s="1390"/>
      <c r="G654" s="1390"/>
      <c r="H654" s="1390"/>
    </row>
    <row r="655" spans="1:8" x14ac:dyDescent="0.25">
      <c r="A655" s="1390"/>
      <c r="B655" s="1390"/>
      <c r="C655" s="1390"/>
      <c r="D655" s="1390"/>
      <c r="E655" s="1390"/>
      <c r="F655" s="1390"/>
      <c r="G655" s="1390"/>
      <c r="H655" s="1390"/>
    </row>
    <row r="656" spans="1:8" x14ac:dyDescent="0.25">
      <c r="A656" s="1390"/>
      <c r="B656" s="1390"/>
      <c r="C656" s="1390"/>
      <c r="D656" s="1390"/>
      <c r="E656" s="1390"/>
      <c r="F656" s="1390"/>
      <c r="G656" s="1390"/>
      <c r="H656" s="1390"/>
    </row>
    <row r="657" spans="1:8" x14ac:dyDescent="0.25">
      <c r="A657" s="1390"/>
      <c r="B657" s="1390"/>
      <c r="C657" s="1390"/>
      <c r="D657" s="1390"/>
      <c r="E657" s="1390"/>
      <c r="F657" s="1390"/>
      <c r="G657" s="1390"/>
      <c r="H657" s="1390"/>
    </row>
    <row r="658" spans="1:8" x14ac:dyDescent="0.25">
      <c r="A658" s="1390"/>
      <c r="B658" s="1390"/>
      <c r="C658" s="1390"/>
      <c r="D658" s="1390"/>
      <c r="E658" s="1390"/>
      <c r="F658" s="1390"/>
      <c r="G658" s="1390"/>
      <c r="H658" s="1390"/>
    </row>
    <row r="659" spans="1:8" x14ac:dyDescent="0.25">
      <c r="A659" s="1390"/>
      <c r="B659" s="1390"/>
      <c r="C659" s="1390"/>
      <c r="D659" s="1390"/>
      <c r="E659" s="1390"/>
      <c r="F659" s="1390"/>
      <c r="G659" s="1390"/>
      <c r="H659" s="1390"/>
    </row>
    <row r="660" spans="1:8" x14ac:dyDescent="0.25">
      <c r="A660" s="1390"/>
      <c r="B660" s="1390"/>
      <c r="C660" s="1390"/>
      <c r="D660" s="1390"/>
      <c r="E660" s="1390"/>
      <c r="F660" s="1390"/>
      <c r="G660" s="1390"/>
      <c r="H660" s="1390"/>
    </row>
    <row r="661" spans="1:8" x14ac:dyDescent="0.25">
      <c r="A661" s="1390"/>
      <c r="B661" s="1390"/>
      <c r="C661" s="1390"/>
      <c r="D661" s="1390"/>
      <c r="E661" s="1390"/>
      <c r="F661" s="1390"/>
      <c r="G661" s="1390"/>
      <c r="H661" s="1390"/>
    </row>
    <row r="662" spans="1:8" x14ac:dyDescent="0.25">
      <c r="A662" s="1390"/>
      <c r="B662" s="1390"/>
      <c r="C662" s="1390"/>
      <c r="D662" s="1390"/>
      <c r="E662" s="1390"/>
      <c r="F662" s="1390"/>
      <c r="G662" s="1390"/>
      <c r="H662" s="1390"/>
    </row>
    <row r="663" spans="1:8" x14ac:dyDescent="0.25">
      <c r="A663" s="1390"/>
      <c r="B663" s="1390"/>
      <c r="C663" s="1390"/>
      <c r="D663" s="1390"/>
      <c r="E663" s="1390"/>
      <c r="F663" s="1390"/>
      <c r="G663" s="1390"/>
      <c r="H663" s="1390"/>
    </row>
    <row r="664" spans="1:8" x14ac:dyDescent="0.25">
      <c r="A664" s="1390"/>
      <c r="B664" s="1390"/>
      <c r="C664" s="1390"/>
      <c r="D664" s="1390"/>
      <c r="E664" s="1390"/>
      <c r="F664" s="1390"/>
      <c r="G664" s="1390"/>
      <c r="H664" s="1390"/>
    </row>
    <row r="665" spans="1:8" x14ac:dyDescent="0.25">
      <c r="A665" s="1390"/>
      <c r="B665" s="1390"/>
      <c r="C665" s="1390"/>
      <c r="D665" s="1390"/>
      <c r="E665" s="1390"/>
      <c r="F665" s="1390"/>
      <c r="G665" s="1390"/>
      <c r="H665" s="1390"/>
    </row>
    <row r="666" spans="1:8" x14ac:dyDescent="0.25">
      <c r="A666" s="1390"/>
      <c r="B666" s="1390"/>
      <c r="C666" s="1390"/>
      <c r="D666" s="1390"/>
      <c r="E666" s="1390"/>
      <c r="F666" s="1390"/>
      <c r="G666" s="1390"/>
      <c r="H666" s="1390"/>
    </row>
    <row r="667" spans="1:8" x14ac:dyDescent="0.25">
      <c r="A667" s="1390"/>
      <c r="B667" s="1390"/>
      <c r="C667" s="1390"/>
      <c r="D667" s="1390"/>
      <c r="E667" s="1390"/>
      <c r="F667" s="1390"/>
      <c r="G667" s="1390"/>
      <c r="H667" s="1390"/>
    </row>
    <row r="668" spans="1:8" x14ac:dyDescent="0.25">
      <c r="A668" s="1390"/>
      <c r="B668" s="1390"/>
      <c r="C668" s="1390"/>
      <c r="D668" s="1390"/>
      <c r="E668" s="1390"/>
      <c r="F668" s="1390"/>
      <c r="G668" s="1390"/>
      <c r="H668" s="1390"/>
    </row>
    <row r="669" spans="1:8" x14ac:dyDescent="0.25">
      <c r="A669" s="1390"/>
      <c r="B669" s="1390"/>
      <c r="C669" s="1390"/>
      <c r="D669" s="1390"/>
      <c r="E669" s="1390"/>
      <c r="F669" s="1390"/>
      <c r="G669" s="1390"/>
      <c r="H669" s="1390"/>
    </row>
    <row r="670" spans="1:8" x14ac:dyDescent="0.25">
      <c r="A670" s="1390"/>
      <c r="B670" s="1390"/>
      <c r="C670" s="1390"/>
      <c r="D670" s="1390"/>
      <c r="E670" s="1390"/>
      <c r="F670" s="1390"/>
      <c r="G670" s="1390"/>
      <c r="H670" s="1390"/>
    </row>
    <row r="671" spans="1:8" x14ac:dyDescent="0.25">
      <c r="A671" s="1390"/>
      <c r="B671" s="1390"/>
      <c r="C671" s="1390"/>
      <c r="D671" s="1390"/>
      <c r="E671" s="1390"/>
      <c r="F671" s="1390"/>
      <c r="G671" s="1390"/>
      <c r="H671" s="1390"/>
    </row>
    <row r="672" spans="1:8" x14ac:dyDescent="0.25">
      <c r="A672" s="1390"/>
      <c r="B672" s="1390"/>
      <c r="C672" s="1390"/>
      <c r="D672" s="1390"/>
      <c r="E672" s="1390"/>
      <c r="F672" s="1390"/>
      <c r="G672" s="1390"/>
      <c r="H672" s="1390"/>
    </row>
    <row r="673" spans="1:8" x14ac:dyDescent="0.25">
      <c r="A673" s="1390"/>
      <c r="B673" s="1390"/>
      <c r="C673" s="1390"/>
      <c r="D673" s="1390"/>
      <c r="E673" s="1390"/>
      <c r="F673" s="1390"/>
      <c r="G673" s="1390"/>
      <c r="H673" s="1390"/>
    </row>
    <row r="674" spans="1:8" x14ac:dyDescent="0.25">
      <c r="A674" s="1390"/>
      <c r="B674" s="1390"/>
      <c r="C674" s="1390"/>
      <c r="D674" s="1390"/>
      <c r="E674" s="1390"/>
      <c r="F674" s="1390"/>
      <c r="G674" s="1390"/>
      <c r="H674" s="1390"/>
    </row>
    <row r="675" spans="1:8" x14ac:dyDescent="0.25">
      <c r="A675" s="1390"/>
      <c r="B675" s="1390"/>
      <c r="C675" s="1390"/>
      <c r="D675" s="1390"/>
      <c r="E675" s="1390"/>
      <c r="F675" s="1390"/>
      <c r="G675" s="1390"/>
      <c r="H675" s="1390"/>
    </row>
    <row r="676" spans="1:8" x14ac:dyDescent="0.25">
      <c r="A676" s="1390"/>
      <c r="B676" s="1390"/>
      <c r="C676" s="1390"/>
      <c r="D676" s="1390"/>
      <c r="E676" s="1390"/>
      <c r="F676" s="1390"/>
      <c r="G676" s="1390"/>
      <c r="H676" s="1390"/>
    </row>
    <row r="677" spans="1:8" x14ac:dyDescent="0.25">
      <c r="A677" s="1390"/>
      <c r="B677" s="1390"/>
      <c r="C677" s="1390"/>
      <c r="D677" s="1390"/>
      <c r="E677" s="1390"/>
      <c r="F677" s="1390"/>
      <c r="G677" s="1390"/>
      <c r="H677" s="1390"/>
    </row>
    <row r="678" spans="1:8" x14ac:dyDescent="0.25">
      <c r="A678" s="1390"/>
      <c r="B678" s="1390"/>
      <c r="C678" s="1390"/>
      <c r="D678" s="1390"/>
      <c r="E678" s="1390"/>
      <c r="F678" s="1390"/>
      <c r="G678" s="1390"/>
      <c r="H678" s="1390"/>
    </row>
    <row r="679" spans="1:8" x14ac:dyDescent="0.25">
      <c r="A679" s="1390"/>
      <c r="B679" s="1390"/>
      <c r="C679" s="1390"/>
      <c r="D679" s="1390"/>
      <c r="E679" s="1390"/>
      <c r="F679" s="1390"/>
      <c r="G679" s="1390"/>
      <c r="H679" s="1390"/>
    </row>
    <row r="680" spans="1:8" x14ac:dyDescent="0.25">
      <c r="A680" s="1390"/>
      <c r="B680" s="1390"/>
      <c r="C680" s="1390"/>
      <c r="D680" s="1390"/>
      <c r="E680" s="1390"/>
      <c r="F680" s="1390"/>
      <c r="G680" s="1390"/>
      <c r="H680" s="1390"/>
    </row>
    <row r="681" spans="1:8" x14ac:dyDescent="0.25">
      <c r="A681" s="1390"/>
      <c r="B681" s="1390"/>
      <c r="C681" s="1390"/>
      <c r="D681" s="1390"/>
      <c r="E681" s="1390"/>
      <c r="F681" s="1390"/>
      <c r="G681" s="1390"/>
      <c r="H681" s="1390"/>
    </row>
    <row r="682" spans="1:8" x14ac:dyDescent="0.25">
      <c r="A682" s="1390"/>
      <c r="B682" s="1390"/>
      <c r="C682" s="1390"/>
      <c r="D682" s="1390"/>
      <c r="E682" s="1390"/>
      <c r="F682" s="1390"/>
      <c r="G682" s="1390"/>
      <c r="H682" s="1390"/>
    </row>
    <row r="683" spans="1:8" x14ac:dyDescent="0.25">
      <c r="A683" s="1390"/>
      <c r="B683" s="1390"/>
      <c r="C683" s="1390"/>
      <c r="D683" s="1390"/>
      <c r="E683" s="1390"/>
      <c r="F683" s="1390"/>
      <c r="G683" s="1390"/>
      <c r="H683" s="1390"/>
    </row>
    <row r="684" spans="1:8" x14ac:dyDescent="0.25">
      <c r="A684" s="1390"/>
      <c r="B684" s="1390"/>
      <c r="C684" s="1390"/>
      <c r="D684" s="1390"/>
      <c r="E684" s="1390"/>
      <c r="F684" s="1390"/>
      <c r="G684" s="1390"/>
      <c r="H684" s="1390"/>
    </row>
    <row r="685" spans="1:8" x14ac:dyDescent="0.25">
      <c r="A685" s="1390"/>
      <c r="B685" s="1390"/>
      <c r="C685" s="1390"/>
      <c r="D685" s="1390"/>
      <c r="E685" s="1390"/>
      <c r="F685" s="1390"/>
      <c r="G685" s="1390"/>
      <c r="H685" s="1390"/>
    </row>
    <row r="686" spans="1:8" x14ac:dyDescent="0.25">
      <c r="A686" s="1390"/>
      <c r="B686" s="1390"/>
      <c r="C686" s="1390"/>
      <c r="D686" s="1390"/>
      <c r="E686" s="1390"/>
      <c r="F686" s="1390"/>
      <c r="G686" s="1390"/>
      <c r="H686" s="1390"/>
    </row>
    <row r="687" spans="1:8" x14ac:dyDescent="0.25">
      <c r="A687" s="1390"/>
      <c r="B687" s="1390"/>
      <c r="C687" s="1390"/>
      <c r="D687" s="1390"/>
      <c r="E687" s="1390"/>
      <c r="F687" s="1390"/>
      <c r="G687" s="1390"/>
      <c r="H687" s="1390"/>
    </row>
    <row r="688" spans="1:8" x14ac:dyDescent="0.25">
      <c r="A688" s="1390"/>
      <c r="B688" s="1390"/>
      <c r="C688" s="1390"/>
      <c r="D688" s="1390"/>
      <c r="E688" s="1390"/>
      <c r="F688" s="1390"/>
      <c r="G688" s="1390"/>
      <c r="H688" s="1390"/>
    </row>
    <row r="689" spans="1:8" x14ac:dyDescent="0.25">
      <c r="A689" s="1390"/>
      <c r="B689" s="1390"/>
      <c r="C689" s="1390"/>
      <c r="D689" s="1390"/>
      <c r="E689" s="1390"/>
      <c r="F689" s="1390"/>
      <c r="G689" s="1390"/>
      <c r="H689" s="1390"/>
    </row>
    <row r="690" spans="1:8" x14ac:dyDescent="0.25">
      <c r="A690" s="1390"/>
      <c r="B690" s="1390"/>
      <c r="C690" s="1390"/>
      <c r="D690" s="1390"/>
      <c r="E690" s="1390"/>
      <c r="F690" s="1390"/>
      <c r="G690" s="1390"/>
      <c r="H690" s="1390"/>
    </row>
    <row r="691" spans="1:8" x14ac:dyDescent="0.25">
      <c r="A691" s="1390"/>
      <c r="B691" s="1390"/>
      <c r="C691" s="1390"/>
      <c r="D691" s="1390"/>
      <c r="E691" s="1390"/>
      <c r="F691" s="1390"/>
      <c r="G691" s="1390"/>
      <c r="H691" s="1390"/>
    </row>
    <row r="692" spans="1:8" x14ac:dyDescent="0.25">
      <c r="A692" s="1390"/>
      <c r="B692" s="1390"/>
      <c r="C692" s="1390"/>
      <c r="D692" s="1390"/>
      <c r="E692" s="1390"/>
      <c r="F692" s="1390"/>
      <c r="G692" s="1390"/>
      <c r="H692" s="1390"/>
    </row>
    <row r="693" spans="1:8" x14ac:dyDescent="0.25">
      <c r="A693" s="1390"/>
      <c r="B693" s="1390"/>
      <c r="C693" s="1390"/>
      <c r="D693" s="1390"/>
      <c r="E693" s="1390"/>
      <c r="F693" s="1390"/>
      <c r="G693" s="1390"/>
      <c r="H693" s="1390"/>
    </row>
    <row r="694" spans="1:8" x14ac:dyDescent="0.25">
      <c r="A694" s="1390"/>
      <c r="B694" s="1390"/>
      <c r="C694" s="1390"/>
      <c r="D694" s="1390"/>
      <c r="E694" s="1390"/>
      <c r="F694" s="1390"/>
      <c r="G694" s="1390"/>
      <c r="H694" s="1390"/>
    </row>
    <row r="695" spans="1:8" x14ac:dyDescent="0.25">
      <c r="A695" s="1390"/>
      <c r="B695" s="1390"/>
      <c r="C695" s="1390"/>
      <c r="D695" s="1390"/>
      <c r="E695" s="1390"/>
      <c r="F695" s="1390"/>
      <c r="G695" s="1390"/>
      <c r="H695" s="1390"/>
    </row>
    <row r="696" spans="1:8" x14ac:dyDescent="0.25">
      <c r="A696" s="1390"/>
      <c r="B696" s="1390"/>
      <c r="C696" s="1390"/>
      <c r="D696" s="1390"/>
      <c r="E696" s="1390"/>
      <c r="F696" s="1390"/>
      <c r="G696" s="1390"/>
      <c r="H696" s="1390"/>
    </row>
    <row r="697" spans="1:8" x14ac:dyDescent="0.25">
      <c r="A697" s="1390"/>
      <c r="B697" s="1390"/>
      <c r="C697" s="1390"/>
      <c r="D697" s="1390"/>
      <c r="E697" s="1390"/>
      <c r="F697" s="1390"/>
      <c r="G697" s="1390"/>
      <c r="H697" s="1390"/>
    </row>
    <row r="698" spans="1:8" x14ac:dyDescent="0.25">
      <c r="A698" s="1390"/>
      <c r="B698" s="1390"/>
      <c r="C698" s="1390"/>
      <c r="D698" s="1390"/>
      <c r="E698" s="1390"/>
      <c r="F698" s="1390"/>
      <c r="G698" s="1390"/>
      <c r="H698" s="1390"/>
    </row>
    <row r="699" spans="1:8" x14ac:dyDescent="0.25">
      <c r="A699" s="1390"/>
      <c r="B699" s="1390"/>
      <c r="C699" s="1390"/>
      <c r="D699" s="1390"/>
      <c r="E699" s="1390"/>
      <c r="F699" s="1390"/>
      <c r="G699" s="1390"/>
      <c r="H699" s="1390"/>
    </row>
    <row r="700" spans="1:8" x14ac:dyDescent="0.25">
      <c r="A700" s="1390"/>
      <c r="B700" s="1390"/>
      <c r="C700" s="1390"/>
      <c r="D700" s="1390"/>
      <c r="E700" s="1390"/>
      <c r="F700" s="1390"/>
      <c r="G700" s="1390"/>
      <c r="H700" s="1390"/>
    </row>
    <row r="701" spans="1:8" x14ac:dyDescent="0.25">
      <c r="A701" s="1390"/>
      <c r="B701" s="1390"/>
      <c r="C701" s="1390"/>
      <c r="D701" s="1390"/>
      <c r="E701" s="1390"/>
      <c r="F701" s="1390"/>
      <c r="G701" s="1390"/>
      <c r="H701" s="1390"/>
    </row>
    <row r="702" spans="1:8" x14ac:dyDescent="0.25">
      <c r="A702" s="1390"/>
      <c r="B702" s="1390"/>
      <c r="C702" s="1390"/>
      <c r="D702" s="1390"/>
      <c r="E702" s="1390"/>
      <c r="F702" s="1390"/>
      <c r="G702" s="1390"/>
      <c r="H702" s="1390"/>
    </row>
    <row r="703" spans="1:8" x14ac:dyDescent="0.25">
      <c r="A703" s="1390"/>
      <c r="B703" s="1390"/>
      <c r="C703" s="1390"/>
      <c r="D703" s="1390"/>
      <c r="E703" s="1390"/>
      <c r="F703" s="1390"/>
      <c r="G703" s="1390"/>
      <c r="H703" s="1390"/>
    </row>
    <row r="704" spans="1:8" x14ac:dyDescent="0.25">
      <c r="A704" s="1390"/>
      <c r="B704" s="1390"/>
      <c r="C704" s="1390"/>
      <c r="D704" s="1390"/>
      <c r="E704" s="1390"/>
      <c r="F704" s="1390"/>
      <c r="G704" s="1390"/>
      <c r="H704" s="1390"/>
    </row>
    <row r="705" spans="1:8" x14ac:dyDescent="0.25">
      <c r="A705" s="1390"/>
      <c r="B705" s="1390"/>
      <c r="C705" s="1390"/>
      <c r="D705" s="1390"/>
      <c r="E705" s="1390"/>
      <c r="F705" s="1390"/>
      <c r="G705" s="1390"/>
      <c r="H705" s="1390"/>
    </row>
    <row r="706" spans="1:8" x14ac:dyDescent="0.25">
      <c r="A706" s="1390"/>
      <c r="B706" s="1390"/>
      <c r="C706" s="1390"/>
      <c r="D706" s="1390"/>
      <c r="E706" s="1390"/>
      <c r="F706" s="1390"/>
      <c r="G706" s="1390"/>
      <c r="H706" s="1390"/>
    </row>
    <row r="707" spans="1:8" x14ac:dyDescent="0.25">
      <c r="A707" s="1390"/>
      <c r="B707" s="1390"/>
      <c r="C707" s="1390"/>
      <c r="D707" s="1390"/>
      <c r="E707" s="1390"/>
      <c r="F707" s="1390"/>
      <c r="G707" s="1390"/>
      <c r="H707" s="1390"/>
    </row>
    <row r="708" spans="1:8" x14ac:dyDescent="0.25">
      <c r="A708" s="1390"/>
      <c r="B708" s="1390"/>
      <c r="C708" s="1390"/>
      <c r="D708" s="1390"/>
      <c r="E708" s="1390"/>
      <c r="F708" s="1390"/>
      <c r="G708" s="1390"/>
      <c r="H708" s="1390"/>
    </row>
    <row r="709" spans="1:8" x14ac:dyDescent="0.25">
      <c r="A709" s="1390"/>
      <c r="B709" s="1390"/>
      <c r="C709" s="1390"/>
      <c r="D709" s="1390"/>
      <c r="E709" s="1390"/>
      <c r="F709" s="1390"/>
      <c r="G709" s="1390"/>
      <c r="H709" s="1390"/>
    </row>
    <row r="710" spans="1:8" x14ac:dyDescent="0.25">
      <c r="A710" s="1390"/>
      <c r="B710" s="1390"/>
      <c r="C710" s="1390"/>
      <c r="D710" s="1390"/>
      <c r="E710" s="1390"/>
      <c r="F710" s="1390"/>
      <c r="G710" s="1390"/>
      <c r="H710" s="1390"/>
    </row>
    <row r="711" spans="1:8" x14ac:dyDescent="0.25">
      <c r="A711" s="1390"/>
      <c r="B711" s="1390"/>
      <c r="C711" s="1390"/>
      <c r="D711" s="1390"/>
      <c r="E711" s="1390"/>
      <c r="F711" s="1390"/>
      <c r="G711" s="1390"/>
      <c r="H711" s="1390"/>
    </row>
    <row r="712" spans="1:8" x14ac:dyDescent="0.25">
      <c r="A712" s="1390"/>
      <c r="B712" s="1390"/>
      <c r="C712" s="1390"/>
      <c r="D712" s="1390"/>
      <c r="E712" s="1390"/>
      <c r="F712" s="1390"/>
      <c r="G712" s="1390"/>
      <c r="H712" s="1390"/>
    </row>
    <row r="713" spans="1:8" x14ac:dyDescent="0.25">
      <c r="A713" s="1390"/>
      <c r="B713" s="1390"/>
      <c r="C713" s="1390"/>
      <c r="D713" s="1390"/>
      <c r="E713" s="1390"/>
      <c r="F713" s="1390"/>
      <c r="G713" s="1390"/>
      <c r="H713" s="1390"/>
    </row>
    <row r="714" spans="1:8" x14ac:dyDescent="0.25">
      <c r="A714" s="1390"/>
      <c r="B714" s="1390"/>
      <c r="C714" s="1390"/>
      <c r="D714" s="1390"/>
      <c r="E714" s="1390"/>
      <c r="F714" s="1390"/>
      <c r="G714" s="1390"/>
      <c r="H714" s="1390"/>
    </row>
    <row r="715" spans="1:8" x14ac:dyDescent="0.25">
      <c r="A715" s="1390"/>
      <c r="B715" s="1390"/>
      <c r="C715" s="1390"/>
      <c r="D715" s="1390"/>
      <c r="E715" s="1390"/>
      <c r="F715" s="1390"/>
      <c r="G715" s="1390"/>
      <c r="H715" s="1390"/>
    </row>
    <row r="716" spans="1:8" x14ac:dyDescent="0.25">
      <c r="A716" s="1390"/>
      <c r="B716" s="1390"/>
      <c r="C716" s="1390"/>
      <c r="D716" s="1390"/>
      <c r="E716" s="1390"/>
      <c r="F716" s="1390"/>
      <c r="G716" s="1390"/>
      <c r="H716" s="1390"/>
    </row>
    <row r="717" spans="1:8" x14ac:dyDescent="0.25">
      <c r="A717" s="1390"/>
      <c r="B717" s="1390"/>
      <c r="C717" s="1390"/>
      <c r="D717" s="1390"/>
      <c r="E717" s="1390"/>
      <c r="F717" s="1390"/>
      <c r="G717" s="1390"/>
      <c r="H717" s="1390"/>
    </row>
    <row r="718" spans="1:8" x14ac:dyDescent="0.25">
      <c r="A718" s="1390"/>
      <c r="B718" s="1390"/>
      <c r="C718" s="1390"/>
      <c r="D718" s="1390"/>
      <c r="E718" s="1390"/>
      <c r="F718" s="1390"/>
      <c r="G718" s="1390"/>
      <c r="H718" s="1390"/>
    </row>
    <row r="719" spans="1:8" x14ac:dyDescent="0.25">
      <c r="A719" s="1390"/>
      <c r="B719" s="1390"/>
      <c r="C719" s="1390"/>
      <c r="D719" s="1390"/>
      <c r="E719" s="1390"/>
      <c r="F719" s="1390"/>
      <c r="G719" s="1390"/>
      <c r="H719" s="1390"/>
    </row>
    <row r="720" spans="1:8" x14ac:dyDescent="0.25">
      <c r="A720" s="1390"/>
      <c r="B720" s="1390"/>
      <c r="C720" s="1390"/>
      <c r="D720" s="1390"/>
      <c r="E720" s="1390"/>
      <c r="F720" s="1390"/>
      <c r="G720" s="1390"/>
      <c r="H720" s="1390"/>
    </row>
    <row r="721" spans="1:8" x14ac:dyDescent="0.25">
      <c r="A721" s="1390"/>
      <c r="B721" s="1390"/>
      <c r="C721" s="1390"/>
      <c r="D721" s="1390"/>
      <c r="E721" s="1390"/>
      <c r="F721" s="1390"/>
      <c r="G721" s="1390"/>
      <c r="H721" s="1390"/>
    </row>
    <row r="722" spans="1:8" x14ac:dyDescent="0.25">
      <c r="A722" s="1390"/>
      <c r="B722" s="1390"/>
      <c r="C722" s="1390"/>
      <c r="D722" s="1390"/>
      <c r="E722" s="1390"/>
      <c r="F722" s="1390"/>
      <c r="G722" s="1390"/>
      <c r="H722" s="1390"/>
    </row>
    <row r="723" spans="1:8" x14ac:dyDescent="0.25">
      <c r="A723" s="1390"/>
      <c r="B723" s="1390"/>
      <c r="C723" s="1390"/>
      <c r="D723" s="1390"/>
      <c r="E723" s="1390"/>
      <c r="F723" s="1390"/>
      <c r="G723" s="1390"/>
      <c r="H723" s="1390"/>
    </row>
    <row r="724" spans="1:8" x14ac:dyDescent="0.25">
      <c r="A724" s="1390"/>
      <c r="B724" s="1390"/>
      <c r="C724" s="1390"/>
      <c r="D724" s="1390"/>
      <c r="E724" s="1390"/>
      <c r="F724" s="1390"/>
      <c r="G724" s="1390"/>
      <c r="H724" s="1390"/>
    </row>
    <row r="725" spans="1:8" x14ac:dyDescent="0.25">
      <c r="A725" s="1390"/>
      <c r="B725" s="1390"/>
      <c r="C725" s="1390"/>
      <c r="D725" s="1390"/>
      <c r="E725" s="1390"/>
      <c r="F725" s="1390"/>
      <c r="G725" s="1390"/>
      <c r="H725" s="1390"/>
    </row>
    <row r="726" spans="1:8" x14ac:dyDescent="0.25">
      <c r="A726" s="1390"/>
      <c r="B726" s="1390"/>
      <c r="C726" s="1390"/>
      <c r="D726" s="1390"/>
      <c r="E726" s="1390"/>
      <c r="F726" s="1390"/>
      <c r="G726" s="1390"/>
      <c r="H726" s="1390"/>
    </row>
    <row r="727" spans="1:8" x14ac:dyDescent="0.25">
      <c r="A727" s="1390"/>
      <c r="B727" s="1390"/>
      <c r="C727" s="1390"/>
      <c r="D727" s="1390"/>
      <c r="E727" s="1390"/>
      <c r="F727" s="1390"/>
      <c r="G727" s="1390"/>
      <c r="H727" s="1390"/>
    </row>
    <row r="728" spans="1:8" x14ac:dyDescent="0.25">
      <c r="A728" s="1390"/>
      <c r="B728" s="1390"/>
      <c r="C728" s="1390"/>
      <c r="D728" s="1390"/>
      <c r="E728" s="1390"/>
      <c r="F728" s="1390"/>
      <c r="G728" s="1390"/>
      <c r="H728" s="1390"/>
    </row>
    <row r="729" spans="1:8" x14ac:dyDescent="0.25">
      <c r="A729" s="1390"/>
      <c r="B729" s="1390"/>
      <c r="C729" s="1390"/>
      <c r="D729" s="1390"/>
      <c r="E729" s="1390"/>
      <c r="F729" s="1390"/>
      <c r="G729" s="1390"/>
      <c r="H729" s="1390"/>
    </row>
    <row r="730" spans="1:8" x14ac:dyDescent="0.25">
      <c r="A730" s="1390"/>
      <c r="B730" s="1390"/>
      <c r="C730" s="1390"/>
      <c r="D730" s="1390"/>
      <c r="E730" s="1390"/>
      <c r="F730" s="1390"/>
      <c r="G730" s="1390"/>
      <c r="H730" s="1390"/>
    </row>
    <row r="731" spans="1:8" x14ac:dyDescent="0.25">
      <c r="A731" s="1390"/>
      <c r="B731" s="1390"/>
      <c r="C731" s="1390"/>
      <c r="D731" s="1390"/>
      <c r="E731" s="1390"/>
      <c r="F731" s="1390"/>
      <c r="G731" s="1390"/>
      <c r="H731" s="1390"/>
    </row>
    <row r="732" spans="1:8" x14ac:dyDescent="0.25">
      <c r="A732" s="1390"/>
      <c r="B732" s="1390"/>
      <c r="C732" s="1390"/>
      <c r="D732" s="1390"/>
      <c r="E732" s="1390"/>
      <c r="F732" s="1390"/>
      <c r="G732" s="1390"/>
      <c r="H732" s="1390"/>
    </row>
    <row r="733" spans="1:8" x14ac:dyDescent="0.25">
      <c r="A733" s="1390"/>
      <c r="B733" s="1390"/>
      <c r="C733" s="1390"/>
      <c r="D733" s="1390"/>
      <c r="E733" s="1390"/>
      <c r="F733" s="1390"/>
      <c r="G733" s="1390"/>
      <c r="H733" s="1390"/>
    </row>
    <row r="734" spans="1:8" x14ac:dyDescent="0.25">
      <c r="A734" s="1390"/>
      <c r="B734" s="1390"/>
      <c r="C734" s="1390"/>
      <c r="D734" s="1390"/>
      <c r="E734" s="1390"/>
      <c r="F734" s="1390"/>
      <c r="G734" s="1390"/>
      <c r="H734" s="1390"/>
    </row>
    <row r="735" spans="1:8" x14ac:dyDescent="0.25">
      <c r="A735" s="1390"/>
      <c r="B735" s="1390"/>
      <c r="C735" s="1390"/>
      <c r="D735" s="1390"/>
      <c r="E735" s="1390"/>
      <c r="F735" s="1390"/>
      <c r="G735" s="1390"/>
      <c r="H735" s="1390"/>
    </row>
    <row r="736" spans="1:8" x14ac:dyDescent="0.25">
      <c r="A736" s="1390"/>
      <c r="B736" s="1390"/>
      <c r="C736" s="1390"/>
      <c r="D736" s="1390"/>
      <c r="E736" s="1390"/>
      <c r="F736" s="1390"/>
      <c r="G736" s="1390"/>
      <c r="H736" s="1390"/>
    </row>
    <row r="737" spans="1:8" x14ac:dyDescent="0.25">
      <c r="A737" s="1390"/>
      <c r="B737" s="1390"/>
      <c r="C737" s="1390"/>
      <c r="D737" s="1390"/>
      <c r="E737" s="1390"/>
      <c r="F737" s="1390"/>
      <c r="G737" s="1390"/>
      <c r="H737" s="1390"/>
    </row>
    <row r="738" spans="1:8" x14ac:dyDescent="0.25">
      <c r="A738" s="1390"/>
      <c r="B738" s="1390"/>
      <c r="C738" s="1390"/>
      <c r="D738" s="1390"/>
      <c r="E738" s="1390"/>
      <c r="F738" s="1390"/>
      <c r="G738" s="1390"/>
      <c r="H738" s="1390"/>
    </row>
    <row r="739" spans="1:8" x14ac:dyDescent="0.25">
      <c r="A739" s="1390"/>
      <c r="B739" s="1390"/>
      <c r="C739" s="1390"/>
      <c r="D739" s="1390"/>
      <c r="E739" s="1390"/>
      <c r="F739" s="1390"/>
      <c r="G739" s="1390"/>
      <c r="H739" s="1390"/>
    </row>
    <row r="740" spans="1:8" x14ac:dyDescent="0.25">
      <c r="A740" s="1390"/>
      <c r="B740" s="1390"/>
      <c r="C740" s="1390"/>
      <c r="D740" s="1390"/>
      <c r="E740" s="1390"/>
      <c r="F740" s="1390"/>
      <c r="G740" s="1390"/>
      <c r="H740" s="1390"/>
    </row>
    <row r="741" spans="1:8" x14ac:dyDescent="0.25">
      <c r="A741" s="1390"/>
      <c r="B741" s="1390"/>
      <c r="C741" s="1390"/>
      <c r="D741" s="1390"/>
      <c r="E741" s="1390"/>
      <c r="F741" s="1390"/>
      <c r="G741" s="1390"/>
      <c r="H741" s="1390"/>
    </row>
    <row r="742" spans="1:8" x14ac:dyDescent="0.25">
      <c r="A742" s="1390"/>
      <c r="B742" s="1390"/>
      <c r="C742" s="1390"/>
      <c r="D742" s="1390"/>
      <c r="E742" s="1390"/>
      <c r="F742" s="1390"/>
      <c r="G742" s="1390"/>
      <c r="H742" s="1390"/>
    </row>
    <row r="743" spans="1:8" x14ac:dyDescent="0.25">
      <c r="A743" s="1390"/>
      <c r="B743" s="1390"/>
      <c r="C743" s="1390"/>
      <c r="D743" s="1390"/>
      <c r="E743" s="1390"/>
      <c r="F743" s="1390"/>
      <c r="G743" s="1390"/>
      <c r="H743" s="1390"/>
    </row>
    <row r="744" spans="1:8" x14ac:dyDescent="0.25">
      <c r="A744" s="1390"/>
      <c r="B744" s="1390"/>
      <c r="C744" s="1390"/>
      <c r="D744" s="1390"/>
      <c r="E744" s="1390"/>
      <c r="F744" s="1390"/>
      <c r="G744" s="1390"/>
      <c r="H744" s="1390"/>
    </row>
    <row r="745" spans="1:8" x14ac:dyDescent="0.25">
      <c r="A745" s="1390"/>
      <c r="B745" s="1390"/>
      <c r="C745" s="1390"/>
      <c r="D745" s="1390"/>
      <c r="E745" s="1390"/>
      <c r="F745" s="1390"/>
      <c r="G745" s="1390"/>
      <c r="H745" s="1390"/>
    </row>
    <row r="746" spans="1:8" x14ac:dyDescent="0.25">
      <c r="A746" s="1390"/>
      <c r="B746" s="1390"/>
      <c r="C746" s="1390"/>
      <c r="D746" s="1390"/>
      <c r="E746" s="1390"/>
      <c r="F746" s="1390"/>
      <c r="G746" s="1390"/>
      <c r="H746" s="1390"/>
    </row>
    <row r="747" spans="1:8" x14ac:dyDescent="0.25">
      <c r="A747" s="1390"/>
      <c r="B747" s="1390"/>
      <c r="C747" s="1390"/>
      <c r="D747" s="1390"/>
      <c r="E747" s="1390"/>
      <c r="F747" s="1390"/>
      <c r="G747" s="1390"/>
      <c r="H747" s="1390"/>
    </row>
    <row r="748" spans="1:8" x14ac:dyDescent="0.25">
      <c r="A748" s="1390"/>
      <c r="B748" s="1390"/>
      <c r="C748" s="1390"/>
      <c r="D748" s="1390"/>
      <c r="E748" s="1390"/>
      <c r="F748" s="1390"/>
      <c r="G748" s="1390"/>
      <c r="H748" s="1390"/>
    </row>
    <row r="749" spans="1:8" x14ac:dyDescent="0.25">
      <c r="A749" s="1390"/>
      <c r="B749" s="1390"/>
      <c r="C749" s="1390"/>
      <c r="D749" s="1390"/>
      <c r="E749" s="1390"/>
      <c r="F749" s="1390"/>
      <c r="G749" s="1390"/>
      <c r="H749" s="1390"/>
    </row>
    <row r="750" spans="1:8" x14ac:dyDescent="0.25">
      <c r="A750" s="1390"/>
      <c r="B750" s="1390"/>
      <c r="C750" s="1390"/>
      <c r="D750" s="1390"/>
      <c r="E750" s="1390"/>
      <c r="F750" s="1390"/>
      <c r="G750" s="1390"/>
      <c r="H750" s="1390"/>
    </row>
    <row r="751" spans="1:8" x14ac:dyDescent="0.25">
      <c r="A751" s="1390"/>
      <c r="B751" s="1390"/>
      <c r="C751" s="1390"/>
      <c r="D751" s="1390"/>
      <c r="E751" s="1390"/>
      <c r="F751" s="1390"/>
      <c r="G751" s="1390"/>
      <c r="H751" s="1390"/>
    </row>
    <row r="752" spans="1:8" x14ac:dyDescent="0.25">
      <c r="A752" s="1390"/>
      <c r="B752" s="1390"/>
      <c r="C752" s="1390"/>
      <c r="D752" s="1390"/>
      <c r="E752" s="1390"/>
      <c r="F752" s="1390"/>
      <c r="G752" s="1390"/>
      <c r="H752" s="1390"/>
    </row>
    <row r="753" spans="1:8" x14ac:dyDescent="0.25">
      <c r="A753" s="1390"/>
      <c r="B753" s="1390"/>
      <c r="C753" s="1390"/>
      <c r="D753" s="1390"/>
      <c r="E753" s="1390"/>
      <c r="F753" s="1390"/>
      <c r="G753" s="1390"/>
      <c r="H753" s="1390"/>
    </row>
    <row r="754" spans="1:8" x14ac:dyDescent="0.25">
      <c r="A754" s="1390"/>
      <c r="B754" s="1390"/>
      <c r="C754" s="1390"/>
      <c r="D754" s="1390"/>
      <c r="E754" s="1390"/>
      <c r="F754" s="1390"/>
      <c r="G754" s="1390"/>
      <c r="H754" s="1390"/>
    </row>
    <row r="755" spans="1:8" x14ac:dyDescent="0.25">
      <c r="A755" s="1390"/>
      <c r="B755" s="1390"/>
      <c r="C755" s="1390"/>
      <c r="D755" s="1390"/>
      <c r="E755" s="1390"/>
      <c r="F755" s="1390"/>
      <c r="G755" s="1390"/>
      <c r="H755" s="1390"/>
    </row>
    <row r="756" spans="1:8" x14ac:dyDescent="0.25">
      <c r="A756" s="1390"/>
      <c r="B756" s="1390"/>
      <c r="C756" s="1390"/>
      <c r="D756" s="1390"/>
      <c r="E756" s="1390"/>
      <c r="F756" s="1390"/>
      <c r="G756" s="1390"/>
      <c r="H756" s="1390"/>
    </row>
    <row r="757" spans="1:8" x14ac:dyDescent="0.25">
      <c r="A757" s="1390"/>
      <c r="B757" s="1390"/>
      <c r="C757" s="1390"/>
      <c r="D757" s="1390"/>
      <c r="E757" s="1390"/>
      <c r="F757" s="1390"/>
      <c r="G757" s="1390"/>
      <c r="H757" s="1390"/>
    </row>
    <row r="758" spans="1:8" x14ac:dyDescent="0.25">
      <c r="A758" s="1390"/>
      <c r="B758" s="1390"/>
      <c r="C758" s="1390"/>
      <c r="D758" s="1390"/>
      <c r="E758" s="1390"/>
      <c r="F758" s="1390"/>
      <c r="G758" s="1390"/>
      <c r="H758" s="1390"/>
    </row>
    <row r="759" spans="1:8" x14ac:dyDescent="0.25">
      <c r="A759" s="1390"/>
      <c r="B759" s="1390"/>
      <c r="C759" s="1390"/>
      <c r="D759" s="1390"/>
      <c r="E759" s="1390"/>
      <c r="F759" s="1390"/>
      <c r="G759" s="1390"/>
      <c r="H759" s="1390"/>
    </row>
    <row r="760" spans="1:8" x14ac:dyDescent="0.25">
      <c r="A760" s="1390"/>
      <c r="B760" s="1390"/>
      <c r="C760" s="1390"/>
      <c r="D760" s="1390"/>
      <c r="E760" s="1390"/>
      <c r="F760" s="1390"/>
      <c r="G760" s="1390"/>
      <c r="H760" s="1390"/>
    </row>
    <row r="761" spans="1:8" x14ac:dyDescent="0.25">
      <c r="A761" s="1390"/>
      <c r="B761" s="1390"/>
      <c r="C761" s="1390"/>
      <c r="D761" s="1390"/>
      <c r="E761" s="1390"/>
      <c r="F761" s="1390"/>
      <c r="G761" s="1390"/>
      <c r="H761" s="1390"/>
    </row>
    <row r="762" spans="1:8" x14ac:dyDescent="0.25">
      <c r="A762" s="1390"/>
      <c r="B762" s="1390"/>
      <c r="C762" s="1390"/>
      <c r="D762" s="1390"/>
      <c r="E762" s="1390"/>
      <c r="F762" s="1390"/>
      <c r="G762" s="1390"/>
      <c r="H762" s="1390"/>
    </row>
    <row r="763" spans="1:8" x14ac:dyDescent="0.25">
      <c r="A763" s="1390"/>
      <c r="B763" s="1390"/>
      <c r="C763" s="1390"/>
      <c r="D763" s="1390"/>
      <c r="E763" s="1390"/>
      <c r="F763" s="1390"/>
      <c r="G763" s="1390"/>
      <c r="H763" s="1390"/>
    </row>
    <row r="764" spans="1:8" x14ac:dyDescent="0.25">
      <c r="A764" s="1390"/>
      <c r="B764" s="1390"/>
      <c r="C764" s="1390"/>
      <c r="D764" s="1390"/>
      <c r="E764" s="1390"/>
      <c r="F764" s="1390"/>
      <c r="G764" s="1390"/>
      <c r="H764" s="1390"/>
    </row>
    <row r="765" spans="1:8" x14ac:dyDescent="0.25">
      <c r="A765" s="1390"/>
      <c r="B765" s="1390"/>
      <c r="C765" s="1390"/>
      <c r="D765" s="1390"/>
      <c r="E765" s="1390"/>
      <c r="F765" s="1390"/>
      <c r="G765" s="1390"/>
      <c r="H765" s="1390"/>
    </row>
    <row r="766" spans="1:8" x14ac:dyDescent="0.25">
      <c r="A766" s="1390"/>
      <c r="B766" s="1390"/>
      <c r="C766" s="1390"/>
      <c r="D766" s="1390"/>
      <c r="E766" s="1390"/>
      <c r="F766" s="1390"/>
      <c r="G766" s="1390"/>
      <c r="H766" s="1390"/>
    </row>
    <row r="767" spans="1:8" x14ac:dyDescent="0.25">
      <c r="A767" s="1390"/>
      <c r="B767" s="1390"/>
      <c r="C767" s="1390"/>
      <c r="D767" s="1390"/>
      <c r="E767" s="1390"/>
      <c r="F767" s="1390"/>
      <c r="G767" s="1390"/>
      <c r="H767" s="1390"/>
    </row>
    <row r="768" spans="1:8" x14ac:dyDescent="0.25">
      <c r="A768" s="1390"/>
      <c r="B768" s="1390"/>
      <c r="C768" s="1390"/>
      <c r="D768" s="1390"/>
      <c r="E768" s="1390"/>
      <c r="F768" s="1390"/>
      <c r="G768" s="1390"/>
      <c r="H768" s="1390"/>
    </row>
    <row r="769" spans="1:8" x14ac:dyDescent="0.25">
      <c r="A769" s="1390"/>
      <c r="B769" s="1390"/>
      <c r="C769" s="1390"/>
      <c r="D769" s="1390"/>
      <c r="E769" s="1390"/>
      <c r="F769" s="1390"/>
      <c r="G769" s="1390"/>
      <c r="H769" s="1390"/>
    </row>
    <row r="770" spans="1:8" x14ac:dyDescent="0.25">
      <c r="A770" s="1390"/>
      <c r="B770" s="1390"/>
      <c r="C770" s="1390"/>
      <c r="D770" s="1390"/>
      <c r="E770" s="1390"/>
      <c r="F770" s="1390"/>
      <c r="G770" s="1390"/>
      <c r="H770" s="1390"/>
    </row>
    <row r="771" spans="1:8" x14ac:dyDescent="0.25">
      <c r="A771" s="1390"/>
      <c r="B771" s="1390"/>
      <c r="C771" s="1390"/>
      <c r="D771" s="1390"/>
      <c r="E771" s="1390"/>
      <c r="F771" s="1390"/>
      <c r="G771" s="1390"/>
      <c r="H771" s="1390"/>
    </row>
    <row r="772" spans="1:8" x14ac:dyDescent="0.25">
      <c r="A772" s="1390"/>
      <c r="B772" s="1390"/>
      <c r="C772" s="1390"/>
      <c r="D772" s="1390"/>
      <c r="E772" s="1390"/>
      <c r="F772" s="1390"/>
      <c r="G772" s="1390"/>
      <c r="H772" s="1390"/>
    </row>
    <row r="773" spans="1:8" x14ac:dyDescent="0.25">
      <c r="A773" s="1390"/>
      <c r="B773" s="1390"/>
      <c r="C773" s="1390"/>
      <c r="D773" s="1390"/>
      <c r="E773" s="1390"/>
      <c r="F773" s="1390"/>
      <c r="G773" s="1390"/>
      <c r="H773" s="1390"/>
    </row>
    <row r="774" spans="1:8" x14ac:dyDescent="0.25">
      <c r="A774" s="1390"/>
      <c r="B774" s="1390"/>
      <c r="C774" s="1390"/>
      <c r="D774" s="1390"/>
      <c r="E774" s="1390"/>
      <c r="F774" s="1390"/>
      <c r="G774" s="1390"/>
      <c r="H774" s="1390"/>
    </row>
    <row r="775" spans="1:8" x14ac:dyDescent="0.25">
      <c r="A775" s="1390"/>
      <c r="B775" s="1390"/>
      <c r="C775" s="1390"/>
      <c r="D775" s="1390"/>
      <c r="E775" s="1390"/>
      <c r="F775" s="1390"/>
      <c r="G775" s="1390"/>
      <c r="H775" s="1390"/>
    </row>
    <row r="776" spans="1:8" x14ac:dyDescent="0.25">
      <c r="A776" s="1390"/>
      <c r="B776" s="1390"/>
      <c r="C776" s="1390"/>
      <c r="D776" s="1390"/>
      <c r="E776" s="1390"/>
      <c r="F776" s="1390"/>
      <c r="G776" s="1390"/>
      <c r="H776" s="1390"/>
    </row>
    <row r="777" spans="1:8" x14ac:dyDescent="0.25">
      <c r="A777" s="1390"/>
      <c r="B777" s="1390"/>
      <c r="C777" s="1390"/>
      <c r="D777" s="1390"/>
      <c r="E777" s="1390"/>
      <c r="F777" s="1390"/>
      <c r="G777" s="1390"/>
      <c r="H777" s="1390"/>
    </row>
    <row r="778" spans="1:8" x14ac:dyDescent="0.25">
      <c r="A778" s="1390"/>
      <c r="B778" s="1390"/>
      <c r="C778" s="1390"/>
      <c r="D778" s="1390"/>
      <c r="E778" s="1390"/>
      <c r="F778" s="1390"/>
      <c r="G778" s="1390"/>
      <c r="H778" s="1390"/>
    </row>
    <row r="779" spans="1:8" x14ac:dyDescent="0.25">
      <c r="A779" s="1390"/>
      <c r="B779" s="1390"/>
      <c r="C779" s="1390"/>
      <c r="D779" s="1390"/>
      <c r="E779" s="1390"/>
      <c r="F779" s="1390"/>
      <c r="G779" s="1390"/>
      <c r="H779" s="1390"/>
    </row>
    <row r="780" spans="1:8" x14ac:dyDescent="0.25">
      <c r="A780" s="1390"/>
      <c r="B780" s="1390"/>
      <c r="C780" s="1390"/>
      <c r="D780" s="1390"/>
      <c r="E780" s="1390"/>
      <c r="F780" s="1390"/>
      <c r="G780" s="1390"/>
      <c r="H780" s="1390"/>
    </row>
    <row r="781" spans="1:8" x14ac:dyDescent="0.25">
      <c r="A781" s="1390"/>
      <c r="B781" s="1390"/>
      <c r="C781" s="1390"/>
      <c r="D781" s="1390"/>
      <c r="E781" s="1390"/>
      <c r="F781" s="1390"/>
      <c r="G781" s="1390"/>
      <c r="H781" s="1390"/>
    </row>
    <row r="782" spans="1:8" x14ac:dyDescent="0.25">
      <c r="A782" s="1390"/>
      <c r="B782" s="1390"/>
      <c r="C782" s="1390"/>
      <c r="D782" s="1390"/>
      <c r="E782" s="1390"/>
      <c r="F782" s="1390"/>
      <c r="G782" s="1390"/>
      <c r="H782" s="1390"/>
    </row>
    <row r="783" spans="1:8" x14ac:dyDescent="0.25">
      <c r="A783" s="1390"/>
      <c r="B783" s="1390"/>
      <c r="C783" s="1390"/>
      <c r="D783" s="1390"/>
      <c r="E783" s="1390"/>
      <c r="F783" s="1390"/>
      <c r="G783" s="1390"/>
      <c r="H783" s="1390"/>
    </row>
    <row r="784" spans="1:8" x14ac:dyDescent="0.25">
      <c r="A784" s="1390"/>
      <c r="B784" s="1390"/>
      <c r="C784" s="1390"/>
      <c r="D784" s="1390"/>
      <c r="E784" s="1390"/>
      <c r="F784" s="1390"/>
      <c r="G784" s="1390"/>
      <c r="H784" s="1390"/>
    </row>
    <row r="785" spans="1:8" x14ac:dyDescent="0.25">
      <c r="A785" s="1390"/>
      <c r="B785" s="1390"/>
      <c r="C785" s="1390"/>
      <c r="D785" s="1390"/>
      <c r="E785" s="1390"/>
      <c r="F785" s="1390"/>
      <c r="G785" s="1390"/>
      <c r="H785" s="1390"/>
    </row>
    <row r="786" spans="1:8" x14ac:dyDescent="0.25">
      <c r="A786" s="1390"/>
      <c r="B786" s="1390"/>
      <c r="C786" s="1390"/>
      <c r="D786" s="1390"/>
      <c r="E786" s="1390"/>
      <c r="F786" s="1390"/>
      <c r="G786" s="1390"/>
      <c r="H786" s="1390"/>
    </row>
    <row r="787" spans="1:8" x14ac:dyDescent="0.25">
      <c r="A787" s="1390"/>
      <c r="B787" s="1390"/>
      <c r="C787" s="1390"/>
      <c r="D787" s="1390"/>
      <c r="E787" s="1390"/>
      <c r="F787" s="1390"/>
      <c r="G787" s="1390"/>
      <c r="H787" s="1390"/>
    </row>
    <row r="788" spans="1:8" x14ac:dyDescent="0.25">
      <c r="A788" s="1390"/>
      <c r="B788" s="1390"/>
      <c r="C788" s="1390"/>
      <c r="D788" s="1390"/>
      <c r="E788" s="1390"/>
      <c r="F788" s="1390"/>
      <c r="G788" s="1390"/>
      <c r="H788" s="1390"/>
    </row>
    <row r="789" spans="1:8" x14ac:dyDescent="0.25">
      <c r="A789" s="1390"/>
      <c r="B789" s="1390"/>
      <c r="C789" s="1390"/>
      <c r="D789" s="1390"/>
      <c r="E789" s="1390"/>
      <c r="F789" s="1390"/>
      <c r="G789" s="1390"/>
      <c r="H789" s="1390"/>
    </row>
    <row r="790" spans="1:8" x14ac:dyDescent="0.25">
      <c r="A790" s="1390"/>
      <c r="B790" s="1390"/>
      <c r="C790" s="1390"/>
      <c r="D790" s="1390"/>
      <c r="E790" s="1390"/>
      <c r="F790" s="1390"/>
      <c r="G790" s="1390"/>
      <c r="H790" s="1390"/>
    </row>
    <row r="791" spans="1:8" x14ac:dyDescent="0.25">
      <c r="A791" s="1390"/>
      <c r="B791" s="1390"/>
      <c r="C791" s="1390"/>
      <c r="D791" s="1390"/>
      <c r="E791" s="1390"/>
      <c r="F791" s="1390"/>
      <c r="G791" s="1390"/>
      <c r="H791" s="1390"/>
    </row>
    <row r="792" spans="1:8" x14ac:dyDescent="0.25">
      <c r="A792" s="1390"/>
      <c r="B792" s="1390"/>
      <c r="C792" s="1390"/>
      <c r="D792" s="1390"/>
      <c r="E792" s="1390"/>
      <c r="F792" s="1390"/>
      <c r="G792" s="1390"/>
      <c r="H792" s="1390"/>
    </row>
    <row r="793" spans="1:8" x14ac:dyDescent="0.25">
      <c r="A793" s="1390"/>
      <c r="B793" s="1390"/>
      <c r="C793" s="1390"/>
      <c r="D793" s="1390"/>
      <c r="E793" s="1390"/>
      <c r="F793" s="1390"/>
      <c r="G793" s="1390"/>
      <c r="H793" s="1390"/>
    </row>
    <row r="794" spans="1:8" x14ac:dyDescent="0.25">
      <c r="A794" s="1390"/>
      <c r="B794" s="1390"/>
      <c r="C794" s="1390"/>
      <c r="D794" s="1390"/>
      <c r="E794" s="1390"/>
      <c r="F794" s="1390"/>
      <c r="G794" s="1390"/>
      <c r="H794" s="1390"/>
    </row>
    <row r="795" spans="1:8" x14ac:dyDescent="0.25">
      <c r="A795" s="1390"/>
      <c r="B795" s="1390"/>
      <c r="C795" s="1390"/>
      <c r="D795" s="1390"/>
      <c r="E795" s="1390"/>
      <c r="F795" s="1390"/>
      <c r="G795" s="1390"/>
      <c r="H795" s="1390"/>
    </row>
    <row r="796" spans="1:8" x14ac:dyDescent="0.25">
      <c r="A796" s="1390"/>
      <c r="B796" s="1390"/>
      <c r="C796" s="1390"/>
      <c r="D796" s="1390"/>
      <c r="E796" s="1390"/>
      <c r="F796" s="1390"/>
      <c r="G796" s="1390"/>
      <c r="H796" s="1390"/>
    </row>
    <row r="797" spans="1:8" x14ac:dyDescent="0.25">
      <c r="A797" s="1390"/>
      <c r="B797" s="1390"/>
      <c r="C797" s="1390"/>
      <c r="D797" s="1390"/>
      <c r="E797" s="1390"/>
      <c r="F797" s="1390"/>
      <c r="G797" s="1390"/>
      <c r="H797" s="1390"/>
    </row>
    <row r="798" spans="1:8" x14ac:dyDescent="0.25">
      <c r="A798" s="1390"/>
      <c r="B798" s="1390"/>
      <c r="C798" s="1390"/>
      <c r="D798" s="1390"/>
      <c r="E798" s="1390"/>
      <c r="F798" s="1390"/>
      <c r="G798" s="1390"/>
      <c r="H798" s="1390"/>
    </row>
    <row r="799" spans="1:8" x14ac:dyDescent="0.25">
      <c r="A799" s="1390"/>
      <c r="B799" s="1390"/>
      <c r="C799" s="1390"/>
      <c r="D799" s="1390"/>
      <c r="E799" s="1390"/>
      <c r="F799" s="1390"/>
      <c r="G799" s="1390"/>
      <c r="H799" s="1390"/>
    </row>
    <row r="800" spans="1:8" x14ac:dyDescent="0.25">
      <c r="A800" s="1390"/>
      <c r="B800" s="1390"/>
      <c r="C800" s="1390"/>
      <c r="D800" s="1390"/>
      <c r="E800" s="1390"/>
      <c r="F800" s="1390"/>
      <c r="G800" s="1390"/>
      <c r="H800" s="1390"/>
    </row>
    <row r="801" spans="1:8" x14ac:dyDescent="0.25">
      <c r="A801" s="1390"/>
      <c r="B801" s="1390"/>
      <c r="C801" s="1390"/>
      <c r="D801" s="1390"/>
      <c r="E801" s="1390"/>
      <c r="F801" s="1390"/>
      <c r="G801" s="1390"/>
      <c r="H801" s="1390"/>
    </row>
    <row r="802" spans="1:8" x14ac:dyDescent="0.25">
      <c r="A802" s="1390"/>
      <c r="B802" s="1390"/>
      <c r="C802" s="1390"/>
      <c r="D802" s="1390"/>
      <c r="E802" s="1390"/>
      <c r="F802" s="1390"/>
      <c r="G802" s="1390"/>
      <c r="H802" s="1390"/>
    </row>
    <row r="803" spans="1:8" x14ac:dyDescent="0.25">
      <c r="A803" s="1390"/>
      <c r="B803" s="1390"/>
      <c r="C803" s="1390"/>
      <c r="D803" s="1390"/>
      <c r="E803" s="1390"/>
      <c r="F803" s="1390"/>
      <c r="G803" s="1390"/>
      <c r="H803" s="1390"/>
    </row>
    <row r="804" spans="1:8" x14ac:dyDescent="0.25">
      <c r="A804" s="1390"/>
      <c r="B804" s="1390"/>
      <c r="C804" s="1390"/>
      <c r="D804" s="1390"/>
      <c r="E804" s="1390"/>
      <c r="F804" s="1390"/>
      <c r="G804" s="1390"/>
      <c r="H804" s="1390"/>
    </row>
    <row r="805" spans="1:8" x14ac:dyDescent="0.25">
      <c r="A805" s="1390"/>
      <c r="B805" s="1390"/>
      <c r="C805" s="1390"/>
      <c r="D805" s="1390"/>
      <c r="E805" s="1390"/>
      <c r="F805" s="1390"/>
      <c r="G805" s="1390"/>
      <c r="H805" s="1390"/>
    </row>
    <row r="806" spans="1:8" x14ac:dyDescent="0.25">
      <c r="A806" s="1390"/>
      <c r="B806" s="1390"/>
      <c r="C806" s="1390"/>
      <c r="D806" s="1390"/>
      <c r="E806" s="1390"/>
      <c r="F806" s="1390"/>
      <c r="G806" s="1390"/>
      <c r="H806" s="1390"/>
    </row>
    <row r="807" spans="1:8" x14ac:dyDescent="0.25">
      <c r="A807" s="1390"/>
      <c r="B807" s="1390"/>
      <c r="C807" s="1390"/>
      <c r="D807" s="1390"/>
      <c r="E807" s="1390"/>
      <c r="F807" s="1390"/>
      <c r="G807" s="1390"/>
      <c r="H807" s="1390"/>
    </row>
    <row r="808" spans="1:8" x14ac:dyDescent="0.25">
      <c r="A808" s="1390"/>
      <c r="B808" s="1390"/>
      <c r="C808" s="1390"/>
      <c r="D808" s="1390"/>
      <c r="E808" s="1390"/>
      <c r="F808" s="1390"/>
      <c r="G808" s="1390"/>
      <c r="H808" s="1390"/>
    </row>
    <row r="809" spans="1:8" x14ac:dyDescent="0.25">
      <c r="A809" s="1390"/>
      <c r="B809" s="1390"/>
      <c r="C809" s="1390"/>
      <c r="D809" s="1390"/>
      <c r="E809" s="1390"/>
      <c r="F809" s="1390"/>
      <c r="G809" s="1390"/>
      <c r="H809" s="1390"/>
    </row>
    <row r="810" spans="1:8" x14ac:dyDescent="0.25">
      <c r="A810" s="1390"/>
      <c r="B810" s="1390"/>
      <c r="C810" s="1390"/>
      <c r="D810" s="1390"/>
      <c r="E810" s="1390"/>
      <c r="F810" s="1390"/>
      <c r="G810" s="1390"/>
      <c r="H810" s="1390"/>
    </row>
    <row r="811" spans="1:8" x14ac:dyDescent="0.25">
      <c r="A811" s="1390"/>
      <c r="B811" s="1390"/>
      <c r="C811" s="1390"/>
      <c r="D811" s="1390"/>
      <c r="E811" s="1390"/>
      <c r="F811" s="1390"/>
      <c r="G811" s="1390"/>
      <c r="H811" s="1390"/>
    </row>
    <row r="812" spans="1:8" x14ac:dyDescent="0.25">
      <c r="A812" s="1390"/>
      <c r="B812" s="1390"/>
      <c r="C812" s="1390"/>
      <c r="D812" s="1390"/>
      <c r="E812" s="1390"/>
      <c r="F812" s="1390"/>
      <c r="G812" s="1390"/>
      <c r="H812" s="1390"/>
    </row>
    <row r="813" spans="1:8" x14ac:dyDescent="0.25">
      <c r="A813" s="1390"/>
      <c r="B813" s="1390"/>
      <c r="C813" s="1390"/>
      <c r="D813" s="1390"/>
      <c r="E813" s="1390"/>
      <c r="F813" s="1390"/>
      <c r="G813" s="1390"/>
      <c r="H813" s="1390"/>
    </row>
    <row r="814" spans="1:8" x14ac:dyDescent="0.25">
      <c r="A814" s="1390"/>
      <c r="B814" s="1390"/>
      <c r="C814" s="1390"/>
      <c r="D814" s="1390"/>
      <c r="E814" s="1390"/>
      <c r="F814" s="1390"/>
      <c r="G814" s="1390"/>
      <c r="H814" s="1390"/>
    </row>
    <row r="815" spans="1:8" x14ac:dyDescent="0.25">
      <c r="A815" s="1390"/>
      <c r="B815" s="1390"/>
      <c r="C815" s="1390"/>
      <c r="D815" s="1390"/>
      <c r="E815" s="1390"/>
      <c r="F815" s="1390"/>
      <c r="G815" s="1390"/>
      <c r="H815" s="1390"/>
    </row>
    <row r="816" spans="1:8" x14ac:dyDescent="0.25">
      <c r="A816" s="1390"/>
      <c r="B816" s="1390"/>
      <c r="C816" s="1390"/>
      <c r="D816" s="1390"/>
      <c r="E816" s="1390"/>
      <c r="F816" s="1390"/>
      <c r="G816" s="1390"/>
      <c r="H816" s="1390"/>
    </row>
    <row r="817" spans="1:8" x14ac:dyDescent="0.25">
      <c r="A817" s="1390"/>
      <c r="B817" s="1390"/>
      <c r="C817" s="1390"/>
      <c r="D817" s="1390"/>
      <c r="E817" s="1390"/>
      <c r="F817" s="1390"/>
      <c r="G817" s="1390"/>
      <c r="H817" s="1390"/>
    </row>
    <row r="818" spans="1:8" x14ac:dyDescent="0.25">
      <c r="A818" s="1390"/>
      <c r="B818" s="1390"/>
      <c r="C818" s="1390"/>
      <c r="D818" s="1390"/>
      <c r="E818" s="1390"/>
      <c r="F818" s="1390"/>
      <c r="G818" s="1390"/>
      <c r="H818" s="1390"/>
    </row>
    <row r="819" spans="1:8" x14ac:dyDescent="0.25">
      <c r="A819" s="1390"/>
      <c r="B819" s="1390"/>
      <c r="C819" s="1390"/>
      <c r="D819" s="1390"/>
      <c r="E819" s="1390"/>
      <c r="F819" s="1390"/>
      <c r="G819" s="1390"/>
      <c r="H819" s="1390"/>
    </row>
    <row r="820" spans="1:8" x14ac:dyDescent="0.25">
      <c r="A820" s="1390"/>
      <c r="B820" s="1390"/>
      <c r="C820" s="1390"/>
      <c r="D820" s="1390"/>
      <c r="E820" s="1390"/>
      <c r="F820" s="1390"/>
      <c r="G820" s="1390"/>
      <c r="H820" s="1390"/>
    </row>
    <row r="821" spans="1:8" x14ac:dyDescent="0.25">
      <c r="A821" s="1390"/>
      <c r="B821" s="1390"/>
      <c r="C821" s="1390"/>
      <c r="D821" s="1390"/>
      <c r="E821" s="1390"/>
      <c r="F821" s="1390"/>
      <c r="G821" s="1390"/>
      <c r="H821" s="1390"/>
    </row>
    <row r="822" spans="1:8" x14ac:dyDescent="0.25">
      <c r="A822" s="1390"/>
      <c r="B822" s="1390"/>
      <c r="C822" s="1390"/>
      <c r="D822" s="1390"/>
      <c r="E822" s="1390"/>
      <c r="F822" s="1390"/>
      <c r="G822" s="1390"/>
      <c r="H822" s="1390"/>
    </row>
    <row r="823" spans="1:8" x14ac:dyDescent="0.25">
      <c r="A823" s="1390"/>
      <c r="B823" s="1390"/>
      <c r="C823" s="1390"/>
      <c r="D823" s="1390"/>
      <c r="E823" s="1390"/>
      <c r="F823" s="1390"/>
      <c r="G823" s="1390"/>
      <c r="H823" s="1390"/>
    </row>
    <row r="824" spans="1:8" x14ac:dyDescent="0.25">
      <c r="A824" s="1390"/>
      <c r="B824" s="1390"/>
      <c r="C824" s="1390"/>
      <c r="D824" s="1390"/>
      <c r="E824" s="1390"/>
      <c r="F824" s="1390"/>
      <c r="G824" s="1390"/>
      <c r="H824" s="1390"/>
    </row>
    <row r="825" spans="1:8" x14ac:dyDescent="0.25">
      <c r="A825" s="1390"/>
      <c r="B825" s="1390"/>
      <c r="C825" s="1390"/>
      <c r="D825" s="1390"/>
      <c r="E825" s="1390"/>
      <c r="F825" s="1390"/>
      <c r="G825" s="1390"/>
      <c r="H825" s="1390"/>
    </row>
    <row r="826" spans="1:8" x14ac:dyDescent="0.25">
      <c r="A826" s="1390"/>
      <c r="B826" s="1390"/>
      <c r="C826" s="1390"/>
      <c r="D826" s="1390"/>
      <c r="E826" s="1390"/>
      <c r="F826" s="1390"/>
      <c r="G826" s="1390"/>
      <c r="H826" s="1390"/>
    </row>
    <row r="827" spans="1:8" x14ac:dyDescent="0.25">
      <c r="A827" s="1390"/>
      <c r="B827" s="1390"/>
      <c r="C827" s="1390"/>
      <c r="D827" s="1390"/>
      <c r="E827" s="1390"/>
      <c r="F827" s="1390"/>
      <c r="G827" s="1390"/>
      <c r="H827" s="1390"/>
    </row>
    <row r="828" spans="1:8" x14ac:dyDescent="0.25">
      <c r="A828" s="1390"/>
      <c r="B828" s="1390"/>
      <c r="C828" s="1390"/>
      <c r="D828" s="1390"/>
      <c r="E828" s="1390"/>
      <c r="F828" s="1390"/>
      <c r="G828" s="1390"/>
      <c r="H828" s="1390"/>
    </row>
    <row r="829" spans="1:8" x14ac:dyDescent="0.25">
      <c r="A829" s="1390"/>
      <c r="B829" s="1390"/>
      <c r="C829" s="1390"/>
      <c r="D829" s="1390"/>
      <c r="E829" s="1390"/>
      <c r="F829" s="1390"/>
      <c r="G829" s="1390"/>
      <c r="H829" s="1390"/>
    </row>
    <row r="830" spans="1:8" x14ac:dyDescent="0.25">
      <c r="A830" s="1390"/>
      <c r="B830" s="1390"/>
      <c r="C830" s="1390"/>
      <c r="D830" s="1390"/>
      <c r="E830" s="1390"/>
      <c r="F830" s="1390"/>
      <c r="G830" s="1390"/>
      <c r="H830" s="1390"/>
    </row>
    <row r="831" spans="1:8" x14ac:dyDescent="0.25">
      <c r="A831" s="1390"/>
      <c r="B831" s="1390"/>
      <c r="C831" s="1390"/>
      <c r="D831" s="1390"/>
      <c r="E831" s="1390"/>
      <c r="F831" s="1390"/>
      <c r="G831" s="1390"/>
      <c r="H831" s="1390"/>
    </row>
    <row r="832" spans="1:8" x14ac:dyDescent="0.25">
      <c r="A832" s="1390"/>
      <c r="B832" s="1390"/>
      <c r="C832" s="1390"/>
      <c r="D832" s="1390"/>
      <c r="E832" s="1390"/>
      <c r="F832" s="1390"/>
      <c r="G832" s="1390"/>
      <c r="H832" s="1390"/>
    </row>
    <row r="833" spans="1:8" x14ac:dyDescent="0.25">
      <c r="A833" s="1390"/>
      <c r="B833" s="1390"/>
      <c r="C833" s="1390"/>
      <c r="D833" s="1390"/>
      <c r="E833" s="1390"/>
      <c r="F833" s="1390"/>
      <c r="G833" s="1390"/>
      <c r="H833" s="1390"/>
    </row>
    <row r="834" spans="1:8" x14ac:dyDescent="0.25">
      <c r="A834" s="1390"/>
      <c r="B834" s="1390"/>
      <c r="C834" s="1390"/>
      <c r="D834" s="1390"/>
      <c r="E834" s="1390"/>
      <c r="F834" s="1390"/>
      <c r="G834" s="1390"/>
      <c r="H834" s="1390"/>
    </row>
    <row r="835" spans="1:8" x14ac:dyDescent="0.25">
      <c r="A835" s="1390"/>
      <c r="B835" s="1390"/>
      <c r="C835" s="1390"/>
      <c r="D835" s="1390"/>
      <c r="E835" s="1390"/>
      <c r="F835" s="1390"/>
      <c r="G835" s="1390"/>
      <c r="H835" s="1390"/>
    </row>
    <row r="836" spans="1:8" x14ac:dyDescent="0.25">
      <c r="A836" s="1390"/>
      <c r="B836" s="1390"/>
      <c r="C836" s="1390"/>
      <c r="D836" s="1390"/>
      <c r="E836" s="1390"/>
      <c r="F836" s="1390"/>
      <c r="G836" s="1390"/>
      <c r="H836" s="1390"/>
    </row>
    <row r="837" spans="1:8" x14ac:dyDescent="0.25">
      <c r="A837" s="1390"/>
      <c r="B837" s="1390"/>
      <c r="C837" s="1390"/>
      <c r="D837" s="1390"/>
      <c r="E837" s="1390"/>
      <c r="F837" s="1390"/>
      <c r="G837" s="1390"/>
      <c r="H837" s="1390"/>
    </row>
    <row r="838" spans="1:8" x14ac:dyDescent="0.25">
      <c r="A838" s="1390"/>
      <c r="B838" s="1390"/>
      <c r="C838" s="1390"/>
      <c r="D838" s="1390"/>
      <c r="E838" s="1390"/>
      <c r="F838" s="1390"/>
      <c r="G838" s="1390"/>
      <c r="H838" s="1390"/>
    </row>
    <row r="839" spans="1:8" x14ac:dyDescent="0.25">
      <c r="A839" s="1390"/>
      <c r="B839" s="1390"/>
      <c r="C839" s="1390"/>
      <c r="D839" s="1390"/>
      <c r="E839" s="1390"/>
      <c r="F839" s="1390"/>
      <c r="G839" s="1390"/>
      <c r="H839" s="1390"/>
    </row>
    <row r="840" spans="1:8" x14ac:dyDescent="0.25">
      <c r="A840" s="1390"/>
      <c r="B840" s="1390"/>
      <c r="C840" s="1390"/>
      <c r="D840" s="1390"/>
      <c r="E840" s="1390"/>
      <c r="F840" s="1390"/>
      <c r="G840" s="1390"/>
      <c r="H840" s="1390"/>
    </row>
    <row r="841" spans="1:8" x14ac:dyDescent="0.25">
      <c r="A841" s="1390"/>
      <c r="B841" s="1390"/>
      <c r="C841" s="1390"/>
      <c r="D841" s="1390"/>
      <c r="E841" s="1390"/>
      <c r="F841" s="1390"/>
      <c r="G841" s="1390"/>
      <c r="H841" s="1390"/>
    </row>
    <row r="842" spans="1:8" x14ac:dyDescent="0.25">
      <c r="A842" s="1390"/>
      <c r="B842" s="1390"/>
      <c r="C842" s="1390"/>
      <c r="D842" s="1390"/>
      <c r="E842" s="1390"/>
      <c r="F842" s="1390"/>
      <c r="G842" s="1390"/>
      <c r="H842" s="1390"/>
    </row>
    <row r="843" spans="1:8" x14ac:dyDescent="0.25">
      <c r="A843" s="1390"/>
      <c r="B843" s="1390"/>
      <c r="C843" s="1390"/>
      <c r="D843" s="1390"/>
      <c r="E843" s="1390"/>
      <c r="F843" s="1390"/>
      <c r="G843" s="1390"/>
      <c r="H843" s="1390"/>
    </row>
    <row r="844" spans="1:8" x14ac:dyDescent="0.25">
      <c r="A844" s="1390"/>
      <c r="B844" s="1390"/>
      <c r="C844" s="1390"/>
      <c r="D844" s="1390"/>
      <c r="E844" s="1390"/>
      <c r="F844" s="1390"/>
      <c r="G844" s="1390"/>
      <c r="H844" s="1390"/>
    </row>
    <row r="845" spans="1:8" x14ac:dyDescent="0.25">
      <c r="A845" s="1390"/>
      <c r="B845" s="1390"/>
      <c r="C845" s="1390"/>
      <c r="D845" s="1390"/>
      <c r="E845" s="1390"/>
      <c r="F845" s="1390"/>
      <c r="G845" s="1390"/>
      <c r="H845" s="1390"/>
    </row>
    <row r="846" spans="1:8" x14ac:dyDescent="0.25">
      <c r="A846" s="1390"/>
      <c r="B846" s="1390"/>
      <c r="C846" s="1390"/>
      <c r="D846" s="1390"/>
      <c r="E846" s="1390"/>
      <c r="F846" s="1390"/>
      <c r="G846" s="1390"/>
      <c r="H846" s="1390"/>
    </row>
    <row r="847" spans="1:8" x14ac:dyDescent="0.25">
      <c r="A847" s="1390"/>
      <c r="B847" s="1390"/>
      <c r="C847" s="1390"/>
      <c r="D847" s="1390"/>
      <c r="E847" s="1390"/>
      <c r="F847" s="1390"/>
      <c r="G847" s="1390"/>
      <c r="H847" s="1390"/>
    </row>
    <row r="848" spans="1:8" x14ac:dyDescent="0.25">
      <c r="A848" s="1390"/>
      <c r="B848" s="1390"/>
      <c r="C848" s="1390"/>
      <c r="D848" s="1390"/>
      <c r="E848" s="1390"/>
      <c r="F848" s="1390"/>
      <c r="G848" s="1390"/>
      <c r="H848" s="1390"/>
    </row>
    <row r="849" spans="1:8" x14ac:dyDescent="0.25">
      <c r="A849" s="1390"/>
      <c r="B849" s="1390"/>
      <c r="C849" s="1390"/>
      <c r="D849" s="1390"/>
      <c r="E849" s="1390"/>
      <c r="F849" s="1390"/>
      <c r="G849" s="1390"/>
      <c r="H849" s="1390"/>
    </row>
    <row r="850" spans="1:8" x14ac:dyDescent="0.25">
      <c r="A850" s="1390"/>
      <c r="B850" s="1390"/>
      <c r="C850" s="1390"/>
      <c r="D850" s="1390"/>
      <c r="E850" s="1390"/>
      <c r="F850" s="1390"/>
      <c r="G850" s="1390"/>
      <c r="H850" s="1390"/>
    </row>
    <row r="851" spans="1:8" x14ac:dyDescent="0.25">
      <c r="A851" s="1390"/>
      <c r="B851" s="1390"/>
      <c r="C851" s="1390"/>
      <c r="D851" s="1390"/>
      <c r="E851" s="1390"/>
      <c r="F851" s="1390"/>
      <c r="G851" s="1390"/>
      <c r="H851" s="1390"/>
    </row>
    <row r="852" spans="1:8" x14ac:dyDescent="0.25">
      <c r="A852" s="1390"/>
      <c r="B852" s="1390"/>
      <c r="C852" s="1390"/>
      <c r="D852" s="1390"/>
      <c r="E852" s="1390"/>
      <c r="F852" s="1390"/>
      <c r="G852" s="1390"/>
      <c r="H852" s="1390"/>
    </row>
    <row r="853" spans="1:8" x14ac:dyDescent="0.25">
      <c r="A853" s="1390"/>
      <c r="B853" s="1390"/>
      <c r="C853" s="1390"/>
      <c r="D853" s="1390"/>
      <c r="E853" s="1390"/>
      <c r="F853" s="1390"/>
      <c r="G853" s="1390"/>
      <c r="H853" s="1390"/>
    </row>
    <row r="854" spans="1:8" x14ac:dyDescent="0.25">
      <c r="A854" s="1390"/>
      <c r="B854" s="1390"/>
      <c r="C854" s="1390"/>
      <c r="D854" s="1390"/>
      <c r="E854" s="1390"/>
      <c r="F854" s="1390"/>
      <c r="G854" s="1390"/>
      <c r="H854" s="1390"/>
    </row>
    <row r="855" spans="1:8" x14ac:dyDescent="0.25">
      <c r="A855" s="1390"/>
      <c r="B855" s="1390"/>
      <c r="C855" s="1390"/>
      <c r="D855" s="1390"/>
      <c r="E855" s="1390"/>
      <c r="F855" s="1390"/>
      <c r="G855" s="1390"/>
      <c r="H855" s="1390"/>
    </row>
    <row r="856" spans="1:8" x14ac:dyDescent="0.25">
      <c r="A856" s="1390"/>
      <c r="B856" s="1390"/>
      <c r="C856" s="1390"/>
      <c r="D856" s="1390"/>
      <c r="E856" s="1390"/>
      <c r="F856" s="1390"/>
      <c r="G856" s="1390"/>
      <c r="H856" s="1390"/>
    </row>
    <row r="857" spans="1:8" x14ac:dyDescent="0.25">
      <c r="A857" s="1390"/>
      <c r="B857" s="1390"/>
      <c r="C857" s="1390"/>
      <c r="D857" s="1390"/>
      <c r="E857" s="1390"/>
      <c r="F857" s="1390"/>
      <c r="G857" s="1390"/>
      <c r="H857" s="1390"/>
    </row>
    <row r="858" spans="1:8" x14ac:dyDescent="0.25">
      <c r="A858" s="1390"/>
      <c r="B858" s="1390"/>
      <c r="C858" s="1390"/>
      <c r="D858" s="1390"/>
      <c r="E858" s="1390"/>
      <c r="F858" s="1390"/>
      <c r="G858" s="1390"/>
      <c r="H858" s="1390"/>
    </row>
    <row r="859" spans="1:8" x14ac:dyDescent="0.25">
      <c r="A859" s="1390"/>
      <c r="B859" s="1390"/>
      <c r="C859" s="1390"/>
      <c r="D859" s="1390"/>
      <c r="E859" s="1390"/>
      <c r="F859" s="1390"/>
      <c r="G859" s="1390"/>
      <c r="H859" s="1390"/>
    </row>
    <row r="860" spans="1:8" x14ac:dyDescent="0.25">
      <c r="A860" s="1390"/>
      <c r="B860" s="1390"/>
      <c r="C860" s="1390"/>
      <c r="D860" s="1390"/>
      <c r="E860" s="1390"/>
      <c r="F860" s="1390"/>
      <c r="G860" s="1390"/>
      <c r="H860" s="1390"/>
    </row>
    <row r="861" spans="1:8" x14ac:dyDescent="0.25">
      <c r="A861" s="1390"/>
      <c r="B861" s="1390"/>
      <c r="C861" s="1390"/>
      <c r="D861" s="1390"/>
      <c r="E861" s="1390"/>
      <c r="F861" s="1390"/>
      <c r="G861" s="1390"/>
      <c r="H861" s="1390"/>
    </row>
    <row r="862" spans="1:8" x14ac:dyDescent="0.25">
      <c r="A862" s="1390"/>
      <c r="B862" s="1390"/>
      <c r="C862" s="1390"/>
      <c r="D862" s="1390"/>
      <c r="E862" s="1390"/>
      <c r="F862" s="1390"/>
      <c r="G862" s="1390"/>
      <c r="H862" s="1390"/>
    </row>
    <row r="863" spans="1:8" x14ac:dyDescent="0.25">
      <c r="A863" s="1390"/>
      <c r="B863" s="1390"/>
      <c r="C863" s="1390"/>
      <c r="D863" s="1390"/>
      <c r="E863" s="1390"/>
      <c r="F863" s="1390"/>
      <c r="G863" s="1390"/>
      <c r="H863" s="1390"/>
    </row>
    <row r="864" spans="1:8" x14ac:dyDescent="0.25">
      <c r="A864" s="1390"/>
      <c r="B864" s="1390"/>
      <c r="C864" s="1390"/>
      <c r="D864" s="1390"/>
      <c r="E864" s="1390"/>
      <c r="F864" s="1390"/>
      <c r="G864" s="1390"/>
      <c r="H864" s="1390"/>
    </row>
    <row r="865" spans="1:8" x14ac:dyDescent="0.25">
      <c r="A865" s="1390"/>
      <c r="B865" s="1390"/>
      <c r="C865" s="1390"/>
      <c r="D865" s="1390"/>
      <c r="E865" s="1390"/>
      <c r="F865" s="1390"/>
      <c r="G865" s="1390"/>
      <c r="H865" s="1390"/>
    </row>
    <row r="866" spans="1:8" x14ac:dyDescent="0.25">
      <c r="A866" s="1390"/>
      <c r="B866" s="1390"/>
      <c r="C866" s="1390"/>
      <c r="D866" s="1390"/>
      <c r="E866" s="1390"/>
      <c r="F866" s="1390"/>
      <c r="G866" s="1390"/>
      <c r="H866" s="1390"/>
    </row>
    <row r="867" spans="1:8" x14ac:dyDescent="0.25">
      <c r="A867" s="1390"/>
      <c r="B867" s="1390"/>
      <c r="C867" s="1390"/>
      <c r="D867" s="1390"/>
      <c r="E867" s="1390"/>
      <c r="F867" s="1390"/>
      <c r="G867" s="1390"/>
      <c r="H867" s="1390"/>
    </row>
    <row r="868" spans="1:8" x14ac:dyDescent="0.25">
      <c r="A868" s="1390"/>
      <c r="B868" s="1390"/>
      <c r="C868" s="1390"/>
      <c r="D868" s="1390"/>
      <c r="E868" s="1390"/>
      <c r="F868" s="1390"/>
      <c r="G868" s="1390"/>
      <c r="H868" s="1390"/>
    </row>
    <row r="869" spans="1:8" x14ac:dyDescent="0.25">
      <c r="A869" s="1390"/>
      <c r="B869" s="1390"/>
      <c r="C869" s="1390"/>
      <c r="D869" s="1390"/>
      <c r="E869" s="1390"/>
      <c r="F869" s="1390"/>
      <c r="G869" s="1390"/>
      <c r="H869" s="1390"/>
    </row>
    <row r="870" spans="1:8" x14ac:dyDescent="0.25">
      <c r="A870" s="1390"/>
      <c r="B870" s="1390"/>
      <c r="C870" s="1390"/>
      <c r="D870" s="1390"/>
      <c r="E870" s="1390"/>
      <c r="F870" s="1390"/>
      <c r="G870" s="1390"/>
      <c r="H870" s="1390"/>
    </row>
    <row r="871" spans="1:8" x14ac:dyDescent="0.25">
      <c r="A871" s="1390"/>
      <c r="B871" s="1390"/>
      <c r="C871" s="1390"/>
      <c r="D871" s="1390"/>
      <c r="E871" s="1390"/>
      <c r="F871" s="1390"/>
      <c r="G871" s="1390"/>
      <c r="H871" s="1390"/>
    </row>
    <row r="872" spans="1:8" x14ac:dyDescent="0.25">
      <c r="A872" s="1390"/>
      <c r="B872" s="1390"/>
      <c r="C872" s="1390"/>
      <c r="D872" s="1390"/>
      <c r="E872" s="1390"/>
      <c r="F872" s="1390"/>
      <c r="G872" s="1390"/>
      <c r="H872" s="1390"/>
    </row>
    <row r="873" spans="1:8" x14ac:dyDescent="0.25">
      <c r="A873" s="1390"/>
      <c r="B873" s="1390"/>
      <c r="C873" s="1390"/>
      <c r="D873" s="1390"/>
      <c r="E873" s="1390"/>
      <c r="F873" s="1390"/>
      <c r="G873" s="1390"/>
      <c r="H873" s="1390"/>
    </row>
    <row r="874" spans="1:8" x14ac:dyDescent="0.25">
      <c r="A874" s="1390"/>
      <c r="B874" s="1390"/>
      <c r="C874" s="1390"/>
      <c r="D874" s="1390"/>
      <c r="E874" s="1390"/>
      <c r="F874" s="1390"/>
      <c r="G874" s="1390"/>
      <c r="H874" s="1390"/>
    </row>
    <row r="875" spans="1:8" x14ac:dyDescent="0.25">
      <c r="A875" s="1390"/>
      <c r="B875" s="1390"/>
      <c r="C875" s="1390"/>
      <c r="D875" s="1390"/>
      <c r="E875" s="1390"/>
      <c r="F875" s="1390"/>
      <c r="G875" s="1390"/>
      <c r="H875" s="1390"/>
    </row>
    <row r="876" spans="1:8" x14ac:dyDescent="0.25">
      <c r="A876" s="1390"/>
      <c r="B876" s="1390"/>
      <c r="C876" s="1390"/>
      <c r="D876" s="1390"/>
      <c r="E876" s="1390"/>
      <c r="F876" s="1390"/>
      <c r="G876" s="1390"/>
      <c r="H876" s="1390"/>
    </row>
    <row r="877" spans="1:8" x14ac:dyDescent="0.25">
      <c r="A877" s="1390"/>
      <c r="B877" s="1390"/>
      <c r="C877" s="1390"/>
      <c r="D877" s="1390"/>
      <c r="E877" s="1390"/>
      <c r="F877" s="1390"/>
      <c r="G877" s="1390"/>
      <c r="H877" s="1390"/>
    </row>
    <row r="878" spans="1:8" x14ac:dyDescent="0.25">
      <c r="A878" s="1390"/>
      <c r="B878" s="1390"/>
      <c r="C878" s="1390"/>
      <c r="D878" s="1390"/>
      <c r="E878" s="1390"/>
      <c r="F878" s="1390"/>
      <c r="G878" s="1390"/>
      <c r="H878" s="1390"/>
    </row>
    <row r="879" spans="1:8" x14ac:dyDescent="0.25">
      <c r="A879" s="1390"/>
      <c r="B879" s="1390"/>
      <c r="C879" s="1390"/>
      <c r="D879" s="1390"/>
      <c r="E879" s="1390"/>
      <c r="F879" s="1390"/>
      <c r="G879" s="1390"/>
      <c r="H879" s="1390"/>
    </row>
    <row r="880" spans="1:8" x14ac:dyDescent="0.25">
      <c r="A880" s="1390"/>
      <c r="B880" s="1390"/>
      <c r="C880" s="1390"/>
      <c r="D880" s="1390"/>
      <c r="E880" s="1390"/>
      <c r="F880" s="1390"/>
      <c r="G880" s="1390"/>
      <c r="H880" s="1390"/>
    </row>
    <row r="881" spans="1:8" x14ac:dyDescent="0.25">
      <c r="A881" s="1390"/>
      <c r="B881" s="1390"/>
      <c r="C881" s="1390"/>
      <c r="D881" s="1390"/>
      <c r="E881" s="1390"/>
      <c r="F881" s="1390"/>
      <c r="G881" s="1390"/>
      <c r="H881" s="1390"/>
    </row>
    <row r="882" spans="1:8" x14ac:dyDescent="0.25">
      <c r="A882" s="1390"/>
      <c r="B882" s="1390"/>
      <c r="C882" s="1390"/>
      <c r="D882" s="1390"/>
      <c r="E882" s="1390"/>
      <c r="F882" s="1390"/>
      <c r="G882" s="1390"/>
      <c r="H882" s="1390"/>
    </row>
    <row r="883" spans="1:8" x14ac:dyDescent="0.25">
      <c r="A883" s="1390"/>
      <c r="B883" s="1390"/>
      <c r="C883" s="1390"/>
      <c r="D883" s="1390"/>
      <c r="E883" s="1390"/>
      <c r="F883" s="1390"/>
      <c r="G883" s="1390"/>
      <c r="H883" s="1390"/>
    </row>
    <row r="884" spans="1:8" x14ac:dyDescent="0.25">
      <c r="A884" s="1390"/>
      <c r="B884" s="1390"/>
      <c r="C884" s="1390"/>
      <c r="D884" s="1390"/>
      <c r="E884" s="1390"/>
      <c r="F884" s="1390"/>
      <c r="G884" s="1390"/>
      <c r="H884" s="1390"/>
    </row>
    <row r="885" spans="1:8" x14ac:dyDescent="0.25">
      <c r="A885" s="1390"/>
      <c r="B885" s="1390"/>
      <c r="C885" s="1390"/>
      <c r="D885" s="1390"/>
      <c r="E885" s="1390"/>
      <c r="F885" s="1390"/>
      <c r="G885" s="1390"/>
      <c r="H885" s="1390"/>
    </row>
    <row r="886" spans="1:8" x14ac:dyDescent="0.25">
      <c r="A886" s="1390"/>
      <c r="B886" s="1390"/>
      <c r="C886" s="1390"/>
      <c r="D886" s="1390"/>
      <c r="E886" s="1390"/>
      <c r="F886" s="1390"/>
      <c r="G886" s="1390"/>
      <c r="H886" s="1390"/>
    </row>
    <row r="887" spans="1:8" x14ac:dyDescent="0.25">
      <c r="A887" s="1390"/>
      <c r="B887" s="1390"/>
      <c r="C887" s="1390"/>
      <c r="D887" s="1390"/>
      <c r="E887" s="1390"/>
      <c r="F887" s="1390"/>
      <c r="G887" s="1390"/>
      <c r="H887" s="1390"/>
    </row>
    <row r="888" spans="1:8" x14ac:dyDescent="0.25">
      <c r="A888" s="1390"/>
      <c r="B888" s="1390"/>
      <c r="C888" s="1390"/>
      <c r="D888" s="1390"/>
      <c r="E888" s="1390"/>
      <c r="F888" s="1390"/>
      <c r="G888" s="1390"/>
      <c r="H888" s="1390"/>
    </row>
    <row r="889" spans="1:8" x14ac:dyDescent="0.25">
      <c r="A889" s="1390"/>
      <c r="B889" s="1390"/>
      <c r="C889" s="1390"/>
      <c r="D889" s="1390"/>
      <c r="E889" s="1390"/>
      <c r="F889" s="1390"/>
      <c r="G889" s="1390"/>
      <c r="H889" s="1390"/>
    </row>
    <row r="890" spans="1:8" x14ac:dyDescent="0.25">
      <c r="A890" s="1390"/>
      <c r="B890" s="1390"/>
      <c r="C890" s="1390"/>
      <c r="D890" s="1390"/>
      <c r="E890" s="1390"/>
      <c r="F890" s="1390"/>
      <c r="G890" s="1390"/>
      <c r="H890" s="1390"/>
    </row>
    <row r="891" spans="1:8" x14ac:dyDescent="0.25">
      <c r="A891" s="1390"/>
      <c r="B891" s="1390"/>
      <c r="C891" s="1390"/>
      <c r="D891" s="1390"/>
      <c r="E891" s="1390"/>
      <c r="F891" s="1390"/>
      <c r="G891" s="1390"/>
      <c r="H891" s="1390"/>
    </row>
    <row r="892" spans="1:8" x14ac:dyDescent="0.25">
      <c r="A892" s="1390"/>
      <c r="B892" s="1390"/>
      <c r="C892" s="1390"/>
      <c r="D892" s="1390"/>
      <c r="E892" s="1390"/>
      <c r="F892" s="1390"/>
      <c r="G892" s="1390"/>
      <c r="H892" s="1390"/>
    </row>
    <row r="893" spans="1:8" x14ac:dyDescent="0.25">
      <c r="A893" s="1390"/>
      <c r="B893" s="1390"/>
      <c r="C893" s="1390"/>
      <c r="D893" s="1390"/>
      <c r="E893" s="1390"/>
      <c r="F893" s="1390"/>
      <c r="G893" s="1390"/>
      <c r="H893" s="1390"/>
    </row>
    <row r="894" spans="1:8" x14ac:dyDescent="0.25">
      <c r="A894" s="1390"/>
      <c r="B894" s="1390"/>
      <c r="C894" s="1390"/>
      <c r="D894" s="1390"/>
      <c r="E894" s="1390"/>
      <c r="F894" s="1390"/>
      <c r="G894" s="1390"/>
      <c r="H894" s="1390"/>
    </row>
    <row r="895" spans="1:8" x14ac:dyDescent="0.25">
      <c r="A895" s="1390"/>
      <c r="B895" s="1390"/>
      <c r="C895" s="1390"/>
      <c r="D895" s="1390"/>
      <c r="E895" s="1390"/>
      <c r="F895" s="1390"/>
      <c r="G895" s="1390"/>
      <c r="H895" s="1390"/>
    </row>
    <row r="896" spans="1:8" x14ac:dyDescent="0.25">
      <c r="A896" s="1390"/>
      <c r="B896" s="1390"/>
      <c r="C896" s="1390"/>
      <c r="D896" s="1390"/>
      <c r="E896" s="1390"/>
      <c r="F896" s="1390"/>
      <c r="G896" s="1390"/>
      <c r="H896" s="1390"/>
    </row>
    <row r="897" spans="1:8" x14ac:dyDescent="0.25">
      <c r="A897" s="1390"/>
      <c r="B897" s="1390"/>
      <c r="C897" s="1390"/>
      <c r="D897" s="1390"/>
      <c r="E897" s="1390"/>
      <c r="F897" s="1390"/>
      <c r="G897" s="1390"/>
      <c r="H897" s="1390"/>
    </row>
    <row r="898" spans="1:8" x14ac:dyDescent="0.25">
      <c r="A898" s="1390"/>
      <c r="B898" s="1390"/>
      <c r="C898" s="1390"/>
      <c r="D898" s="1390"/>
      <c r="E898" s="1390"/>
      <c r="F898" s="1390"/>
      <c r="G898" s="1390"/>
      <c r="H898" s="1390"/>
    </row>
    <row r="899" spans="1:8" x14ac:dyDescent="0.25">
      <c r="A899" s="1390"/>
      <c r="B899" s="1390"/>
      <c r="C899" s="1390"/>
      <c r="D899" s="1390"/>
      <c r="E899" s="1390"/>
      <c r="F899" s="1390"/>
      <c r="G899" s="1390"/>
      <c r="H899" s="1390"/>
    </row>
    <row r="900" spans="1:8" x14ac:dyDescent="0.25">
      <c r="A900" s="1390"/>
      <c r="B900" s="1390"/>
      <c r="C900" s="1390"/>
      <c r="D900" s="1390"/>
      <c r="E900" s="1390"/>
      <c r="F900" s="1390"/>
      <c r="G900" s="1390"/>
      <c r="H900" s="1390"/>
    </row>
    <row r="901" spans="1:8" x14ac:dyDescent="0.25">
      <c r="A901" s="1390"/>
      <c r="B901" s="1390"/>
      <c r="C901" s="1390"/>
      <c r="D901" s="1390"/>
      <c r="E901" s="1390"/>
      <c r="F901" s="1390"/>
      <c r="G901" s="1390"/>
      <c r="H901" s="1390"/>
    </row>
    <row r="902" spans="1:8" x14ac:dyDescent="0.25">
      <c r="A902" s="1390"/>
      <c r="B902" s="1390"/>
      <c r="C902" s="1390"/>
      <c r="D902" s="1390"/>
      <c r="E902" s="1390"/>
      <c r="F902" s="1390"/>
      <c r="G902" s="1390"/>
      <c r="H902" s="1390"/>
    </row>
    <row r="903" spans="1:8" x14ac:dyDescent="0.25">
      <c r="A903" s="1390"/>
      <c r="B903" s="1390"/>
      <c r="C903" s="1390"/>
      <c r="D903" s="1390"/>
      <c r="E903" s="1390"/>
      <c r="F903" s="1390"/>
      <c r="G903" s="1390"/>
      <c r="H903" s="1390"/>
    </row>
    <row r="904" spans="1:8" x14ac:dyDescent="0.25">
      <c r="A904" s="1390"/>
      <c r="B904" s="1390"/>
      <c r="C904" s="1390"/>
      <c r="D904" s="1390"/>
      <c r="E904" s="1390"/>
      <c r="F904" s="1390"/>
      <c r="G904" s="1390"/>
      <c r="H904" s="1390"/>
    </row>
    <row r="905" spans="1:8" x14ac:dyDescent="0.25">
      <c r="A905" s="1390"/>
      <c r="B905" s="1390"/>
      <c r="C905" s="1390"/>
      <c r="D905" s="1390"/>
      <c r="E905" s="1390"/>
      <c r="F905" s="1390"/>
      <c r="G905" s="1390"/>
      <c r="H905" s="1390"/>
    </row>
    <row r="906" spans="1:8" x14ac:dyDescent="0.25">
      <c r="A906" s="1390"/>
      <c r="B906" s="1390"/>
      <c r="C906" s="1390"/>
      <c r="D906" s="1390"/>
      <c r="E906" s="1390"/>
      <c r="F906" s="1390"/>
      <c r="G906" s="1390"/>
      <c r="H906" s="1390"/>
    </row>
    <row r="907" spans="1:8" x14ac:dyDescent="0.25">
      <c r="A907" s="1390"/>
      <c r="B907" s="1390"/>
      <c r="C907" s="1390"/>
      <c r="D907" s="1390"/>
      <c r="E907" s="1390"/>
      <c r="F907" s="1390"/>
      <c r="G907" s="1390"/>
      <c r="H907" s="1390"/>
    </row>
    <row r="908" spans="1:8" x14ac:dyDescent="0.25">
      <c r="A908" s="1390"/>
      <c r="B908" s="1390"/>
      <c r="C908" s="1390"/>
      <c r="D908" s="1390"/>
      <c r="E908" s="1390"/>
      <c r="F908" s="1390"/>
      <c r="G908" s="1390"/>
      <c r="H908" s="1390"/>
    </row>
    <row r="909" spans="1:8" x14ac:dyDescent="0.25">
      <c r="A909" s="1390"/>
      <c r="B909" s="1390"/>
      <c r="C909" s="1390"/>
      <c r="D909" s="1390"/>
      <c r="E909" s="1390"/>
      <c r="F909" s="1390"/>
      <c r="G909" s="1390"/>
      <c r="H909" s="1390"/>
    </row>
    <row r="910" spans="1:8" x14ac:dyDescent="0.25">
      <c r="A910" s="1390"/>
      <c r="B910" s="1390"/>
      <c r="C910" s="1390"/>
      <c r="D910" s="1390"/>
      <c r="E910" s="1390"/>
      <c r="F910" s="1390"/>
      <c r="G910" s="1390"/>
      <c r="H910" s="1390"/>
    </row>
    <row r="911" spans="1:8" x14ac:dyDescent="0.25">
      <c r="A911" s="1390"/>
      <c r="B911" s="1390"/>
      <c r="C911" s="1390"/>
      <c r="D911" s="1390"/>
      <c r="E911" s="1390"/>
      <c r="F911" s="1390"/>
      <c r="G911" s="1390"/>
      <c r="H911" s="1390"/>
    </row>
    <row r="912" spans="1:8" x14ac:dyDescent="0.25">
      <c r="A912" s="1390"/>
      <c r="B912" s="1390"/>
      <c r="C912" s="1390"/>
      <c r="D912" s="1390"/>
      <c r="E912" s="1390"/>
      <c r="F912" s="1390"/>
      <c r="G912" s="1390"/>
      <c r="H912" s="1390"/>
    </row>
    <row r="913" spans="1:8" x14ac:dyDescent="0.25">
      <c r="A913" s="1390"/>
      <c r="B913" s="1390"/>
      <c r="C913" s="1390"/>
      <c r="D913" s="1390"/>
      <c r="E913" s="1390"/>
      <c r="F913" s="1390"/>
      <c r="G913" s="1390"/>
      <c r="H913" s="1390"/>
    </row>
    <row r="914" spans="1:8" x14ac:dyDescent="0.25">
      <c r="A914" s="1390"/>
      <c r="B914" s="1390"/>
      <c r="C914" s="1390"/>
      <c r="D914" s="1390"/>
      <c r="E914" s="1390"/>
      <c r="F914" s="1390"/>
      <c r="G914" s="1390"/>
      <c r="H914" s="1390"/>
    </row>
    <row r="915" spans="1:8" x14ac:dyDescent="0.25">
      <c r="A915" s="1390"/>
      <c r="B915" s="1390"/>
      <c r="C915" s="1390"/>
      <c r="D915" s="1390"/>
      <c r="E915" s="1390"/>
      <c r="F915" s="1390"/>
      <c r="G915" s="1390"/>
      <c r="H915" s="1390"/>
    </row>
    <row r="916" spans="1:8" x14ac:dyDescent="0.25">
      <c r="A916" s="1390"/>
      <c r="B916" s="1390"/>
      <c r="C916" s="1390"/>
      <c r="D916" s="1390"/>
      <c r="E916" s="1390"/>
      <c r="F916" s="1390"/>
      <c r="G916" s="1390"/>
      <c r="H916" s="1390"/>
    </row>
    <row r="917" spans="1:8" x14ac:dyDescent="0.25">
      <c r="A917" s="1390"/>
      <c r="B917" s="1390"/>
      <c r="C917" s="1390"/>
      <c r="D917" s="1390"/>
      <c r="E917" s="1390"/>
      <c r="F917" s="1390"/>
      <c r="G917" s="1390"/>
      <c r="H917" s="1390"/>
    </row>
    <row r="918" spans="1:8" x14ac:dyDescent="0.25">
      <c r="A918" s="1390"/>
      <c r="B918" s="1390"/>
      <c r="C918" s="1390"/>
      <c r="D918" s="1390"/>
      <c r="E918" s="1390"/>
      <c r="F918" s="1390"/>
      <c r="G918" s="1390"/>
      <c r="H918" s="1390"/>
    </row>
    <row r="919" spans="1:8" x14ac:dyDescent="0.25">
      <c r="A919" s="1390"/>
      <c r="B919" s="1390"/>
      <c r="C919" s="1390"/>
      <c r="D919" s="1390"/>
      <c r="E919" s="1390"/>
      <c r="F919" s="1390"/>
      <c r="G919" s="1390"/>
      <c r="H919" s="1390"/>
    </row>
    <row r="920" spans="1:8" x14ac:dyDescent="0.25">
      <c r="A920" s="1390"/>
      <c r="B920" s="1390"/>
      <c r="C920" s="1390"/>
      <c r="D920" s="1390"/>
      <c r="E920" s="1390"/>
      <c r="F920" s="1390"/>
      <c r="G920" s="1390"/>
      <c r="H920" s="1390"/>
    </row>
    <row r="921" spans="1:8" x14ac:dyDescent="0.25">
      <c r="A921" s="1390"/>
      <c r="B921" s="1390"/>
      <c r="C921" s="1390"/>
      <c r="D921" s="1390"/>
      <c r="E921" s="1390"/>
      <c r="F921" s="1390"/>
      <c r="G921" s="1390"/>
      <c r="H921" s="1390"/>
    </row>
    <row r="922" spans="1:8" x14ac:dyDescent="0.25">
      <c r="A922" s="1390"/>
      <c r="B922" s="1390"/>
      <c r="C922" s="1390"/>
      <c r="D922" s="1390"/>
      <c r="E922" s="1390"/>
      <c r="F922" s="1390"/>
      <c r="G922" s="1390"/>
      <c r="H922" s="1390"/>
    </row>
    <row r="923" spans="1:8" x14ac:dyDescent="0.25">
      <c r="A923" s="1390"/>
      <c r="B923" s="1390"/>
      <c r="C923" s="1390"/>
      <c r="D923" s="1390"/>
      <c r="E923" s="1390"/>
      <c r="F923" s="1390"/>
      <c r="G923" s="1390"/>
      <c r="H923" s="1390"/>
    </row>
    <row r="924" spans="1:8" x14ac:dyDescent="0.25">
      <c r="A924" s="1390"/>
      <c r="B924" s="1390"/>
      <c r="C924" s="1390"/>
      <c r="D924" s="1390"/>
      <c r="E924" s="1390"/>
      <c r="F924" s="1390"/>
      <c r="G924" s="1390"/>
      <c r="H924" s="1390"/>
    </row>
    <row r="925" spans="1:8" x14ac:dyDescent="0.25">
      <c r="A925" s="1390"/>
      <c r="B925" s="1390"/>
      <c r="C925" s="1390"/>
      <c r="D925" s="1390"/>
      <c r="E925" s="1390"/>
      <c r="F925" s="1390"/>
      <c r="G925" s="1390"/>
      <c r="H925" s="1390"/>
    </row>
    <row r="926" spans="1:8" x14ac:dyDescent="0.25">
      <c r="A926" s="1390"/>
      <c r="B926" s="1390"/>
      <c r="C926" s="1390"/>
      <c r="D926" s="1390"/>
      <c r="E926" s="1390"/>
      <c r="F926" s="1390"/>
      <c r="G926" s="1390"/>
      <c r="H926" s="1390"/>
    </row>
    <row r="927" spans="1:8" x14ac:dyDescent="0.25">
      <c r="A927" s="1390"/>
      <c r="B927" s="1390"/>
      <c r="C927" s="1390"/>
      <c r="D927" s="1390"/>
      <c r="E927" s="1390"/>
      <c r="F927" s="1390"/>
      <c r="G927" s="1390"/>
      <c r="H927" s="1390"/>
    </row>
    <row r="928" spans="1:8" x14ac:dyDescent="0.25">
      <c r="A928" s="1390"/>
      <c r="B928" s="1390"/>
      <c r="C928" s="1390"/>
      <c r="D928" s="1390"/>
      <c r="E928" s="1390"/>
      <c r="F928" s="1390"/>
      <c r="G928" s="1390"/>
      <c r="H928" s="1390"/>
    </row>
    <row r="929" spans="1:8" x14ac:dyDescent="0.25">
      <c r="A929" s="1390"/>
      <c r="B929" s="1390"/>
      <c r="C929" s="1390"/>
      <c r="D929" s="1390"/>
      <c r="E929" s="1390"/>
      <c r="F929" s="1390"/>
      <c r="G929" s="1390"/>
      <c r="H929" s="1390"/>
    </row>
    <row r="930" spans="1:8" x14ac:dyDescent="0.25">
      <c r="A930" s="1390"/>
      <c r="B930" s="1390"/>
      <c r="C930" s="1390"/>
      <c r="D930" s="1390"/>
      <c r="E930" s="1390"/>
      <c r="F930" s="1390"/>
      <c r="G930" s="1390"/>
      <c r="H930" s="1390"/>
    </row>
    <row r="931" spans="1:8" x14ac:dyDescent="0.25">
      <c r="A931" s="1390"/>
      <c r="B931" s="1390"/>
      <c r="C931" s="1390"/>
      <c r="D931" s="1390"/>
      <c r="E931" s="1390"/>
      <c r="F931" s="1390"/>
      <c r="G931" s="1390"/>
      <c r="H931" s="1390"/>
    </row>
    <row r="932" spans="1:8" x14ac:dyDescent="0.25">
      <c r="A932" s="1390"/>
      <c r="B932" s="1390"/>
      <c r="C932" s="1390"/>
      <c r="D932" s="1390"/>
      <c r="E932" s="1390"/>
      <c r="F932" s="1390"/>
      <c r="G932" s="1390"/>
      <c r="H932" s="1390"/>
    </row>
    <row r="933" spans="1:8" x14ac:dyDescent="0.25">
      <c r="A933" s="1390"/>
      <c r="B933" s="1390"/>
      <c r="C933" s="1390"/>
      <c r="D933" s="1390"/>
      <c r="E933" s="1390"/>
      <c r="F933" s="1390"/>
      <c r="G933" s="1390"/>
      <c r="H933" s="1390"/>
    </row>
    <row r="934" spans="1:8" x14ac:dyDescent="0.25">
      <c r="A934" s="1390"/>
      <c r="B934" s="1390"/>
      <c r="C934" s="1390"/>
      <c r="D934" s="1390"/>
      <c r="E934" s="1390"/>
      <c r="F934" s="1390"/>
      <c r="G934" s="1390"/>
      <c r="H934" s="1390"/>
    </row>
    <row r="935" spans="1:8" x14ac:dyDescent="0.25">
      <c r="A935" s="1390"/>
      <c r="B935" s="1390"/>
      <c r="C935" s="1390"/>
      <c r="D935" s="1390"/>
      <c r="E935" s="1390"/>
      <c r="F935" s="1390"/>
      <c r="G935" s="1390"/>
      <c r="H935" s="1390"/>
    </row>
    <row r="936" spans="1:8" x14ac:dyDescent="0.25">
      <c r="A936" s="1390"/>
      <c r="B936" s="1390"/>
      <c r="C936" s="1390"/>
      <c r="D936" s="1390"/>
      <c r="E936" s="1390"/>
      <c r="F936" s="1390"/>
      <c r="G936" s="1390"/>
      <c r="H936" s="1390"/>
    </row>
    <row r="937" spans="1:8" x14ac:dyDescent="0.25">
      <c r="A937" s="1390"/>
      <c r="B937" s="1390"/>
      <c r="C937" s="1390"/>
      <c r="D937" s="1390"/>
      <c r="E937" s="1390"/>
      <c r="F937" s="1390"/>
      <c r="G937" s="1390"/>
      <c r="H937" s="1390"/>
    </row>
    <row r="938" spans="1:8" x14ac:dyDescent="0.25">
      <c r="A938" s="1390"/>
      <c r="B938" s="1390"/>
      <c r="C938" s="1390"/>
      <c r="D938" s="1390"/>
      <c r="E938" s="1390"/>
      <c r="F938" s="1390"/>
      <c r="G938" s="1390"/>
      <c r="H938" s="1390"/>
    </row>
    <row r="939" spans="1:8" x14ac:dyDescent="0.25">
      <c r="A939" s="1390"/>
      <c r="B939" s="1390"/>
      <c r="C939" s="1390"/>
      <c r="D939" s="1390"/>
      <c r="E939" s="1390"/>
      <c r="F939" s="1390"/>
      <c r="G939" s="1390"/>
      <c r="H939" s="1390"/>
    </row>
    <row r="940" spans="1:8" x14ac:dyDescent="0.25">
      <c r="A940" s="1390"/>
      <c r="B940" s="1390"/>
      <c r="C940" s="1390"/>
      <c r="D940" s="1390"/>
      <c r="E940" s="1390"/>
      <c r="F940" s="1390"/>
      <c r="G940" s="1390"/>
      <c r="H940" s="1390"/>
    </row>
    <row r="941" spans="1:8" x14ac:dyDescent="0.25">
      <c r="A941" s="1390"/>
      <c r="B941" s="1390"/>
      <c r="C941" s="1390"/>
      <c r="D941" s="1390"/>
      <c r="E941" s="1390"/>
      <c r="F941" s="1390"/>
      <c r="G941" s="1390"/>
      <c r="H941" s="1390"/>
    </row>
    <row r="942" spans="1:8" x14ac:dyDescent="0.25">
      <c r="A942" s="1390"/>
      <c r="B942" s="1390"/>
      <c r="C942" s="1390"/>
      <c r="D942" s="1390"/>
      <c r="E942" s="1390"/>
      <c r="F942" s="1390"/>
      <c r="G942" s="1390"/>
      <c r="H942" s="1390"/>
    </row>
    <row r="943" spans="1:8" x14ac:dyDescent="0.25">
      <c r="A943" s="1390"/>
      <c r="B943" s="1390"/>
      <c r="C943" s="1390"/>
      <c r="D943" s="1390"/>
      <c r="E943" s="1390"/>
      <c r="F943" s="1390"/>
      <c r="G943" s="1390"/>
      <c r="H943" s="1390"/>
    </row>
    <row r="944" spans="1:8" x14ac:dyDescent="0.25">
      <c r="A944" s="1390"/>
      <c r="B944" s="1390"/>
      <c r="C944" s="1390"/>
      <c r="D944" s="1390"/>
      <c r="E944" s="1390"/>
      <c r="F944" s="1390"/>
      <c r="G944" s="1390"/>
      <c r="H944" s="1390"/>
    </row>
  </sheetData>
  <mergeCells count="12">
    <mergeCell ref="G6:G7"/>
    <mergeCell ref="H6:H7"/>
    <mergeCell ref="A2:H2"/>
    <mergeCell ref="A3:H3"/>
    <mergeCell ref="A5:A7"/>
    <mergeCell ref="B5:B7"/>
    <mergeCell ref="C5:D5"/>
    <mergeCell ref="E5:H5"/>
    <mergeCell ref="C6:C7"/>
    <mergeCell ref="D6:D7"/>
    <mergeCell ref="E6:E7"/>
    <mergeCell ref="F6:F7"/>
  </mergeCells>
  <hyperlinks>
    <hyperlink ref="A1" location="Índice!A1" display="Voltar ao índice" xr:uid="{E7D9A004-7EBE-4E10-B661-9A202DA90017}"/>
  </hyperlinks>
  <pageMargins left="0.78740157480314965" right="0.78740157480314965" top="1.1811023622047245" bottom="0.78740157480314965" header="0" footer="0"/>
  <pageSetup paperSize="9" orientation="portrait" horizontalDpi="4294967292" verticalDpi="2400" r:id="rId1"/>
  <headerFooter alignWithMargins="0"/>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ED986B-1112-48D9-B51B-EA92F97C1975}">
  <dimension ref="A1:AB45"/>
  <sheetViews>
    <sheetView workbookViewId="0">
      <selection activeCell="A2" sqref="A2"/>
    </sheetView>
  </sheetViews>
  <sheetFormatPr defaultRowHeight="12.75" x14ac:dyDescent="0.2"/>
  <cols>
    <col min="1" max="1" width="22.5703125" style="1254" customWidth="1"/>
    <col min="2" max="4" width="9.140625" style="1254"/>
    <col min="5" max="5" width="9.28515625" style="1254" customWidth="1"/>
    <col min="6" max="18" width="9.140625" style="1254"/>
    <col min="19" max="28" width="9.140625" style="1255"/>
    <col min="29" max="16384" width="9.140625" style="1254"/>
  </cols>
  <sheetData>
    <row r="1" spans="1:28" s="1255" customFormat="1" ht="15" customHeight="1" x14ac:dyDescent="0.2">
      <c r="A1" s="2027" t="s">
        <v>1926</v>
      </c>
    </row>
    <row r="2" spans="1:28" s="1389" customFormat="1" ht="15" customHeight="1" x14ac:dyDescent="0.25">
      <c r="A2" s="2234" t="s">
        <v>1317</v>
      </c>
      <c r="B2" s="2234"/>
      <c r="C2" s="2234"/>
      <c r="D2" s="2234"/>
      <c r="E2" s="2234"/>
      <c r="F2" s="2234"/>
      <c r="G2" s="2234"/>
      <c r="H2" s="2234"/>
      <c r="S2" s="1394"/>
      <c r="T2" s="1394"/>
      <c r="U2" s="1394"/>
      <c r="V2" s="1394"/>
      <c r="W2" s="1394"/>
      <c r="X2" s="1394"/>
      <c r="Y2" s="1394"/>
      <c r="Z2" s="1394"/>
      <c r="AA2" s="1394"/>
      <c r="AB2" s="1394"/>
    </row>
    <row r="3" spans="1:28" s="1389" customFormat="1" ht="23.25" customHeight="1" x14ac:dyDescent="0.25">
      <c r="A3" s="2238" t="s">
        <v>1318</v>
      </c>
      <c r="B3" s="2238"/>
      <c r="C3" s="2238"/>
      <c r="D3" s="2238"/>
      <c r="E3" s="2238"/>
      <c r="F3" s="2238"/>
      <c r="G3" s="2238"/>
      <c r="H3" s="2238"/>
      <c r="S3" s="1394"/>
      <c r="T3" s="1394"/>
      <c r="U3" s="1394"/>
      <c r="V3" s="1394"/>
      <c r="W3" s="1394"/>
      <c r="X3" s="1394"/>
      <c r="Y3" s="1394"/>
      <c r="Z3" s="1394"/>
      <c r="AA3" s="1394"/>
      <c r="AB3" s="1394"/>
    </row>
    <row r="4" spans="1:28" s="1389" customFormat="1" ht="12.95" customHeight="1" x14ac:dyDescent="0.25">
      <c r="A4" s="1401">
        <v>2020</v>
      </c>
      <c r="B4" s="1401"/>
      <c r="C4" s="1401"/>
      <c r="D4" s="1390"/>
      <c r="E4" s="1390"/>
      <c r="F4" s="1390"/>
      <c r="G4" s="1390"/>
      <c r="H4" s="1400" t="s">
        <v>736</v>
      </c>
      <c r="I4" s="1390"/>
      <c r="S4" s="1394"/>
      <c r="T4" s="1394"/>
      <c r="U4" s="1394"/>
      <c r="V4" s="1394"/>
      <c r="W4" s="1394"/>
      <c r="X4" s="1394"/>
      <c r="Y4" s="1394"/>
      <c r="Z4" s="1394"/>
      <c r="AA4" s="1394"/>
      <c r="AB4" s="1394"/>
    </row>
    <row r="5" spans="1:28" s="1389" customFormat="1" ht="12" customHeight="1" x14ac:dyDescent="0.25">
      <c r="A5" s="2266" t="s">
        <v>1236</v>
      </c>
      <c r="B5" s="2269" t="s">
        <v>1305</v>
      </c>
      <c r="C5" s="2270"/>
      <c r="D5" s="2270"/>
      <c r="E5" s="2270"/>
      <c r="F5" s="2270"/>
      <c r="G5" s="2270"/>
      <c r="H5" s="2273"/>
      <c r="S5" s="1394"/>
      <c r="T5" s="1394"/>
      <c r="U5" s="1394"/>
      <c r="V5" s="1394"/>
      <c r="W5" s="1394"/>
      <c r="X5" s="1394"/>
      <c r="Y5" s="1394"/>
      <c r="Z5" s="1394"/>
      <c r="AA5" s="1394"/>
      <c r="AB5" s="1394"/>
    </row>
    <row r="6" spans="1:28" s="1389" customFormat="1" ht="63" customHeight="1" x14ac:dyDescent="0.25">
      <c r="A6" s="2237"/>
      <c r="B6" s="1460" t="s">
        <v>1314</v>
      </c>
      <c r="C6" s="1459" t="s">
        <v>1313</v>
      </c>
      <c r="D6" s="1459" t="s">
        <v>1312</v>
      </c>
      <c r="E6" s="1459" t="s">
        <v>1311</v>
      </c>
      <c r="F6" s="1459" t="s">
        <v>1310</v>
      </c>
      <c r="G6" s="1459" t="s">
        <v>1309</v>
      </c>
      <c r="H6" s="1459" t="s">
        <v>834</v>
      </c>
      <c r="S6" s="1394"/>
      <c r="T6" s="1394"/>
      <c r="U6" s="1394"/>
      <c r="V6" s="1394"/>
      <c r="W6" s="1394"/>
      <c r="X6" s="1394"/>
      <c r="Y6" s="1394"/>
      <c r="Z6" s="1394"/>
      <c r="AA6" s="1394"/>
      <c r="AB6" s="1394"/>
    </row>
    <row r="7" spans="1:28" s="1456" customFormat="1" ht="12.95" customHeight="1" x14ac:dyDescent="0.25">
      <c r="A7" s="1512"/>
      <c r="B7" s="1512"/>
      <c r="C7" s="1512"/>
      <c r="D7" s="1512"/>
      <c r="E7" s="1512"/>
      <c r="F7" s="1512"/>
      <c r="G7" s="1512"/>
      <c r="H7" s="1512"/>
    </row>
    <row r="8" spans="1:28" s="1456" customFormat="1" ht="12.95" customHeight="1" x14ac:dyDescent="0.25">
      <c r="A8" s="1456" t="s">
        <v>1283</v>
      </c>
      <c r="B8" s="1458">
        <f t="shared" ref="B8:H8" si="0">SUM(B10:B14)</f>
        <v>236</v>
      </c>
      <c r="C8" s="1458">
        <f t="shared" si="0"/>
        <v>101</v>
      </c>
      <c r="D8" s="1458">
        <f t="shared" si="0"/>
        <v>144</v>
      </c>
      <c r="E8" s="1458">
        <f t="shared" si="0"/>
        <v>40</v>
      </c>
      <c r="F8" s="1458">
        <f t="shared" si="0"/>
        <v>54</v>
      </c>
      <c r="G8" s="1458">
        <f t="shared" si="0"/>
        <v>104</v>
      </c>
      <c r="H8" s="1458">
        <f t="shared" si="0"/>
        <v>23</v>
      </c>
      <c r="I8" s="1433"/>
      <c r="J8" s="1458"/>
    </row>
    <row r="9" spans="1:28" s="1456" customFormat="1" ht="12.95" customHeight="1" x14ac:dyDescent="0.25">
      <c r="I9" s="1433"/>
      <c r="J9" s="1458"/>
    </row>
    <row r="10" spans="1:28" s="1435" customFormat="1" ht="12.95" customHeight="1" x14ac:dyDescent="0.25">
      <c r="A10" s="1435" t="s">
        <v>1282</v>
      </c>
      <c r="B10" s="1464">
        <v>119</v>
      </c>
      <c r="C10" s="1464">
        <v>25</v>
      </c>
      <c r="D10" s="1464">
        <v>18</v>
      </c>
      <c r="E10" s="1464">
        <v>2</v>
      </c>
      <c r="F10" s="1464">
        <v>3</v>
      </c>
      <c r="G10" s="1464">
        <v>12</v>
      </c>
      <c r="H10" s="1464">
        <v>8</v>
      </c>
      <c r="I10" s="1433"/>
      <c r="J10" s="1458"/>
    </row>
    <row r="11" spans="1:28" s="1456" customFormat="1" ht="12.95" customHeight="1" x14ac:dyDescent="0.25">
      <c r="A11" s="1435" t="s">
        <v>1281</v>
      </c>
      <c r="B11" s="1463">
        <v>96</v>
      </c>
      <c r="C11" s="1463">
        <v>65</v>
      </c>
      <c r="D11" s="1463">
        <v>92</v>
      </c>
      <c r="E11" s="1463">
        <v>32</v>
      </c>
      <c r="F11" s="1463">
        <v>42</v>
      </c>
      <c r="G11" s="1463">
        <v>52</v>
      </c>
      <c r="H11" s="1463">
        <v>12</v>
      </c>
      <c r="I11" s="1433"/>
      <c r="J11" s="1458"/>
    </row>
    <row r="12" spans="1:28" s="1435" customFormat="1" ht="12.95" customHeight="1" x14ac:dyDescent="0.25">
      <c r="A12" s="1435" t="s">
        <v>1280</v>
      </c>
      <c r="B12" s="1463">
        <v>21</v>
      </c>
      <c r="C12" s="1463">
        <v>10</v>
      </c>
      <c r="D12" s="1463">
        <v>34</v>
      </c>
      <c r="E12" s="1463">
        <v>5</v>
      </c>
      <c r="F12" s="1463">
        <v>9</v>
      </c>
      <c r="G12" s="1463">
        <v>8</v>
      </c>
      <c r="H12" s="1463">
        <v>3</v>
      </c>
      <c r="I12" s="1433"/>
      <c r="J12" s="1458"/>
    </row>
    <row r="13" spans="1:28" s="1435" customFormat="1" ht="12.95" customHeight="1" x14ac:dyDescent="0.25">
      <c r="A13" s="1435" t="s">
        <v>1279</v>
      </c>
      <c r="B13" s="1463">
        <v>0</v>
      </c>
      <c r="C13" s="1463">
        <v>0</v>
      </c>
      <c r="D13" s="1463">
        <v>0</v>
      </c>
      <c r="E13" s="1463">
        <v>0</v>
      </c>
      <c r="F13" s="1463">
        <v>0</v>
      </c>
      <c r="G13" s="1463">
        <v>20</v>
      </c>
      <c r="H13" s="1463">
        <v>0</v>
      </c>
      <c r="I13" s="1434"/>
      <c r="J13" s="1458"/>
    </row>
    <row r="14" spans="1:28" s="1435" customFormat="1" ht="12.95" customHeight="1" x14ac:dyDescent="0.25">
      <c r="A14" s="1435" t="s">
        <v>1278</v>
      </c>
      <c r="B14" s="1463">
        <v>0</v>
      </c>
      <c r="C14" s="1463">
        <v>1</v>
      </c>
      <c r="D14" s="1463">
        <v>0</v>
      </c>
      <c r="E14" s="1463">
        <v>1</v>
      </c>
      <c r="F14" s="1463">
        <v>0</v>
      </c>
      <c r="G14" s="1463">
        <v>12</v>
      </c>
      <c r="H14" s="1463">
        <v>0</v>
      </c>
      <c r="I14" s="1513"/>
      <c r="J14" s="1458"/>
    </row>
    <row r="15" spans="1:28" s="1456" customFormat="1" ht="6.95" customHeight="1" thickBot="1" x14ac:dyDescent="0.3">
      <c r="A15" s="1495"/>
      <c r="B15" s="1495"/>
      <c r="C15" s="1495"/>
      <c r="D15" s="1514"/>
      <c r="E15" s="1495"/>
      <c r="F15" s="1514"/>
      <c r="G15" s="1495"/>
      <c r="H15" s="1495"/>
    </row>
    <row r="16" spans="1:28" s="1456" customFormat="1" ht="3.75" customHeight="1" thickTop="1" x14ac:dyDescent="0.25">
      <c r="F16" s="1515"/>
    </row>
    <row r="17" spans="1:18" s="1394" customFormat="1" ht="12.95" customHeight="1" x14ac:dyDescent="0.25">
      <c r="A17" s="2252" t="s">
        <v>1246</v>
      </c>
      <c r="B17" s="2252"/>
      <c r="C17" s="2252"/>
      <c r="D17" s="2252"/>
      <c r="E17" s="2252"/>
    </row>
    <row r="18" spans="1:18" s="1255" customFormat="1" ht="7.5" customHeight="1" x14ac:dyDescent="0.2"/>
    <row r="19" spans="1:18" s="1435" customFormat="1" ht="9.9499999999999993" customHeight="1" x14ac:dyDescent="0.25">
      <c r="A19" s="1106" t="s">
        <v>280</v>
      </c>
    </row>
    <row r="20" spans="1:18" s="1435" customFormat="1" ht="15" customHeight="1" x14ac:dyDescent="0.25">
      <c r="A20" s="1404" t="s">
        <v>1227</v>
      </c>
    </row>
    <row r="21" spans="1:18" s="1394" customFormat="1" x14ac:dyDescent="0.25">
      <c r="A21" s="1404" t="s">
        <v>1272</v>
      </c>
      <c r="B21" s="1435"/>
      <c r="C21" s="1435"/>
      <c r="D21" s="1435"/>
      <c r="E21" s="1435"/>
      <c r="F21" s="1435"/>
      <c r="G21" s="1435"/>
    </row>
    <row r="22" spans="1:18" s="1394" customFormat="1" ht="13.5" x14ac:dyDescent="0.25">
      <c r="A22" s="1417"/>
      <c r="B22" s="1435"/>
      <c r="C22" s="1435"/>
      <c r="D22" s="1435"/>
      <c r="E22" s="1435"/>
      <c r="F22" s="1435"/>
      <c r="G22" s="1435"/>
    </row>
    <row r="23" spans="1:18" x14ac:dyDescent="0.2">
      <c r="A23" s="1255"/>
      <c r="B23" s="1255"/>
      <c r="C23" s="1255"/>
      <c r="D23" s="1255"/>
      <c r="E23" s="1255"/>
      <c r="F23" s="1255"/>
      <c r="G23" s="1255"/>
      <c r="H23" s="1255"/>
      <c r="I23" s="1255"/>
      <c r="J23" s="1255"/>
      <c r="K23" s="1255"/>
      <c r="L23" s="1255"/>
      <c r="M23" s="1255"/>
      <c r="N23" s="1255"/>
      <c r="O23" s="1255"/>
      <c r="P23" s="1255"/>
      <c r="Q23" s="1255"/>
      <c r="R23" s="1255"/>
    </row>
    <row r="24" spans="1:18" x14ac:dyDescent="0.2">
      <c r="A24" s="1255"/>
      <c r="B24" s="1255"/>
      <c r="C24" s="1255"/>
      <c r="D24" s="1255"/>
      <c r="E24" s="1255"/>
      <c r="F24" s="1255"/>
      <c r="G24" s="1255"/>
      <c r="H24" s="1255"/>
      <c r="I24" s="1255"/>
      <c r="J24" s="1255"/>
      <c r="K24" s="1255"/>
      <c r="L24" s="1255"/>
      <c r="M24" s="1255"/>
      <c r="N24" s="1255"/>
      <c r="O24" s="1255"/>
      <c r="P24" s="1255"/>
      <c r="Q24" s="1255"/>
      <c r="R24" s="1255"/>
    </row>
    <row r="25" spans="1:18" x14ac:dyDescent="0.2">
      <c r="A25" s="1255"/>
      <c r="B25" s="1255"/>
      <c r="C25" s="1255"/>
      <c r="D25" s="1255"/>
      <c r="E25" s="1255"/>
      <c r="F25" s="1255"/>
      <c r="G25" s="1255"/>
      <c r="H25" s="1255"/>
      <c r="I25" s="1255"/>
      <c r="J25" s="1255"/>
      <c r="K25" s="1255"/>
      <c r="L25" s="1255"/>
      <c r="M25" s="1255"/>
      <c r="N25" s="1255"/>
      <c r="O25" s="1255"/>
      <c r="P25" s="1255"/>
      <c r="Q25" s="1255"/>
      <c r="R25" s="1255"/>
    </row>
    <row r="26" spans="1:18" x14ac:dyDescent="0.2">
      <c r="A26" s="1255"/>
      <c r="B26" s="1255"/>
      <c r="C26" s="1255"/>
      <c r="D26" s="1255"/>
      <c r="E26" s="1255"/>
      <c r="F26" s="1255"/>
      <c r="G26" s="1255"/>
      <c r="H26" s="1255"/>
      <c r="I26" s="1255"/>
      <c r="J26" s="1255"/>
      <c r="K26" s="1255"/>
      <c r="L26" s="1255"/>
      <c r="M26" s="1255"/>
      <c r="N26" s="1255"/>
      <c r="O26" s="1255"/>
      <c r="P26" s="1255"/>
      <c r="Q26" s="1255"/>
      <c r="R26" s="1255"/>
    </row>
    <row r="27" spans="1:18" x14ac:dyDescent="0.2">
      <c r="A27" s="1461"/>
      <c r="B27" s="1255"/>
      <c r="C27" s="1255"/>
      <c r="D27" s="1255"/>
      <c r="E27" s="1255"/>
      <c r="F27" s="1255"/>
      <c r="G27" s="1255"/>
      <c r="H27" s="1255"/>
      <c r="I27" s="1255"/>
      <c r="J27" s="1255"/>
      <c r="K27" s="1255"/>
      <c r="L27" s="1255"/>
      <c r="M27" s="1255"/>
      <c r="N27" s="1255"/>
      <c r="O27" s="1255"/>
      <c r="P27" s="1255"/>
      <c r="Q27" s="1255"/>
      <c r="R27" s="1255"/>
    </row>
    <row r="28" spans="1:18" x14ac:dyDescent="0.2">
      <c r="A28" s="1461"/>
      <c r="B28" s="1255"/>
      <c r="C28" s="1255"/>
      <c r="D28" s="1255"/>
      <c r="E28" s="1255"/>
      <c r="F28" s="1255"/>
      <c r="G28" s="1255"/>
      <c r="H28" s="1255"/>
      <c r="I28" s="1255"/>
      <c r="J28" s="1255"/>
      <c r="K28" s="1255"/>
      <c r="L28" s="1255"/>
      <c r="M28" s="1255"/>
      <c r="N28" s="1255"/>
      <c r="O28" s="1255"/>
      <c r="P28" s="1255"/>
      <c r="Q28" s="1255"/>
      <c r="R28" s="1255"/>
    </row>
    <row r="29" spans="1:18" x14ac:dyDescent="0.2">
      <c r="A29" s="1255"/>
      <c r="B29" s="1255"/>
      <c r="C29" s="1255"/>
      <c r="D29" s="1255"/>
      <c r="E29" s="1255"/>
      <c r="F29" s="1255"/>
      <c r="G29" s="1255"/>
      <c r="H29" s="1255"/>
      <c r="I29" s="1255"/>
      <c r="J29" s="1255"/>
      <c r="K29" s="1255"/>
      <c r="L29" s="1255"/>
      <c r="M29" s="1255"/>
      <c r="N29" s="1255"/>
      <c r="O29" s="1255"/>
      <c r="P29" s="1255"/>
      <c r="Q29" s="1255"/>
      <c r="R29" s="1255"/>
    </row>
    <row r="30" spans="1:18" x14ac:dyDescent="0.2">
      <c r="A30" s="1255"/>
      <c r="B30" s="1255"/>
      <c r="C30" s="1255"/>
      <c r="D30" s="1255"/>
      <c r="E30" s="1255"/>
      <c r="F30" s="1255"/>
      <c r="G30" s="1255"/>
      <c r="H30" s="1255"/>
      <c r="I30" s="1255"/>
      <c r="J30" s="1255"/>
      <c r="K30" s="1255"/>
      <c r="L30" s="1255"/>
      <c r="M30" s="1255"/>
      <c r="N30" s="1255"/>
      <c r="O30" s="1255"/>
      <c r="P30" s="1255"/>
      <c r="Q30" s="1255"/>
      <c r="R30" s="1255"/>
    </row>
    <row r="31" spans="1:18" x14ac:dyDescent="0.2">
      <c r="A31" s="1255"/>
      <c r="B31" s="1255"/>
      <c r="C31" s="1255"/>
      <c r="D31" s="1255"/>
      <c r="E31" s="1255"/>
      <c r="F31" s="1255"/>
      <c r="G31" s="1255"/>
      <c r="H31" s="1255"/>
      <c r="I31" s="1255"/>
      <c r="J31" s="1255"/>
      <c r="K31" s="1255"/>
      <c r="L31" s="1255"/>
      <c r="M31" s="1255"/>
      <c r="N31" s="1255"/>
      <c r="O31" s="1255"/>
      <c r="P31" s="1255"/>
      <c r="Q31" s="1255"/>
      <c r="R31" s="1255"/>
    </row>
    <row r="32" spans="1:18" x14ac:dyDescent="0.2">
      <c r="A32" s="1255"/>
      <c r="B32" s="1255"/>
      <c r="C32" s="1255"/>
      <c r="D32" s="1255"/>
      <c r="E32" s="1255"/>
      <c r="F32" s="1255"/>
      <c r="G32" s="1255"/>
      <c r="H32" s="1255"/>
      <c r="I32" s="1255"/>
      <c r="J32" s="1255"/>
      <c r="K32" s="1255"/>
      <c r="L32" s="1255"/>
      <c r="M32" s="1255"/>
      <c r="N32" s="1255"/>
      <c r="O32" s="1255"/>
      <c r="P32" s="1255"/>
      <c r="Q32" s="1255"/>
      <c r="R32" s="1255"/>
    </row>
    <row r="33" spans="1:18" x14ac:dyDescent="0.2">
      <c r="A33" s="1255"/>
      <c r="B33" s="1255"/>
      <c r="C33" s="1255"/>
      <c r="D33" s="1255"/>
      <c r="E33" s="1255"/>
      <c r="F33" s="1255"/>
      <c r="G33" s="1255"/>
      <c r="H33" s="1255"/>
      <c r="I33" s="1255"/>
      <c r="J33" s="1255"/>
      <c r="K33" s="1255"/>
      <c r="L33" s="1255"/>
      <c r="M33" s="1255"/>
      <c r="N33" s="1255"/>
      <c r="O33" s="1255"/>
      <c r="P33" s="1255"/>
      <c r="Q33" s="1255"/>
      <c r="R33" s="1255"/>
    </row>
    <row r="34" spans="1:18" x14ac:dyDescent="0.2">
      <c r="A34" s="1255"/>
      <c r="B34" s="1255"/>
      <c r="C34" s="1255"/>
      <c r="D34" s="1255"/>
      <c r="E34" s="1255"/>
      <c r="F34" s="1255"/>
      <c r="G34" s="1255"/>
      <c r="H34" s="1255"/>
      <c r="I34" s="1255"/>
      <c r="J34" s="1255"/>
      <c r="K34" s="1255"/>
      <c r="L34" s="1255"/>
      <c r="M34" s="1255"/>
      <c r="N34" s="1255"/>
      <c r="O34" s="1255"/>
      <c r="P34" s="1255"/>
      <c r="Q34" s="1255"/>
      <c r="R34" s="1255"/>
    </row>
    <row r="35" spans="1:18" x14ac:dyDescent="0.2">
      <c r="A35" s="1255"/>
      <c r="B35" s="1255"/>
      <c r="C35" s="1255"/>
      <c r="D35" s="1255"/>
      <c r="E35" s="1255"/>
      <c r="F35" s="1255"/>
      <c r="G35" s="1255"/>
      <c r="H35" s="1255"/>
      <c r="I35" s="1255"/>
      <c r="J35" s="1255"/>
      <c r="K35" s="1255"/>
      <c r="L35" s="1255"/>
      <c r="M35" s="1255"/>
      <c r="N35" s="1255"/>
      <c r="O35" s="1255"/>
      <c r="P35" s="1255"/>
      <c r="Q35" s="1255"/>
      <c r="R35" s="1255"/>
    </row>
    <row r="36" spans="1:18" x14ac:dyDescent="0.2">
      <c r="A36" s="1255"/>
      <c r="B36" s="1255"/>
      <c r="C36" s="1255"/>
      <c r="D36" s="1255"/>
      <c r="E36" s="1255"/>
      <c r="F36" s="1255"/>
      <c r="G36" s="1255"/>
      <c r="H36" s="1255"/>
      <c r="I36" s="1255"/>
      <c r="J36" s="1255"/>
      <c r="K36" s="1255"/>
      <c r="L36" s="1255"/>
      <c r="M36" s="1255"/>
      <c r="N36" s="1255"/>
      <c r="O36" s="1255"/>
      <c r="P36" s="1255"/>
      <c r="Q36" s="1255"/>
      <c r="R36" s="1255"/>
    </row>
    <row r="37" spans="1:18" x14ac:dyDescent="0.2">
      <c r="A37" s="1255"/>
      <c r="B37" s="1255"/>
      <c r="C37" s="1255"/>
      <c r="D37" s="1255"/>
      <c r="E37" s="1255"/>
      <c r="F37" s="1255"/>
      <c r="G37" s="1255"/>
      <c r="H37" s="1255"/>
      <c r="I37" s="1255"/>
      <c r="J37" s="1255"/>
      <c r="K37" s="1255"/>
      <c r="L37" s="1255"/>
      <c r="M37" s="1255"/>
      <c r="N37" s="1255"/>
      <c r="O37" s="1255"/>
      <c r="P37" s="1255"/>
      <c r="Q37" s="1255"/>
      <c r="R37" s="1255"/>
    </row>
    <row r="38" spans="1:18" x14ac:dyDescent="0.2">
      <c r="A38" s="1255"/>
      <c r="B38" s="1255"/>
      <c r="C38" s="1255"/>
      <c r="D38" s="1255"/>
      <c r="E38" s="1255"/>
      <c r="F38" s="1255"/>
      <c r="G38" s="1255"/>
      <c r="H38" s="1255"/>
      <c r="I38" s="1255"/>
      <c r="J38" s="1255"/>
      <c r="K38" s="1255"/>
      <c r="L38" s="1255"/>
      <c r="M38" s="1255"/>
      <c r="N38" s="1255"/>
      <c r="O38" s="1255"/>
      <c r="P38" s="1255"/>
      <c r="Q38" s="1255"/>
      <c r="R38" s="1255"/>
    </row>
    <row r="39" spans="1:18" x14ac:dyDescent="0.2">
      <c r="A39" s="1255"/>
      <c r="B39" s="1255"/>
      <c r="C39" s="1255"/>
      <c r="D39" s="1255"/>
      <c r="E39" s="1255"/>
      <c r="F39" s="1255"/>
      <c r="G39" s="1255"/>
      <c r="H39" s="1255"/>
      <c r="I39" s="1255"/>
      <c r="J39" s="1255"/>
      <c r="K39" s="1255"/>
      <c r="L39" s="1255"/>
      <c r="M39" s="1255"/>
      <c r="N39" s="1255"/>
      <c r="O39" s="1255"/>
      <c r="P39" s="1255"/>
      <c r="Q39" s="1255"/>
      <c r="R39" s="1255"/>
    </row>
    <row r="40" spans="1:18" x14ac:dyDescent="0.2">
      <c r="A40" s="1255"/>
      <c r="B40" s="1255"/>
      <c r="C40" s="1255"/>
      <c r="D40" s="1255"/>
      <c r="E40" s="1255"/>
      <c r="F40" s="1255"/>
      <c r="G40" s="1255"/>
      <c r="H40" s="1255"/>
      <c r="I40" s="1255"/>
      <c r="J40" s="1255"/>
      <c r="K40" s="1255"/>
      <c r="L40" s="1255"/>
      <c r="M40" s="1255"/>
      <c r="N40" s="1255"/>
      <c r="O40" s="1255"/>
      <c r="P40" s="1255"/>
      <c r="Q40" s="1255"/>
      <c r="R40" s="1255"/>
    </row>
    <row r="41" spans="1:18" x14ac:dyDescent="0.2">
      <c r="A41" s="1255"/>
      <c r="B41" s="1255"/>
      <c r="C41" s="1255"/>
      <c r="D41" s="1255"/>
      <c r="E41" s="1255"/>
      <c r="F41" s="1255"/>
      <c r="G41" s="1255"/>
      <c r="H41" s="1255"/>
      <c r="I41" s="1255"/>
      <c r="J41" s="1255"/>
      <c r="K41" s="1255"/>
      <c r="L41" s="1255"/>
      <c r="M41" s="1255"/>
      <c r="N41" s="1255"/>
      <c r="O41" s="1255"/>
      <c r="P41" s="1255"/>
      <c r="Q41" s="1255"/>
      <c r="R41" s="1255"/>
    </row>
    <row r="42" spans="1:18" x14ac:dyDescent="0.2">
      <c r="A42" s="1255"/>
      <c r="B42" s="1255"/>
      <c r="C42" s="1255"/>
      <c r="D42" s="1255"/>
      <c r="E42" s="1255"/>
      <c r="F42" s="1255"/>
      <c r="G42" s="1255"/>
      <c r="H42" s="1255"/>
      <c r="I42" s="1255"/>
      <c r="J42" s="1255"/>
      <c r="K42" s="1255"/>
      <c r="L42" s="1255"/>
      <c r="M42" s="1255"/>
      <c r="N42" s="1255"/>
      <c r="O42" s="1255"/>
      <c r="P42" s="1255"/>
      <c r="Q42" s="1255"/>
      <c r="R42" s="1255"/>
    </row>
    <row r="43" spans="1:18" x14ac:dyDescent="0.2">
      <c r="A43" s="1255"/>
      <c r="B43" s="1255"/>
      <c r="C43" s="1255"/>
      <c r="D43" s="1255"/>
      <c r="E43" s="1255"/>
      <c r="F43" s="1255"/>
      <c r="G43" s="1255"/>
      <c r="H43" s="1255"/>
      <c r="I43" s="1255"/>
      <c r="J43" s="1255"/>
      <c r="K43" s="1255"/>
      <c r="L43" s="1255"/>
      <c r="M43" s="1255"/>
      <c r="N43" s="1255"/>
      <c r="O43" s="1255"/>
      <c r="P43" s="1255"/>
      <c r="Q43" s="1255"/>
      <c r="R43" s="1255"/>
    </row>
    <row r="44" spans="1:18" s="1255" customFormat="1" x14ac:dyDescent="0.2"/>
    <row r="45" spans="1:18" s="1255" customFormat="1" x14ac:dyDescent="0.2"/>
  </sheetData>
  <mergeCells count="5">
    <mergeCell ref="A2:H2"/>
    <mergeCell ref="A3:H3"/>
    <mergeCell ref="A5:A6"/>
    <mergeCell ref="B5:H5"/>
    <mergeCell ref="A17:E17"/>
  </mergeCells>
  <hyperlinks>
    <hyperlink ref="A20" r:id="rId1" xr:uid="{4861E1AA-D4D6-4BD7-906D-82B6F5E76173}"/>
    <hyperlink ref="A21" r:id="rId2" xr:uid="{D8879A56-BC2E-4BEC-8CBF-814AF0DE0349}"/>
    <hyperlink ref="A1" location="Índice!A1" display="Voltar ao índice" xr:uid="{2B4F73CF-0764-44ED-8358-4B9101D12E05}"/>
  </hyperlinks>
  <pageMargins left="0.78740157480314965" right="0.78740157480314965" top="1.1811023622047245" bottom="0.78740157480314965" header="0" footer="0"/>
  <pageSetup paperSize="9" orientation="portrait" r:id="rId3"/>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FE79B3-9898-48BC-9641-BE9E5F7C9983}">
  <dimension ref="A1:S28"/>
  <sheetViews>
    <sheetView showGridLines="0" workbookViewId="0">
      <selection activeCell="A2" sqref="A2"/>
    </sheetView>
  </sheetViews>
  <sheetFormatPr defaultRowHeight="12.75" x14ac:dyDescent="0.25"/>
  <cols>
    <col min="1" max="1" width="12.7109375" style="1389" customWidth="1"/>
    <col min="2" max="2" width="6.5703125" style="1389" customWidth="1"/>
    <col min="3" max="3" width="9.28515625" style="1389" customWidth="1"/>
    <col min="4" max="4" width="8.42578125" style="1389" customWidth="1"/>
    <col min="5" max="5" width="8.28515625" style="1389" customWidth="1"/>
    <col min="6" max="6" width="8.5703125" style="1389" customWidth="1"/>
    <col min="7" max="7" width="9.5703125" style="1389" customWidth="1"/>
    <col min="8" max="8" width="8" style="1389" customWidth="1"/>
    <col min="9" max="9" width="9.42578125" style="1389" customWidth="1"/>
    <col min="10" max="10" width="10.42578125" style="1389" customWidth="1"/>
    <col min="11" max="16384" width="9.140625" style="1389"/>
  </cols>
  <sheetData>
    <row r="1" spans="1:19" ht="15" customHeight="1" x14ac:dyDescent="0.25">
      <c r="A1" s="2027" t="s">
        <v>1926</v>
      </c>
    </row>
    <row r="2" spans="1:19" s="1394" customFormat="1" ht="15" customHeight="1" x14ac:dyDescent="0.25">
      <c r="A2" s="1517" t="s">
        <v>1333</v>
      </c>
      <c r="B2" s="1518"/>
      <c r="C2" s="2274"/>
      <c r="D2" s="2275"/>
      <c r="E2" s="2275"/>
      <c r="F2" s="2275"/>
      <c r="G2" s="1518"/>
      <c r="H2" s="1518"/>
      <c r="I2" s="1518"/>
      <c r="J2" s="1518"/>
    </row>
    <row r="3" spans="1:19" ht="23.25" customHeight="1" x14ac:dyDescent="0.25">
      <c r="A3" s="2276" t="s">
        <v>1332</v>
      </c>
      <c r="B3" s="2276"/>
      <c r="C3" s="2276"/>
      <c r="D3" s="2276"/>
      <c r="E3" s="2276"/>
      <c r="F3" s="2276"/>
      <c r="G3" s="2276"/>
      <c r="H3" s="2276"/>
      <c r="I3" s="2276"/>
      <c r="J3" s="2277"/>
      <c r="K3" s="1481"/>
      <c r="L3" s="1486"/>
      <c r="M3" s="1485"/>
      <c r="N3" s="1484"/>
      <c r="O3" s="1484"/>
      <c r="P3" s="1483"/>
      <c r="Q3" s="1482"/>
      <c r="R3" s="1481"/>
      <c r="S3" s="1481"/>
    </row>
    <row r="4" spans="1:19" ht="12.95" customHeight="1" x14ac:dyDescent="0.25">
      <c r="A4" s="2035">
        <v>2020</v>
      </c>
      <c r="B4" s="2035"/>
      <c r="C4" s="2035"/>
      <c r="D4" s="2036"/>
      <c r="E4" s="2036"/>
      <c r="F4" s="2036"/>
      <c r="G4" s="2036"/>
      <c r="H4" s="2036"/>
      <c r="I4" s="2036"/>
      <c r="J4" s="2037" t="s">
        <v>736</v>
      </c>
      <c r="K4" s="1475"/>
      <c r="L4" s="1480"/>
      <c r="M4" s="1479"/>
      <c r="N4" s="1478"/>
      <c r="O4" s="1478"/>
      <c r="P4" s="1477"/>
      <c r="Q4" s="1476"/>
      <c r="R4" s="1475"/>
      <c r="S4" s="1475"/>
    </row>
    <row r="5" spans="1:19" ht="67.5" customHeight="1" x14ac:dyDescent="0.25">
      <c r="A5" s="1474" t="s">
        <v>1236</v>
      </c>
      <c r="B5" s="1473" t="s">
        <v>0</v>
      </c>
      <c r="C5" s="1472" t="s">
        <v>1331</v>
      </c>
      <c r="D5" s="1472" t="s">
        <v>1330</v>
      </c>
      <c r="E5" s="1472" t="s">
        <v>1329</v>
      </c>
      <c r="F5" s="1472" t="s">
        <v>1328</v>
      </c>
      <c r="G5" s="1472" t="s">
        <v>1327</v>
      </c>
      <c r="H5" s="1472" t="s">
        <v>1326</v>
      </c>
      <c r="I5" s="1472" t="s">
        <v>1325</v>
      </c>
      <c r="J5" s="1471" t="s">
        <v>1324</v>
      </c>
      <c r="K5" s="1467"/>
      <c r="L5" s="1470"/>
      <c r="M5" s="1469"/>
      <c r="N5" s="1469"/>
      <c r="O5" s="1469"/>
      <c r="P5" s="1469"/>
      <c r="Q5" s="1468"/>
      <c r="R5" s="1467"/>
      <c r="S5" s="1467"/>
    </row>
    <row r="6" spans="1:19" s="1394" customFormat="1" ht="12.95" customHeight="1" x14ac:dyDescent="0.25">
      <c r="A6" s="1396"/>
      <c r="B6" s="1465"/>
      <c r="C6" s="1466"/>
      <c r="D6" s="1466"/>
      <c r="E6" s="1466"/>
      <c r="F6" s="1466"/>
      <c r="G6" s="1466"/>
      <c r="H6" s="1466"/>
      <c r="I6" s="1466"/>
      <c r="J6" s="1466"/>
      <c r="K6" s="1465"/>
      <c r="L6" s="1465"/>
      <c r="M6" s="1465"/>
      <c r="N6" s="1465"/>
      <c r="O6" s="1465"/>
      <c r="P6" s="1465"/>
      <c r="Q6" s="1465"/>
      <c r="R6" s="1465"/>
      <c r="S6" s="1465"/>
    </row>
    <row r="7" spans="1:19" s="1456" customFormat="1" ht="12.95" customHeight="1" x14ac:dyDescent="0.25">
      <c r="A7" s="1456" t="s">
        <v>1283</v>
      </c>
      <c r="B7" s="1458">
        <f t="shared" ref="B7:J7" si="0">SUM(B9:B13)</f>
        <v>886</v>
      </c>
      <c r="C7" s="1458">
        <f t="shared" si="0"/>
        <v>426</v>
      </c>
      <c r="D7" s="1458">
        <f t="shared" si="0"/>
        <v>6</v>
      </c>
      <c r="E7" s="1458">
        <f t="shared" si="0"/>
        <v>110</v>
      </c>
      <c r="F7" s="1458">
        <f t="shared" si="0"/>
        <v>121</v>
      </c>
      <c r="G7" s="1458">
        <f t="shared" si="0"/>
        <v>6</v>
      </c>
      <c r="H7" s="1458">
        <f t="shared" si="0"/>
        <v>6</v>
      </c>
      <c r="I7" s="1458">
        <f t="shared" si="0"/>
        <v>48</v>
      </c>
      <c r="J7" s="1458">
        <f t="shared" si="0"/>
        <v>31</v>
      </c>
      <c r="K7" s="1458"/>
      <c r="L7" s="1458"/>
      <c r="M7" s="1458"/>
      <c r="N7" s="1458"/>
      <c r="O7" s="1458"/>
      <c r="P7" s="1458"/>
      <c r="Q7" s="1458"/>
      <c r="R7" s="1458"/>
      <c r="S7" s="1458"/>
    </row>
    <row r="8" spans="1:19" s="1456" customFormat="1" ht="12.95" customHeight="1" x14ac:dyDescent="0.25">
      <c r="G8" s="1458"/>
      <c r="L8" s="1458"/>
      <c r="M8" s="1458"/>
      <c r="N8" s="1458"/>
      <c r="O8" s="1458"/>
      <c r="R8" s="1458"/>
      <c r="S8" s="1458"/>
    </row>
    <row r="9" spans="1:19" s="1435" customFormat="1" ht="12.95" customHeight="1" x14ac:dyDescent="0.25">
      <c r="A9" s="1435" t="s">
        <v>1323</v>
      </c>
      <c r="B9" s="1458">
        <v>350</v>
      </c>
      <c r="C9" s="1464">
        <v>278</v>
      </c>
      <c r="D9" s="1463">
        <v>0</v>
      </c>
      <c r="E9" s="1464">
        <v>32</v>
      </c>
      <c r="F9" s="1464">
        <v>15</v>
      </c>
      <c r="G9" s="1435">
        <v>0</v>
      </c>
      <c r="H9" s="1464">
        <v>2</v>
      </c>
      <c r="I9" s="1464">
        <v>2</v>
      </c>
      <c r="J9" s="1464">
        <v>4</v>
      </c>
      <c r="K9" s="1464"/>
      <c r="M9" s="1458"/>
      <c r="P9" s="1464"/>
      <c r="Q9" s="1464"/>
    </row>
    <row r="10" spans="1:19" s="1456" customFormat="1" ht="12.95" customHeight="1" x14ac:dyDescent="0.25">
      <c r="A10" s="1435" t="s">
        <v>1322</v>
      </c>
      <c r="B10" s="1509">
        <v>410</v>
      </c>
      <c r="C10" s="1463">
        <v>115</v>
      </c>
      <c r="D10" s="1463">
        <v>6</v>
      </c>
      <c r="E10" s="1463">
        <v>35</v>
      </c>
      <c r="F10" s="1462">
        <v>72</v>
      </c>
      <c r="G10" s="1463">
        <v>4</v>
      </c>
      <c r="H10" s="1463">
        <v>4</v>
      </c>
      <c r="I10" s="1463">
        <v>43</v>
      </c>
      <c r="J10" s="1463">
        <v>26</v>
      </c>
      <c r="K10" s="1463"/>
      <c r="L10" s="1463"/>
      <c r="M10" s="1458"/>
      <c r="N10" s="1435"/>
      <c r="O10" s="1462"/>
      <c r="P10" s="1463"/>
      <c r="Q10" s="1463"/>
      <c r="R10" s="1463"/>
      <c r="S10" s="1462"/>
    </row>
    <row r="11" spans="1:19" s="1435" customFormat="1" ht="12.95" customHeight="1" x14ac:dyDescent="0.25">
      <c r="A11" s="1435" t="s">
        <v>1321</v>
      </c>
      <c r="B11" s="1509">
        <v>92</v>
      </c>
      <c r="C11" s="1463">
        <v>29</v>
      </c>
      <c r="D11" s="1463">
        <v>0</v>
      </c>
      <c r="E11" s="1463">
        <v>41</v>
      </c>
      <c r="F11" s="1462">
        <v>13</v>
      </c>
      <c r="G11" s="1463">
        <v>2</v>
      </c>
      <c r="H11" s="1463">
        <v>0</v>
      </c>
      <c r="I11" s="1463">
        <v>3</v>
      </c>
      <c r="J11" s="1463">
        <v>0</v>
      </c>
      <c r="K11" s="1463"/>
      <c r="L11" s="1463"/>
      <c r="M11" s="1458"/>
      <c r="O11" s="1462"/>
      <c r="P11" s="1463"/>
      <c r="Q11" s="1463"/>
      <c r="R11" s="1463"/>
      <c r="S11" s="1462"/>
    </row>
    <row r="12" spans="1:19" s="1435" customFormat="1" ht="12.95" customHeight="1" x14ac:dyDescent="0.25">
      <c r="A12" s="1435" t="s">
        <v>1320</v>
      </c>
      <c r="B12" s="1509">
        <v>20</v>
      </c>
      <c r="C12" s="1463">
        <v>2</v>
      </c>
      <c r="D12" s="1463">
        <v>0</v>
      </c>
      <c r="E12" s="1463">
        <v>1</v>
      </c>
      <c r="F12" s="1462">
        <v>14</v>
      </c>
      <c r="G12" s="1463">
        <v>0</v>
      </c>
      <c r="H12" s="1463">
        <v>0</v>
      </c>
      <c r="I12" s="1463">
        <v>0</v>
      </c>
      <c r="J12" s="1463">
        <v>1</v>
      </c>
      <c r="K12" s="1463"/>
      <c r="L12" s="1463"/>
      <c r="M12" s="1458"/>
      <c r="O12" s="1462"/>
      <c r="P12" s="1463"/>
      <c r="Q12" s="1463"/>
      <c r="R12" s="1463"/>
      <c r="S12" s="1462"/>
    </row>
    <row r="13" spans="1:19" s="1435" customFormat="1" ht="12.95" customHeight="1" x14ac:dyDescent="0.25">
      <c r="A13" s="1435" t="s">
        <v>1319</v>
      </c>
      <c r="B13" s="1509">
        <v>14</v>
      </c>
      <c r="C13" s="1463">
        <v>2</v>
      </c>
      <c r="D13" s="1463">
        <v>0</v>
      </c>
      <c r="E13" s="1463">
        <v>1</v>
      </c>
      <c r="F13" s="1462">
        <v>7</v>
      </c>
      <c r="G13" s="1463">
        <v>0</v>
      </c>
      <c r="H13" s="1463">
        <v>0</v>
      </c>
      <c r="I13" s="1463">
        <v>0</v>
      </c>
      <c r="J13" s="1463">
        <v>0</v>
      </c>
      <c r="K13" s="1463"/>
      <c r="L13" s="1463"/>
      <c r="M13" s="1458"/>
      <c r="O13" s="1462"/>
      <c r="P13" s="1463"/>
      <c r="Q13" s="1463"/>
      <c r="R13" s="1463"/>
      <c r="S13" s="1462"/>
    </row>
    <row r="14" spans="1:19" s="1456" customFormat="1" ht="6.95" customHeight="1" thickBot="1" x14ac:dyDescent="0.3">
      <c r="A14" s="1495"/>
      <c r="B14" s="1495"/>
      <c r="C14" s="1495"/>
      <c r="D14" s="1514"/>
      <c r="E14" s="1495"/>
      <c r="F14" s="1495"/>
      <c r="G14" s="1495"/>
      <c r="H14" s="1495"/>
      <c r="I14" s="1495"/>
      <c r="J14" s="1495"/>
    </row>
    <row r="15" spans="1:19" s="1456" customFormat="1" ht="6.75" customHeight="1" thickTop="1" x14ac:dyDescent="0.25">
      <c r="D15" s="1515"/>
    </row>
    <row r="16" spans="1:19" s="1394" customFormat="1" x14ac:dyDescent="0.25">
      <c r="A16" s="1435"/>
      <c r="B16" s="1435"/>
      <c r="C16" s="1516"/>
      <c r="D16" s="1516"/>
      <c r="E16" s="1516"/>
      <c r="F16" s="1516"/>
      <c r="G16" s="1516"/>
      <c r="H16" s="1516"/>
      <c r="I16" s="1516"/>
      <c r="J16" s="1516"/>
    </row>
    <row r="17" spans="1:19" s="1394" customFormat="1" x14ac:dyDescent="0.25">
      <c r="A17" s="1435"/>
      <c r="B17" s="1435"/>
      <c r="C17" s="1435"/>
      <c r="D17" s="1435"/>
      <c r="E17" s="1435"/>
      <c r="F17" s="1435"/>
      <c r="G17" s="1435"/>
      <c r="H17" s="1435"/>
      <c r="I17" s="1435"/>
      <c r="J17" s="1435"/>
    </row>
    <row r="18" spans="1:19" s="1394" customFormat="1" x14ac:dyDescent="0.25">
      <c r="A18" s="1435"/>
      <c r="B18" s="1435"/>
      <c r="C18" s="1516"/>
      <c r="D18" s="1516"/>
      <c r="E18" s="1516"/>
      <c r="F18" s="1516"/>
      <c r="G18" s="1516"/>
      <c r="H18" s="1516"/>
      <c r="I18" s="1516"/>
      <c r="J18" s="1516"/>
      <c r="K18" s="1516"/>
      <c r="L18" s="1516"/>
      <c r="M18" s="1516"/>
      <c r="N18" s="1516"/>
      <c r="O18" s="1516"/>
      <c r="P18" s="1516"/>
      <c r="Q18" s="1516"/>
      <c r="R18" s="1516"/>
      <c r="S18" s="1516"/>
    </row>
    <row r="19" spans="1:19" s="1394" customFormat="1" x14ac:dyDescent="0.25">
      <c r="A19" s="1435"/>
      <c r="B19" s="1435"/>
      <c r="C19" s="1435"/>
      <c r="D19" s="1435"/>
      <c r="E19" s="1435"/>
      <c r="F19" s="1435"/>
      <c r="G19" s="1435"/>
      <c r="H19" s="1435"/>
      <c r="I19" s="1435"/>
      <c r="J19" s="1435"/>
    </row>
    <row r="20" spans="1:19" s="1394" customFormat="1" x14ac:dyDescent="0.25">
      <c r="A20" s="1435"/>
      <c r="B20" s="1435"/>
      <c r="C20" s="1516"/>
      <c r="D20" s="1516"/>
      <c r="E20" s="1516"/>
      <c r="F20" s="1516"/>
      <c r="G20" s="1516"/>
      <c r="H20" s="1516"/>
      <c r="I20" s="1516"/>
      <c r="J20" s="1516"/>
      <c r="K20" s="1516"/>
      <c r="L20" s="1516"/>
      <c r="M20" s="1516"/>
      <c r="N20" s="1516"/>
      <c r="O20" s="1516"/>
      <c r="P20" s="1516"/>
      <c r="Q20" s="1516"/>
      <c r="R20" s="1516"/>
      <c r="S20" s="1516"/>
    </row>
    <row r="21" spans="1:19" s="1394" customFormat="1" x14ac:dyDescent="0.25">
      <c r="A21" s="1435"/>
      <c r="B21" s="1435"/>
      <c r="C21" s="1516"/>
      <c r="D21" s="1516"/>
      <c r="E21" s="1516"/>
      <c r="F21" s="1516"/>
      <c r="G21" s="1516"/>
      <c r="H21" s="1516"/>
      <c r="I21" s="1516"/>
      <c r="J21" s="1516"/>
      <c r="K21" s="1516"/>
      <c r="L21" s="1516"/>
      <c r="M21" s="1516"/>
      <c r="N21" s="1516"/>
      <c r="O21" s="1516"/>
      <c r="P21" s="1516"/>
      <c r="Q21" s="1516"/>
      <c r="R21" s="1516"/>
      <c r="S21" s="1516"/>
    </row>
    <row r="22" spans="1:19" s="1394" customFormat="1" x14ac:dyDescent="0.25">
      <c r="A22" s="1435"/>
      <c r="B22" s="1435"/>
      <c r="C22" s="1516"/>
      <c r="D22" s="1435"/>
      <c r="E22" s="1435"/>
      <c r="F22" s="1435"/>
      <c r="G22" s="1435"/>
      <c r="H22" s="1435"/>
      <c r="I22" s="1435"/>
      <c r="J22" s="1435"/>
    </row>
    <row r="23" spans="1:19" s="1394" customFormat="1" x14ac:dyDescent="0.25">
      <c r="A23" s="1435"/>
      <c r="B23" s="1435"/>
      <c r="C23" s="1435"/>
      <c r="D23" s="1435"/>
      <c r="E23" s="1435"/>
      <c r="F23" s="1435"/>
      <c r="G23" s="1435"/>
      <c r="H23" s="1435"/>
      <c r="I23" s="1435"/>
      <c r="J23" s="1435"/>
    </row>
    <row r="24" spans="1:19" s="1394" customFormat="1" x14ac:dyDescent="0.25">
      <c r="A24" s="1435"/>
      <c r="B24" s="1435"/>
      <c r="C24" s="1435"/>
      <c r="D24" s="1435"/>
      <c r="E24" s="1435"/>
      <c r="F24" s="1435"/>
      <c r="G24" s="1435"/>
      <c r="H24" s="1435"/>
      <c r="I24" s="1435"/>
      <c r="J24" s="1435"/>
    </row>
    <row r="25" spans="1:19" x14ac:dyDescent="0.25">
      <c r="A25" s="1390"/>
      <c r="B25" s="1390"/>
      <c r="C25" s="1390"/>
      <c r="D25" s="1390"/>
      <c r="E25" s="1390"/>
      <c r="F25" s="1390"/>
      <c r="G25" s="1390"/>
      <c r="H25" s="1390"/>
      <c r="I25" s="1390"/>
      <c r="J25" s="1390"/>
    </row>
    <row r="26" spans="1:19" x14ac:dyDescent="0.25">
      <c r="A26" s="1390"/>
      <c r="B26" s="1390"/>
      <c r="C26" s="1390"/>
      <c r="D26" s="1390"/>
      <c r="E26" s="1390"/>
      <c r="F26" s="1390"/>
      <c r="G26" s="1390"/>
      <c r="H26" s="1390"/>
      <c r="I26" s="1390"/>
      <c r="J26" s="1390"/>
    </row>
    <row r="27" spans="1:19" x14ac:dyDescent="0.25">
      <c r="A27" s="1390"/>
      <c r="B27" s="1390"/>
      <c r="C27" s="1390"/>
      <c r="D27" s="1390"/>
      <c r="E27" s="1390"/>
      <c r="F27" s="1390"/>
      <c r="G27" s="1390"/>
      <c r="H27" s="1390"/>
      <c r="I27" s="1390"/>
      <c r="J27" s="1390"/>
    </row>
    <row r="28" spans="1:19" x14ac:dyDescent="0.25">
      <c r="A28" s="1390"/>
      <c r="B28" s="1390"/>
      <c r="C28" s="1390"/>
      <c r="D28" s="1390"/>
      <c r="E28" s="1390"/>
      <c r="F28" s="1390"/>
      <c r="G28" s="1390"/>
      <c r="H28" s="1390"/>
      <c r="I28" s="1390"/>
      <c r="J28" s="1390"/>
    </row>
  </sheetData>
  <mergeCells count="2">
    <mergeCell ref="C2:F2"/>
    <mergeCell ref="A3:J3"/>
  </mergeCells>
  <hyperlinks>
    <hyperlink ref="A1" location="Índice!A1" display="Voltar ao índice" xr:uid="{4A7C42AF-664C-4BCF-AB26-8C801262AD7B}"/>
  </hyperlinks>
  <pageMargins left="0.78740157480314965" right="0.78740157480314965" top="1.1811023622047245" bottom="0.78740157480314965" header="0" footer="0"/>
  <pageSetup paperSize="9" scale="95" orientation="portrait" horizontalDpi="4294967292" verticalDpi="2400" r:id="rId1"/>
  <headerFooter alignWithMargins="0"/>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B71768-2329-4414-AC77-91BB905075AC}">
  <dimension ref="A1:AD48"/>
  <sheetViews>
    <sheetView workbookViewId="0">
      <selection activeCell="A2" sqref="A2"/>
    </sheetView>
  </sheetViews>
  <sheetFormatPr defaultRowHeight="12.75" x14ac:dyDescent="0.25"/>
  <cols>
    <col min="1" max="1" width="10.28515625" style="1487" customWidth="1"/>
    <col min="2" max="3" width="9.140625" style="1487"/>
    <col min="4" max="4" width="7" style="1487" customWidth="1"/>
    <col min="5" max="5" width="9.140625" style="1487"/>
    <col min="6" max="7" width="8.28515625" style="1487" customWidth="1"/>
    <col min="8" max="8" width="9.140625" style="1487"/>
    <col min="9" max="9" width="8.5703125" style="1487" customWidth="1"/>
    <col min="10" max="10" width="7.85546875" style="1487" customWidth="1"/>
    <col min="11" max="21" width="9.140625" style="1487"/>
    <col min="22" max="30" width="9.140625" style="1394"/>
    <col min="31" max="16384" width="9.140625" style="1487"/>
  </cols>
  <sheetData>
    <row r="1" spans="1:30" s="1394" customFormat="1" ht="15" customHeight="1" x14ac:dyDescent="0.25">
      <c r="A1" s="2027" t="s">
        <v>1926</v>
      </c>
    </row>
    <row r="2" spans="1:30" s="1394" customFormat="1" ht="15" customHeight="1" x14ac:dyDescent="0.25">
      <c r="A2" s="1519" t="s">
        <v>1333</v>
      </c>
      <c r="B2" s="1520"/>
      <c r="C2" s="2274"/>
      <c r="D2" s="2275"/>
      <c r="E2" s="2275"/>
      <c r="F2" s="2275"/>
      <c r="G2" s="1520"/>
      <c r="H2" s="1520"/>
      <c r="I2" s="1520"/>
    </row>
    <row r="3" spans="1:30" s="1389" customFormat="1" ht="23.25" customHeight="1" x14ac:dyDescent="0.25">
      <c r="A3" s="2278" t="s">
        <v>1343</v>
      </c>
      <c r="B3" s="2279"/>
      <c r="C3" s="2279"/>
      <c r="D3" s="2279"/>
      <c r="E3" s="2279"/>
      <c r="F3" s="2279"/>
      <c r="G3" s="2279"/>
      <c r="H3" s="2279"/>
      <c r="I3" s="2279"/>
      <c r="J3" s="2280"/>
      <c r="L3" s="1457"/>
      <c r="V3" s="1394"/>
      <c r="W3" s="1394"/>
      <c r="X3" s="1394"/>
      <c r="Y3" s="1394"/>
      <c r="Z3" s="1394"/>
      <c r="AA3" s="1394"/>
      <c r="AB3" s="1394"/>
      <c r="AC3" s="1394"/>
      <c r="AD3" s="1394"/>
    </row>
    <row r="4" spans="1:30" s="1389" customFormat="1" ht="12.95" customHeight="1" x14ac:dyDescent="0.25">
      <c r="A4" s="1401">
        <v>2020</v>
      </c>
      <c r="B4" s="1401"/>
      <c r="C4" s="1401"/>
      <c r="D4" s="1390"/>
      <c r="E4" s="1390"/>
      <c r="F4" s="1390"/>
      <c r="G4" s="1390"/>
      <c r="H4" s="1390"/>
      <c r="J4" s="1400" t="s">
        <v>736</v>
      </c>
      <c r="K4" s="1390"/>
      <c r="V4" s="1394"/>
      <c r="W4" s="1394"/>
      <c r="X4" s="1394"/>
      <c r="Y4" s="1394"/>
      <c r="Z4" s="1394"/>
      <c r="AA4" s="1394"/>
      <c r="AB4" s="1394"/>
      <c r="AC4" s="1394"/>
      <c r="AD4" s="1394"/>
    </row>
    <row r="5" spans="1:30" s="1389" customFormat="1" ht="15" customHeight="1" x14ac:dyDescent="0.25">
      <c r="A5" s="2235" t="s">
        <v>1236</v>
      </c>
      <c r="B5" s="2235" t="s">
        <v>1342</v>
      </c>
      <c r="C5" s="2266" t="s">
        <v>1341</v>
      </c>
      <c r="D5" s="2281" t="s">
        <v>1340</v>
      </c>
      <c r="E5" s="2282"/>
      <c r="F5" s="2282"/>
      <c r="G5" s="2283"/>
      <c r="H5" s="2235" t="s">
        <v>1339</v>
      </c>
      <c r="I5" s="2235" t="s">
        <v>1338</v>
      </c>
      <c r="J5" s="2235" t="s">
        <v>1337</v>
      </c>
      <c r="V5" s="1394"/>
      <c r="W5" s="1394"/>
      <c r="X5" s="1394"/>
      <c r="Y5" s="1394"/>
      <c r="Z5" s="1394"/>
      <c r="AA5" s="1394"/>
      <c r="AB5" s="1394"/>
      <c r="AC5" s="1394"/>
      <c r="AD5" s="1394"/>
    </row>
    <row r="6" spans="1:30" s="1389" customFormat="1" ht="15" customHeight="1" x14ac:dyDescent="0.25">
      <c r="A6" s="2267"/>
      <c r="B6" s="2267"/>
      <c r="C6" s="2267"/>
      <c r="D6" s="2284"/>
      <c r="E6" s="2285"/>
      <c r="F6" s="2285"/>
      <c r="G6" s="2286"/>
      <c r="H6" s="2267"/>
      <c r="I6" s="2267"/>
      <c r="J6" s="2236"/>
      <c r="V6" s="1394"/>
      <c r="W6" s="1394"/>
      <c r="X6" s="1394"/>
      <c r="Y6" s="1394"/>
      <c r="Z6" s="1394"/>
      <c r="AA6" s="1394"/>
      <c r="AB6" s="1394"/>
      <c r="AC6" s="1394"/>
      <c r="AD6" s="1394"/>
    </row>
    <row r="7" spans="1:30" s="1389" customFormat="1" ht="62.25" customHeight="1" x14ac:dyDescent="0.25">
      <c r="A7" s="2268"/>
      <c r="B7" s="2268"/>
      <c r="C7" s="2268"/>
      <c r="D7" s="1489" t="s">
        <v>0</v>
      </c>
      <c r="E7" s="1488" t="s">
        <v>1336</v>
      </c>
      <c r="F7" s="1488" t="s">
        <v>1335</v>
      </c>
      <c r="G7" s="1488" t="s">
        <v>1334</v>
      </c>
      <c r="H7" s="2268"/>
      <c r="I7" s="2268"/>
      <c r="J7" s="2237"/>
      <c r="V7" s="1394"/>
      <c r="W7" s="1394"/>
      <c r="X7" s="1394"/>
      <c r="Y7" s="1394"/>
      <c r="Z7" s="1394"/>
      <c r="AA7" s="1394"/>
      <c r="AB7" s="1394"/>
      <c r="AC7" s="1394"/>
      <c r="AD7" s="1394"/>
    </row>
    <row r="8" spans="1:30" s="1394" customFormat="1" ht="12.95" customHeight="1" x14ac:dyDescent="0.25">
      <c r="A8" s="1396"/>
      <c r="B8" s="1466"/>
      <c r="C8" s="1466"/>
      <c r="D8" s="1465"/>
      <c r="E8" s="1466"/>
      <c r="F8" s="1466"/>
      <c r="G8" s="1466"/>
      <c r="H8" s="1466"/>
      <c r="I8" s="1466"/>
      <c r="J8" s="1466"/>
    </row>
    <row r="9" spans="1:30" s="1456" customFormat="1" ht="12.95" customHeight="1" x14ac:dyDescent="0.25">
      <c r="A9" s="1456" t="s">
        <v>1283</v>
      </c>
      <c r="B9" s="1458">
        <f t="shared" ref="B9:J9" si="0">SUM(B11:B15)</f>
        <v>22</v>
      </c>
      <c r="C9" s="1458">
        <f t="shared" si="0"/>
        <v>23</v>
      </c>
      <c r="D9" s="1458">
        <f t="shared" si="0"/>
        <v>49</v>
      </c>
      <c r="E9" s="1458">
        <f t="shared" si="0"/>
        <v>13</v>
      </c>
      <c r="F9" s="1458">
        <f t="shared" si="0"/>
        <v>8</v>
      </c>
      <c r="G9" s="1458">
        <f t="shared" si="0"/>
        <v>28</v>
      </c>
      <c r="H9" s="1458">
        <f t="shared" si="0"/>
        <v>8</v>
      </c>
      <c r="I9" s="1458">
        <f t="shared" si="0"/>
        <v>25</v>
      </c>
      <c r="J9" s="1458">
        <f t="shared" si="0"/>
        <v>5</v>
      </c>
      <c r="K9" s="1458"/>
      <c r="L9" s="1458"/>
      <c r="M9" s="1458"/>
      <c r="N9" s="1458"/>
    </row>
    <row r="10" spans="1:30" s="1456" customFormat="1" ht="12.95" customHeight="1" x14ac:dyDescent="0.25">
      <c r="C10" s="1458"/>
      <c r="D10" s="1458"/>
      <c r="E10" s="1458"/>
      <c r="F10" s="1458"/>
      <c r="I10" s="1458"/>
      <c r="J10" s="1458"/>
      <c r="K10" s="1458"/>
      <c r="L10" s="1458"/>
      <c r="M10" s="1458"/>
      <c r="N10" s="1458"/>
    </row>
    <row r="11" spans="1:30" s="1435" customFormat="1" ht="12.95" customHeight="1" x14ac:dyDescent="0.25">
      <c r="A11" s="1435" t="s">
        <v>1282</v>
      </c>
      <c r="B11" s="1464">
        <v>2</v>
      </c>
      <c r="C11" s="1435">
        <v>0</v>
      </c>
      <c r="D11" s="1458">
        <f>SUM(E11:G11)</f>
        <v>14</v>
      </c>
      <c r="E11" s="1435">
        <v>1</v>
      </c>
      <c r="F11" s="1435">
        <v>1</v>
      </c>
      <c r="G11" s="1464">
        <v>12</v>
      </c>
      <c r="H11" s="1464">
        <v>1</v>
      </c>
      <c r="I11" s="1435">
        <v>0</v>
      </c>
      <c r="J11" s="1435">
        <v>0</v>
      </c>
      <c r="K11" s="1458"/>
      <c r="L11" s="1464"/>
      <c r="M11" s="1458"/>
      <c r="N11" s="1458"/>
    </row>
    <row r="12" spans="1:30" s="1456" customFormat="1" ht="12.95" customHeight="1" x14ac:dyDescent="0.25">
      <c r="A12" s="1435" t="s">
        <v>1281</v>
      </c>
      <c r="B12" s="1463">
        <v>17</v>
      </c>
      <c r="C12" s="1463">
        <v>21</v>
      </c>
      <c r="D12" s="1458">
        <f>SUM(E12:G12)</f>
        <v>32</v>
      </c>
      <c r="E12" s="1435">
        <v>12</v>
      </c>
      <c r="F12" s="1462">
        <v>5</v>
      </c>
      <c r="G12" s="1463">
        <v>15</v>
      </c>
      <c r="H12" s="1463">
        <v>7</v>
      </c>
      <c r="I12" s="1463">
        <v>23</v>
      </c>
      <c r="J12" s="1462">
        <v>5</v>
      </c>
      <c r="K12" s="1458"/>
      <c r="L12" s="1464"/>
      <c r="M12" s="1458"/>
      <c r="N12" s="1458"/>
    </row>
    <row r="13" spans="1:30" s="1435" customFormat="1" ht="12.95" customHeight="1" x14ac:dyDescent="0.25">
      <c r="A13" s="1435" t="s">
        <v>1280</v>
      </c>
      <c r="B13" s="1463">
        <v>1</v>
      </c>
      <c r="C13" s="1463">
        <v>0</v>
      </c>
      <c r="D13" s="1458">
        <f>SUM(E13:G13)</f>
        <v>1</v>
      </c>
      <c r="E13" s="1435">
        <v>0</v>
      </c>
      <c r="F13" s="1462">
        <v>1</v>
      </c>
      <c r="G13" s="1463">
        <v>0</v>
      </c>
      <c r="H13" s="1463">
        <v>0</v>
      </c>
      <c r="I13" s="1463">
        <v>2</v>
      </c>
      <c r="J13" s="1462">
        <v>0</v>
      </c>
      <c r="K13" s="1458"/>
      <c r="L13" s="1464"/>
      <c r="M13" s="1458"/>
      <c r="N13" s="1458"/>
    </row>
    <row r="14" spans="1:30" s="1435" customFormat="1" ht="12.95" customHeight="1" x14ac:dyDescent="0.25">
      <c r="A14" s="1435" t="s">
        <v>1279</v>
      </c>
      <c r="B14" s="1463">
        <v>1</v>
      </c>
      <c r="C14" s="1463">
        <v>0</v>
      </c>
      <c r="D14" s="1458">
        <f>SUM(E14:G14)</f>
        <v>1</v>
      </c>
      <c r="E14" s="1435">
        <v>0</v>
      </c>
      <c r="F14" s="1462">
        <v>0</v>
      </c>
      <c r="G14" s="1463">
        <v>1</v>
      </c>
      <c r="H14" s="1463">
        <v>0</v>
      </c>
      <c r="I14" s="1463">
        <v>0</v>
      </c>
      <c r="J14" s="1462">
        <v>0</v>
      </c>
      <c r="K14" s="1458"/>
      <c r="L14" s="1464"/>
      <c r="M14" s="1458"/>
      <c r="N14" s="1458"/>
    </row>
    <row r="15" spans="1:30" s="1435" customFormat="1" ht="12.95" customHeight="1" x14ac:dyDescent="0.25">
      <c r="A15" s="1435" t="s">
        <v>1278</v>
      </c>
      <c r="B15" s="1463">
        <v>1</v>
      </c>
      <c r="C15" s="1463">
        <v>2</v>
      </c>
      <c r="D15" s="1458">
        <f>SUM(E15:G15)</f>
        <v>1</v>
      </c>
      <c r="E15" s="1435">
        <v>0</v>
      </c>
      <c r="F15" s="1462">
        <v>1</v>
      </c>
      <c r="G15" s="1463">
        <v>0</v>
      </c>
      <c r="H15" s="1463">
        <v>0</v>
      </c>
      <c r="I15" s="1463">
        <v>0</v>
      </c>
      <c r="J15" s="1462">
        <v>0</v>
      </c>
      <c r="K15" s="1458"/>
      <c r="L15" s="1464"/>
      <c r="M15" s="1458"/>
      <c r="N15" s="1458"/>
    </row>
    <row r="16" spans="1:30" s="1456" customFormat="1" ht="6.95" customHeight="1" thickBot="1" x14ac:dyDescent="0.3">
      <c r="A16" s="1495"/>
      <c r="B16" s="1495"/>
      <c r="C16" s="1495"/>
      <c r="D16" s="1495"/>
      <c r="E16" s="1495"/>
      <c r="F16" s="1495"/>
      <c r="G16" s="1495"/>
      <c r="H16" s="1495"/>
      <c r="I16" s="1495"/>
      <c r="J16" s="1495"/>
    </row>
    <row r="17" spans="1:21" s="1456" customFormat="1" ht="3.75" customHeight="1" thickTop="1" x14ac:dyDescent="0.25"/>
    <row r="18" spans="1:21" s="1394" customFormat="1" ht="12.95" customHeight="1" x14ac:dyDescent="0.25">
      <c r="A18" s="2252" t="s">
        <v>1246</v>
      </c>
      <c r="B18" s="2252"/>
      <c r="C18" s="2252"/>
      <c r="D18" s="2252"/>
      <c r="E18" s="2252"/>
    </row>
    <row r="19" spans="1:21" s="1394" customFormat="1" ht="9" customHeight="1" x14ac:dyDescent="0.25"/>
    <row r="20" spans="1:21" s="1435" customFormat="1" ht="9.9499999999999993" customHeight="1" x14ac:dyDescent="0.25">
      <c r="A20" s="1106" t="s">
        <v>280</v>
      </c>
    </row>
    <row r="21" spans="1:21" s="1435" customFormat="1" ht="15" customHeight="1" x14ac:dyDescent="0.25">
      <c r="A21" s="1404" t="s">
        <v>1227</v>
      </c>
    </row>
    <row r="22" spans="1:21" s="1394" customFormat="1" ht="13.5" x14ac:dyDescent="0.25">
      <c r="A22" s="1417"/>
      <c r="B22" s="1435"/>
      <c r="C22" s="1435"/>
      <c r="D22" s="1435"/>
      <c r="E22" s="1435"/>
      <c r="F22" s="1435"/>
      <c r="G22" s="1435"/>
    </row>
    <row r="23" spans="1:21" s="1394" customFormat="1" ht="13.5" x14ac:dyDescent="0.25">
      <c r="A23" s="1417"/>
      <c r="B23" s="1435"/>
      <c r="C23" s="1435"/>
      <c r="D23" s="1435"/>
      <c r="E23" s="1435"/>
      <c r="F23" s="1435"/>
      <c r="G23" s="1435"/>
    </row>
    <row r="24" spans="1:21" x14ac:dyDescent="0.25">
      <c r="A24" s="1394"/>
      <c r="B24" s="1394"/>
      <c r="C24" s="1394"/>
      <c r="D24" s="1394"/>
      <c r="E24" s="1394"/>
      <c r="F24" s="1394"/>
      <c r="G24" s="1394"/>
      <c r="H24" s="1394"/>
      <c r="I24" s="1394"/>
      <c r="J24" s="1394"/>
      <c r="K24" s="1394"/>
      <c r="L24" s="1394"/>
      <c r="M24" s="1394"/>
      <c r="N24" s="1394"/>
      <c r="O24" s="1394"/>
      <c r="P24" s="1394"/>
      <c r="Q24" s="1394"/>
      <c r="R24" s="1394"/>
      <c r="S24" s="1394"/>
      <c r="T24" s="1394"/>
      <c r="U24" s="1394"/>
    </row>
    <row r="25" spans="1:21" x14ac:dyDescent="0.25">
      <c r="A25" s="1394"/>
      <c r="B25" s="1394"/>
      <c r="C25" s="1394"/>
      <c r="D25" s="1394"/>
      <c r="E25" s="1394"/>
      <c r="F25" s="1394"/>
      <c r="G25" s="1394"/>
      <c r="H25" s="1394"/>
      <c r="I25" s="1394"/>
      <c r="J25" s="1394"/>
      <c r="K25" s="1394"/>
      <c r="L25" s="1394"/>
      <c r="M25" s="1394"/>
      <c r="N25" s="1394"/>
      <c r="O25" s="1394"/>
      <c r="P25" s="1394"/>
      <c r="Q25" s="1394"/>
      <c r="R25" s="1394"/>
      <c r="S25" s="1394"/>
      <c r="T25" s="1394"/>
      <c r="U25" s="1394"/>
    </row>
    <row r="26" spans="1:21" x14ac:dyDescent="0.25">
      <c r="A26" s="1394"/>
      <c r="B26" s="1394"/>
      <c r="C26" s="1394"/>
      <c r="D26" s="1394"/>
      <c r="E26" s="1394"/>
      <c r="F26" s="1394"/>
      <c r="G26" s="1394"/>
      <c r="H26" s="1394"/>
      <c r="I26" s="1394"/>
      <c r="J26" s="1394"/>
      <c r="K26" s="1394"/>
      <c r="L26" s="1394"/>
      <c r="M26" s="1394"/>
      <c r="N26" s="1394"/>
      <c r="O26" s="1394"/>
      <c r="P26" s="1394"/>
      <c r="Q26" s="1394"/>
      <c r="R26" s="1394"/>
      <c r="S26" s="1394"/>
      <c r="T26" s="1394"/>
      <c r="U26" s="1394"/>
    </row>
    <row r="27" spans="1:21" x14ac:dyDescent="0.25">
      <c r="A27" s="1394"/>
      <c r="B27" s="1394"/>
      <c r="C27" s="1394"/>
      <c r="D27" s="1394"/>
      <c r="E27" s="1394"/>
      <c r="F27" s="1394"/>
      <c r="G27" s="1394"/>
      <c r="H27" s="1394"/>
      <c r="I27" s="1394"/>
      <c r="J27" s="1394"/>
      <c r="K27" s="1394"/>
      <c r="L27" s="1394"/>
      <c r="M27" s="1394"/>
      <c r="N27" s="1394"/>
      <c r="O27" s="1394"/>
      <c r="P27" s="1394"/>
      <c r="Q27" s="1394"/>
      <c r="R27" s="1394"/>
      <c r="S27" s="1394"/>
      <c r="T27" s="1394"/>
      <c r="U27" s="1394"/>
    </row>
    <row r="28" spans="1:21" x14ac:dyDescent="0.25">
      <c r="A28" s="1394"/>
      <c r="B28" s="1394"/>
      <c r="C28" s="1394"/>
      <c r="D28" s="1394"/>
      <c r="E28" s="1394"/>
      <c r="F28" s="1394"/>
      <c r="G28" s="1394"/>
      <c r="H28" s="1394"/>
      <c r="I28" s="1394"/>
      <c r="J28" s="1394"/>
      <c r="K28" s="1394"/>
      <c r="L28" s="1394"/>
      <c r="M28" s="1394"/>
      <c r="N28" s="1394"/>
      <c r="O28" s="1394"/>
      <c r="P28" s="1394"/>
      <c r="Q28" s="1394"/>
      <c r="R28" s="1394"/>
      <c r="S28" s="1394"/>
      <c r="T28" s="1394"/>
      <c r="U28" s="1394"/>
    </row>
    <row r="29" spans="1:21" x14ac:dyDescent="0.25">
      <c r="A29" s="1394"/>
      <c r="B29" s="1394"/>
      <c r="C29" s="1394"/>
      <c r="D29" s="1394"/>
      <c r="E29" s="1394"/>
      <c r="F29" s="1394"/>
      <c r="G29" s="1394"/>
      <c r="H29" s="1394"/>
      <c r="I29" s="1394"/>
      <c r="J29" s="1394"/>
      <c r="K29" s="1394"/>
      <c r="L29" s="1394"/>
      <c r="M29" s="1394"/>
      <c r="N29" s="1394"/>
      <c r="O29" s="1394"/>
      <c r="P29" s="1394"/>
      <c r="Q29" s="1394"/>
      <c r="R29" s="1394"/>
      <c r="S29" s="1394"/>
      <c r="T29" s="1394"/>
      <c r="U29" s="1394"/>
    </row>
    <row r="30" spans="1:21" x14ac:dyDescent="0.25">
      <c r="A30" s="1394"/>
      <c r="B30" s="1394"/>
      <c r="C30" s="1394"/>
      <c r="D30" s="1394"/>
      <c r="E30" s="1394"/>
      <c r="F30" s="1394"/>
      <c r="G30" s="1394"/>
      <c r="H30" s="1394"/>
      <c r="I30" s="1394"/>
      <c r="J30" s="1394"/>
      <c r="K30" s="1394"/>
      <c r="L30" s="1394"/>
      <c r="M30" s="1394"/>
      <c r="N30" s="1394"/>
      <c r="O30" s="1394"/>
      <c r="P30" s="1394"/>
      <c r="Q30" s="1394"/>
      <c r="R30" s="1394"/>
      <c r="S30" s="1394"/>
      <c r="T30" s="1394"/>
      <c r="U30" s="1394"/>
    </row>
    <row r="31" spans="1:21" x14ac:dyDescent="0.25">
      <c r="A31" s="1394"/>
      <c r="B31" s="1394"/>
      <c r="C31" s="1394"/>
      <c r="D31" s="1394"/>
      <c r="E31" s="1394"/>
      <c r="F31" s="1394"/>
      <c r="G31" s="1394"/>
      <c r="H31" s="1394"/>
      <c r="I31" s="1394"/>
      <c r="J31" s="1394"/>
      <c r="K31" s="1394"/>
      <c r="L31" s="1394"/>
      <c r="M31" s="1394"/>
      <c r="N31" s="1394"/>
      <c r="O31" s="1394"/>
      <c r="P31" s="1394"/>
      <c r="Q31" s="1394"/>
      <c r="R31" s="1394"/>
      <c r="S31" s="1394"/>
      <c r="T31" s="1394"/>
      <c r="U31" s="1394"/>
    </row>
    <row r="32" spans="1:21" x14ac:dyDescent="0.25">
      <c r="A32" s="1394"/>
      <c r="B32" s="1394"/>
      <c r="C32" s="1394"/>
      <c r="D32" s="1394"/>
      <c r="E32" s="1394"/>
      <c r="F32" s="1394"/>
      <c r="G32" s="1394"/>
      <c r="H32" s="1394"/>
      <c r="I32" s="1394"/>
      <c r="J32" s="1394"/>
      <c r="K32" s="1394"/>
      <c r="L32" s="1394"/>
      <c r="M32" s="1394"/>
      <c r="N32" s="1394"/>
      <c r="O32" s="1394"/>
      <c r="P32" s="1394"/>
      <c r="Q32" s="1394"/>
      <c r="R32" s="1394"/>
      <c r="S32" s="1394"/>
      <c r="T32" s="1394"/>
      <c r="U32" s="1394"/>
    </row>
    <row r="33" spans="1:21" x14ac:dyDescent="0.25">
      <c r="A33" s="1394"/>
      <c r="B33" s="1394"/>
      <c r="C33" s="1394"/>
      <c r="D33" s="1394"/>
      <c r="E33" s="1394"/>
      <c r="F33" s="1394"/>
      <c r="G33" s="1394"/>
      <c r="H33" s="1394"/>
      <c r="I33" s="1394"/>
      <c r="J33" s="1394"/>
      <c r="K33" s="1394"/>
      <c r="L33" s="1394"/>
      <c r="M33" s="1394"/>
      <c r="N33" s="1394"/>
      <c r="O33" s="1394"/>
      <c r="P33" s="1394"/>
      <c r="Q33" s="1394"/>
      <c r="R33" s="1394"/>
      <c r="S33" s="1394"/>
      <c r="T33" s="1394"/>
      <c r="U33" s="1394"/>
    </row>
    <row r="34" spans="1:21" x14ac:dyDescent="0.25">
      <c r="A34" s="1394"/>
      <c r="B34" s="1394"/>
      <c r="C34" s="1394"/>
      <c r="D34" s="1394"/>
      <c r="E34" s="1394"/>
      <c r="F34" s="1394"/>
      <c r="G34" s="1394"/>
      <c r="H34" s="1394"/>
      <c r="I34" s="1394"/>
      <c r="J34" s="1394"/>
      <c r="K34" s="1394"/>
      <c r="L34" s="1394"/>
      <c r="M34" s="1394"/>
      <c r="N34" s="1394"/>
      <c r="O34" s="1394"/>
      <c r="P34" s="1394"/>
      <c r="Q34" s="1394"/>
      <c r="R34" s="1394"/>
      <c r="S34" s="1394"/>
      <c r="T34" s="1394"/>
      <c r="U34" s="1394"/>
    </row>
    <row r="35" spans="1:21" x14ac:dyDescent="0.25">
      <c r="A35" s="1394"/>
      <c r="B35" s="1394"/>
      <c r="C35" s="1394"/>
      <c r="D35" s="1394"/>
      <c r="E35" s="1394"/>
      <c r="F35" s="1394"/>
      <c r="G35" s="1394"/>
      <c r="H35" s="1394"/>
      <c r="I35" s="1394"/>
      <c r="J35" s="1394"/>
      <c r="K35" s="1394"/>
      <c r="L35" s="1394"/>
      <c r="M35" s="1394"/>
      <c r="N35" s="1394"/>
      <c r="O35" s="1394"/>
      <c r="P35" s="1394"/>
      <c r="Q35" s="1394"/>
      <c r="R35" s="1394"/>
      <c r="S35" s="1394"/>
      <c r="T35" s="1394"/>
      <c r="U35" s="1394"/>
    </row>
    <row r="36" spans="1:21" x14ac:dyDescent="0.25">
      <c r="A36" s="1394"/>
      <c r="B36" s="1394"/>
      <c r="C36" s="1394"/>
      <c r="D36" s="1394"/>
      <c r="E36" s="1394"/>
      <c r="F36" s="1394"/>
      <c r="G36" s="1394"/>
      <c r="H36" s="1394"/>
      <c r="I36" s="1394"/>
      <c r="J36" s="1394"/>
      <c r="K36" s="1394"/>
      <c r="L36" s="1394"/>
      <c r="M36" s="1394"/>
      <c r="N36" s="1394"/>
      <c r="O36" s="1394"/>
      <c r="P36" s="1394"/>
      <c r="Q36" s="1394"/>
      <c r="R36" s="1394"/>
      <c r="S36" s="1394"/>
      <c r="T36" s="1394"/>
      <c r="U36" s="1394"/>
    </row>
    <row r="37" spans="1:21" x14ac:dyDescent="0.25">
      <c r="A37" s="1394"/>
      <c r="B37" s="1394"/>
      <c r="C37" s="1394"/>
      <c r="D37" s="1394"/>
      <c r="E37" s="1394"/>
      <c r="F37" s="1394"/>
      <c r="G37" s="1394"/>
      <c r="H37" s="1394"/>
      <c r="I37" s="1394"/>
      <c r="J37" s="1394"/>
      <c r="K37" s="1394"/>
      <c r="L37" s="1394"/>
      <c r="M37" s="1394"/>
      <c r="N37" s="1394"/>
      <c r="O37" s="1394"/>
      <c r="P37" s="1394"/>
      <c r="Q37" s="1394"/>
      <c r="R37" s="1394"/>
      <c r="S37" s="1394"/>
      <c r="T37" s="1394"/>
      <c r="U37" s="1394"/>
    </row>
    <row r="38" spans="1:21" x14ac:dyDescent="0.25">
      <c r="A38" s="1394"/>
      <c r="B38" s="1394"/>
      <c r="C38" s="1394"/>
      <c r="D38" s="1394"/>
      <c r="E38" s="1394"/>
      <c r="F38" s="1394"/>
      <c r="G38" s="1394"/>
      <c r="H38" s="1394"/>
      <c r="I38" s="1394"/>
      <c r="J38" s="1394"/>
      <c r="K38" s="1394"/>
      <c r="L38" s="1394"/>
      <c r="M38" s="1394"/>
      <c r="N38" s="1394"/>
      <c r="O38" s="1394"/>
      <c r="P38" s="1394"/>
      <c r="Q38" s="1394"/>
      <c r="R38" s="1394"/>
      <c r="S38" s="1394"/>
      <c r="T38" s="1394"/>
      <c r="U38" s="1394"/>
    </row>
    <row r="39" spans="1:21" x14ac:dyDescent="0.25">
      <c r="A39" s="1394"/>
      <c r="B39" s="1394"/>
      <c r="C39" s="1394"/>
      <c r="D39" s="1394"/>
      <c r="E39" s="1394"/>
      <c r="F39" s="1394"/>
      <c r="G39" s="1394"/>
      <c r="H39" s="1394"/>
      <c r="I39" s="1394"/>
      <c r="J39" s="1394"/>
      <c r="K39" s="1394"/>
      <c r="L39" s="1394"/>
      <c r="M39" s="1394"/>
      <c r="N39" s="1394"/>
      <c r="O39" s="1394"/>
      <c r="P39" s="1394"/>
      <c r="Q39" s="1394"/>
      <c r="R39" s="1394"/>
      <c r="S39" s="1394"/>
      <c r="T39" s="1394"/>
      <c r="U39" s="1394"/>
    </row>
    <row r="40" spans="1:21" x14ac:dyDescent="0.25">
      <c r="A40" s="1394"/>
      <c r="B40" s="1394"/>
      <c r="C40" s="1394"/>
      <c r="D40" s="1394"/>
      <c r="E40" s="1394"/>
      <c r="F40" s="1394"/>
      <c r="G40" s="1394"/>
      <c r="H40" s="1394"/>
      <c r="I40" s="1394"/>
      <c r="J40" s="1394"/>
      <c r="K40" s="1394"/>
      <c r="L40" s="1394"/>
      <c r="M40" s="1394"/>
      <c r="N40" s="1394"/>
      <c r="O40" s="1394"/>
      <c r="P40" s="1394"/>
      <c r="Q40" s="1394"/>
      <c r="R40" s="1394"/>
      <c r="S40" s="1394"/>
      <c r="T40" s="1394"/>
      <c r="U40" s="1394"/>
    </row>
    <row r="41" spans="1:21" x14ac:dyDescent="0.25">
      <c r="A41" s="1394"/>
      <c r="B41" s="1394"/>
      <c r="C41" s="1394"/>
      <c r="D41" s="1394"/>
      <c r="E41" s="1394"/>
      <c r="F41" s="1394"/>
      <c r="G41" s="1394"/>
      <c r="H41" s="1394"/>
      <c r="I41" s="1394"/>
      <c r="J41" s="1394"/>
      <c r="K41" s="1394"/>
      <c r="L41" s="1394"/>
      <c r="M41" s="1394"/>
      <c r="N41" s="1394"/>
      <c r="O41" s="1394"/>
      <c r="P41" s="1394"/>
      <c r="Q41" s="1394"/>
      <c r="R41" s="1394"/>
      <c r="S41" s="1394"/>
      <c r="T41" s="1394"/>
      <c r="U41" s="1394"/>
    </row>
    <row r="42" spans="1:21" x14ac:dyDescent="0.25">
      <c r="A42" s="1394"/>
      <c r="B42" s="1394"/>
      <c r="C42" s="1394"/>
      <c r="D42" s="1394"/>
      <c r="E42" s="1394"/>
      <c r="F42" s="1394"/>
      <c r="G42" s="1394"/>
      <c r="H42" s="1394"/>
      <c r="I42" s="1394"/>
      <c r="J42" s="1394"/>
      <c r="K42" s="1394"/>
      <c r="L42" s="1394"/>
      <c r="M42" s="1394"/>
      <c r="N42" s="1394"/>
      <c r="O42" s="1394"/>
      <c r="P42" s="1394"/>
      <c r="Q42" s="1394"/>
      <c r="R42" s="1394"/>
      <c r="S42" s="1394"/>
      <c r="T42" s="1394"/>
      <c r="U42" s="1394"/>
    </row>
    <row r="43" spans="1:21" x14ac:dyDescent="0.25">
      <c r="A43" s="1394"/>
      <c r="B43" s="1394"/>
      <c r="C43" s="1394"/>
      <c r="D43" s="1394"/>
      <c r="E43" s="1394"/>
      <c r="F43" s="1394"/>
      <c r="G43" s="1394"/>
      <c r="H43" s="1394"/>
      <c r="I43" s="1394"/>
      <c r="J43" s="1394"/>
      <c r="K43" s="1394"/>
      <c r="L43" s="1394"/>
      <c r="M43" s="1394"/>
      <c r="N43" s="1394"/>
      <c r="O43" s="1394"/>
      <c r="P43" s="1394"/>
      <c r="Q43" s="1394"/>
      <c r="R43" s="1394"/>
      <c r="S43" s="1394"/>
      <c r="T43" s="1394"/>
      <c r="U43" s="1394"/>
    </row>
    <row r="44" spans="1:21" x14ac:dyDescent="0.25">
      <c r="A44" s="1394"/>
      <c r="B44" s="1394"/>
      <c r="C44" s="1394"/>
      <c r="D44" s="1394"/>
      <c r="E44" s="1394"/>
      <c r="F44" s="1394"/>
      <c r="G44" s="1394"/>
      <c r="H44" s="1394"/>
      <c r="I44" s="1394"/>
      <c r="J44" s="1394"/>
      <c r="K44" s="1394"/>
      <c r="L44" s="1394"/>
      <c r="M44" s="1394"/>
      <c r="N44" s="1394"/>
      <c r="O44" s="1394"/>
      <c r="P44" s="1394"/>
      <c r="Q44" s="1394"/>
      <c r="R44" s="1394"/>
      <c r="S44" s="1394"/>
      <c r="T44" s="1394"/>
      <c r="U44" s="1394"/>
    </row>
    <row r="45" spans="1:21" x14ac:dyDescent="0.25">
      <c r="A45" s="1394"/>
      <c r="B45" s="1394"/>
      <c r="C45" s="1394"/>
      <c r="D45" s="1394"/>
      <c r="E45" s="1394"/>
      <c r="F45" s="1394"/>
      <c r="G45" s="1394"/>
      <c r="H45" s="1394"/>
      <c r="I45" s="1394"/>
      <c r="J45" s="1394"/>
      <c r="K45" s="1394"/>
      <c r="L45" s="1394"/>
      <c r="M45" s="1394"/>
      <c r="N45" s="1394"/>
      <c r="O45" s="1394"/>
      <c r="P45" s="1394"/>
      <c r="Q45" s="1394"/>
      <c r="R45" s="1394"/>
      <c r="S45" s="1394"/>
      <c r="T45" s="1394"/>
      <c r="U45" s="1394"/>
    </row>
    <row r="46" spans="1:21" x14ac:dyDescent="0.25">
      <c r="A46" s="1394"/>
      <c r="B46" s="1394"/>
      <c r="C46" s="1394"/>
      <c r="D46" s="1394"/>
      <c r="E46" s="1394"/>
      <c r="F46" s="1394"/>
      <c r="G46" s="1394"/>
      <c r="H46" s="1394"/>
      <c r="I46" s="1394"/>
      <c r="J46" s="1394"/>
      <c r="K46" s="1394"/>
      <c r="L46" s="1394"/>
      <c r="M46" s="1394"/>
      <c r="N46" s="1394"/>
      <c r="O46" s="1394"/>
      <c r="P46" s="1394"/>
      <c r="Q46" s="1394"/>
      <c r="R46" s="1394"/>
      <c r="S46" s="1394"/>
      <c r="T46" s="1394"/>
      <c r="U46" s="1394"/>
    </row>
    <row r="47" spans="1:21" x14ac:dyDescent="0.25">
      <c r="A47" s="1394"/>
      <c r="B47" s="1394"/>
      <c r="C47" s="1394"/>
      <c r="D47" s="1394"/>
      <c r="E47" s="1394"/>
      <c r="F47" s="1394"/>
      <c r="G47" s="1394"/>
      <c r="H47" s="1394"/>
      <c r="I47" s="1394"/>
      <c r="J47" s="1394"/>
      <c r="K47" s="1394"/>
      <c r="L47" s="1394"/>
      <c r="M47" s="1394"/>
      <c r="N47" s="1394"/>
      <c r="O47" s="1394"/>
      <c r="P47" s="1394"/>
      <c r="Q47" s="1394"/>
      <c r="R47" s="1394"/>
      <c r="S47" s="1394"/>
      <c r="T47" s="1394"/>
      <c r="U47" s="1394"/>
    </row>
    <row r="48" spans="1:21" x14ac:dyDescent="0.25">
      <c r="A48" s="1394"/>
      <c r="B48" s="1394"/>
      <c r="C48" s="1394"/>
      <c r="D48" s="1394"/>
      <c r="E48" s="1394"/>
      <c r="F48" s="1394"/>
      <c r="G48" s="1394"/>
      <c r="H48" s="1394"/>
      <c r="I48" s="1394"/>
      <c r="J48" s="1394"/>
      <c r="K48" s="1394"/>
      <c r="L48" s="1394"/>
      <c r="M48" s="1394"/>
      <c r="N48" s="1394"/>
      <c r="O48" s="1394"/>
      <c r="P48" s="1394"/>
      <c r="Q48" s="1394"/>
      <c r="R48" s="1394"/>
      <c r="S48" s="1394"/>
      <c r="T48" s="1394"/>
      <c r="U48" s="1394"/>
    </row>
  </sheetData>
  <mergeCells count="10">
    <mergeCell ref="C2:F2"/>
    <mergeCell ref="A3:J3"/>
    <mergeCell ref="A5:A7"/>
    <mergeCell ref="B5:B7"/>
    <mergeCell ref="D5:G6"/>
    <mergeCell ref="A18:E18"/>
    <mergeCell ref="C5:C7"/>
    <mergeCell ref="J5:J7"/>
    <mergeCell ref="I5:I7"/>
    <mergeCell ref="H5:H7"/>
  </mergeCells>
  <hyperlinks>
    <hyperlink ref="A21" r:id="rId1" xr:uid="{44B7AC14-8108-435D-8F25-5D3169014FE1}"/>
    <hyperlink ref="A1" location="Índice!A1" display="Voltar ao índice" xr:uid="{56CD4E74-48CD-4F37-9941-E9B3972E07FD}"/>
  </hyperlinks>
  <pageMargins left="0.78740157480314965" right="0.78740157480314965" top="1.1811023622047245" bottom="0.78740157480314965" header="0" footer="0"/>
  <pageSetup paperSize="9"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151</vt:i4>
      </vt:variant>
      <vt:variant>
        <vt:lpstr>Named Ranges</vt:lpstr>
      </vt:variant>
      <vt:variant>
        <vt:i4>182</vt:i4>
      </vt:variant>
    </vt:vector>
  </HeadingPairs>
  <TitlesOfParts>
    <vt:vector size="333" baseType="lpstr">
      <vt:lpstr>Índice</vt:lpstr>
      <vt:lpstr>QuadroResumo_Dados Gerais</vt:lpstr>
      <vt:lpstr>QuadroResumo_continuação1</vt:lpstr>
      <vt:lpstr>QuadroResumo_continuação2</vt:lpstr>
      <vt:lpstr>QuadroResumo_continuação3</vt:lpstr>
      <vt:lpstr>2.1.1</vt:lpstr>
      <vt:lpstr>2.2.1</vt:lpstr>
      <vt:lpstr>3.1.1AtividadesCulturaisCri</vt:lpstr>
      <vt:lpstr>3.1.2AtividadesCulturaisCri</vt:lpstr>
      <vt:lpstr>3.2.1 Impressão e reprod_nps</vt:lpstr>
      <vt:lpstr>3.2.2 Impress_reprod_Nuts</vt:lpstr>
      <vt:lpstr>3.2.2 Impress_reprod_Nuts(cont)</vt:lpstr>
      <vt:lpstr>3.3.1 Fab-Joalh instr_mus (nps)</vt:lpstr>
      <vt:lpstr>3.3.2 Fab joalh inst_mus (NUTS)</vt:lpstr>
      <vt:lpstr>3.4.1Comercio_npes</vt:lpstr>
      <vt:lpstr>3.4.2Comercio_Nuts</vt:lpstr>
      <vt:lpstr>3.5.1Edição_npes</vt:lpstr>
      <vt:lpstr>3.5.2A_Edição_Nuts </vt:lpstr>
      <vt:lpstr>3.5.2B_Edição_Nuts</vt:lpstr>
      <vt:lpstr>3.6.1_ActCinema_npes</vt:lpstr>
      <vt:lpstr>3.6.2A_ActCinema_Nuts</vt:lpstr>
      <vt:lpstr>3.6.2B_ActCinema_Nuts(Cont)</vt:lpstr>
      <vt:lpstr>3.7.1RadioTelevisão_npes</vt:lpstr>
      <vt:lpstr>3.7.2.RadioTelevisão_NuTS</vt:lpstr>
      <vt:lpstr>3.8.1_npes</vt:lpstr>
      <vt:lpstr>3.8.2A_ArqDesignFoto_NuTS</vt:lpstr>
      <vt:lpstr>3.8.2B Nuts_Cont</vt:lpstr>
      <vt:lpstr>3.91.Esino_npes_NUTS</vt:lpstr>
      <vt:lpstr>3.9.2 Ensino_NUTS</vt:lpstr>
      <vt:lpstr>3.10.1.ActArtisTeatroDança_npes</vt:lpstr>
      <vt:lpstr>3.10.2ActArtistTeatroDança_Nuts</vt:lpstr>
      <vt:lpstr>3.10.2B_ActArtistTeatrDanç_Nuts</vt:lpstr>
      <vt:lpstr>3.11.1BibliotecasMuseus_npes</vt:lpstr>
      <vt:lpstr>3.11.2_BibliotecasMuseus_Nuts</vt:lpstr>
      <vt:lpstr>3.12.1 Royalties</vt:lpstr>
      <vt:lpstr>4.1</vt:lpstr>
      <vt:lpstr>4.2</vt:lpstr>
      <vt:lpstr>4.3</vt:lpstr>
      <vt:lpstr>4.4</vt:lpstr>
      <vt:lpstr>4.5</vt:lpstr>
      <vt:lpstr>4.6</vt:lpstr>
      <vt:lpstr>5.1</vt:lpstr>
      <vt:lpstr>5.2</vt:lpstr>
      <vt:lpstr>5.3</vt:lpstr>
      <vt:lpstr>5.4</vt:lpstr>
      <vt:lpstr>5.5</vt:lpstr>
      <vt:lpstr>5.6</vt:lpstr>
      <vt:lpstr>6.1.1</vt:lpstr>
      <vt:lpstr>6.1.2</vt:lpstr>
      <vt:lpstr>6.1.3</vt:lpstr>
      <vt:lpstr>6.1.4</vt:lpstr>
      <vt:lpstr>6.1.5</vt:lpstr>
      <vt:lpstr>6.1.6 </vt:lpstr>
      <vt:lpstr>6.1.7</vt:lpstr>
      <vt:lpstr>6.1.8</vt:lpstr>
      <vt:lpstr>6.1.8 (continuação)</vt:lpstr>
      <vt:lpstr>6.1.9</vt:lpstr>
      <vt:lpstr>6.1.10</vt:lpstr>
      <vt:lpstr>6.1.11</vt:lpstr>
      <vt:lpstr>6.1.11(Continuação)</vt:lpstr>
      <vt:lpstr>6.1.12</vt:lpstr>
      <vt:lpstr>6.1.12 (Continuação)</vt:lpstr>
      <vt:lpstr>6.1.13</vt:lpstr>
      <vt:lpstr>6.1.14</vt:lpstr>
      <vt:lpstr>6.1.15</vt:lpstr>
      <vt:lpstr>6.1.16</vt:lpstr>
      <vt:lpstr>6.1.16 (Continuação)</vt:lpstr>
      <vt:lpstr>6.2.1</vt:lpstr>
      <vt:lpstr>6.2.2</vt:lpstr>
      <vt:lpstr>6.2.3</vt:lpstr>
      <vt:lpstr>6.2.4</vt:lpstr>
      <vt:lpstr>6.2.5</vt:lpstr>
      <vt:lpstr>6.2.6</vt:lpstr>
      <vt:lpstr>6.2.7</vt:lpstr>
      <vt:lpstr>7.1.1</vt:lpstr>
      <vt:lpstr>7.1.2</vt:lpstr>
      <vt:lpstr>7.1.2 (Continuação 1)</vt:lpstr>
      <vt:lpstr>7.1.2 (Continuação 2)</vt:lpstr>
      <vt:lpstr>7.1.3</vt:lpstr>
      <vt:lpstr>7.1.4</vt:lpstr>
      <vt:lpstr>7.1.5</vt:lpstr>
      <vt:lpstr>7.1.6</vt:lpstr>
      <vt:lpstr>8.1.1</vt:lpstr>
      <vt:lpstr>8.1.2</vt:lpstr>
      <vt:lpstr>8.1.3</vt:lpstr>
      <vt:lpstr>8.1.4</vt:lpstr>
      <vt:lpstr>8.1.5</vt:lpstr>
      <vt:lpstr>8.1.6</vt:lpstr>
      <vt:lpstr>8.1.7</vt:lpstr>
      <vt:lpstr>8.1.8</vt:lpstr>
      <vt:lpstr>8.1.9</vt:lpstr>
      <vt:lpstr>8.1.10</vt:lpstr>
      <vt:lpstr>8.1.11</vt:lpstr>
      <vt:lpstr>8.1.12</vt:lpstr>
      <vt:lpstr>8.1.12 (Continuação)</vt:lpstr>
      <vt:lpstr>8.1.13</vt:lpstr>
      <vt:lpstr>8.1.13(Continuação)</vt:lpstr>
      <vt:lpstr>8.1.14</vt:lpstr>
      <vt:lpstr>8.1.14(Continuação)</vt:lpstr>
      <vt:lpstr>8.1.15</vt:lpstr>
      <vt:lpstr>8.1.16</vt:lpstr>
      <vt:lpstr>8.1.17</vt:lpstr>
      <vt:lpstr>8.1.18</vt:lpstr>
      <vt:lpstr>8.1.19</vt:lpstr>
      <vt:lpstr>8.1.20</vt:lpstr>
      <vt:lpstr>8.1.21</vt:lpstr>
      <vt:lpstr>8.1.22</vt:lpstr>
      <vt:lpstr>9.1.1 </vt:lpstr>
      <vt:lpstr>9.2.1</vt:lpstr>
      <vt:lpstr>9.2.2</vt:lpstr>
      <vt:lpstr>9.2.3 </vt:lpstr>
      <vt:lpstr>9.2.3 (Continuação)</vt:lpstr>
      <vt:lpstr>9.2.4 </vt:lpstr>
      <vt:lpstr>9.2.4 (Continuação)</vt:lpstr>
      <vt:lpstr>10.1.1</vt:lpstr>
      <vt:lpstr>10.1.2</vt:lpstr>
      <vt:lpstr>10.1.3</vt:lpstr>
      <vt:lpstr>10.1.4</vt:lpstr>
      <vt:lpstr>10.1.4 (Continuação 1)</vt:lpstr>
      <vt:lpstr>10.1.4 (Continuação 2)</vt:lpstr>
      <vt:lpstr>10.1.4 (Continuação 3)</vt:lpstr>
      <vt:lpstr>10.1.5</vt:lpstr>
      <vt:lpstr>10.1.6</vt:lpstr>
      <vt:lpstr>11.1.1</vt:lpstr>
      <vt:lpstr>11.1.2 </vt:lpstr>
      <vt:lpstr>11.2.1</vt:lpstr>
      <vt:lpstr>11.2.2</vt:lpstr>
      <vt:lpstr>11.2.3</vt:lpstr>
      <vt:lpstr>11.2.4</vt:lpstr>
      <vt:lpstr>11.2.5</vt:lpstr>
      <vt:lpstr>11.2.6</vt:lpstr>
      <vt:lpstr>11.2.7</vt:lpstr>
      <vt:lpstr>12.1.1_2019_2020</vt:lpstr>
      <vt:lpstr>12.1.1_2018 </vt:lpstr>
      <vt:lpstr>12.2.1</vt:lpstr>
      <vt:lpstr>12.2.1 (Continuação)</vt:lpstr>
      <vt:lpstr>12.2.2</vt:lpstr>
      <vt:lpstr>12.2.3</vt:lpstr>
      <vt:lpstr>12.2.3 (Continuação)</vt:lpstr>
      <vt:lpstr>12.2.4</vt:lpstr>
      <vt:lpstr>12.2.5</vt:lpstr>
      <vt:lpstr>12.2.6</vt:lpstr>
      <vt:lpstr>12.2.6 (Continuação)</vt:lpstr>
      <vt:lpstr>12.2.7</vt:lpstr>
      <vt:lpstr>12.2.7 (Continuação)</vt:lpstr>
      <vt:lpstr>12.2.8</vt:lpstr>
      <vt:lpstr>12.2.8 (Continuação)</vt:lpstr>
      <vt:lpstr>12.2.9</vt:lpstr>
      <vt:lpstr>12.2.10</vt:lpstr>
      <vt:lpstr>12.2.11</vt:lpstr>
      <vt:lpstr>12.2.12</vt:lpstr>
      <vt:lpstr>'10.1.6'!_Hlk529442577</vt:lpstr>
      <vt:lpstr>'10.1.6'!_Hlk529442588</vt:lpstr>
      <vt:lpstr>'10.1.6'!_Hlk529442600</vt:lpstr>
      <vt:lpstr>'10.1.6'!_Hlk529442609</vt:lpstr>
      <vt:lpstr>'10.1.6'!_Hlk529442621</vt:lpstr>
      <vt:lpstr>'10.1.6'!_Hlk529442633</vt:lpstr>
      <vt:lpstr>'10.1.6'!_Hlk529442642</vt:lpstr>
      <vt:lpstr>'10.1.6'!_Hlk529442651</vt:lpstr>
      <vt:lpstr>'10.1.6'!_Hlk529442660</vt:lpstr>
      <vt:lpstr>'10.1.5'!_Hlk529442805</vt:lpstr>
      <vt:lpstr>'10.1.5'!_Hlk529442814</vt:lpstr>
      <vt:lpstr>'10.1.5'!_Hlk529442827</vt:lpstr>
      <vt:lpstr>'10.1.5'!_Hlk529442839</vt:lpstr>
      <vt:lpstr>'10.1.5'!_Hlk529442849</vt:lpstr>
      <vt:lpstr>'10.1.4 (Continuação 3)'!_Hlk529443034</vt:lpstr>
      <vt:lpstr>'10.1.4 (Continuação 3)'!_Hlk529443042</vt:lpstr>
      <vt:lpstr>'10.1.4 (Continuação 3)'!_Hlk529443050</vt:lpstr>
      <vt:lpstr>'10.1.4 (Continuação 3)'!_Hlk529443059</vt:lpstr>
      <vt:lpstr>'10.1.4 (Continuação 3)'!_Hlk529443068</vt:lpstr>
      <vt:lpstr>'10.1.1'!_Hlk529443364</vt:lpstr>
      <vt:lpstr>'10.1.1'!_Hlk529443373</vt:lpstr>
      <vt:lpstr>'10.1.1'!_Hlk529443381</vt:lpstr>
      <vt:lpstr>'10.1.1'!_Hlk529443391</vt:lpstr>
      <vt:lpstr>'10.1.1'!_Hlk529443400</vt:lpstr>
      <vt:lpstr>'10.1.4 (Continuação 3)'!_Hlk529519259</vt:lpstr>
      <vt:lpstr>'10.1.4 (Continuação 3)'!_Hlk529519271</vt:lpstr>
      <vt:lpstr>'10.1.4 (Continuação 3)'!_Hlk529519282</vt:lpstr>
      <vt:lpstr>'10.1.4 (Continuação 3)'!_Hlk529519296</vt:lpstr>
      <vt:lpstr>'10.1.4 (Continuação 3)'!_Hlk529519306</vt:lpstr>
      <vt:lpstr>'10.1.4 (Continuação 3)'!_Hlk529519314</vt:lpstr>
      <vt:lpstr>'10.1.4 (Continuação 3)'!_Hlk529519324</vt:lpstr>
      <vt:lpstr>'10.1.4 (Continuação 3)'!_Hlk529519673</vt:lpstr>
      <vt:lpstr>'10.1.6'!_Hlk529535340</vt:lpstr>
      <vt:lpstr>'10.1.6'!_Hlk529535349</vt:lpstr>
      <vt:lpstr>'10.1.6'!_Hlk529535359</vt:lpstr>
      <vt:lpstr>'10.1.6'!_Hlk529535367</vt:lpstr>
      <vt:lpstr>'10.1.6'!_Hlk529535379</vt:lpstr>
      <vt:lpstr>'10.1.6'!_Hlk529535388</vt:lpstr>
      <vt:lpstr>'10.1.6'!_Hlk529535396</vt:lpstr>
      <vt:lpstr>'10.1.6'!_Hlk529535406</vt:lpstr>
      <vt:lpstr>'10.1.4 (Continuação 3)'!OLE_LINK4</vt:lpstr>
      <vt:lpstr>'10.1.1'!Print_Area</vt:lpstr>
      <vt:lpstr>'10.1.2'!Print_Area</vt:lpstr>
      <vt:lpstr>'10.1.3'!Print_Area</vt:lpstr>
      <vt:lpstr>'10.1.4'!Print_Area</vt:lpstr>
      <vt:lpstr>'10.1.4 (Continuação 1)'!Print_Area</vt:lpstr>
      <vt:lpstr>'10.1.4 (Continuação 2)'!Print_Area</vt:lpstr>
      <vt:lpstr>'10.1.4 (Continuação 3)'!Print_Area</vt:lpstr>
      <vt:lpstr>'10.1.5'!Print_Area</vt:lpstr>
      <vt:lpstr>'10.1.6'!Print_Area</vt:lpstr>
      <vt:lpstr>'11.1.1'!Print_Area</vt:lpstr>
      <vt:lpstr>'11.1.2 '!Print_Area</vt:lpstr>
      <vt:lpstr>'11.2.1'!Print_Area</vt:lpstr>
      <vt:lpstr>'11.2.2'!Print_Area</vt:lpstr>
      <vt:lpstr>'11.2.3'!Print_Area</vt:lpstr>
      <vt:lpstr>'12.1.1_2018 '!Print_Area</vt:lpstr>
      <vt:lpstr>'12.1.1_2019_2020'!Print_Area</vt:lpstr>
      <vt:lpstr>'12.2.1'!Print_Area</vt:lpstr>
      <vt:lpstr>'12.2.10'!Print_Area</vt:lpstr>
      <vt:lpstr>'12.2.11'!Print_Area</vt:lpstr>
      <vt:lpstr>'12.2.12'!Print_Area</vt:lpstr>
      <vt:lpstr>'12.2.2'!Print_Area</vt:lpstr>
      <vt:lpstr>'12.2.3'!Print_Area</vt:lpstr>
      <vt:lpstr>'12.2.3 (Continuação)'!Print_Area</vt:lpstr>
      <vt:lpstr>'12.2.4'!Print_Area</vt:lpstr>
      <vt:lpstr>'12.2.5'!Print_Area</vt:lpstr>
      <vt:lpstr>'12.2.6'!Print_Area</vt:lpstr>
      <vt:lpstr>'12.2.6 (Continuação)'!Print_Area</vt:lpstr>
      <vt:lpstr>'12.2.7'!Print_Area</vt:lpstr>
      <vt:lpstr>'12.2.7 (Continuação)'!Print_Area</vt:lpstr>
      <vt:lpstr>'12.2.8'!Print_Area</vt:lpstr>
      <vt:lpstr>'12.2.8 (Continuação)'!Print_Area</vt:lpstr>
      <vt:lpstr>'12.2.9'!Print_Area</vt:lpstr>
      <vt:lpstr>'2.1.1'!Print_Area</vt:lpstr>
      <vt:lpstr>'2.2.1'!Print_Area</vt:lpstr>
      <vt:lpstr>'3.1.1AtividadesCulturaisCri'!Print_Area</vt:lpstr>
      <vt:lpstr>'3.1.2AtividadesCulturaisCri'!Print_Area</vt:lpstr>
      <vt:lpstr>'3.10.1.ActArtisTeatroDança_npes'!Print_Area</vt:lpstr>
      <vt:lpstr>'3.10.2ActArtistTeatroDança_Nuts'!Print_Area</vt:lpstr>
      <vt:lpstr>'3.10.2B_ActArtistTeatrDanç_Nuts'!Print_Area</vt:lpstr>
      <vt:lpstr>'3.11.1BibliotecasMuseus_npes'!Print_Area</vt:lpstr>
      <vt:lpstr>'3.11.2_BibliotecasMuseus_Nuts'!Print_Area</vt:lpstr>
      <vt:lpstr>'3.12.1 Royalties'!Print_Area</vt:lpstr>
      <vt:lpstr>'3.2.1 Impressão e reprod_nps'!Print_Area</vt:lpstr>
      <vt:lpstr>'3.2.2 Impress_reprod_Nuts'!Print_Area</vt:lpstr>
      <vt:lpstr>'3.2.2 Impress_reprod_Nuts(cont)'!Print_Area</vt:lpstr>
      <vt:lpstr>'3.3.1 Fab-Joalh instr_mus (nps)'!Print_Area</vt:lpstr>
      <vt:lpstr>'3.3.2 Fab joalh inst_mus (NUTS)'!Print_Area</vt:lpstr>
      <vt:lpstr>'3.4.1Comercio_npes'!Print_Area</vt:lpstr>
      <vt:lpstr>'3.4.2Comercio_Nuts'!Print_Area</vt:lpstr>
      <vt:lpstr>'3.5.1Edição_npes'!Print_Area</vt:lpstr>
      <vt:lpstr>'3.5.2A_Edição_Nuts '!Print_Area</vt:lpstr>
      <vt:lpstr>'3.5.2B_Edição_Nuts'!Print_Area</vt:lpstr>
      <vt:lpstr>'3.6.1_ActCinema_npes'!Print_Area</vt:lpstr>
      <vt:lpstr>'3.6.2A_ActCinema_Nuts'!Print_Area</vt:lpstr>
      <vt:lpstr>'3.6.2B_ActCinema_Nuts(Cont)'!Print_Area</vt:lpstr>
      <vt:lpstr>'3.7.1RadioTelevisão_npes'!Print_Area</vt:lpstr>
      <vt:lpstr>'3.7.2.RadioTelevisão_NuTS'!Print_Area</vt:lpstr>
      <vt:lpstr>'3.8.1_npes'!Print_Area</vt:lpstr>
      <vt:lpstr>'3.8.2A_ArqDesignFoto_NuTS'!Print_Area</vt:lpstr>
      <vt:lpstr>'3.8.2B Nuts_Cont'!Print_Area</vt:lpstr>
      <vt:lpstr>'3.91.Esino_npes_NUTS'!Print_Area</vt:lpstr>
      <vt:lpstr>'4.1'!Print_Area</vt:lpstr>
      <vt:lpstr>'4.2'!Print_Area</vt:lpstr>
      <vt:lpstr>'4.3'!Print_Area</vt:lpstr>
      <vt:lpstr>'4.4'!Print_Area</vt:lpstr>
      <vt:lpstr>'4.5'!Print_Area</vt:lpstr>
      <vt:lpstr>'4.6'!Print_Area</vt:lpstr>
      <vt:lpstr>'5.1'!Print_Area</vt:lpstr>
      <vt:lpstr>'5.4'!Print_Area</vt:lpstr>
      <vt:lpstr>'5.5'!Print_Area</vt:lpstr>
      <vt:lpstr>'5.6'!Print_Area</vt:lpstr>
      <vt:lpstr>'6.1.1'!Print_Area</vt:lpstr>
      <vt:lpstr>'6.1.10'!Print_Area</vt:lpstr>
      <vt:lpstr>'6.1.11'!Print_Area</vt:lpstr>
      <vt:lpstr>'6.1.11(Continuação)'!Print_Area</vt:lpstr>
      <vt:lpstr>'6.1.12'!Print_Area</vt:lpstr>
      <vt:lpstr>'6.1.13'!Print_Area</vt:lpstr>
      <vt:lpstr>'6.1.15'!Print_Area</vt:lpstr>
      <vt:lpstr>'6.1.16'!Print_Area</vt:lpstr>
      <vt:lpstr>'6.1.2'!Print_Area</vt:lpstr>
      <vt:lpstr>'6.1.3'!Print_Area</vt:lpstr>
      <vt:lpstr>'6.1.5'!Print_Area</vt:lpstr>
      <vt:lpstr>'6.1.6 '!Print_Area</vt:lpstr>
      <vt:lpstr>'6.1.8'!Print_Area</vt:lpstr>
      <vt:lpstr>'6.1.9'!Print_Area</vt:lpstr>
      <vt:lpstr>'6.2.1'!Print_Area</vt:lpstr>
      <vt:lpstr>'6.2.2'!Print_Area</vt:lpstr>
      <vt:lpstr>'6.2.3'!Print_Area</vt:lpstr>
      <vt:lpstr>'6.2.4'!Print_Area</vt:lpstr>
      <vt:lpstr>'6.2.5'!Print_Area</vt:lpstr>
      <vt:lpstr>'6.2.7'!Print_Area</vt:lpstr>
      <vt:lpstr>'7.1.1'!Print_Area</vt:lpstr>
      <vt:lpstr>'7.1.2'!Print_Area</vt:lpstr>
      <vt:lpstr>'7.1.2 (Continuação 2)'!Print_Area</vt:lpstr>
      <vt:lpstr>'7.1.3'!Print_Area</vt:lpstr>
      <vt:lpstr>'7.1.4'!Print_Area</vt:lpstr>
      <vt:lpstr>'7.1.5'!Print_Area</vt:lpstr>
      <vt:lpstr>'7.1.6'!Print_Area</vt:lpstr>
      <vt:lpstr>'8.1.1'!Print_Area</vt:lpstr>
      <vt:lpstr>'8.1.10'!Print_Area</vt:lpstr>
      <vt:lpstr>'8.1.11'!Print_Area</vt:lpstr>
      <vt:lpstr>'8.1.12'!Print_Area</vt:lpstr>
      <vt:lpstr>'8.1.12 (Continuação)'!Print_Area</vt:lpstr>
      <vt:lpstr>'8.1.13'!Print_Area</vt:lpstr>
      <vt:lpstr>'8.1.13(Continuação)'!Print_Area</vt:lpstr>
      <vt:lpstr>'8.1.14'!Print_Area</vt:lpstr>
      <vt:lpstr>'8.1.14(Continuação)'!Print_Area</vt:lpstr>
      <vt:lpstr>'8.1.15'!Print_Area</vt:lpstr>
      <vt:lpstr>'8.1.16'!Print_Area</vt:lpstr>
      <vt:lpstr>'8.1.17'!Print_Area</vt:lpstr>
      <vt:lpstr>'8.1.18'!Print_Area</vt:lpstr>
      <vt:lpstr>'8.1.19'!Print_Area</vt:lpstr>
      <vt:lpstr>'8.1.2'!Print_Area</vt:lpstr>
      <vt:lpstr>'8.1.20'!Print_Area</vt:lpstr>
      <vt:lpstr>'8.1.21'!Print_Area</vt:lpstr>
      <vt:lpstr>'8.1.22'!Print_Area</vt:lpstr>
      <vt:lpstr>'8.1.3'!Print_Area</vt:lpstr>
      <vt:lpstr>'8.1.4'!Print_Area</vt:lpstr>
      <vt:lpstr>'8.1.5'!Print_Area</vt:lpstr>
      <vt:lpstr>'8.1.6'!Print_Area</vt:lpstr>
      <vt:lpstr>'8.1.7'!Print_Area</vt:lpstr>
      <vt:lpstr>'8.1.8'!Print_Area</vt:lpstr>
      <vt:lpstr>'8.1.9'!Print_Area</vt:lpstr>
      <vt:lpstr>'9.1.1 '!Print_Area</vt:lpstr>
      <vt:lpstr>'9.2.1'!Print_Area</vt:lpstr>
      <vt:lpstr>'9.2.2'!Print_Area</vt:lpstr>
      <vt:lpstr>'9.2.3 '!Print_Area</vt:lpstr>
      <vt:lpstr>'9.2.4 '!Print_Area</vt:lpstr>
      <vt:lpstr>QuadroResumo_continuação1!Print_Area</vt:lpstr>
      <vt:lpstr>QuadroResumo_continuação2!Print_Area</vt:lpstr>
      <vt:lpstr>QuadroResumo_continuação3!Print_Area</vt:lpstr>
      <vt:lpstr>'QuadroResumo_Dados Gerais'!Print_Area</vt:lpstr>
      <vt:lpstr>'6.2.2'!Print_Area_MI</vt:lpstr>
      <vt:lpstr>'6.2.3'!Print_Area_MI</vt:lpstr>
      <vt:lpstr>'6.2.4'!Print_Area_MI</vt:lpstr>
      <vt:lpstr>'6.2.5'!Print_Area_MI</vt:lpstr>
      <vt:lpstr>'6.2.7'!Print_Area_MI</vt:lpstr>
      <vt:lpstr>'7.1.3'!Print_Area_MI</vt:lpstr>
      <vt:lpstr>'7.1.5'!Print_Area_MI</vt:lpstr>
      <vt:lpstr>'7.1.6'!Print_Area_MI</vt:lpstr>
      <vt:lpstr>'QuadroResumo_Dados Gerais'!Print_Titles</vt:lpstr>
    </vt:vector>
  </TitlesOfParts>
  <Company>INE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mteresa.sousa</dc:creator>
  <cp:lastModifiedBy>Olga Mendes</cp:lastModifiedBy>
  <cp:lastPrinted>2021-11-10T10:26:55Z</cp:lastPrinted>
  <dcterms:created xsi:type="dcterms:W3CDTF">2009-03-18T11:32:40Z</dcterms:created>
  <dcterms:modified xsi:type="dcterms:W3CDTF">2021-12-15T16:28:55Z</dcterms:modified>
</cp:coreProperties>
</file>